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4" activeTab="17"/>
  </bookViews>
  <sheets>
    <sheet name="01" sheetId="1" state="hidden" r:id="rId1"/>
    <sheet name="02" sheetId="2" state="hidden" r:id="rId2"/>
    <sheet name="03" sheetId="3" state="hidden" r:id="rId3"/>
    <sheet name="04" sheetId="4" state="hidden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." sheetId="16" r:id="rId16"/>
    <sheet name="13" sheetId="17" r:id="rId17"/>
    <sheet name="14" sheetId="18" r:id="rId18"/>
    <sheet name="15" sheetId="19" state="hidden" r:id="rId19"/>
    <sheet name="16" sheetId="20" state="hidden" r:id="rId20"/>
    <sheet name="17" sheetId="21" state="hidden" r:id="rId21"/>
  </sheets>
  <externalReferences>
    <externalReference r:id="rId24"/>
  </externalReferences>
  <definedNames>
    <definedName name="_xlnm.Print_Area" localSheetId="4">'1'!$A$3:$E$207</definedName>
    <definedName name="_xlnm.Print_Area" localSheetId="13">'10'!$A$1:$H$17</definedName>
    <definedName name="_xlnm.Print_Area" localSheetId="14">'11'!$A$1:$B$8</definedName>
    <definedName name="_xlnm.Print_Area" localSheetId="15">'12.'!$A$1:$B$8</definedName>
    <definedName name="_xlnm.Print_Area" localSheetId="20">'17'!$A$1:$E$53</definedName>
    <definedName name="_xlnm.Print_Area" localSheetId="5">'2'!$A$2:$G$30</definedName>
    <definedName name="_xlnm.Print_Area" localSheetId="6">'3'!$A$1:$H$30</definedName>
    <definedName name="_xlnm.Print_Area" localSheetId="7">'4'!$A$2:$E$640</definedName>
    <definedName name="_xlnm.Print_Area" localSheetId="8">'5'!$A$1:$BE$13</definedName>
    <definedName name="_xlnm.Print_Area" localSheetId="10">'7'!$A$1:$BF$30</definedName>
    <definedName name="_xlnm.Print_Area" localSheetId="12">'9'!$A$1:$F$11</definedName>
  </definedNames>
  <calcPr fullCalcOnLoad="1"/>
</workbook>
</file>

<file path=xl/sharedStrings.xml><?xml version="1.0" encoding="utf-8"?>
<sst xmlns="http://schemas.openxmlformats.org/spreadsheetml/2006/main" count="4698" uniqueCount="2216">
  <si>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</si>
  <si>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</si>
  <si>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</si>
  <si>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</si>
  <si>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</si>
  <si>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</si>
  <si>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</si>
  <si>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</si>
  <si>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</si>
  <si>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</si>
  <si>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</si>
  <si>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</si>
  <si>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</si>
  <si>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</si>
  <si>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</si>
  <si>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</si>
  <si>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</si>
  <si>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</si>
  <si>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</si>
  <si>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</si>
  <si>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</si>
  <si>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</si>
  <si>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</si>
  <si>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</si>
  <si>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</si>
  <si>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</si>
  <si>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</si>
  <si>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</si>
  <si>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</si>
  <si>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</si>
  <si>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</si>
  <si>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</si>
  <si>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</si>
  <si>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</si>
  <si>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</si>
  <si>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</si>
  <si>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</si>
  <si>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</si>
  <si>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</si>
  <si>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</si>
  <si>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</si>
  <si>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</si>
  <si>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</si>
  <si>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</si>
  <si>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</si>
  <si>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</si>
  <si>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</si>
  <si>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</si>
  <si>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</si>
  <si>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</si>
  <si>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</si>
  <si>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</si>
  <si>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</si>
  <si>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</si>
  <si>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</si>
  <si>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</si>
  <si>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</si>
  <si>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</si>
  <si>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</si>
  <si>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</si>
  <si>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</si>
  <si>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</si>
  <si>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</si>
  <si>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</si>
  <si>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</si>
  <si>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</si>
  <si>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</si>
  <si>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</si>
  <si>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</si>
  <si>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</si>
  <si>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</si>
  <si>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</si>
  <si>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</si>
  <si>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</si>
  <si>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</si>
  <si>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</si>
  <si>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</si>
  <si>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</si>
  <si>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</si>
  <si>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</si>
  <si>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</si>
  <si>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</si>
  <si>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</si>
  <si>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</si>
  <si>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</si>
  <si>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</si>
  <si>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</si>
  <si>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</si>
  <si>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</si>
  <si>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</si>
  <si>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</si>
  <si>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</si>
  <si>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</si>
  <si>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</si>
  <si>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</si>
  <si>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</si>
  <si>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</si>
  <si>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</si>
  <si>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</si>
  <si>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</si>
  <si>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</si>
  <si>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</si>
  <si>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</si>
  <si>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</si>
  <si>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</si>
  <si>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</si>
  <si>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</si>
  <si>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</si>
  <si>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</si>
  <si>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</si>
  <si>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</si>
  <si>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</si>
  <si>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</si>
  <si>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</si>
  <si>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</si>
  <si>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</si>
  <si>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</si>
  <si>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</si>
  <si>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</si>
  <si>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</si>
  <si>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</si>
  <si>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</si>
  <si>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</si>
  <si>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</si>
  <si>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</si>
  <si>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</si>
  <si>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</si>
  <si>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</si>
  <si>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</si>
  <si>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</si>
  <si>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</si>
  <si>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</si>
  <si>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</si>
  <si>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</si>
  <si>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</si>
  <si>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</si>
  <si>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</si>
  <si>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</si>
  <si>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</si>
  <si>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</si>
  <si>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</si>
  <si>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</si>
  <si>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</si>
  <si>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 xml:space="preserve">Helyi önkormányzatok működésének általános támogatása   </t>
  </si>
  <si>
    <t xml:space="preserve">Települési önkormányzatok egyes köznevelési feladatainak támogatása   </t>
  </si>
  <si>
    <t xml:space="preserve">Települési önkormányzatok szociális, gyermekjóléti és gyermekétkeztetési feladatainak támogatása </t>
  </si>
  <si>
    <t>Települési önkormányzatok kulturális feladatainak támogatása</t>
  </si>
  <si>
    <t xml:space="preserve">Működési célú központosított előirányzatok </t>
  </si>
  <si>
    <t>Helyi önkormányzatok kiegészítő támogatásai</t>
  </si>
  <si>
    <t>Rovat megnevezése</t>
  </si>
  <si>
    <t>Bevétel</t>
  </si>
  <si>
    <t>Rov sz.</t>
  </si>
  <si>
    <t xml:space="preserve">Működési célú garancia- és kezességvállalásból származó megtérülések államháztartáson belülről </t>
  </si>
  <si>
    <t xml:space="preserve">Elvonások és befizetések bevételei </t>
  </si>
  <si>
    <t>B2</t>
  </si>
  <si>
    <t>B31</t>
  </si>
  <si>
    <t>B34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</si>
  <si>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</si>
  <si>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</si>
  <si>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</si>
  <si>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</si>
  <si>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</si>
  <si>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 xml:space="preserve">Felhalmozási célú önkormányzati támogatások 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</si>
  <si>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</si>
  <si>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</si>
  <si>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</si>
  <si>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</si>
  <si>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</si>
  <si>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</si>
  <si>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</si>
  <si>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</si>
  <si>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</si>
  <si>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</si>
  <si>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</si>
  <si>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</si>
  <si>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</si>
  <si>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</si>
  <si>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</si>
  <si>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 xml:space="preserve">Kiszámlázott általános forgalmi adó </t>
  </si>
  <si>
    <t xml:space="preserve">Ellátási díjak </t>
  </si>
  <si>
    <t xml:space="preserve">Készletértékesítés ellenértéke 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</si>
  <si>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</si>
  <si>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</si>
  <si>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</si>
  <si>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</si>
  <si>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</si>
  <si>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</si>
  <si>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Vagyoni tipusú adók</t>
  </si>
  <si>
    <t>Egyéb közhatalmi bevételek</t>
  </si>
  <si>
    <t>Szolgáltatások ellenértéke</t>
  </si>
  <si>
    <t>Közvetített szolgáltatások ellenértéke</t>
  </si>
  <si>
    <t>Tulajdonosi bevételek</t>
  </si>
  <si>
    <t>Kamatbevételek</t>
  </si>
  <si>
    <t>Egyéb pénzügyi műveletek bevételei</t>
  </si>
  <si>
    <t>Egyéb működési bevételek</t>
  </si>
  <si>
    <t>B55</t>
  </si>
  <si>
    <t xml:space="preserve">Részesedések megszűnéséhez kapcsolódó bevételek </t>
  </si>
  <si>
    <t>Részesedések értékesítése</t>
  </si>
  <si>
    <t xml:space="preserve">Egyéb tárgyi eszközök értékesítése 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</si>
  <si>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</si>
  <si>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</si>
  <si>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</si>
  <si>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</si>
  <si>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</si>
  <si>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</si>
  <si>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</si>
  <si>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B6</t>
  </si>
  <si>
    <t>B71</t>
  </si>
  <si>
    <t>B72</t>
  </si>
  <si>
    <t>B73</t>
  </si>
  <si>
    <t>B7</t>
  </si>
  <si>
    <t>B1-B7</t>
  </si>
  <si>
    <t>B811</t>
  </si>
  <si>
    <t>B812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</si>
  <si>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</si>
  <si>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</si>
  <si>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</si>
  <si>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</si>
  <si>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</si>
  <si>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</si>
  <si>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</si>
  <si>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</si>
  <si>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</si>
  <si>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</si>
  <si>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</si>
  <si>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</si>
  <si>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</si>
  <si>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</si>
  <si>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</si>
  <si>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</si>
  <si>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</si>
  <si>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</si>
  <si>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</si>
  <si>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</si>
  <si>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</si>
  <si>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</si>
  <si>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</si>
  <si>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</si>
  <si>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</si>
  <si>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</si>
  <si>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</si>
  <si>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</si>
  <si>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</si>
  <si>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</si>
  <si>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</si>
  <si>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</si>
  <si>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</si>
  <si>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</si>
  <si>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</si>
  <si>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</si>
  <si>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</si>
  <si>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</si>
  <si>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</si>
  <si>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</si>
  <si>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</si>
  <si>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</si>
  <si>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</si>
  <si>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</si>
  <si>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</si>
  <si>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</si>
  <si>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</si>
  <si>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</si>
  <si>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</si>
  <si>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</si>
  <si>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</si>
  <si>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</si>
  <si>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</si>
  <si>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</si>
  <si>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</si>
  <si>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</si>
  <si>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</si>
  <si>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</si>
  <si>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</si>
  <si>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</si>
  <si>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</si>
  <si>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</si>
  <si>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</si>
  <si>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</si>
  <si>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</si>
  <si>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</si>
  <si>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</si>
  <si>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</si>
  <si>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</si>
  <si>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</si>
  <si>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</si>
  <si>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</si>
  <si>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</si>
  <si>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</si>
  <si>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</si>
  <si>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</si>
  <si>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</si>
  <si>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</si>
  <si>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</si>
  <si>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</si>
  <si>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</si>
  <si>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</si>
  <si>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</si>
  <si>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</si>
  <si>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</si>
  <si>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</si>
  <si>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</si>
  <si>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</si>
  <si>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</si>
  <si>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</si>
  <si>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</si>
  <si>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</si>
  <si>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</si>
  <si>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</si>
  <si>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</si>
  <si>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</si>
  <si>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</si>
  <si>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</si>
  <si>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</si>
  <si>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</si>
  <si>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</si>
  <si>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</si>
  <si>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</si>
  <si>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</si>
  <si>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 xml:space="preserve">Külföldi értékpapírok kibocsátása </t>
  </si>
  <si>
    <t xml:space="preserve">Befektetési célú külföldi értékpapírok beváltása, értékesítése </t>
  </si>
  <si>
    <t xml:space="preserve">Adóssághoz nem kapcsolódó származékos ügyletek kiadásai </t>
  </si>
  <si>
    <t xml:space="preserve">Államháztartáson belüli megelőlegezések visszafizetése </t>
  </si>
  <si>
    <t>Egyéb tárgyi eszközök felújítása</t>
  </si>
  <si>
    <t>Informatikai eszközök felújítása</t>
  </si>
  <si>
    <t>Felújítási célú előzetesen felszámított általános forgalmi adó</t>
  </si>
  <si>
    <t>Ingatlanok felújítása</t>
  </si>
  <si>
    <t xml:space="preserve">Beruházási célú előzetesen felszámított általános forgalmi adó </t>
  </si>
  <si>
    <t xml:space="preserve">Meglévő részesedések növeléséhez kapcsolódó kiadások </t>
  </si>
  <si>
    <t>Részesedések beszerzése</t>
  </si>
  <si>
    <t>Egyéb tárgyi eszközök beszerzése, létesítése</t>
  </si>
  <si>
    <t>Informatikai eszközök beszerzése, létesítése</t>
  </si>
  <si>
    <t xml:space="preserve">Ingatlanok beszerzése, létesítése </t>
  </si>
  <si>
    <t>Immateriális javak beszerzése, létesítése</t>
  </si>
  <si>
    <t>Tartalékok</t>
  </si>
  <si>
    <t>Egyéb működési célú támogatások államháztartáson kívülre</t>
  </si>
  <si>
    <t xml:space="preserve">Kamattámogatások 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</si>
  <si>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</si>
  <si>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</si>
  <si>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</si>
  <si>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</si>
  <si>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</si>
  <si>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</si>
  <si>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</si>
  <si>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 xml:space="preserve">Elvonások és befizetések 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</si>
  <si>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</si>
  <si>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</si>
  <si>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</si>
  <si>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</si>
  <si>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</si>
  <si>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</si>
  <si>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</si>
  <si>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</si>
  <si>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</si>
  <si>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</si>
  <si>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</si>
  <si>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</si>
  <si>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</si>
  <si>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</si>
  <si>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</si>
  <si>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>Kiküldetések kiadásai</t>
  </si>
  <si>
    <t>Egyéb szolgáltatások</t>
  </si>
  <si>
    <t>Szakmai tevékenységet segítő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</si>
  <si>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</si>
  <si>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</si>
  <si>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</si>
  <si>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</si>
  <si>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</si>
  <si>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</si>
  <si>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</si>
  <si>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 xml:space="preserve">Árubeszerzés </t>
  </si>
  <si>
    <t>Üzemeltetési anyagok beszerzése</t>
  </si>
  <si>
    <t>Szakmai anyagok beszerzése</t>
  </si>
  <si>
    <t xml:space="preserve">Egyéb külső személyi juttatások </t>
  </si>
  <si>
    <t>Munkavégzésre irányuló egyéb jogviszonyban nem saját foglalkoztatottnak fizetett juttatások</t>
  </si>
  <si>
    <t>Választott tisztségviselők juttatásai</t>
  </si>
  <si>
    <t xml:space="preserve">Szociális támogatások  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</si>
  <si>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</si>
  <si>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</si>
  <si>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</si>
  <si>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</si>
  <si>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</si>
  <si>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</si>
  <si>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</si>
  <si>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</si>
  <si>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</si>
  <si>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 xml:space="preserve">Ruházati költségtérítés </t>
  </si>
  <si>
    <t xml:space="preserve">Közlekedési költségtérítés </t>
  </si>
  <si>
    <t xml:space="preserve">Egyéb költségtérítések </t>
  </si>
  <si>
    <t>Működési célú támogatások államháztartáson belülről</t>
  </si>
  <si>
    <t>Önkormányzatok működési támogatásai (B111+…+B116)</t>
  </si>
  <si>
    <t>Felhalmozási célú támogatások államháztartáson belülről</t>
  </si>
  <si>
    <t>Termékek és szolgáltatások adói</t>
  </si>
  <si>
    <t>Közhatalmi bevételek (=B35+B36)</t>
  </si>
  <si>
    <t>Felhalmozási bevételek (B51+…B55)</t>
  </si>
  <si>
    <t>Működési célú átvett pénzeszközök (B61+…B63)</t>
  </si>
  <si>
    <t>Felhalmozási célú átvett pénzeszközök (B71+…+B73)</t>
  </si>
  <si>
    <t>Költségvetési bevételek   (B1-B7)</t>
  </si>
  <si>
    <t>Működési célú támogatások államháztartáson belülről (B11+…+B16)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</si>
  <si>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</si>
  <si>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</si>
  <si>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</si>
  <si>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</si>
  <si>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</si>
  <si>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</si>
  <si>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</si>
  <si>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</si>
  <si>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</si>
  <si>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</si>
  <si>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kiadások</t>
  </si>
  <si>
    <t>Költségvetési bevételek (=01+…+05)</t>
  </si>
  <si>
    <t>Költségvetési kiadások (=01+…+05)</t>
  </si>
  <si>
    <t>Finanszírozási kiadások</t>
  </si>
  <si>
    <t>Bevételek összesen (=06+07)</t>
  </si>
  <si>
    <t>Felhalmozási bevételek</t>
  </si>
  <si>
    <t>Felh. célú támogatások államháztartáson belülről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</si>
  <si>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</si>
  <si>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</si>
  <si>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</si>
  <si>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</si>
  <si>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</si>
  <si>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</si>
  <si>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</si>
  <si>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</si>
  <si>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</si>
  <si>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</si>
  <si>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</si>
  <si>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</si>
  <si>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</si>
  <si>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</si>
  <si>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</si>
  <si>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Költségvetési bevételek   (=01+…+07)</t>
  </si>
  <si>
    <t>Bevételek összesen (=08+09)</t>
  </si>
  <si>
    <t xml:space="preserve">Egyéb működési célú kiadások </t>
  </si>
  <si>
    <t>Személyi juttatások összesen</t>
  </si>
  <si>
    <t xml:space="preserve">Felújítások </t>
  </si>
  <si>
    <t>Különféle befizetések és egyéb dologi kiadások</t>
  </si>
  <si>
    <t xml:space="preserve">Szolgáltatási kiadások </t>
  </si>
  <si>
    <t>Kommunikációs szolgáltatások</t>
  </si>
  <si>
    <t>Kiküldetések, reklám- és propagandakiadások</t>
  </si>
  <si>
    <t>Készletbeszerzés</t>
  </si>
  <si>
    <t>Külső személyi juttatások</t>
  </si>
  <si>
    <t>Foglalkoztatottak személyi juttatásai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</si>
  <si>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</si>
  <si>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</si>
  <si>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</si>
  <si>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</si>
  <si>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</si>
  <si>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</si>
  <si>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</si>
  <si>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</si>
  <si>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</si>
  <si>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</si>
  <si>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B32</t>
  </si>
  <si>
    <t>B33</t>
  </si>
  <si>
    <t>Önrész</t>
  </si>
  <si>
    <t>Beruházások összesen (=01+…+05)</t>
  </si>
  <si>
    <t>Felújítások összesen (=01+…+05)</t>
  </si>
  <si>
    <t>Összevont bevételek és kiadások</t>
  </si>
  <si>
    <t>Összevont  működési célú bevételek és kiadások mérlege</t>
  </si>
  <si>
    <t>Kiadás összesen (=06+07)</t>
  </si>
  <si>
    <t>Összevont  felhalmozási célú bevételek és kiadások mérlege</t>
  </si>
  <si>
    <t xml:space="preserve">Jövedelemadók </t>
  </si>
  <si>
    <t>Bevételek összesen</t>
  </si>
  <si>
    <t>Kiadás összesen</t>
  </si>
  <si>
    <t>Önként vállalt feladat</t>
  </si>
  <si>
    <t>Kötelező feladatellátás</t>
  </si>
  <si>
    <t>Bevételek-kiadások</t>
  </si>
  <si>
    <t>Költségvetési kiadások (=13+…+20)</t>
  </si>
  <si>
    <t>Államigazgatási feladat</t>
  </si>
  <si>
    <t>01 -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</si>
  <si>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</si>
  <si>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</si>
  <si>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</si>
  <si>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</si>
  <si>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</si>
  <si>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</si>
  <si>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</si>
  <si>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</si>
  <si>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</si>
  <si>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</si>
  <si>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</si>
  <si>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</si>
  <si>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</si>
  <si>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</si>
  <si>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</si>
  <si>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</si>
  <si>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</si>
  <si>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</si>
  <si>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</si>
  <si>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</si>
  <si>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</si>
  <si>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</si>
  <si>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</si>
  <si>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</si>
  <si>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</si>
  <si>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</si>
  <si>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</si>
  <si>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</si>
  <si>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</si>
  <si>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</si>
  <si>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</si>
  <si>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</si>
  <si>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</si>
  <si>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</si>
  <si>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</si>
  <si>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</si>
  <si>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</si>
  <si>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</si>
  <si>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</si>
  <si>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</si>
  <si>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</si>
  <si>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</si>
  <si>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</si>
  <si>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</si>
  <si>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</si>
  <si>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</si>
  <si>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</si>
  <si>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</si>
  <si>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</si>
  <si>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</si>
  <si>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</si>
  <si>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</si>
  <si>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</si>
  <si>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</si>
  <si>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</si>
  <si>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</si>
  <si>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</si>
  <si>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</si>
  <si>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</si>
  <si>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</si>
  <si>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</si>
  <si>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</si>
  <si>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</si>
  <si>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</si>
  <si>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</si>
  <si>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</si>
  <si>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</si>
  <si>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</si>
  <si>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</si>
  <si>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</si>
  <si>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</si>
  <si>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</si>
  <si>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</si>
  <si>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</si>
  <si>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</si>
  <si>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</si>
  <si>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</si>
  <si>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a Gyvt. 161/T. § (1) bekezdése szerinti támogatás kivételével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</si>
  <si>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</si>
  <si>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</si>
  <si>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</si>
  <si>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(=76+…+84) (K44)</t>
  </si>
  <si>
    <t>ebből: kormányhivatalok által folyósított ápolási díj (K44)</t>
  </si>
  <si>
    <t>ebből: fogyatékossági támogatás és vakok személyi járadéka        (K44)</t>
  </si>
  <si>
    <t>ebből: helyi megállapítású ápolási díj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</si>
  <si>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</si>
  <si>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</si>
  <si>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bekezdése] (K44)</t>
  </si>
  <si>
    <t>ebből: cukorbetegek támogatása        (K44)</t>
  </si>
  <si>
    <t>ebből: helyi megállapítású közgyógyellátás [Szoctv.50.§ (3) bekezdése]  (K44)</t>
  </si>
  <si>
    <t>ebből: egészségügyi szolgáltatási jogosultságra való jogosultság szociális rászorultság alapján [Szoctv. 54. §-a] (K44)</t>
  </si>
  <si>
    <t>Foglalkoztatással, munkanélküliséggel kapcsolatos ellátások (=86+…+94)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</si>
  <si>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</si>
  <si>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</si>
  <si>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</si>
  <si>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</si>
  <si>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</si>
  <si>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</si>
  <si>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</si>
  <si>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</si>
  <si>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</si>
  <si>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(=96+…+101)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</si>
  <si>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</si>
  <si>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</si>
  <si>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</si>
  <si>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</si>
  <si>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</si>
  <si>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</si>
  <si>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(&gt;=103+104) (K47)</t>
  </si>
  <si>
    <t>ebből: állami gondozottak pénzbeli juttatásai        (K47)</t>
  </si>
  <si>
    <t>ebből: oktatásban résztvevők pénzbeli juttatásai        (K47)</t>
  </si>
  <si>
    <t>Egyéb nem intézményi ellátások (&gt;=106+…+130)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</si>
  <si>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</si>
  <si>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</si>
  <si>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</si>
  <si>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</si>
  <si>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</si>
  <si>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</si>
  <si>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</si>
  <si>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</si>
  <si>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</si>
  <si>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</si>
  <si>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</si>
  <si>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</si>
  <si>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</si>
  <si>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bekezdése]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</si>
  <si>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</si>
  <si>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</si>
  <si>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       (K48)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</si>
  <si>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</si>
  <si>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</si>
  <si>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</si>
  <si>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</si>
  <si>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</si>
  <si>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</si>
  <si>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</si>
  <si>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</si>
  <si>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</si>
  <si>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</si>
  <si>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</si>
  <si>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</si>
  <si>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</si>
  <si>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</si>
  <si>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</si>
  <si>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</si>
  <si>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</si>
  <si>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</si>
  <si>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</si>
  <si>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</si>
  <si>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</si>
  <si>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</si>
  <si>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</si>
  <si>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</si>
  <si>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</si>
  <si>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</si>
  <si>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</si>
  <si>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</si>
  <si>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</si>
  <si>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</si>
  <si>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</si>
  <si>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</si>
  <si>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</si>
  <si>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</si>
  <si>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</si>
  <si>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</si>
  <si>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</si>
  <si>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</si>
  <si>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</si>
  <si>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</si>
  <si>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</si>
  <si>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</si>
  <si>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</si>
  <si>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</si>
  <si>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</si>
  <si>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</si>
  <si>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</si>
  <si>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</si>
  <si>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</si>
  <si>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</si>
  <si>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</si>
  <si>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</si>
  <si>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</si>
  <si>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</si>
  <si>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</si>
  <si>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</si>
  <si>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</si>
  <si>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</si>
  <si>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</si>
  <si>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</si>
  <si>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</si>
  <si>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</si>
  <si>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</si>
  <si>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</si>
  <si>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</si>
  <si>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</si>
  <si>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</si>
  <si>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</si>
  <si>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</si>
  <si>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</si>
  <si>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</si>
  <si>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</si>
  <si>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</si>
  <si>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</si>
  <si>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</si>
  <si>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</si>
  <si>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</si>
  <si>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</si>
  <si>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</si>
  <si>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</si>
  <si>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</si>
  <si>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</si>
  <si>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</si>
  <si>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</si>
  <si>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</si>
  <si>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</si>
  <si>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</si>
  <si>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</si>
  <si>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</si>
  <si>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</si>
  <si>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</si>
  <si>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</si>
  <si>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</si>
  <si>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</si>
  <si>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</si>
  <si>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</si>
  <si>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</si>
  <si>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</si>
  <si>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</si>
  <si>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</si>
  <si>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</si>
  <si>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</si>
  <si>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</si>
  <si>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</si>
  <si>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</si>
  <si>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</si>
  <si>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</si>
  <si>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</si>
  <si>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</si>
  <si>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</si>
  <si>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</si>
  <si>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</si>
  <si>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</si>
  <si>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</si>
  <si>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</si>
  <si>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</si>
  <si>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</si>
  <si>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</si>
  <si>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</si>
  <si>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</si>
  <si>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</si>
  <si>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</si>
  <si>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</si>
  <si>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</si>
  <si>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</si>
  <si>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</si>
  <si>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</si>
  <si>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</si>
  <si>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</si>
  <si>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</si>
  <si>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</si>
  <si>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</si>
  <si>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</si>
  <si>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</si>
  <si>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</si>
  <si>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</si>
  <si>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</si>
  <si>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</si>
  <si>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</si>
  <si>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</si>
  <si>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</si>
  <si>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</si>
  <si>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</si>
  <si>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</si>
  <si>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</si>
  <si>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</si>
  <si>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</si>
  <si>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</si>
  <si>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</si>
  <si>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</si>
  <si>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</si>
  <si>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</si>
  <si>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</si>
  <si>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</si>
  <si>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</si>
  <si>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</si>
  <si>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</si>
  <si>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</si>
  <si>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</si>
  <si>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</si>
  <si>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</si>
  <si>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</si>
  <si>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</si>
  <si>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</si>
  <si>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</si>
  <si>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</si>
  <si>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</si>
  <si>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</si>
  <si>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</si>
  <si>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</si>
  <si>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</si>
  <si>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</si>
  <si>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</si>
  <si>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</si>
  <si>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</si>
  <si>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</si>
  <si>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</si>
  <si>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</si>
  <si>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</si>
  <si>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</si>
  <si>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</si>
  <si>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</si>
  <si>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</si>
  <si>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</si>
  <si>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</si>
  <si>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</si>
  <si>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</si>
  <si>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</si>
  <si>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</si>
  <si>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</si>
  <si>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</si>
  <si>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</si>
  <si>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</si>
  <si>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</si>
  <si>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</si>
  <si>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</si>
  <si>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</si>
  <si>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</si>
  <si>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</si>
  <si>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</si>
  <si>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</si>
  <si>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</si>
  <si>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</si>
  <si>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</si>
  <si>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</si>
  <si>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</si>
  <si>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</si>
  <si>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</si>
  <si>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</si>
  <si>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</si>
  <si>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</si>
  <si>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</si>
  <si>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</si>
  <si>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</si>
  <si>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</si>
  <si>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</si>
  <si>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</si>
  <si>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</si>
  <si>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</si>
  <si>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</si>
  <si>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</si>
  <si>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</si>
  <si>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</si>
  <si>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</si>
  <si>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</si>
  <si>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</si>
  <si>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</si>
  <si>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</si>
  <si>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</si>
  <si>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</si>
  <si>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</si>
  <si>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</si>
  <si>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</si>
  <si>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</si>
  <si>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</si>
  <si>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</si>
  <si>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</si>
  <si>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</si>
  <si>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</si>
  <si>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</si>
  <si>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</si>
  <si>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</si>
  <si>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</si>
  <si>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</si>
  <si>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</si>
  <si>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</si>
  <si>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</si>
  <si>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</si>
  <si>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</si>
  <si>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</si>
  <si>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</si>
  <si>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</si>
  <si>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</si>
  <si>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</si>
  <si>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</si>
  <si>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</si>
  <si>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</si>
  <si>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</si>
  <si>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</si>
  <si>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</si>
  <si>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</si>
  <si>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</si>
  <si>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</si>
  <si>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</si>
  <si>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</si>
  <si>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</si>
  <si>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</si>
  <si>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</si>
  <si>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</si>
  <si>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</si>
  <si>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</si>
  <si>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</si>
  <si>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</si>
  <si>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</si>
  <si>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</si>
  <si>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</si>
  <si>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</si>
  <si>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</si>
  <si>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</si>
  <si>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</si>
  <si>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</si>
  <si>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</si>
  <si>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</si>
  <si>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</si>
  <si>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</si>
  <si>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</si>
  <si>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</si>
  <si>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</si>
  <si>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</si>
  <si>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</si>
  <si>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</si>
  <si>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</si>
  <si>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</si>
  <si>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</si>
  <si>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</si>
  <si>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</si>
  <si>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</si>
  <si>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</si>
  <si>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</si>
  <si>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</si>
  <si>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</si>
  <si>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</si>
  <si>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</si>
  <si>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</si>
  <si>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</si>
  <si>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</si>
  <si>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</si>
  <si>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</si>
  <si>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</si>
  <si>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</si>
  <si>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</si>
  <si>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</si>
  <si>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</si>
  <si>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</si>
  <si>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</si>
  <si>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</si>
  <si>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</si>
  <si>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</si>
  <si>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</si>
  <si>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</si>
  <si>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</si>
  <si>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</si>
  <si>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</si>
  <si>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</si>
  <si>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</si>
  <si>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</si>
  <si>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</si>
  <si>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</si>
  <si>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</si>
  <si>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</si>
  <si>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</si>
  <si>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</si>
  <si>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</si>
  <si>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</si>
  <si>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</si>
  <si>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</si>
  <si>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</si>
  <si>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</si>
  <si>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</si>
  <si>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</si>
  <si>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</si>
  <si>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</si>
  <si>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</si>
  <si>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</si>
  <si>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</si>
  <si>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</si>
  <si>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</si>
  <si>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</si>
  <si>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</si>
  <si>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</si>
  <si>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</si>
  <si>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</si>
  <si>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</si>
  <si>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</si>
  <si>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</si>
  <si>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</si>
  <si>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</si>
  <si>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</si>
  <si>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</si>
  <si>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</si>
  <si>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</si>
  <si>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</si>
  <si>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</si>
  <si>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</si>
  <si>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</si>
  <si>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</si>
  <si>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</si>
  <si>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</si>
  <si>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</si>
  <si>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</si>
  <si>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</si>
  <si>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</si>
  <si>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</si>
  <si>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</si>
  <si>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</si>
  <si>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</si>
  <si>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</si>
  <si>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</si>
  <si>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</si>
  <si>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</si>
  <si>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</si>
  <si>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</si>
  <si>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</si>
  <si>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</si>
  <si>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</si>
  <si>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</si>
  <si>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</si>
  <si>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</si>
  <si>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</si>
  <si>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</si>
  <si>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</si>
  <si>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</si>
  <si>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</si>
  <si>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</si>
  <si>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</si>
  <si>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</si>
  <si>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</si>
  <si>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</si>
  <si>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</si>
  <si>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</si>
  <si>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</si>
  <si>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</si>
  <si>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</si>
  <si>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</si>
  <si>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</si>
  <si>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</si>
  <si>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</si>
  <si>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</si>
  <si>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</si>
  <si>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</si>
  <si>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</si>
  <si>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</si>
  <si>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</si>
  <si>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</si>
  <si>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</si>
  <si>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</si>
  <si>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</si>
  <si>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</si>
  <si>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</si>
  <si>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</si>
  <si>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</si>
  <si>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</si>
  <si>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</si>
  <si>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</si>
  <si>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</si>
  <si>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</si>
  <si>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</si>
  <si>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</si>
  <si>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</si>
  <si>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</si>
  <si>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</si>
  <si>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</si>
  <si>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</si>
  <si>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</si>
  <si>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</si>
  <si>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</si>
  <si>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</si>
  <si>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</si>
  <si>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</si>
  <si>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</si>
  <si>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</si>
  <si>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</si>
  <si>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</si>
  <si>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</si>
  <si>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</si>
  <si>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</si>
  <si>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</si>
  <si>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</si>
  <si>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</si>
  <si>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</si>
  <si>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</si>
  <si>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</si>
  <si>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</si>
  <si>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</si>
  <si>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</si>
  <si>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</si>
  <si>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</si>
  <si>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</si>
  <si>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</si>
  <si>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</si>
  <si>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</si>
  <si>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</si>
  <si>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</si>
  <si>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</si>
  <si>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</si>
  <si>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</si>
  <si>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</si>
  <si>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</si>
  <si>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</si>
  <si>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</si>
  <si>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</si>
  <si>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</si>
  <si>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</si>
  <si>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</si>
  <si>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</si>
  <si>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</si>
  <si>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</si>
  <si>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</si>
  <si>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</si>
  <si>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</si>
  <si>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</si>
  <si>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</si>
  <si>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</si>
  <si>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</si>
  <si>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</si>
  <si>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</si>
  <si>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</si>
  <si>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</si>
  <si>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</si>
  <si>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</si>
  <si>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</si>
  <si>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</si>
  <si>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</si>
  <si>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</si>
  <si>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</si>
  <si>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</si>
  <si>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</si>
  <si>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</si>
  <si>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</si>
  <si>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</si>
  <si>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</si>
  <si>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</si>
  <si>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</si>
  <si>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</si>
  <si>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</si>
  <si>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</si>
  <si>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</si>
  <si>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</si>
  <si>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</si>
  <si>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</si>
  <si>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</si>
  <si>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</si>
  <si>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</si>
  <si>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</si>
  <si>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</si>
  <si>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</si>
  <si>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</si>
  <si>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</si>
  <si>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</si>
  <si>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</si>
  <si>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</si>
  <si>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</si>
  <si>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</si>
  <si>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</si>
  <si>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</si>
  <si>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</si>
  <si>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</si>
  <si>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</si>
  <si>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</si>
  <si>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</si>
  <si>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</si>
  <si>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</si>
  <si>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</si>
  <si>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</si>
  <si>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</si>
  <si>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</si>
  <si>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</si>
  <si>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</si>
  <si>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</si>
  <si>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</si>
  <si>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</si>
  <si>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</si>
  <si>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</si>
  <si>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</si>
  <si>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</si>
  <si>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</si>
  <si>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</si>
  <si>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</si>
  <si>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</si>
  <si>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</si>
  <si>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</si>
  <si>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</si>
  <si>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</si>
  <si>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</si>
  <si>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</si>
  <si>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</si>
  <si>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</si>
  <si>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</si>
  <si>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</si>
  <si>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</si>
  <si>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</si>
  <si>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</si>
  <si>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</si>
  <si>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</si>
  <si>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</si>
  <si>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</si>
  <si>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</si>
  <si>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</si>
  <si>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</si>
  <si>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</si>
  <si>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</si>
  <si>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</si>
  <si>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</si>
  <si>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</si>
  <si>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</si>
  <si>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</si>
  <si>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</si>
  <si>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</si>
  <si>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</si>
  <si>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</si>
  <si>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</si>
  <si>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</si>
  <si>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</si>
  <si>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</si>
  <si>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</si>
  <si>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</si>
  <si>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</si>
  <si>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</si>
  <si>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</si>
  <si>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</si>
  <si>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</si>
  <si>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</si>
  <si>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</si>
  <si>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</si>
  <si>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</si>
  <si>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</si>
  <si>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</si>
  <si>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</si>
  <si>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</si>
  <si>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</si>
  <si>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</si>
  <si>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</si>
  <si>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</si>
  <si>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</si>
  <si>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</si>
  <si>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</si>
  <si>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</si>
  <si>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</si>
  <si>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</si>
  <si>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</si>
  <si>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</si>
  <si>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</si>
  <si>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</si>
  <si>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</si>
  <si>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</si>
  <si>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</si>
  <si>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</si>
  <si>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</si>
  <si>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</si>
  <si>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</si>
  <si>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</si>
  <si>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</si>
  <si>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</si>
  <si>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</si>
  <si>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</si>
  <si>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</si>
  <si>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</si>
  <si>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</si>
  <si>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</si>
  <si>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</si>
  <si>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</si>
  <si>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</si>
  <si>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</si>
  <si>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</si>
  <si>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</si>
  <si>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</si>
  <si>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</si>
  <si>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</si>
  <si>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</si>
  <si>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</si>
  <si>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</si>
  <si>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</si>
  <si>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</si>
  <si>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</si>
  <si>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</si>
  <si>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</si>
  <si>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</si>
  <si>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</si>
  <si>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</si>
  <si>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</si>
  <si>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</si>
  <si>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</si>
  <si>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</si>
  <si>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</si>
  <si>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</si>
  <si>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</si>
  <si>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</si>
  <si>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</si>
  <si>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</si>
  <si>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</si>
  <si>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</si>
  <si>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</si>
  <si>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</si>
  <si>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</si>
  <si>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</si>
  <si>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</si>
  <si>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B64</t>
  </si>
  <si>
    <t>B74</t>
  </si>
  <si>
    <t>B75</t>
  </si>
  <si>
    <t>(intézményi szintű bevételek és kiadások)</t>
  </si>
  <si>
    <t xml:space="preserve">Bevételek összesen </t>
  </si>
  <si>
    <t>Forgatási célú belföldi értékpapírok beváltása, értékesítése  (B8121)</t>
  </si>
  <si>
    <t xml:space="preserve">Kiadások összesen </t>
  </si>
  <si>
    <t>Kiadások összesen</t>
  </si>
  <si>
    <t>Finanszírozási bevételek  (B8)</t>
  </si>
  <si>
    <t>Külföldi finanszírozás bevételei  (B82)</t>
  </si>
  <si>
    <t>Belföldi finanszírozás bevételei  (B81)</t>
  </si>
  <si>
    <t>Tulajdonosi kölcsönök bevételei  (B819)</t>
  </si>
  <si>
    <t>Maradvány igénybevétele  (B813)</t>
  </si>
  <si>
    <t>Belföldi értékpapírok bevételei  (B812)</t>
  </si>
  <si>
    <t>Hitel-, kölcsönfelvétel pénzügyi vállalkozástól  (B811)</t>
  </si>
  <si>
    <t>Költségvetési bevételek  (B1-B7)</t>
  </si>
  <si>
    <t>Felhalmozási célú átvett pénzeszközök  (B7)</t>
  </si>
  <si>
    <t>Egyéb felhalmozási célú átvett pénzeszközök  (B75)</t>
  </si>
  <si>
    <t>Felhalmozási célú visszatérítendő támogatások, kölcsönök visszatérülése államháztartáson kívülről  (B74)</t>
  </si>
  <si>
    <t>Működési célú átvett pénzeszközök  (B6)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</si>
  <si>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</si>
  <si>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</si>
  <si>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</si>
  <si>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</si>
  <si>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</si>
  <si>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</si>
  <si>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</si>
  <si>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</si>
  <si>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</si>
  <si>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</si>
  <si>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</si>
  <si>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</si>
  <si>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</si>
  <si>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</si>
  <si>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</si>
  <si>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</si>
  <si>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</si>
  <si>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</si>
  <si>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</si>
  <si>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</si>
  <si>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</si>
  <si>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</si>
  <si>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</si>
  <si>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</si>
  <si>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</si>
  <si>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</si>
  <si>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 xml:space="preserve">Munkaadókat terhelő járulékok és szociális hozzájárulási adó                                                                            </t>
  </si>
  <si>
    <t>Költségvetési kiadások (=11+…+18)</t>
  </si>
  <si>
    <t>Kiadások összesen (=19+20)</t>
  </si>
  <si>
    <t>Finanszírozási hiány / többlet</t>
  </si>
  <si>
    <t>Halmozott finanszírozás</t>
  </si>
  <si>
    <t>Értékadat: 1000 Ft</t>
  </si>
  <si>
    <t>I. Működési bevételek és kiadások</t>
  </si>
  <si>
    <t>2016. évre</t>
  </si>
  <si>
    <t>2017. évre</t>
  </si>
  <si>
    <t>2018. évre</t>
  </si>
  <si>
    <t>Költségvetési bevételek</t>
  </si>
  <si>
    <t xml:space="preserve">Finanszírozási bevételek </t>
  </si>
  <si>
    <t>Tárgyévi bevételek összesen</t>
  </si>
  <si>
    <t xml:space="preserve">Finanszírozási kiadások </t>
  </si>
  <si>
    <t>Tárgyévi kiadások összesen</t>
  </si>
  <si>
    <t>Az államháztartásról szóló 2011. évi CXCIV. törvény 23.§ (2) bekezdése g) pontja szerinti</t>
  </si>
  <si>
    <t>adósságot keletkeztető ügylet felső határa</t>
  </si>
  <si>
    <t>Önkormányzat saját bevételei</t>
  </si>
  <si>
    <t>Összesen:</t>
  </si>
  <si>
    <t>Tárgy évi saját bevétel 50%- a</t>
  </si>
  <si>
    <t>Sor-
 szám</t>
  </si>
  <si>
    <t>Saját bevétel és adósságot keletkeztető ügyletből eredő fizetési kötelezettség összegei</t>
  </si>
  <si>
    <t>2016.</t>
  </si>
  <si>
    <t>2017.</t>
  </si>
  <si>
    <t>2018.</t>
  </si>
  <si>
    <t xml:space="preserve">  </t>
  </si>
  <si>
    <t>7=3+…+6</t>
  </si>
  <si>
    <t>Saját bevételek (01+…+04)</t>
  </si>
  <si>
    <t>Saját bevételek (05. sor) 50%-a</t>
  </si>
  <si>
    <t>Előző év(ek)ben keletkezett tárgyévet terhelő fizetési kötelezettség (11+…+17)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</si>
  <si>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</si>
  <si>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</si>
  <si>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</si>
  <si>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 xml:space="preserve">Szociális hozzájárulási adó és járulékok         </t>
  </si>
  <si>
    <t xml:space="preserve">Bérhez és foglalkoztatáshoz kapcsolódó adók         </t>
  </si>
  <si>
    <t xml:space="preserve">Egyéb működési bevételek  </t>
  </si>
  <si>
    <t>B411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</si>
  <si>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</si>
  <si>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</si>
  <si>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 xml:space="preserve">Működési célú visszatérítendő támogatások, kölcsönök visszatérülése államháztartáson kívülről  </t>
  </si>
  <si>
    <t xml:space="preserve">Egyéb működési célú átvett pénzeszközök  </t>
  </si>
  <si>
    <t xml:space="preserve">Felhalmozási célú garancia- és kezességvállalásból származó megtérülések államháztartáson kívülről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</si>
  <si>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</si>
  <si>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</si>
  <si>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 xml:space="preserve">Felhalmozási célú visszatérítendő támogatások, kölcsönök visszatérülése államháztartáson kívülről  </t>
  </si>
  <si>
    <t xml:space="preserve">Egyéb felhalmozási célú átvett pénzeszközök  </t>
  </si>
  <si>
    <t xml:space="preserve">Hitel-, kölcsönfelvétel pénzügyi vállalkozástól  </t>
  </si>
  <si>
    <t xml:space="preserve">Belföldi értékpapírok bevételei  </t>
  </si>
  <si>
    <t xml:space="preserve">Maradvány igénybevétele  </t>
  </si>
  <si>
    <t xml:space="preserve">Államháztartáson belüli megelőlegezések </t>
  </si>
  <si>
    <t xml:space="preserve">Államháztartáson belüli megelőlegezések törlesztése </t>
  </si>
  <si>
    <t xml:space="preserve">Központi, irányító szervi támogatás </t>
  </si>
  <si>
    <t xml:space="preserve">Lekötött bankbetétek megszüntetése </t>
  </si>
  <si>
    <t xml:space="preserve">Tulajdonosi kölcsönök bevételei  </t>
  </si>
  <si>
    <t xml:space="preserve">Belföldi finanszírozás bevételei  </t>
  </si>
  <si>
    <t xml:space="preserve">Forgatási célú külföldi értékpapírok beváltása, értékesítése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</si>
  <si>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</si>
  <si>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</si>
  <si>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Külföldi finanszírozás bevételei  </t>
  </si>
  <si>
    <t xml:space="preserve">Adóssághoz nem kapcsolódó származékos ügyletek bevételei </t>
  </si>
  <si>
    <t xml:space="preserve">Váltóbevételek </t>
  </si>
  <si>
    <t>B815</t>
  </si>
  <si>
    <t>B819</t>
  </si>
  <si>
    <t>B825</t>
  </si>
  <si>
    <t>B84</t>
  </si>
  <si>
    <t xml:space="preserve">Működési célú támogatások az Európai Uniónak </t>
  </si>
  <si>
    <t>K513</t>
  </si>
  <si>
    <t xml:space="preserve">Felhalmozási célú garancia- és kezességvállalásból származó kifizetés államháztartáson belülre        </t>
  </si>
  <si>
    <t xml:space="preserve">Felhalmozási célú visszatérítendő támogatások, kölcsönök nyújtása államháztartáson belülre  </t>
  </si>
  <si>
    <t xml:space="preserve">Felhalmozási célú visszatérítendő támogatások, kölcsönök törlesztése államháztartáson belülre  </t>
  </si>
  <si>
    <t xml:space="preserve">Egyéb felhalmozási célú támogatások államháztartáson belülre  </t>
  </si>
  <si>
    <t xml:space="preserve">Felhalmozási célú garancia- és kezességvállalásból származó kifizetés államháztartáson kívülre  </t>
  </si>
  <si>
    <t xml:space="preserve">Felhalmozási célú visszatérítendő támogatások, kölcsönök nyújtása államháztartáson kívülre  </t>
  </si>
  <si>
    <t xml:space="preserve">Lakástámogatás        </t>
  </si>
  <si>
    <t xml:space="preserve">Felhalmozási célú támogatások az Európai Uniónak </t>
  </si>
  <si>
    <t xml:space="preserve">Egyéb felhalmozási célú támogatások államháztartáson kívülre         </t>
  </si>
  <si>
    <t xml:space="preserve">Hitel-, kölcsöntörlesztés államháztartáson kívülre  </t>
  </si>
  <si>
    <t xml:space="preserve">Belföldi értékpapírok kiadásai  </t>
  </si>
  <si>
    <t xml:space="preserve">Államháztartáson belüli megelőlegezések folyósítása </t>
  </si>
  <si>
    <t xml:space="preserve">Központi, irányító szervi támogatások folyósítása </t>
  </si>
  <si>
    <t xml:space="preserve">Pénzeszközök lekötött bankbetétként elhelyezése </t>
  </si>
  <si>
    <t xml:space="preserve">Pénzügyi lízing kiadásai </t>
  </si>
  <si>
    <t xml:space="preserve">Központi költségvetés sajátos finanszírozási kiadásai </t>
  </si>
  <si>
    <t xml:space="preserve">Tulajdonosi kölcsönök kiadásai  </t>
  </si>
  <si>
    <t xml:space="preserve">Belföldi finanszírozás kiadásai  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</si>
  <si>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</si>
  <si>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</si>
  <si>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 </t>
  </si>
  <si>
    <t xml:space="preserve">ebből: fedezeti ügyletek nettó kiadásai </t>
  </si>
  <si>
    <t xml:space="preserve">Hitelek, kölcsönök törlesztése külföldi kormányoknak és nemzetközi szervezeteknek </t>
  </si>
  <si>
    <t xml:space="preserve">Hitelek, kölcsönök törlesztése külföldi pénzintézeteknek  </t>
  </si>
  <si>
    <t xml:space="preserve">Külföldi finanszírozás kiadásai  </t>
  </si>
  <si>
    <t xml:space="preserve">Váltókiadások </t>
  </si>
  <si>
    <t>K913</t>
  </si>
  <si>
    <t>K918</t>
  </si>
  <si>
    <t>K919</t>
  </si>
  <si>
    <t>K921</t>
  </si>
  <si>
    <t>K922</t>
  </si>
  <si>
    <t>K923</t>
  </si>
  <si>
    <t>K924</t>
  </si>
  <si>
    <t>K925</t>
  </si>
  <si>
    <t>K94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</si>
  <si>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</si>
  <si>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</si>
  <si>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</si>
  <si>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</si>
  <si>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</si>
  <si>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</si>
  <si>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</si>
  <si>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</si>
  <si>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</si>
  <si>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Ellátottak pénzbeli juttatásai  (K4)</t>
  </si>
  <si>
    <t xml:space="preserve">Egyéb működési célú kiadások (K5) </t>
  </si>
  <si>
    <t>Beruházások  (K6)</t>
  </si>
  <si>
    <t>Felújítások   (K7)</t>
  </si>
  <si>
    <t>Európai Uniós forrásból finanszírozott támogatással megvalósoló programok, projektek bevételei, kiadásai</t>
  </si>
  <si>
    <t>eredeti előirányzat</t>
  </si>
  <si>
    <t>Beruházások ÁFÁ-val összesen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</si>
  <si>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</si>
  <si>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</si>
  <si>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</si>
  <si>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</si>
  <si>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</si>
  <si>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</si>
  <si>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</si>
  <si>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</si>
  <si>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</si>
  <si>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</si>
  <si>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</si>
  <si>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</si>
  <si>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</si>
  <si>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</si>
  <si>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</si>
  <si>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</si>
  <si>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 (napi 8 órában foglalkoztatott)</t>
  </si>
  <si>
    <t>Teljes munkaidőben foglalkoztatott</t>
  </si>
  <si>
    <t>2016. év</t>
  </si>
  <si>
    <t>2019.</t>
  </si>
  <si>
    <t xml:space="preserve">Helyi önkormányzatok működésének általános támogatása  </t>
  </si>
  <si>
    <t>Települési önkormányzatok egyes köznevelési feladatainak támogatása</t>
  </si>
  <si>
    <t>ebből Települési önkormányzatok szociális feladatinak egyéb támogatása</t>
  </si>
  <si>
    <t>Forintban</t>
  </si>
  <si>
    <t>B311</t>
  </si>
  <si>
    <t>B312</t>
  </si>
  <si>
    <t>B351</t>
  </si>
  <si>
    <t>B352</t>
  </si>
  <si>
    <t>B353</t>
  </si>
  <si>
    <t>B354</t>
  </si>
  <si>
    <t>B355</t>
  </si>
  <si>
    <t>B65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</si>
  <si>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</si>
  <si>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</si>
  <si>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</si>
  <si>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</si>
  <si>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</si>
  <si>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</si>
  <si>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</si>
  <si>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</si>
  <si>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</si>
  <si>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B818</t>
  </si>
  <si>
    <t>B8191</t>
  </si>
  <si>
    <t>B8192</t>
  </si>
  <si>
    <t xml:space="preserve">Települési önkormányzatok kulturális feladatainak támogatása       </t>
  </si>
  <si>
    <t xml:space="preserve">Működési célú költségvetési támogatások és kiegészítő támogatások </t>
  </si>
  <si>
    <t xml:space="preserve">Elszámolásból származó bevételek </t>
  </si>
  <si>
    <t xml:space="preserve">Elvonások és befizetések bevételei       </t>
  </si>
  <si>
    <t xml:space="preserve">Működési célú garancia- és kezességvállalásból származó megtérülések államháztartáson belülről      </t>
  </si>
  <si>
    <t xml:space="preserve">ebből: központi költségvetési szervek      </t>
  </si>
  <si>
    <t xml:space="preserve">ebből: központi kezelésű előirányzatok      </t>
  </si>
  <si>
    <t xml:space="preserve">ebből: fejezeti kezelésű előirányzatok EU-s programokra és azok hazai társfinanszírozása     </t>
  </si>
  <si>
    <t xml:space="preserve">ebből: egyéb fejezeti kezelésű előirányzatok     </t>
  </si>
  <si>
    <t xml:space="preserve">ebből: társadalombiztosítás pénzügyi alapjai    </t>
  </si>
  <si>
    <t xml:space="preserve">ebből: elkülönített állami pénzalapok     </t>
  </si>
  <si>
    <t xml:space="preserve">ebből: helyi önkormányzatok és költségvetési szerveik      </t>
  </si>
  <si>
    <t xml:space="preserve">ebből: társulások és költségvetési szerveik    </t>
  </si>
  <si>
    <t xml:space="preserve">ebből: nemzetiségi önkormányzatok és költségvetési szerveik      </t>
  </si>
  <si>
    <t xml:space="preserve">ebből: térségi fejlesztési tanácsok és költségvetési szerveik     </t>
  </si>
  <si>
    <t xml:space="preserve">ebből: központi költségvetési szervek       </t>
  </si>
  <si>
    <t xml:space="preserve">ebből: fejezeti kezelésű előirányzatok EU-s programokra és azok hazai társfinanszírozása      </t>
  </si>
  <si>
    <t xml:space="preserve">ebből: egyéb fejezeti kezelésű előirányzatok      </t>
  </si>
  <si>
    <t xml:space="preserve">ebből: társadalombiztosítás pénzügyi alapjai      </t>
  </si>
  <si>
    <t xml:space="preserve">ebből: elkülönített állami pénzalapok       </t>
  </si>
  <si>
    <t xml:space="preserve">ebből: társulások és költségvetési szerveik      </t>
  </si>
  <si>
    <t xml:space="preserve">ebből: nemzetiségi önkormányzatok és költségvetési szerveik     </t>
  </si>
  <si>
    <t xml:space="preserve">ebből: térségi fejlesztési tanácsok és költségvetési szerveik      </t>
  </si>
  <si>
    <t xml:space="preserve">ebből: központi kezelésű előirányzatok       </t>
  </si>
  <si>
    <t xml:space="preserve">ebből: elkülönített állami pénzalapok      </t>
  </si>
  <si>
    <t xml:space="preserve">ebből: társulások és költségvetési szerveik       </t>
  </si>
  <si>
    <t xml:space="preserve">ebből: térségi fejlesztési tanácsok és költségvetési szerveik    </t>
  </si>
  <si>
    <t xml:space="preserve">Működési célú támogatások államháztartáson belülről </t>
  </si>
  <si>
    <t xml:space="preserve">Felhalmozási célú önkormányzati támogatások        </t>
  </si>
  <si>
    <t xml:space="preserve">Felhalmozási célú garancia- és kezességvállalásból származó megtérülések államháztartáson belülről       </t>
  </si>
  <si>
    <t xml:space="preserve">Felhalmozási célú visszatérítendő támogatások, kölcsönök visszatérülése államháztartáson belülről </t>
  </si>
  <si>
    <t xml:space="preserve">ebből: fejezeti kezelésű előirányzatok EU-s programokra és azok hazai társfinanszírozása       </t>
  </si>
  <si>
    <t xml:space="preserve">ebből: egyéb fejezeti kezelésű előirányzatok        </t>
  </si>
  <si>
    <t xml:space="preserve">ebből: társadalombiztosítás pénzügyi alapjai        </t>
  </si>
  <si>
    <t xml:space="preserve">ebből: elkülönített állami pénzalapok        </t>
  </si>
  <si>
    <t xml:space="preserve">ebből: helyi önkormányzatok és költségvetési szerveik        </t>
  </si>
  <si>
    <t xml:space="preserve">ebből: társulások és költségvetési szerveik        </t>
  </si>
  <si>
    <t xml:space="preserve">ebből: nemzetiségi önkormányzatok és költségvetési szerveik        </t>
  </si>
  <si>
    <t xml:space="preserve">ebből: térségi fejlesztési tanácsok és költségvetési szerveik       </t>
  </si>
  <si>
    <t xml:space="preserve">Felhalmozási célú visszatérítendő támogatások, kölcsönök igénybevétele államháztartáson belülről </t>
  </si>
  <si>
    <t xml:space="preserve">ebből: egyéb fejezeti kezelésű előirányzatok       </t>
  </si>
  <si>
    <t xml:space="preserve">ebből: helyi önkormányzatok és költségvetési szerveik       </t>
  </si>
  <si>
    <t xml:space="preserve">ebből: nemzetiségi önkormányzatok és költségvetési szerveik       </t>
  </si>
  <si>
    <t xml:space="preserve">ebből: térségi fejlesztési tanácsok és költségvetési szerveik        </t>
  </si>
  <si>
    <t xml:space="preserve">Egyéb felhalmozási célú támogatások bevételei államháztartáson belülről </t>
  </si>
  <si>
    <t xml:space="preserve">ebből: központi költségvetési szervek        </t>
  </si>
  <si>
    <t xml:space="preserve">ebből: társadalombiztosítás pénzügyi alapjai       </t>
  </si>
  <si>
    <t xml:space="preserve">Magánszemélyek jövedelemadói </t>
  </si>
  <si>
    <t>ebből: személyi jövedelemadó</t>
  </si>
  <si>
    <t xml:space="preserve">ebből: magánszemély jogviszonyának megszűnéséhez kapcsolódó egyes jövedelmek különadója </t>
  </si>
  <si>
    <t xml:space="preserve">ebből: termőföld bérbeadásából származó jövedelem utáni személyi jövedelemadó </t>
  </si>
  <si>
    <t>Társaságok jövedelemadói</t>
  </si>
  <si>
    <t xml:space="preserve">ebből: társasági adó     </t>
  </si>
  <si>
    <t xml:space="preserve">ebből: társas vállalkozások különadója     </t>
  </si>
  <si>
    <t xml:space="preserve">ebből: hitelintézetek és pénzügyi vállalkozások különadója    </t>
  </si>
  <si>
    <t xml:space="preserve">ebből: hiteintézeti járadék    </t>
  </si>
  <si>
    <t xml:space="preserve">ebből: pénzügyi szervezetek különadója    </t>
  </si>
  <si>
    <t xml:space="preserve">ebből: energiaellátók jövedelemadója     </t>
  </si>
  <si>
    <t xml:space="preserve">ebből: kisvállalati adó       </t>
  </si>
  <si>
    <t xml:space="preserve">ebből: kisadózó vállalkozások tételes adója     </t>
  </si>
  <si>
    <t xml:space="preserve">Jövedelemadók (=20+21)  </t>
  </si>
  <si>
    <t xml:space="preserve">Szociális hozzájárulási adó és járulékok </t>
  </si>
  <si>
    <t xml:space="preserve">ebből: szociális hozzájárulási adó     </t>
  </si>
  <si>
    <t xml:space="preserve">ebből: nyugdíjjárulék, egészségbiztosítási járulék, ide értve a megállapodás alapján fizetők járulékait is  </t>
  </si>
  <si>
    <t xml:space="preserve">ebből: korkedvezmény-biztosítási járulék   </t>
  </si>
  <si>
    <t xml:space="preserve">ebből: egészségbiztosítási és munkaerőpiaci járulék   </t>
  </si>
  <si>
    <t xml:space="preserve">ebből: egészségügyi szolgáltatási járulék  </t>
  </si>
  <si>
    <t xml:space="preserve">ebből: egyszerűsített közteherviselési hozzájárulás  </t>
  </si>
  <si>
    <t xml:space="preserve">ebből: biztosítotti nyugdíjjárulék, egészségbiztosítási járulék   </t>
  </si>
  <si>
    <t xml:space="preserve">ebből: megállapodás alapján fizetők járulékai </t>
  </si>
  <si>
    <t xml:space="preserve">ebből: munkáltatói táppénz hozzájárulás   </t>
  </si>
  <si>
    <t>Bérhez és foglalkoztatáshoz kapcsolódó adók</t>
  </si>
  <si>
    <t xml:space="preserve">ebből: szakképzési hozzájárulás    </t>
  </si>
  <si>
    <t xml:space="preserve">ebből: rehabilitációs hozzájárulás  </t>
  </si>
  <si>
    <t xml:space="preserve">ebből: egészségügyi hozzájárulás   </t>
  </si>
  <si>
    <t xml:space="preserve">ebből: egyszerűsített foglalkoztatás utáni közterhek   </t>
  </si>
  <si>
    <t xml:space="preserve">Immateriális javak értékesítése </t>
  </si>
  <si>
    <t xml:space="preserve">Ingatlanok értékesítése </t>
  </si>
  <si>
    <t>Egyéb tárgyi eszközök értékesítése</t>
  </si>
  <si>
    <t xml:space="preserve">Részesedések értékesítése </t>
  </si>
  <si>
    <t>Részesedések megszűnéséhez kapcsolódó bevételek</t>
  </si>
  <si>
    <t>2019. évre</t>
  </si>
  <si>
    <t xml:space="preserve">Készletértékesítés ellenértéke       </t>
  </si>
  <si>
    <t xml:space="preserve">Közvetített szolgáltatások ellenértéke </t>
  </si>
  <si>
    <t xml:space="preserve">ebből: vadászati jog bérbeadásból származó bevétel   </t>
  </si>
  <si>
    <t xml:space="preserve">ebből: önkormányzati vagyon üzemeltetéséből, koncesszióból származó bevétel   </t>
  </si>
  <si>
    <t xml:space="preserve">ebből: önkormányzati vagyon vagyonkezelésbe adásából származó bevétel    </t>
  </si>
  <si>
    <t xml:space="preserve">ebből: állami többségi tulajdonú vállalkozástól kapott osztalék      </t>
  </si>
  <si>
    <t xml:space="preserve">ebből: önkormányzati többségi tulajdonú vállalkozástól kapott osztalék      </t>
  </si>
  <si>
    <t xml:space="preserve"> - </t>
  </si>
  <si>
    <t xml:space="preserve">Bérleti és lízing díjak </t>
  </si>
  <si>
    <t xml:space="preserve">Gépjárműadók </t>
  </si>
  <si>
    <t xml:space="preserve">Pénzügyi monopóliumok nyereségét terhelő adók    </t>
  </si>
  <si>
    <t xml:space="preserve">Egyéb áruhasználati és szolgáltatási adók </t>
  </si>
  <si>
    <t xml:space="preserve">ebből: kulturális adó      </t>
  </si>
  <si>
    <t xml:space="preserve">ebből: baleseti adó     </t>
  </si>
  <si>
    <t xml:space="preserve">ebből: nukleáris létesítmények Központi Nukleáris Pénzügyi Alapba történő kötelező befizetései   </t>
  </si>
  <si>
    <t xml:space="preserve">ebből: környezetterhelési díj      </t>
  </si>
  <si>
    <t xml:space="preserve">ebből: környezetvédelmi termékdíj    </t>
  </si>
  <si>
    <t xml:space="preserve">ebből: bérfőzési szeszadó    </t>
  </si>
  <si>
    <t xml:space="preserve">ebből: szerencsejáték szervezési díj  </t>
  </si>
  <si>
    <t>ebből: tartózkodás után fizetett idegenforgalmi adó</t>
  </si>
  <si>
    <t xml:space="preserve">ebből: talajterhelési díj      </t>
  </si>
  <si>
    <t xml:space="preserve">ebből: vizkészletjárulék    </t>
  </si>
  <si>
    <t xml:space="preserve">ebből: állami vadászjegyek díjai  </t>
  </si>
  <si>
    <t xml:space="preserve">ebből: földvédelmi járulék     </t>
  </si>
  <si>
    <t xml:space="preserve">ebből: erdővédelmi járulék      </t>
  </si>
  <si>
    <t xml:space="preserve">ebből: halászati haszonbérleti díj    </t>
  </si>
  <si>
    <t xml:space="preserve">ebből: hulladéklerakási járulék    </t>
  </si>
  <si>
    <t xml:space="preserve">ebből: a távhőszolgáltatásról más hőellátásra áttérő által felhasznált hőmennyiség és annak előállítása során a pozitív előjelű széndioxid kibocsátási különbözet után fizetendő díj </t>
  </si>
  <si>
    <t xml:space="preserve">ebből: korábbi évek megszünt adónemei áthúzódó fizetéseiből befolyt bevételek       </t>
  </si>
  <si>
    <t xml:space="preserve">ebből: részesedések értékesítéséhez kapcsolódó realizált nyereség  </t>
  </si>
  <si>
    <t xml:space="preserve">ebből: hitelviszonyt megtestesítő értékpapírok értékesítési nyeresége    </t>
  </si>
  <si>
    <t xml:space="preserve">ebből: hitelviszonyt megtestesítő értékpapírok kibocsátási nyeresége  </t>
  </si>
  <si>
    <t xml:space="preserve">ebből: valuta és deviza eszközök realizált árfolyamnyeresége   </t>
  </si>
  <si>
    <t xml:space="preserve">Egyéb pénzügyi műveletek bevételei </t>
  </si>
  <si>
    <t xml:space="preserve">Kamatbevételek </t>
  </si>
  <si>
    <t xml:space="preserve">ebből: államháztartáson belül       </t>
  </si>
  <si>
    <t xml:space="preserve">ebből: befektetési jegyek kamatbevételei      </t>
  </si>
  <si>
    <t xml:space="preserve">ebből: fedezeti ügyletek kamatbevételei   </t>
  </si>
  <si>
    <t xml:space="preserve">Általános forgalmi adó visszatérítése      </t>
  </si>
  <si>
    <t xml:space="preserve">Kiszámlázott általános forgalmi adó    </t>
  </si>
  <si>
    <t xml:space="preserve">Ellátási díjak    </t>
  </si>
  <si>
    <t xml:space="preserve">ebből: egyéb részesedések után kapott osztalék      </t>
  </si>
  <si>
    <t>Önkormányzatok működési támogatásai</t>
  </si>
  <si>
    <t xml:space="preserve">ebből: építményadó    </t>
  </si>
  <si>
    <t xml:space="preserve">ebből: épület után fizetett idegenforgalmi adó   </t>
  </si>
  <si>
    <t xml:space="preserve">ebből: magánszemélyek kommunális adója    </t>
  </si>
  <si>
    <t xml:space="preserve">ebből: telekadó   </t>
  </si>
  <si>
    <t xml:space="preserve">ebből: cégautóadó    </t>
  </si>
  <si>
    <t xml:space="preserve">ebből: közművezetékek adója  </t>
  </si>
  <si>
    <t xml:space="preserve">ebből: öröklési és ajándékozási illeték   </t>
  </si>
  <si>
    <t>Értékesítési és forgalmi adók</t>
  </si>
  <si>
    <t xml:space="preserve">ebből: általános forgalmi adó    </t>
  </si>
  <si>
    <t xml:space="preserve">ebből: távközlési ágazatot terhelő különadó  </t>
  </si>
  <si>
    <t xml:space="preserve">ebből: kiskereskedői ágazatot terhelő különadó   </t>
  </si>
  <si>
    <t xml:space="preserve">ebből: energia ágazatot terhelő különadó  </t>
  </si>
  <si>
    <t xml:space="preserve">ebből: bank- és biztosítási ágazatot terhelő különadó     </t>
  </si>
  <si>
    <t xml:space="preserve">ebből: visszterhes vagyonátruházási illeték  </t>
  </si>
  <si>
    <t xml:space="preserve">ebből: állandó jeleggel végzett iparűzési tevékenység után fizetett helyi iparűzési adó </t>
  </si>
  <si>
    <t xml:space="preserve">ebből: ideiglenes jeleggel végzett tevékenység után fizetett helyi iparűzési adó     </t>
  </si>
  <si>
    <t xml:space="preserve">ebből: innovációs járulék  </t>
  </si>
  <si>
    <t xml:space="preserve">ebből: egyszerűsített vállalkozási adó  </t>
  </si>
  <si>
    <t>ebből: gyógyszer forgalmazási jogosultak befizetései [2006. évi XCVIII. tv. 36. § (1) bek.]</t>
  </si>
  <si>
    <t>ebből: gyógyszer nagykereskedést végzők befizetései [2006. évi XCVIII. tv. 36. § (2) bek.]</t>
  </si>
  <si>
    <t>ebből: gyógyszergyártók 10 %-os befizetési kötelezettsége (2006.évi XCVIII. tv. 40/A. §. (1) bekezdése)</t>
  </si>
  <si>
    <t>ebből: gyógyszer és gyógyászati segédeszköz ismertetés utáni befizetések [2006. évi XCVIII. tv. 36. § (4) bek.]</t>
  </si>
  <si>
    <t xml:space="preserve">ebből: gyógyszertámogatás többletének sávos kockázatviseléséből származó bevételek [2006. évi XCVIII. tv. 42. § ] </t>
  </si>
  <si>
    <t xml:space="preserve">ebből: népegészségügyi termékadó  </t>
  </si>
  <si>
    <t>ebből: dohányipari vállalkozások egészségügyi hozzájárulása</t>
  </si>
  <si>
    <t xml:space="preserve">ebből: távközlési adó </t>
  </si>
  <si>
    <t xml:space="preserve">ebből: pénzügyi tranzakciós illeték </t>
  </si>
  <si>
    <t xml:space="preserve">ebből: biztosítási adó </t>
  </si>
  <si>
    <t>ebből: reklámadó</t>
  </si>
  <si>
    <t xml:space="preserve">ebből: a kollektív befektetési formákról és kezelőikről, valamint egyes pénzügyi tárgyú törvények módosításáról szóló 2014. évi XVI. törvény szerinti forgalmazó és a befektetési alap különadója </t>
  </si>
  <si>
    <t xml:space="preserve">Fogyasztási adók </t>
  </si>
  <si>
    <t xml:space="preserve">ebből: jövedéki adó       </t>
  </si>
  <si>
    <t xml:space="preserve">ebből: regisztrációs adó   </t>
  </si>
  <si>
    <t xml:space="preserve">ebből: energiaadó  </t>
  </si>
  <si>
    <t xml:space="preserve">Termékek és szolgáltatások adói </t>
  </si>
  <si>
    <t xml:space="preserve">Egyéb közhatalmi bevételek </t>
  </si>
  <si>
    <t>ebből: egyéb települési adók</t>
  </si>
  <si>
    <t xml:space="preserve">ebből: cégnyílvántartás bevételei   </t>
  </si>
  <si>
    <t xml:space="preserve">ebből: eljárási illetékek     </t>
  </si>
  <si>
    <t xml:space="preserve">ebből: igazgatási szolgáltatási díjak   </t>
  </si>
  <si>
    <t xml:space="preserve">ebből: felügyeleti díjak    </t>
  </si>
  <si>
    <t xml:space="preserve">ebből:ebrendészeti hozzájárulás   </t>
  </si>
  <si>
    <t xml:space="preserve">ebből: mezőgazdasági termelést érintő időjárási és más természeti kockázatok kezeléséről szóló törvény szerinti kárenyhítési hozzájárulás </t>
  </si>
  <si>
    <t xml:space="preserve">ebből: környezetvédelmi bírság     </t>
  </si>
  <si>
    <t xml:space="preserve">ebből: természetvédelmi bírság      </t>
  </si>
  <si>
    <t xml:space="preserve">ebből: műemlékvédelmi bírság      </t>
  </si>
  <si>
    <t xml:space="preserve">ebből: építésügyi bírság     </t>
  </si>
  <si>
    <t xml:space="preserve">ebből: szabálysértési pénz- és helyszíni bírság és a közlekedési szabályszegések után kiszabott közigazgatási bírság helyi önkormányzatot megillető része   </t>
  </si>
  <si>
    <t xml:space="preserve">ebből: egyéb bírság      </t>
  </si>
  <si>
    <t>ebből: vagyoni típusú települési adók</t>
  </si>
  <si>
    <t xml:space="preserve">ebből: jövedelmi típusú települési adók </t>
  </si>
  <si>
    <t>ebből: Hajtóés kenőanyagok</t>
  </si>
  <si>
    <t>ebből: Minazok, amelyek nem számolhatók el szakmai anyagnak</t>
  </si>
  <si>
    <t xml:space="preserve">Üzemeltetési anyagok beszerzése       </t>
  </si>
  <si>
    <t xml:space="preserve">ebből: szociális hozzájárulási adó        </t>
  </si>
  <si>
    <t xml:space="preserve">ebből: rehabilitációs hozzájárulás       </t>
  </si>
  <si>
    <t xml:space="preserve">ebből: korkedvezmény-biztosítási járulék       </t>
  </si>
  <si>
    <t xml:space="preserve">ebből: egészségügyi hozzájárulás      </t>
  </si>
  <si>
    <t xml:space="preserve">ebből: táppénz hozzájárulás      </t>
  </si>
  <si>
    <t xml:space="preserve">Munkaadókat terhelő járulékok és szociális hozzájárulási adó      </t>
  </si>
  <si>
    <t xml:space="preserve">Személyi juttatások  </t>
  </si>
  <si>
    <t xml:space="preserve">Külső személyi juttatások </t>
  </si>
  <si>
    <t xml:space="preserve">Egyéb külső személyi juttatások    </t>
  </si>
  <si>
    <t xml:space="preserve">Választott tisztségviselők juttatásai </t>
  </si>
  <si>
    <t xml:space="preserve">Törvény szerinti illetmények, munkabérek  </t>
  </si>
  <si>
    <t xml:space="preserve">Normatív jutalmak    </t>
  </si>
  <si>
    <t xml:space="preserve">Céljuttatás, projektprémium    </t>
  </si>
  <si>
    <t xml:space="preserve">Készenléti, ügyeleti, helyettesítési díj, túlóra, túlszolgálat   </t>
  </si>
  <si>
    <t xml:space="preserve">Végkielégítés        </t>
  </si>
  <si>
    <t xml:space="preserve">Jubileumi jutalom  </t>
  </si>
  <si>
    <t xml:space="preserve">Béren kívüli juttatások   </t>
  </si>
  <si>
    <t xml:space="preserve">Ruházati költségtérítés  </t>
  </si>
  <si>
    <t xml:space="preserve">Közlekedési költségtérítés   </t>
  </si>
  <si>
    <t xml:space="preserve">Egyéb költségtérítések   </t>
  </si>
  <si>
    <t xml:space="preserve">Lakhatási támogatások   </t>
  </si>
  <si>
    <t xml:space="preserve">Szociális támogatások     </t>
  </si>
  <si>
    <t xml:space="preserve">ebből:biztosítási díjak     </t>
  </si>
  <si>
    <t xml:space="preserve">Szakmai tevékenységet segítő szolgáltatások  </t>
  </si>
  <si>
    <t xml:space="preserve">ebből: államháztartáson belül  </t>
  </si>
  <si>
    <t xml:space="preserve">Karbantartási, kisjavítási szolgáltatások  </t>
  </si>
  <si>
    <t xml:space="preserve">Vásárolt élelmezés  </t>
  </si>
  <si>
    <t>ebből: Villamos energia</t>
  </si>
  <si>
    <t>ebből: Gázdíj</t>
  </si>
  <si>
    <t>ebből: Víz- és csatornadíj</t>
  </si>
  <si>
    <t>ebből: Biztosítási díjak</t>
  </si>
  <si>
    <t>ebből: Egyéb szogáltatások</t>
  </si>
  <si>
    <t>ebből: Szállítás</t>
  </si>
  <si>
    <t>ebből: Kéményseprés, szemétszállítás</t>
  </si>
  <si>
    <t>ebből: Más egyéb szolgáltatás</t>
  </si>
  <si>
    <t>K5021</t>
  </si>
  <si>
    <t>K5022</t>
  </si>
  <si>
    <t>K5023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</si>
  <si>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</si>
  <si>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</si>
  <si>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</si>
  <si>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</si>
  <si>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</si>
  <si>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</si>
  <si>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</si>
  <si>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</si>
  <si>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</si>
  <si>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</si>
  <si>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</si>
  <si>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Váltókiadások</t>
  </si>
  <si>
    <t>Adóssághoz nem kapcsolódó származékos ügyletek kiadásai</t>
  </si>
  <si>
    <t>Hitelek, kölcsönök törlesztése külföldi kormányoknak és nemzetközi szervezeteknek</t>
  </si>
  <si>
    <t>ebből: fedezeti ügyletek nettó kiadásai</t>
  </si>
  <si>
    <t xml:space="preserve">Tulajdonosi kölcsönök kiadásai </t>
  </si>
  <si>
    <t xml:space="preserve">Rövid lejáratú tulajdonosi kölcsönök kiadásai </t>
  </si>
  <si>
    <t xml:space="preserve">Hosszú lejáratú tulajdonosi kölcsönök kiadásai </t>
  </si>
  <si>
    <t>Központi, irányító szervi támogatások folyósítása</t>
  </si>
  <si>
    <t xml:space="preserve">Belföldi értékpapírok kiadásai </t>
  </si>
  <si>
    <t xml:space="preserve">Éven túli lejáratú belföldi értékpapírok beváltása  </t>
  </si>
  <si>
    <t xml:space="preserve">Belföldi kötvények beváltása </t>
  </si>
  <si>
    <t xml:space="preserve">ebből: kárpótlási jegyek </t>
  </si>
  <si>
    <t xml:space="preserve">Befektetési célú belföldi értékpapírok vásárlása </t>
  </si>
  <si>
    <t xml:space="preserve">Éven belüli lejáratú belföldi értékpapírok beváltása  </t>
  </si>
  <si>
    <t xml:space="preserve">Kincstárjegyek beváltása </t>
  </si>
  <si>
    <t xml:space="preserve">ebből: befektetési jegyek </t>
  </si>
  <si>
    <t xml:space="preserve">Forgatási célú belföldi értékpapírok vásárlása  </t>
  </si>
  <si>
    <t xml:space="preserve">Hosszú lejáratú hitelek, kölcsönök törlesztése pénzügyi vállalkozásnak  </t>
  </si>
  <si>
    <t xml:space="preserve">Likviditási célú hitelek, kölcsönök törlesztése pénzügyi vállalkozásnak </t>
  </si>
  <si>
    <t xml:space="preserve">Rövid lejáratú hitelek, kölcsönök törlesztése pénzügyi vállalkozásnak  </t>
  </si>
  <si>
    <t xml:space="preserve">Költségvetési kiadások </t>
  </si>
  <si>
    <t xml:space="preserve">Egyéb felhalmozási célú kiadások  </t>
  </si>
  <si>
    <t xml:space="preserve">ebből: egyéb külföldiek        </t>
  </si>
  <si>
    <t xml:space="preserve">ebből: kormányok és nemzetközi szervezetek        </t>
  </si>
  <si>
    <t xml:space="preserve">ebből:önkormányzati többségi tulajdonú nem pénzügyi vállalkozások        </t>
  </si>
  <si>
    <t xml:space="preserve">ebből: egyéb vállalkozások        </t>
  </si>
  <si>
    <t xml:space="preserve">ebből: állami többségi tulajdonú nem pénzügyi vállalkozások        </t>
  </si>
  <si>
    <t xml:space="preserve">ebből: pénzügyi vállalkozások        </t>
  </si>
  <si>
    <t xml:space="preserve">ebből: egyéb civil szervezetek        </t>
  </si>
  <si>
    <t xml:space="preserve">ebből: háztartások        </t>
  </si>
  <si>
    <t xml:space="preserve">ebből: nonprofit gazdasági társaságok        </t>
  </si>
  <si>
    <t xml:space="preserve">ebből: egyházi jogi személyek        </t>
  </si>
  <si>
    <t xml:space="preserve">Egyéb felhalmozási célú támogatások államháztartáson kívülre </t>
  </si>
  <si>
    <t xml:space="preserve">Egyéb szolgáltatások      </t>
  </si>
  <si>
    <t xml:space="preserve">Társadalombiztosítási ellátások        </t>
  </si>
  <si>
    <t xml:space="preserve">Dologi kiadások         </t>
  </si>
  <si>
    <t xml:space="preserve">Különféle befizetések és egyéb dologi kiadások         </t>
  </si>
  <si>
    <t xml:space="preserve">Egyéb dologi kiadások        </t>
  </si>
  <si>
    <t xml:space="preserve">ebből: deviza kötelezettségek realizált árfolyamvesztesége        </t>
  </si>
  <si>
    <t xml:space="preserve">ebből: hitelviszonyt megtestesítő értékpapírok árfolyamkülönbözete        </t>
  </si>
  <si>
    <t xml:space="preserve">Családi támogatások         </t>
  </si>
  <si>
    <t xml:space="preserve">ebből: családi pótlék        </t>
  </si>
  <si>
    <t xml:space="preserve">Szolgáltatási kiadások         </t>
  </si>
  <si>
    <t xml:space="preserve">Kiküldetések kiadásai        </t>
  </si>
  <si>
    <t xml:space="preserve">Reklám- és propagandakiadások        </t>
  </si>
  <si>
    <t xml:space="preserve">Kiküldetések, reklám- és propagandakiadások         </t>
  </si>
  <si>
    <t xml:space="preserve">Működési célú előzetesen felszámított általános forgalmi adó        </t>
  </si>
  <si>
    <t xml:space="preserve">Fizetendő általános forgalmi adó         </t>
  </si>
  <si>
    <t xml:space="preserve">Kamatkiadások  </t>
  </si>
  <si>
    <t xml:space="preserve">ebből: államháztartáson belül        </t>
  </si>
  <si>
    <t xml:space="preserve">ebből: fedezeti ügyletek kamatkiadásai        </t>
  </si>
  <si>
    <t xml:space="preserve">Egyéb pénzügyi műveletek kiadásai          </t>
  </si>
  <si>
    <t xml:space="preserve">ebből: valuta, deviza eszközök realizált árfolyamvesztesége        </t>
  </si>
  <si>
    <t xml:space="preserve">ebből: anyasági támogatás        </t>
  </si>
  <si>
    <t xml:space="preserve">ebből: gyermekgondozási segély        </t>
  </si>
  <si>
    <t xml:space="preserve">ebből: gyermeknevelési támogatás        </t>
  </si>
  <si>
    <t xml:space="preserve">ebből: gyermekek születésével kapcsolatos szabadság megtérítése        </t>
  </si>
  <si>
    <t xml:space="preserve">ebből: életkezdési támogatás        </t>
  </si>
  <si>
    <t xml:space="preserve">ebből: otthonteremtési támogatás        </t>
  </si>
  <si>
    <t xml:space="preserve">ebből: gyermektartásdíj megelőlegezése        </t>
  </si>
  <si>
    <t xml:space="preserve">ebből: GYES-en és GYED-en lévők hallgatói hitelének célzott támogatása a Gyvt. 161/T. § (1) bekezdése szerinti támogatás kivételével </t>
  </si>
  <si>
    <t xml:space="preserve">ebből: óvodáztatási támogatás [Gyvt. 20/C. §]        </t>
  </si>
  <si>
    <t xml:space="preserve">ebből:  az egyéb pénzbeli és természetbeni gyermekvédelmi támogatások         </t>
  </si>
  <si>
    <t xml:space="preserve">Pénzbeli kárpótlások, kártérítések        </t>
  </si>
  <si>
    <t xml:space="preserve">Betegséggel kapcsolatos (nem társadalombiztosítási) ellátások  </t>
  </si>
  <si>
    <t xml:space="preserve">ebből: kormányhivatalok által folyósított ápolási díj </t>
  </si>
  <si>
    <t xml:space="preserve">ebből: fogyatékossági támogatás és vakok személyi járadéka        </t>
  </si>
  <si>
    <t xml:space="preserve">ebből: helyi megállapítású ápolási díj </t>
  </si>
  <si>
    <t xml:space="preserve">ebből: mozgáskorlátozottak szerzési és átalakítási támogatása        </t>
  </si>
  <si>
    <t xml:space="preserve">ebből: megváltozott munkaképességűek illetve egészségkárosodottak kereset-kiegészítése        </t>
  </si>
  <si>
    <t xml:space="preserve">ebből: kormányhivatalok által folyósított közgyógyellátás [Szoctv.50.§ (1)-(2) bekezdése] </t>
  </si>
  <si>
    <t xml:space="preserve">ebből: cukorbetegek támogatása        </t>
  </si>
  <si>
    <t xml:space="preserve">ebből: helyi megállapítású közgyógyellátás [Szoctv.50.§ (3) bekezdése]  </t>
  </si>
  <si>
    <t xml:space="preserve">ebből: egészségügyi szolgáltatási jogosultságra való jogosultság szociális rászorultság alapján [Szoctv. 54. §-a] </t>
  </si>
  <si>
    <t xml:space="preserve">Foglalkoztatással, munkanélküliséggel kapcsolatos ellátások 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</si>
  <si>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</t>
  </si>
  <si>
    <t xml:space="preserve">ebből: korhatár előtti ellátás és a fegyveres testületek volt tagjai szolgálati járandósága        </t>
  </si>
  <si>
    <t xml:space="preserve">ebből: munkáltatói befizetésből finanszírozott korengedményes nyugdíj        </t>
  </si>
  <si>
    <t xml:space="preserve">ebből: átmeneti bányászjáradék        </t>
  </si>
  <si>
    <t xml:space="preserve">ebből: szénjárandóság pénzbeli megváltása        </t>
  </si>
  <si>
    <t xml:space="preserve">ebből: mecseki bányászatban munkát végzők bányászati kereset-kiegészítése        </t>
  </si>
  <si>
    <t xml:space="preserve">ebből: mezőgazdasági járadék        </t>
  </si>
  <si>
    <t xml:space="preserve">ebből: foglalkoztatást helyettesítő támogatás [Szoctv. 35. § (1) bek.]        </t>
  </si>
  <si>
    <t xml:space="preserve">ebből: polgármesterek korhatár előtti ellátása         </t>
  </si>
  <si>
    <t xml:space="preserve">Lakhatással kapcsolatos ellátások  </t>
  </si>
  <si>
    <t xml:space="preserve">ebből: hozzájárulás a lakossági energiaköltségekhez        </t>
  </si>
  <si>
    <t xml:space="preserve">ebből: lakbértámogatás        </t>
  </si>
  <si>
    <t xml:space="preserve">ebből: lakásfenntartási támogatás [Szoctv. 38. § (1) bek. a) és b) pontok]         </t>
  </si>
  <si>
    <t xml:space="preserve">ebből: adósságcsökkentési támogatás [Szoctv. 55/A. § 1. bek. b) pont]        </t>
  </si>
  <si>
    <t xml:space="preserve">ebből: természetben nyújtott lakásfenntartási támogatás [Szoctv. 47.§ (1) bek. b) pont]        </t>
  </si>
  <si>
    <t xml:space="preserve">ebből: adósságkezelési szolgáltatás keretében gáz-vagy áram fogyasztást mérő készülék biztosítása [Szoctv. 55/A. § (3) bek.]        </t>
  </si>
  <si>
    <t>Rovat száma</t>
  </si>
  <si>
    <t>Murga Község Önkormányzata</t>
  </si>
  <si>
    <t>ebből Falugondnoki szolgálat</t>
  </si>
  <si>
    <t>Rendezési terv elkészítése</t>
  </si>
  <si>
    <t>Murga Község Önkormányzat  középtávú terve (Áht. 29/A.§)</t>
  </si>
  <si>
    <t>Murga Község Önkormányzata  engedélyezett létszámkerete</t>
  </si>
  <si>
    <t>Murga Község Önkormányzata közfoglalkoztatási engedélyezett létszámkerete</t>
  </si>
  <si>
    <t>egyéb tárgyieszközök (szerszámok)</t>
  </si>
  <si>
    <t>ingatlanok felújítása (vízmű)</t>
  </si>
  <si>
    <t xml:space="preserve"> Forintban</t>
  </si>
  <si>
    <t>Eredeti/Módo-sított</t>
  </si>
  <si>
    <t>Eredeti/ Módosított</t>
  </si>
  <si>
    <t xml:space="preserve">Eredeti/Módosított előirányzat </t>
  </si>
  <si>
    <t>(intézményi szinten tervezett - teljesített beruházások, felújítások)</t>
  </si>
  <si>
    <t>Tervezett</t>
  </si>
  <si>
    <t>Teljesített</t>
  </si>
  <si>
    <t>informatikai eszközök beszerzése (telefon, autós töltő,fülhallgató, pendrive)</t>
  </si>
  <si>
    <t>ingatlanok beszerzése létesítése</t>
  </si>
  <si>
    <t>Murga Község  Önkormányzat adósságot keletkeztető ügyleteiből eredő fizetési kötelezettségének bemutatása</t>
  </si>
  <si>
    <t xml:space="preserve"> a helyi adóból és a települési adóból származó bevétel</t>
  </si>
  <si>
    <t>az önkormányzati vagyon és az önkormányzatot megillető vagyoni értékű jog értékesítéséből és hasznosításából származó bevétel,</t>
  </si>
  <si>
    <t xml:space="preserve"> az 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</si>
  <si>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</si>
  <si>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</si>
  <si>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a kezesség-, illetve garanciavállalással kapcsolatos megtérülés</t>
  </si>
  <si>
    <t xml:space="preserve"> forintban</t>
  </si>
  <si>
    <t>az önkormányzati vagyon és az önkormányzatot megillető vagyoni értékű jog értékesítéséből és hasznosításából származó bevételosztalék, kamat és bérleti díj</t>
  </si>
  <si>
    <t>hitel, kölcsön felvétele, átvállalása a folyósítás, átvállalás napjától a végtörlesztés napjáig, és annak aktuális tőketartozása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</si>
  <si>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</si>
  <si>
    <t xml:space="preserve"> váltó kibocsátása a kibocsátás napjától a beváltás napjáig, és annak a váltóval kiváltott kötelezettséggel megegyező, kamatot nem tartalmazó értéke,</t>
  </si>
  <si>
    <t>az Szt. szerint pénzügyi lízing lízingbevevői félként történő megkötése a lízing futamideje alatt, és a lízingszerződésben kikötött tőkerész hátralévő összege,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</si>
  <si>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</si>
  <si>
    <t xml:space="preserve"> a szerződésben kapott, legalább háromszázhatvanöt nap időtartamú halasztott fizetés, részletfizetés, és a még ki nem fizetett ellenérték,</t>
  </si>
  <si>
    <t>hitelintézetek által, származékos műveletek különbözeteként az Államadósság Kezelő Központ Zrt.-nél (a továbbiakban: ÁKK Zrt.) elhelyezett fedezeti betétek, és azok összege.</t>
  </si>
  <si>
    <t xml:space="preserve">                                                           15. melléklet a …/…(…) önkormányzati rendelethez</t>
  </si>
  <si>
    <t>Pénzeszközök változásának levezetése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</si>
  <si>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</si>
  <si>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</si>
  <si>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</si>
  <si>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</si>
  <si>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</si>
  <si>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Záró pénzkészlet 2015. december 31-én                          ebből:</t>
  </si>
  <si>
    <t>Pénzkészlet 2016. január 1-én                                              ebből</t>
  </si>
  <si>
    <t>Összeg  ( Ft )</t>
  </si>
  <si>
    <t>1A - Az eszközök és források alakulása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</si>
  <si>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</si>
  <si>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</si>
  <si>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</si>
  <si>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</si>
  <si>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</si>
  <si>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Állomány a tárgyidõszak végén (=3+...+7)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</si>
  <si>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</si>
  <si>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</si>
  <si>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</si>
  <si>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</si>
  <si>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</si>
  <si>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</si>
  <si>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</si>
  <si>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</si>
  <si>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</si>
  <si>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</si>
  <si>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</si>
  <si>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</si>
  <si>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</si>
  <si>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</si>
  <si>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</si>
  <si>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</si>
  <si>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</si>
  <si>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</si>
  <si>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</si>
  <si>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</si>
  <si>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</si>
  <si>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</si>
  <si>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</si>
  <si>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</si>
  <si>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</si>
  <si>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</si>
  <si>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</si>
  <si>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</si>
  <si>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</si>
  <si>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</si>
  <si>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</si>
  <si>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</si>
  <si>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</si>
  <si>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</si>
  <si>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</si>
  <si>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</si>
  <si>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</si>
  <si>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</si>
  <si>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</si>
  <si>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</si>
  <si>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</si>
  <si>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</si>
  <si>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</si>
  <si>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</si>
  <si>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</si>
  <si>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C/I/3 Éven belüli lejáratú forint lekötött bankbetétek</t>
  </si>
  <si>
    <t>C/I/4 Éven belüli lejáratú deviza lekötött bankbetétek</t>
  </si>
  <si>
    <t>C/I Lekötött bankbetétek (=C/I/1+…+C/I/4)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</si>
  <si>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</si>
  <si>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</si>
  <si>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</si>
  <si>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</si>
  <si>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</si>
  <si>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</si>
  <si>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</si>
  <si>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</si>
  <si>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</si>
  <si>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</si>
  <si>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</si>
  <si>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</si>
  <si>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</si>
  <si>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</si>
  <si>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</si>
  <si>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</si>
  <si>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</si>
  <si>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</si>
  <si>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</si>
  <si>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</si>
  <si>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</si>
  <si>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</si>
  <si>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</si>
  <si>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</si>
  <si>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</si>
  <si>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</si>
  <si>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</si>
  <si>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</si>
  <si>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</si>
  <si>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</si>
  <si>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</si>
  <si>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</si>
  <si>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</si>
  <si>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</si>
  <si>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</si>
  <si>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</si>
  <si>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</si>
  <si>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</si>
  <si>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</si>
  <si>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</si>
  <si>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</si>
  <si>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</si>
  <si>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</si>
  <si>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</si>
  <si>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</si>
  <si>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</si>
  <si>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</si>
  <si>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</si>
  <si>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</si>
  <si>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</si>
  <si>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</si>
  <si>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</si>
  <si>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</si>
  <si>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</si>
  <si>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</si>
  <si>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</si>
  <si>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</si>
  <si>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</si>
  <si>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</si>
  <si>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</si>
  <si>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</si>
  <si>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</si>
  <si>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</si>
  <si>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</si>
  <si>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</si>
  <si>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</si>
  <si>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</si>
  <si>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</si>
  <si>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</si>
  <si>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</si>
  <si>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</si>
  <si>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</si>
  <si>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</si>
  <si>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</si>
  <si>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</si>
  <si>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</si>
  <si>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</si>
  <si>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</si>
  <si>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</si>
  <si>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</si>
  <si>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</si>
  <si>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</si>
  <si>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</si>
  <si>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</si>
  <si>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</si>
  <si>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</si>
  <si>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</si>
  <si>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</si>
  <si>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</si>
  <si>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</si>
  <si>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</si>
  <si>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</si>
  <si>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</si>
  <si>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</si>
  <si>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</si>
  <si>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</si>
  <si>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</si>
  <si>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</si>
  <si>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</si>
  <si>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</si>
  <si>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</si>
  <si>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</si>
  <si>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</si>
  <si>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</si>
  <si>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</si>
  <si>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</si>
  <si>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</si>
  <si>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</si>
  <si>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</si>
  <si>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</si>
  <si>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</si>
  <si>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</si>
  <si>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</si>
  <si>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</si>
  <si>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</si>
  <si>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</si>
  <si>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</si>
  <si>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</si>
  <si>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</si>
  <si>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</si>
  <si>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</si>
  <si>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</si>
  <si>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</si>
  <si>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E/III/3 Pénzeszközök átvezetési számla</t>
  </si>
  <si>
    <t>E/III/4 Azonosítás alatt álló tételek</t>
  </si>
  <si>
    <t>E/III Egyéb sajátos eszközoldali elszámolások (=E/III/1+…+E/III/4)</t>
  </si>
  <si>
    <t>E) EGYÉB SAJÁTOS ESZKÖZOLDALI 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</si>
  <si>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</si>
  <si>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</si>
  <si>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</si>
  <si>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</si>
  <si>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</si>
  <si>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</si>
  <si>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</si>
  <si>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</si>
  <si>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</si>
  <si>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</si>
  <si>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(=G/III/1+G/III/2+/G/III/3)</t>
  </si>
  <si>
    <t>G/IV Felhalmozott eredmény</t>
  </si>
  <si>
    <t>G/V Eszközök értékhelyesbítésének forrása</t>
  </si>
  <si>
    <t>G/VI Mérleg szerinti eredmény</t>
  </si>
  <si>
    <t>G)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</si>
  <si>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</si>
  <si>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</si>
  <si>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</si>
  <si>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</si>
  <si>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</si>
  <si>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</si>
  <si>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</si>
  <si>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</si>
  <si>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</si>
  <si>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</si>
  <si>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</si>
  <si>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</si>
  <si>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(&gt;=H/I/9a+…+H/I/9m)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</si>
  <si>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</si>
  <si>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</si>
  <si>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</si>
  <si>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</si>
  <si>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</si>
  <si>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</si>
  <si>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</si>
  <si>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</si>
  <si>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</si>
  <si>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</si>
  <si>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</si>
  <si>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</si>
  <si>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H/I/9m - ebből: költségvetési évben esedékes kötelezettségek likviditási célú hitelek, kölcsönök törlesztésére pénzügyi vállalkozásnak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</si>
  <si>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</si>
  <si>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</si>
  <si>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</si>
  <si>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</si>
  <si>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</si>
  <si>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</si>
  <si>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</si>
  <si>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</si>
  <si>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</si>
  <si>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</si>
  <si>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</si>
  <si>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</si>
  <si>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</si>
  <si>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(=&gt;H/II/9a+…+H/II/9j)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</si>
  <si>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</si>
  <si>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</si>
  <si>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</si>
  <si>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</si>
  <si>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</si>
  <si>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</si>
  <si>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</si>
  <si>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</si>
  <si>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</si>
  <si>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</si>
  <si>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</si>
  <si>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</si>
  <si>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</si>
  <si>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</si>
  <si>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</si>
  <si>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</si>
  <si>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</si>
  <si>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</si>
  <si>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</si>
  <si>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</si>
  <si>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</si>
  <si>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</si>
  <si>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</si>
  <si>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</si>
  <si>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</si>
  <si>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</si>
  <si>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</si>
  <si>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</si>
  <si>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</si>
  <si>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16. melléklet a …/…(…) önkormányzati rendelethez</t>
  </si>
  <si>
    <t>2016. évi mérlege                                                                                 Forintban</t>
  </si>
  <si>
    <t>17. melléklet a …/…(…) önkormányzati rendelethez</t>
  </si>
  <si>
    <t>ESZKÖZÖK</t>
  </si>
  <si>
    <t>Sorszám</t>
  </si>
  <si>
    <t>Bruttó</t>
  </si>
  <si>
    <t>Értékcsökkenés</t>
  </si>
  <si>
    <t>Nettó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</si>
  <si>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</si>
  <si>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</si>
  <si>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</si>
  <si>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</si>
  <si>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</si>
  <si>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</si>
  <si>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</si>
  <si>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</si>
  <si>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</si>
  <si>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</si>
  <si>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</si>
  <si>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</si>
  <si>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</si>
  <si>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</si>
  <si>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</si>
  <si>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</si>
  <si>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</si>
  <si>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</si>
  <si>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</si>
  <si>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</si>
  <si>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</si>
  <si>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</si>
  <si>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</si>
  <si>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</si>
  <si>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</si>
  <si>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</si>
  <si>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</si>
  <si>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</si>
  <si>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</si>
  <si>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</si>
  <si>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</si>
  <si>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</si>
  <si>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</si>
  <si>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</si>
  <si>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</si>
  <si>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</si>
  <si>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</si>
  <si>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</si>
  <si>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</si>
  <si>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</si>
  <si>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</si>
  <si>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</si>
  <si>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</si>
  <si>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</si>
  <si>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</si>
  <si>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</si>
  <si>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</si>
  <si>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</si>
  <si>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</si>
  <si>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</si>
  <si>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</si>
  <si>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</si>
  <si>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</si>
  <si>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</si>
  <si>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</si>
  <si>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</si>
  <si>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</si>
  <si>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</si>
  <si>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</si>
  <si>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</si>
  <si>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</si>
  <si>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</si>
  <si>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</si>
  <si>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</si>
  <si>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</si>
  <si>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</si>
  <si>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</si>
  <si>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</si>
  <si>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</si>
  <si>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</si>
  <si>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</si>
  <si>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</si>
  <si>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</si>
  <si>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</si>
  <si>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</si>
  <si>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</si>
  <si>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</si>
  <si>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</si>
  <si>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</si>
  <si>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</si>
  <si>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</si>
  <si>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</si>
  <si>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</si>
  <si>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</si>
  <si>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</si>
  <si>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</si>
  <si>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</si>
  <si>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VAGYONKIMUTATÁS                                                                                                                                        a könyvviteli mérlegben értékkel szereplő eszközökről                                                                           2016</t>
  </si>
  <si>
    <t>Adatok:  forintban!</t>
  </si>
  <si>
    <t xml:space="preserve"> Ft-ban</t>
  </si>
  <si>
    <t>1. melléklet az 1/2016.(II.16.) önkormányzati rendelethez</t>
  </si>
  <si>
    <t>2. melléklet az 1/2016.(II.16.) önkormányzati rendelethez</t>
  </si>
  <si>
    <t>3. melléklet az 1/2016.(II.16.) önkormányzati rendelethez</t>
  </si>
  <si>
    <t>összevont bevételek és kiadások kötelező, önként vállalt és államigazgatási feladatok szerinti megoszlásban</t>
  </si>
  <si>
    <t>4. melléklet az 1/2016.(II.16.) önkormányzati rendelethez</t>
  </si>
  <si>
    <t>5. melléklet az 1/2016.(II.16.) önkormányzati rendelethez</t>
  </si>
  <si>
    <t xml:space="preserve">                                                          6. melléklet az 1/2016.(II.16.) önkormányzati rendelethez</t>
  </si>
  <si>
    <t>(finanszírozási és likviditási ütemterv)</t>
  </si>
  <si>
    <t>7. melléklet az 1/2016.(II.16.) önkormányzati rendelethez</t>
  </si>
  <si>
    <t xml:space="preserve">                                                            8. melléklet az 1/2016.(II.16.) önkormányzati rendelethez</t>
  </si>
  <si>
    <t>9. melléklet az 1/2016.(II.16.) önkormányzati rendelethez</t>
  </si>
  <si>
    <t>10. melléklet az 1/2016.(II.16.) önkormányzati rendelethez</t>
  </si>
  <si>
    <t>11. melléklet az 1/2016.(II.16.) önkormányzati rendelethez</t>
  </si>
  <si>
    <t>12. melléklet az 1/2016.(II.16.) önkormányzati rendelethez</t>
  </si>
  <si>
    <t>13. melléklet az 1/2016.(II.16.) önkormányzati rendelethez</t>
  </si>
  <si>
    <t>14. melléklet az 1/2016.(II.16.)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</si>
</sst>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#,###__"/>
    <numFmt numFmtId="185" formatCode="#,###__;\-#,###__"/>
  </numFmts>
  <fonts count="8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Times New Roman CE"/>
      <family val="0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sz val="8"/>
      <name val="Arial"/>
      <family val="2"/>
    </font>
    <font>
      <sz val="11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/>
      <bottom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thin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0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8" fillId="18" borderId="1" applyNumberFormat="0" applyAlignment="0" applyProtection="0"/>
    <xf numFmtId="0" fontId="5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79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0" borderId="7" applyNumberFormat="0" applyFont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8" applyNumberFormat="0" applyAlignment="0" applyProtection="0"/>
    <xf numFmtId="0" fontId="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27" borderId="0" applyNumberFormat="0" applyBorder="0" applyAlignment="0" applyProtection="0"/>
    <xf numFmtId="0" fontId="87" fillId="28" borderId="0" applyNumberFormat="0" applyBorder="0" applyAlignment="0" applyProtection="0"/>
    <xf numFmtId="0" fontId="88" fillId="26" borderId="1" applyNumberFormat="0" applyAlignment="0" applyProtection="0"/>
    <xf numFmtId="9" fontId="1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6" fillId="29" borderId="10" xfId="0" applyFont="1" applyFill="1" applyBorder="1" applyAlignment="1">
      <alignment horizontal="center" vertical="top" wrapText="1"/>
    </xf>
    <xf numFmtId="0" fontId="9" fillId="29" borderId="10" xfId="0" applyFont="1" applyFill="1" applyBorder="1" applyAlignment="1">
      <alignment/>
    </xf>
    <xf numFmtId="0" fontId="7" fillId="29" borderId="10" xfId="0" applyFont="1" applyFill="1" applyBorder="1" applyAlignment="1">
      <alignment horizontal="left" vertical="top" wrapText="1"/>
    </xf>
    <xf numFmtId="3" fontId="9" fillId="29" borderId="10" xfId="0" applyNumberFormat="1" applyFont="1" applyFill="1" applyBorder="1" applyAlignment="1">
      <alignment/>
    </xf>
    <xf numFmtId="3" fontId="6" fillId="30" borderId="10" xfId="0" applyNumberFormat="1" applyFont="1" applyFill="1" applyBorder="1" applyAlignment="1">
      <alignment horizontal="right" vertical="top" wrapText="1"/>
    </xf>
    <xf numFmtId="0" fontId="17" fillId="1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31" borderId="10" xfId="0" applyFont="1" applyFill="1" applyBorder="1" applyAlignment="1">
      <alignment horizontal="left" vertical="top" wrapText="1"/>
    </xf>
    <xf numFmtId="3" fontId="7" fillId="31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7" fillId="31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32" borderId="10" xfId="0" applyNumberFormat="1" applyFont="1" applyFill="1" applyBorder="1" applyAlignment="1">
      <alignment vertical="center"/>
    </xf>
    <xf numFmtId="0" fontId="13" fillId="32" borderId="0" xfId="0" applyFont="1" applyFill="1" applyAlignment="1">
      <alignment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23" fillId="29" borderId="11" xfId="0" applyFont="1" applyFill="1" applyBorder="1" applyAlignment="1">
      <alignment horizontal="left" vertical="center" wrapText="1"/>
    </xf>
    <xf numFmtId="0" fontId="23" fillId="29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24" fillId="0" borderId="0" xfId="59" applyFont="1" applyAlignment="1">
      <alignment/>
      <protection/>
    </xf>
    <xf numFmtId="0" fontId="24" fillId="30" borderId="14" xfId="59" applyFont="1" applyFill="1" applyBorder="1" applyAlignment="1">
      <alignment/>
      <protection/>
    </xf>
    <xf numFmtId="0" fontId="26" fillId="30" borderId="0" xfId="59" applyFont="1" applyFill="1" applyBorder="1" applyAlignment="1">
      <alignment/>
      <protection/>
    </xf>
    <xf numFmtId="3" fontId="27" fillId="30" borderId="0" xfId="59" applyNumberFormat="1" applyFont="1" applyFill="1" applyBorder="1" applyAlignment="1">
      <alignment/>
      <protection/>
    </xf>
    <xf numFmtId="3" fontId="28" fillId="30" borderId="0" xfId="59" applyNumberFormat="1" applyFont="1" applyFill="1" applyBorder="1" applyAlignment="1">
      <alignment/>
      <protection/>
    </xf>
    <xf numFmtId="3" fontId="26" fillId="30" borderId="15" xfId="58" applyNumberFormat="1" applyFont="1" applyFill="1" applyBorder="1" applyAlignment="1">
      <alignment horizontal="center" vertical="center" wrapText="1"/>
      <protection/>
    </xf>
    <xf numFmtId="3" fontId="26" fillId="30" borderId="16" xfId="58" applyNumberFormat="1" applyFont="1" applyFill="1" applyBorder="1" applyAlignment="1">
      <alignment horizontal="center" vertical="center" wrapText="1"/>
      <protection/>
    </xf>
    <xf numFmtId="3" fontId="26" fillId="30" borderId="17" xfId="58" applyNumberFormat="1" applyFont="1" applyFill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/>
      <protection/>
    </xf>
    <xf numFmtId="0" fontId="30" fillId="0" borderId="18" xfId="57" applyFont="1" applyFill="1" applyBorder="1" applyAlignment="1">
      <alignment vertical="center"/>
      <protection/>
    </xf>
    <xf numFmtId="0" fontId="24" fillId="0" borderId="19" xfId="58" applyFont="1" applyBorder="1" applyAlignment="1">
      <alignment horizontal="left" vertical="center" wrapText="1"/>
      <protection/>
    </xf>
    <xf numFmtId="3" fontId="28" fillId="0" borderId="20" xfId="63" applyNumberFormat="1" applyFont="1" applyBorder="1" applyAlignment="1">
      <alignment vertical="center"/>
    </xf>
    <xf numFmtId="3" fontId="28" fillId="0" borderId="21" xfId="63" applyNumberFormat="1" applyFont="1" applyBorder="1" applyAlignment="1">
      <alignment vertical="center"/>
    </xf>
    <xf numFmtId="3" fontId="28" fillId="0" borderId="22" xfId="63" applyNumberFormat="1" applyFont="1" applyBorder="1" applyAlignment="1">
      <alignment vertical="center"/>
    </xf>
    <xf numFmtId="3" fontId="28" fillId="0" borderId="23" xfId="63" applyNumberFormat="1" applyFont="1" applyBorder="1" applyAlignment="1">
      <alignment vertical="center"/>
    </xf>
    <xf numFmtId="3" fontId="28" fillId="0" borderId="24" xfId="63" applyNumberFormat="1" applyFont="1" applyBorder="1" applyAlignment="1">
      <alignment vertical="center"/>
    </xf>
    <xf numFmtId="0" fontId="26" fillId="30" borderId="25" xfId="58" applyFont="1" applyFill="1" applyBorder="1" applyAlignment="1">
      <alignment horizontal="left" vertical="center"/>
      <protection/>
    </xf>
    <xf numFmtId="0" fontId="26" fillId="30" borderId="26" xfId="58" applyFont="1" applyFill="1" applyBorder="1" applyAlignment="1">
      <alignment horizontal="left" vertical="center"/>
      <protection/>
    </xf>
    <xf numFmtId="3" fontId="26" fillId="30" borderId="15" xfId="63" applyNumberFormat="1" applyFont="1" applyFill="1" applyBorder="1" applyAlignment="1">
      <alignment vertical="center"/>
    </xf>
    <xf numFmtId="3" fontId="26" fillId="30" borderId="16" xfId="63" applyNumberFormat="1" applyFont="1" applyFill="1" applyBorder="1" applyAlignment="1">
      <alignment vertical="center"/>
    </xf>
    <xf numFmtId="3" fontId="26" fillId="30" borderId="17" xfId="63" applyNumberFormat="1" applyFont="1" applyFill="1" applyBorder="1" applyAlignment="1">
      <alignment vertical="center"/>
    </xf>
    <xf numFmtId="0" fontId="28" fillId="0" borderId="0" xfId="59" applyFont="1" applyAlignment="1">
      <alignment/>
      <protection/>
    </xf>
    <xf numFmtId="3" fontId="28" fillId="0" borderId="27" xfId="63" applyNumberFormat="1" applyFont="1" applyBorder="1" applyAlignment="1">
      <alignment vertical="center"/>
    </xf>
    <xf numFmtId="0" fontId="24" fillId="0" borderId="0" xfId="59" applyFont="1" applyAlignment="1">
      <alignment/>
      <protection/>
    </xf>
    <xf numFmtId="3" fontId="28" fillId="0" borderId="28" xfId="63" applyNumberFormat="1" applyFont="1" applyBorder="1" applyAlignment="1">
      <alignment vertical="center"/>
    </xf>
    <xf numFmtId="0" fontId="24" fillId="0" borderId="0" xfId="58" applyFont="1" applyFill="1" applyBorder="1" applyAlignment="1">
      <alignment horizontal="left" vertical="center" wrapText="1"/>
      <protection/>
    </xf>
    <xf numFmtId="3" fontId="31" fillId="0" borderId="0" xfId="58" applyNumberFormat="1" applyFont="1" applyAlignment="1">
      <alignment/>
      <protection/>
    </xf>
    <xf numFmtId="3" fontId="27" fillId="0" borderId="0" xfId="68" applyNumberFormat="1" applyFont="1" applyAlignment="1">
      <alignment/>
    </xf>
    <xf numFmtId="179" fontId="28" fillId="0" borderId="0" xfId="68" applyNumberFormat="1" applyFont="1" applyAlignment="1">
      <alignment/>
    </xf>
    <xf numFmtId="3" fontId="28" fillId="0" borderId="0" xfId="59" applyNumberFormat="1" applyFont="1" applyAlignment="1">
      <alignment/>
      <protection/>
    </xf>
    <xf numFmtId="3" fontId="27" fillId="0" borderId="0" xfId="59" applyNumberFormat="1" applyFont="1" applyAlignment="1">
      <alignment/>
      <protection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0" xfId="0" applyFont="1" applyBorder="1" applyAlignment="1">
      <alignment/>
    </xf>
    <xf numFmtId="0" fontId="33" fillId="30" borderId="31" xfId="0" applyFont="1" applyFill="1" applyBorder="1" applyAlignment="1">
      <alignment horizontal="center"/>
    </xf>
    <xf numFmtId="0" fontId="33" fillId="30" borderId="31" xfId="0" applyFont="1" applyFill="1" applyBorder="1" applyAlignment="1">
      <alignment/>
    </xf>
    <xf numFmtId="0" fontId="32" fillId="30" borderId="31" xfId="0" applyFont="1" applyFill="1" applyBorder="1" applyAlignment="1">
      <alignment/>
    </xf>
    <xf numFmtId="0" fontId="32" fillId="30" borderId="0" xfId="0" applyFont="1" applyFill="1" applyBorder="1" applyAlignment="1">
      <alignment/>
    </xf>
    <xf numFmtId="0" fontId="33" fillId="30" borderId="32" xfId="0" applyFont="1" applyFill="1" applyBorder="1" applyAlignment="1">
      <alignment horizontal="center"/>
    </xf>
    <xf numFmtId="3" fontId="32" fillId="0" borderId="33" xfId="0" applyNumberFormat="1" applyFont="1" applyBorder="1" applyAlignment="1">
      <alignment/>
    </xf>
    <xf numFmtId="3" fontId="32" fillId="0" borderId="34" xfId="0" applyNumberFormat="1" applyFont="1" applyBorder="1" applyAlignment="1">
      <alignment/>
    </xf>
    <xf numFmtId="3" fontId="32" fillId="0" borderId="35" xfId="0" applyNumberFormat="1" applyFont="1" applyBorder="1" applyAlignment="1">
      <alignment/>
    </xf>
    <xf numFmtId="3" fontId="33" fillId="30" borderId="3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7" fillId="26" borderId="25" xfId="0" applyFont="1" applyFill="1" applyBorder="1" applyAlignment="1">
      <alignment horizontal="center"/>
    </xf>
    <xf numFmtId="0" fontId="37" fillId="26" borderId="37" xfId="0" applyFont="1" applyFill="1" applyBorder="1" applyAlignment="1">
      <alignment horizontal="center"/>
    </xf>
    <xf numFmtId="0" fontId="37" fillId="26" borderId="15" xfId="0" applyFont="1" applyFill="1" applyBorder="1" applyAlignment="1">
      <alignment horizontal="center"/>
    </xf>
    <xf numFmtId="0" fontId="37" fillId="26" borderId="16" xfId="0" applyFont="1" applyFill="1" applyBorder="1" applyAlignment="1">
      <alignment horizontal="center"/>
    </xf>
    <xf numFmtId="0" fontId="37" fillId="26" borderId="17" xfId="0" applyFont="1" applyFill="1" applyBorder="1" applyAlignment="1">
      <alignment horizontal="center"/>
    </xf>
    <xf numFmtId="0" fontId="37" fillId="26" borderId="38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39" xfId="0" applyNumberFormat="1" applyFont="1" applyBorder="1" applyAlignment="1">
      <alignment vertical="center" wrapText="1"/>
    </xf>
    <xf numFmtId="49" fontId="36" fillId="0" borderId="40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vertical="center"/>
    </xf>
    <xf numFmtId="3" fontId="35" fillId="0" borderId="41" xfId="0" applyNumberFormat="1" applyFont="1" applyBorder="1" applyAlignment="1">
      <alignment vertical="center"/>
    </xf>
    <xf numFmtId="3" fontId="35" fillId="0" borderId="42" xfId="0" applyNumberFormat="1" applyFont="1" applyBorder="1" applyAlignment="1">
      <alignment vertical="center"/>
    </xf>
    <xf numFmtId="3" fontId="35" fillId="0" borderId="43" xfId="0" applyNumberFormat="1" applyFont="1" applyBorder="1" applyAlignment="1">
      <alignment vertical="center"/>
    </xf>
    <xf numFmtId="3" fontId="35" fillId="0" borderId="4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6" fillId="0" borderId="18" xfId="0" applyNumberFormat="1" applyFont="1" applyBorder="1" applyAlignment="1">
      <alignment vertical="center" wrapText="1"/>
    </xf>
    <xf numFmtId="49" fontId="36" fillId="0" borderId="44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vertical="center"/>
    </xf>
    <xf numFmtId="0" fontId="34" fillId="33" borderId="25" xfId="0" applyNumberFormat="1" applyFont="1" applyFill="1" applyBorder="1" applyAlignment="1">
      <alignment vertical="center" wrapText="1"/>
    </xf>
    <xf numFmtId="49" fontId="34" fillId="33" borderId="37" xfId="0" applyNumberFormat="1" applyFont="1" applyFill="1" applyBorder="1" applyAlignment="1">
      <alignment horizontal="center" vertical="center"/>
    </xf>
    <xf numFmtId="3" fontId="39" fillId="33" borderId="15" xfId="0" applyNumberFormat="1" applyFont="1" applyFill="1" applyBorder="1" applyAlignment="1">
      <alignment vertical="center"/>
    </xf>
    <xf numFmtId="3" fontId="39" fillId="33" borderId="16" xfId="0" applyNumberFormat="1" applyFont="1" applyFill="1" applyBorder="1" applyAlignment="1">
      <alignment vertical="center"/>
    </xf>
    <xf numFmtId="3" fontId="39" fillId="33" borderId="17" xfId="0" applyNumberFormat="1" applyFont="1" applyFill="1" applyBorder="1" applyAlignment="1">
      <alignment vertical="center"/>
    </xf>
    <xf numFmtId="3" fontId="39" fillId="33" borderId="38" xfId="0" applyNumberFormat="1" applyFont="1" applyFill="1" applyBorder="1" applyAlignment="1">
      <alignment vertical="center"/>
    </xf>
    <xf numFmtId="3" fontId="39" fillId="33" borderId="37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4" fillId="34" borderId="25" xfId="0" applyNumberFormat="1" applyFont="1" applyFill="1" applyBorder="1" applyAlignment="1">
      <alignment vertical="center" wrapText="1"/>
    </xf>
    <xf numFmtId="49" fontId="34" fillId="34" borderId="37" xfId="0" applyNumberFormat="1" applyFont="1" applyFill="1" applyBorder="1" applyAlignment="1">
      <alignment horizontal="center" vertical="center"/>
    </xf>
    <xf numFmtId="3" fontId="39" fillId="34" borderId="15" xfId="0" applyNumberFormat="1" applyFont="1" applyFill="1" applyBorder="1" applyAlignment="1">
      <alignment vertical="center"/>
    </xf>
    <xf numFmtId="3" fontId="39" fillId="34" borderId="16" xfId="0" applyNumberFormat="1" applyFont="1" applyFill="1" applyBorder="1" applyAlignment="1">
      <alignment vertical="center"/>
    </xf>
    <xf numFmtId="3" fontId="39" fillId="34" borderId="17" xfId="0" applyNumberFormat="1" applyFont="1" applyFill="1" applyBorder="1" applyAlignment="1">
      <alignment vertical="center"/>
    </xf>
    <xf numFmtId="3" fontId="39" fillId="34" borderId="38" xfId="0" applyNumberFormat="1" applyFont="1" applyFill="1" applyBorder="1" applyAlignment="1">
      <alignment vertical="center"/>
    </xf>
    <xf numFmtId="3" fontId="39" fillId="34" borderId="37" xfId="0" applyNumberFormat="1" applyFont="1" applyFill="1" applyBorder="1" applyAlignment="1">
      <alignment vertical="center"/>
    </xf>
    <xf numFmtId="0" fontId="40" fillId="0" borderId="39" xfId="0" applyNumberFormat="1" applyFont="1" applyBorder="1" applyAlignment="1">
      <alignment vertical="center" wrapText="1"/>
    </xf>
    <xf numFmtId="0" fontId="40" fillId="0" borderId="18" xfId="0" applyNumberFormat="1" applyFont="1" applyBorder="1" applyAlignment="1">
      <alignment vertical="center" wrapText="1"/>
    </xf>
    <xf numFmtId="3" fontId="35" fillId="0" borderId="28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3" fontId="35" fillId="0" borderId="45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0" fontId="40" fillId="0" borderId="46" xfId="0" applyNumberFormat="1" applyFont="1" applyBorder="1" applyAlignment="1">
      <alignment vertical="center" wrapText="1"/>
    </xf>
    <xf numFmtId="3" fontId="35" fillId="0" borderId="23" xfId="0" applyNumberFormat="1" applyFont="1" applyBorder="1" applyAlignment="1">
      <alignment vertical="center"/>
    </xf>
    <xf numFmtId="3" fontId="35" fillId="0" borderId="47" xfId="0" applyNumberFormat="1" applyFont="1" applyBorder="1" applyAlignment="1">
      <alignment vertical="center"/>
    </xf>
    <xf numFmtId="3" fontId="35" fillId="0" borderId="48" xfId="0" applyNumberFormat="1" applyFont="1" applyBorder="1" applyAlignment="1">
      <alignment vertical="center"/>
    </xf>
    <xf numFmtId="3" fontId="35" fillId="0" borderId="49" xfId="0" applyNumberFormat="1" applyFont="1" applyBorder="1" applyAlignment="1">
      <alignment vertical="center"/>
    </xf>
    <xf numFmtId="3" fontId="35" fillId="0" borderId="5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35" borderId="25" xfId="0" applyNumberFormat="1" applyFont="1" applyFill="1" applyBorder="1" applyAlignment="1">
      <alignment vertical="center" wrapText="1"/>
    </xf>
    <xf numFmtId="49" fontId="34" fillId="35" borderId="37" xfId="0" applyNumberFormat="1" applyFont="1" applyFill="1" applyBorder="1" applyAlignment="1">
      <alignment horizontal="center" vertical="center"/>
    </xf>
    <xf numFmtId="3" fontId="39" fillId="35" borderId="15" xfId="0" applyNumberFormat="1" applyFont="1" applyFill="1" applyBorder="1" applyAlignment="1">
      <alignment vertical="center"/>
    </xf>
    <xf numFmtId="3" fontId="39" fillId="35" borderId="16" xfId="0" applyNumberFormat="1" applyFont="1" applyFill="1" applyBorder="1" applyAlignment="1">
      <alignment vertical="center"/>
    </xf>
    <xf numFmtId="3" fontId="39" fillId="35" borderId="17" xfId="0" applyNumberFormat="1" applyFont="1" applyFill="1" applyBorder="1" applyAlignment="1">
      <alignment vertical="center"/>
    </xf>
    <xf numFmtId="3" fontId="39" fillId="35" borderId="38" xfId="0" applyNumberFormat="1" applyFont="1" applyFill="1" applyBorder="1" applyAlignment="1">
      <alignment vertical="center"/>
    </xf>
    <xf numFmtId="3" fontId="39" fillId="35" borderId="37" xfId="0" applyNumberFormat="1" applyFont="1" applyFill="1" applyBorder="1" applyAlignment="1">
      <alignment vertical="center"/>
    </xf>
    <xf numFmtId="0" fontId="34" fillId="34" borderId="51" xfId="0" applyNumberFormat="1" applyFont="1" applyFill="1" applyBorder="1" applyAlignment="1">
      <alignment vertical="center" wrapText="1"/>
    </xf>
    <xf numFmtId="49" fontId="34" fillId="34" borderId="52" xfId="0" applyNumberFormat="1" applyFont="1" applyFill="1" applyBorder="1" applyAlignment="1">
      <alignment horizontal="center" vertical="center"/>
    </xf>
    <xf numFmtId="3" fontId="39" fillId="34" borderId="53" xfId="0" applyNumberFormat="1" applyFont="1" applyFill="1" applyBorder="1" applyAlignment="1">
      <alignment vertical="center"/>
    </xf>
    <xf numFmtId="3" fontId="39" fillId="34" borderId="54" xfId="0" applyNumberFormat="1" applyFont="1" applyFill="1" applyBorder="1" applyAlignment="1">
      <alignment vertical="center"/>
    </xf>
    <xf numFmtId="3" fontId="39" fillId="34" borderId="55" xfId="0" applyNumberFormat="1" applyFont="1" applyFill="1" applyBorder="1" applyAlignment="1">
      <alignment vertical="center"/>
    </xf>
    <xf numFmtId="3" fontId="39" fillId="34" borderId="56" xfId="0" applyNumberFormat="1" applyFont="1" applyFill="1" applyBorder="1" applyAlignment="1">
      <alignment vertical="center"/>
    </xf>
    <xf numFmtId="3" fontId="39" fillId="34" borderId="52" xfId="0" applyNumberFormat="1" applyFont="1" applyFill="1" applyBorder="1" applyAlignment="1">
      <alignment vertical="center"/>
    </xf>
    <xf numFmtId="0" fontId="6" fillId="3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9" fillId="26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10" xfId="0" applyFont="1" applyFill="1" applyBorder="1" applyAlignment="1">
      <alignment horizontal="right" vertical="center"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177" fontId="7" fillId="26" borderId="10" xfId="0" applyNumberFormat="1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left" vertical="top" wrapText="1"/>
    </xf>
    <xf numFmtId="3" fontId="7" fillId="3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6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3" fontId="32" fillId="0" borderId="57" xfId="0" applyNumberFormat="1" applyFont="1" applyBorder="1" applyAlignment="1">
      <alignment/>
    </xf>
    <xf numFmtId="0" fontId="33" fillId="30" borderId="30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right"/>
    </xf>
    <xf numFmtId="0" fontId="29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84" fontId="46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28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indent="5"/>
    </xf>
    <xf numFmtId="184" fontId="48" fillId="0" borderId="45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 indent="1"/>
    </xf>
    <xf numFmtId="184" fontId="48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58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184" fontId="46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59" xfId="0" applyFill="1" applyBorder="1" applyAlignment="1">
      <alignment horizontal="center" vertical="center"/>
    </xf>
    <xf numFmtId="0" fontId="47" fillId="0" borderId="60" xfId="0" applyFont="1" applyFill="1" applyBorder="1" applyAlignment="1">
      <alignment horizontal="left" vertical="center" indent="5"/>
    </xf>
    <xf numFmtId="184" fontId="48" fillId="0" borderId="24" xfId="0" applyNumberFormat="1" applyFont="1" applyFill="1" applyBorder="1" applyAlignment="1" applyProtection="1">
      <alignment horizontal="right" vertical="center"/>
      <protection locked="0"/>
    </xf>
    <xf numFmtId="0" fontId="17" fillId="16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3" fontId="49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51" fillId="0" borderId="0" xfId="0" applyFont="1" applyAlignment="1">
      <alignment/>
    </xf>
    <xf numFmtId="0" fontId="30" fillId="0" borderId="0" xfId="61" applyFill="1" applyProtection="1">
      <alignment/>
      <protection/>
    </xf>
    <xf numFmtId="0" fontId="30" fillId="0" borderId="0" xfId="61" applyFill="1" applyAlignment="1" applyProtection="1">
      <alignment/>
      <protection/>
    </xf>
    <xf numFmtId="0" fontId="53" fillId="0" borderId="0" xfId="61" applyFont="1" applyFill="1" applyProtection="1">
      <alignment/>
      <protection/>
    </xf>
    <xf numFmtId="0" fontId="57" fillId="0" borderId="59" xfId="61" applyFont="1" applyFill="1" applyBorder="1" applyAlignment="1" applyProtection="1">
      <alignment horizontal="center" vertical="center" wrapText="1"/>
      <protection/>
    </xf>
    <xf numFmtId="0" fontId="57" fillId="0" borderId="60" xfId="61" applyFont="1" applyFill="1" applyBorder="1" applyAlignment="1" applyProtection="1">
      <alignment horizontal="center" vertical="center" wrapText="1"/>
      <protection/>
    </xf>
    <xf numFmtId="0" fontId="57" fillId="0" borderId="24" xfId="61" applyFont="1" applyFill="1" applyBorder="1" applyAlignment="1" applyProtection="1">
      <alignment horizontal="center" vertical="center" wrapText="1"/>
      <protection/>
    </xf>
    <xf numFmtId="0" fontId="30" fillId="0" borderId="0" xfId="61" applyFill="1" applyAlignment="1" applyProtection="1">
      <alignment horizontal="center" vertical="center"/>
      <protection/>
    </xf>
    <xf numFmtId="0" fontId="58" fillId="0" borderId="58" xfId="61" applyFont="1" applyFill="1" applyBorder="1" applyAlignment="1" applyProtection="1">
      <alignment vertical="center" wrapText="1"/>
      <protection/>
    </xf>
    <xf numFmtId="173" fontId="59" fillId="0" borderId="21" xfId="60" applyNumberFormat="1" applyFont="1" applyFill="1" applyBorder="1" applyAlignment="1" applyProtection="1">
      <alignment horizontal="center" vertical="center"/>
      <protection/>
    </xf>
    <xf numFmtId="185" fontId="58" fillId="0" borderId="21" xfId="61" applyNumberFormat="1" applyFont="1" applyFill="1" applyBorder="1" applyAlignment="1" applyProtection="1">
      <alignment horizontal="right" vertical="center" wrapText="1"/>
      <protection locked="0"/>
    </xf>
    <xf numFmtId="176" fontId="58" fillId="0" borderId="22" xfId="61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61" applyFill="1" applyAlignment="1" applyProtection="1">
      <alignment vertical="center"/>
      <protection/>
    </xf>
    <xf numFmtId="0" fontId="58" fillId="0" borderId="28" xfId="61" applyFont="1" applyFill="1" applyBorder="1" applyAlignment="1" applyProtection="1">
      <alignment vertical="center" wrapText="1"/>
      <protection/>
    </xf>
    <xf numFmtId="173" fontId="59" fillId="0" borderId="10" xfId="60" applyNumberFormat="1" applyFont="1" applyFill="1" applyBorder="1" applyAlignment="1" applyProtection="1">
      <alignment horizontal="center" vertical="center"/>
      <protection/>
    </xf>
    <xf numFmtId="185" fontId="58" fillId="0" borderId="10" xfId="61" applyNumberFormat="1" applyFont="1" applyFill="1" applyBorder="1" applyAlignment="1" applyProtection="1">
      <alignment horizontal="right" vertical="center" wrapText="1"/>
      <protection/>
    </xf>
    <xf numFmtId="176" fontId="58" fillId="0" borderId="45" xfId="61" applyNumberFormat="1" applyFont="1" applyFill="1" applyBorder="1" applyAlignment="1" applyProtection="1">
      <alignment horizontal="right" vertical="center" wrapText="1"/>
      <protection/>
    </xf>
    <xf numFmtId="0" fontId="60" fillId="0" borderId="28" xfId="61" applyFont="1" applyFill="1" applyBorder="1" applyAlignment="1" applyProtection="1">
      <alignment horizontal="left" vertical="center" wrapText="1" indent="1"/>
      <protection/>
    </xf>
    <xf numFmtId="185" fontId="61" fillId="0" borderId="10" xfId="61" applyNumberFormat="1" applyFont="1" applyFill="1" applyBorder="1" applyAlignment="1" applyProtection="1">
      <alignment horizontal="right" vertical="center" wrapText="1"/>
      <protection locked="0"/>
    </xf>
    <xf numFmtId="176" fontId="61" fillId="0" borderId="45" xfId="61" applyNumberFormat="1" applyFont="1" applyFill="1" applyBorder="1" applyAlignment="1" applyProtection="1">
      <alignment horizontal="right" vertical="center" wrapText="1"/>
      <protection locked="0"/>
    </xf>
    <xf numFmtId="185" fontId="61" fillId="0" borderId="10" xfId="61" applyNumberFormat="1" applyFont="1" applyFill="1" applyBorder="1" applyAlignment="1" applyProtection="1">
      <alignment horizontal="right" vertical="center" wrapText="1"/>
      <protection/>
    </xf>
    <xf numFmtId="176" fontId="61" fillId="0" borderId="45" xfId="61" applyNumberFormat="1" applyFont="1" applyFill="1" applyBorder="1" applyAlignment="1" applyProtection="1">
      <alignment horizontal="right" vertical="center" wrapText="1"/>
      <protection/>
    </xf>
    <xf numFmtId="185" fontId="57" fillId="0" borderId="10" xfId="61" applyNumberFormat="1" applyFont="1" applyFill="1" applyBorder="1" applyAlignment="1" applyProtection="1">
      <alignment horizontal="right" vertical="center" wrapText="1"/>
      <protection/>
    </xf>
    <xf numFmtId="176" fontId="57" fillId="0" borderId="45" xfId="61" applyNumberFormat="1" applyFont="1" applyFill="1" applyBorder="1" applyAlignment="1" applyProtection="1">
      <alignment horizontal="right" vertical="center" wrapText="1"/>
      <protection/>
    </xf>
    <xf numFmtId="0" fontId="61" fillId="0" borderId="0" xfId="61" applyFont="1" applyFill="1" applyProtection="1">
      <alignment/>
      <protection/>
    </xf>
    <xf numFmtId="3" fontId="30" fillId="0" borderId="0" xfId="61" applyNumberFormat="1" applyFont="1" applyFill="1" applyProtection="1">
      <alignment/>
      <protection/>
    </xf>
    <xf numFmtId="3" fontId="30" fillId="0" borderId="0" xfId="61" applyNumberFormat="1" applyFont="1" applyFill="1" applyAlignment="1" applyProtection="1">
      <alignment horizontal="center"/>
      <protection/>
    </xf>
    <xf numFmtId="0" fontId="30" fillId="0" borderId="0" xfId="61" applyFont="1" applyFill="1" applyProtection="1">
      <alignment/>
      <protection/>
    </xf>
    <xf numFmtId="0" fontId="30" fillId="0" borderId="0" xfId="61" applyFill="1" applyAlignment="1" applyProtection="1">
      <alignment horizontal="center"/>
      <protection/>
    </xf>
    <xf numFmtId="0" fontId="17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4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62" xfId="0" applyBorder="1" applyAlignment="1">
      <alignment horizontal="right"/>
    </xf>
    <xf numFmtId="0" fontId="9" fillId="0" borderId="10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9" fillId="0" borderId="47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2" fillId="0" borderId="62" xfId="0" applyFont="1" applyFill="1" applyBorder="1" applyAlignment="1">
      <alignment horizontal="right" vertical="top"/>
    </xf>
    <xf numFmtId="0" fontId="10" fillId="0" borderId="62" xfId="0" applyFont="1" applyFill="1" applyBorder="1" applyAlignment="1">
      <alignment horizontal="right" vertical="top"/>
    </xf>
    <xf numFmtId="173" fontId="11" fillId="0" borderId="63" xfId="0" applyNumberFormat="1" applyFont="1" applyFill="1" applyBorder="1" applyAlignment="1">
      <alignment horizontal="center" vertical="center"/>
    </xf>
    <xf numFmtId="173" fontId="11" fillId="0" borderId="19" xfId="0" applyNumberFormat="1" applyFont="1" applyFill="1" applyBorder="1" applyAlignment="1">
      <alignment horizontal="center" vertical="center"/>
    </xf>
    <xf numFmtId="173" fontId="11" fillId="0" borderId="49" xfId="0" applyNumberFormat="1" applyFont="1" applyFill="1" applyBorder="1" applyAlignment="1">
      <alignment horizontal="center" vertical="center"/>
    </xf>
    <xf numFmtId="173" fontId="12" fillId="0" borderId="64" xfId="0" applyNumberFormat="1" applyFont="1" applyFill="1" applyBorder="1" applyAlignment="1">
      <alignment horizontal="center" vertical="center"/>
    </xf>
    <xf numFmtId="173" fontId="12" fillId="0" borderId="62" xfId="0" applyNumberFormat="1" applyFont="1" applyFill="1" applyBorder="1" applyAlignment="1">
      <alignment horizontal="center" vertical="center"/>
    </xf>
    <xf numFmtId="173" fontId="12" fillId="0" borderId="4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173" fontId="13" fillId="0" borderId="63" xfId="0" applyNumberFormat="1" applyFont="1" applyFill="1" applyBorder="1" applyAlignment="1">
      <alignment horizontal="center" vertical="center" wrapText="1"/>
    </xf>
    <xf numFmtId="173" fontId="13" fillId="0" borderId="49" xfId="0" applyNumberFormat="1" applyFont="1" applyFill="1" applyBorder="1" applyAlignment="1">
      <alignment horizontal="center" vertical="center" wrapText="1"/>
    </xf>
    <xf numFmtId="173" fontId="13" fillId="0" borderId="64" xfId="0" applyNumberFormat="1" applyFont="1" applyFill="1" applyBorder="1" applyAlignment="1">
      <alignment horizontal="center" vertical="center" wrapText="1"/>
    </xf>
    <xf numFmtId="173" fontId="13" fillId="0" borderId="4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3" fillId="29" borderId="11" xfId="0" applyFont="1" applyFill="1" applyBorder="1" applyAlignment="1">
      <alignment horizontal="left" vertical="center" wrapText="1"/>
    </xf>
    <xf numFmtId="0" fontId="13" fillId="29" borderId="12" xfId="0" applyFont="1" applyFill="1" applyBorder="1" applyAlignment="1">
      <alignment horizontal="left" vertical="center" wrapText="1"/>
    </xf>
    <xf numFmtId="0" fontId="13" fillId="29" borderId="13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horizontal="right" vertical="center"/>
    </xf>
    <xf numFmtId="3" fontId="13" fillId="29" borderId="12" xfId="0" applyNumberFormat="1" applyFont="1" applyFill="1" applyBorder="1" applyAlignment="1">
      <alignment horizontal="right" vertical="center"/>
    </xf>
    <xf numFmtId="3" fontId="13" fillId="29" borderId="13" xfId="0" applyNumberFormat="1" applyFont="1" applyFill="1" applyBorder="1" applyAlignment="1">
      <alignment horizontal="right" vertical="center"/>
    </xf>
    <xf numFmtId="49" fontId="15" fillId="29" borderId="11" xfId="0" applyNumberFormat="1" applyFont="1" applyFill="1" applyBorder="1" applyAlignment="1">
      <alignment horizontal="center" vertical="center"/>
    </xf>
    <xf numFmtId="49" fontId="15" fillId="29" borderId="13" xfId="0" applyNumberFormat="1" applyFont="1" applyFill="1" applyBorder="1" applyAlignment="1">
      <alignment horizontal="center" vertical="center"/>
    </xf>
    <xf numFmtId="3" fontId="13" fillId="29" borderId="11" xfId="0" applyNumberFormat="1" applyFont="1" applyFill="1" applyBorder="1" applyAlignment="1">
      <alignment horizontal="right" vertical="center" wrapText="1"/>
    </xf>
    <xf numFmtId="3" fontId="13" fillId="29" borderId="12" xfId="0" applyNumberFormat="1" applyFont="1" applyFill="1" applyBorder="1" applyAlignment="1">
      <alignment horizontal="right" vertical="center" wrapText="1"/>
    </xf>
    <xf numFmtId="3" fontId="13" fillId="29" borderId="1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4" fillId="0" borderId="19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/>
    </xf>
    <xf numFmtId="0" fontId="20" fillId="0" borderId="19" xfId="0" applyFont="1" applyBorder="1" applyAlignment="1">
      <alignment/>
    </xf>
    <xf numFmtId="0" fontId="20" fillId="0" borderId="49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12" xfId="0" applyFont="1" applyBorder="1" applyAlignment="1">
      <alignment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15" fillId="32" borderId="11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horizontal="left" vertical="center"/>
    </xf>
    <xf numFmtId="3" fontId="13" fillId="32" borderId="11" xfId="0" applyNumberFormat="1" applyFont="1" applyFill="1" applyBorder="1" applyAlignment="1">
      <alignment vertical="center"/>
    </xf>
    <xf numFmtId="3" fontId="13" fillId="32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center" vertical="center"/>
    </xf>
    <xf numFmtId="0" fontId="15" fillId="29" borderId="13" xfId="0" applyFont="1" applyFill="1" applyBorder="1" applyAlignment="1">
      <alignment horizontal="center" vertical="center"/>
    </xf>
    <xf numFmtId="3" fontId="13" fillId="29" borderId="11" xfId="0" applyNumberFormat="1" applyFont="1" applyFill="1" applyBorder="1" applyAlignment="1">
      <alignment vertical="center"/>
    </xf>
    <xf numFmtId="3" fontId="13" fillId="29" borderId="12" xfId="0" applyNumberFormat="1" applyFont="1" applyFill="1" applyBorder="1" applyAlignment="1">
      <alignment vertical="center"/>
    </xf>
    <xf numFmtId="3" fontId="7" fillId="29" borderId="11" xfId="0" applyNumberFormat="1" applyFont="1" applyFill="1" applyBorder="1" applyAlignment="1">
      <alignment vertical="center"/>
    </xf>
    <xf numFmtId="3" fontId="7" fillId="29" borderId="13" xfId="0" applyNumberFormat="1" applyFont="1" applyFill="1" applyBorder="1" applyAlignment="1">
      <alignment vertical="center"/>
    </xf>
    <xf numFmtId="3" fontId="13" fillId="29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174" fontId="14" fillId="0" borderId="11" xfId="0" applyNumberFormat="1" applyFont="1" applyFill="1" applyBorder="1" applyAlignment="1">
      <alignment vertical="center"/>
    </xf>
    <xf numFmtId="174" fontId="14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horizontal="left" vertical="center"/>
    </xf>
    <xf numFmtId="174" fontId="15" fillId="32" borderId="11" xfId="0" applyNumberFormat="1" applyFont="1" applyFill="1" applyBorder="1" applyAlignment="1">
      <alignment vertical="center"/>
    </xf>
    <xf numFmtId="174" fontId="15" fillId="32" borderId="12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5" fillId="29" borderId="11" xfId="0" applyFont="1" applyFill="1" applyBorder="1" applyAlignment="1">
      <alignment horizontal="left" vertical="center" wrapText="1"/>
    </xf>
    <xf numFmtId="0" fontId="15" fillId="29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0" fillId="0" borderId="39" xfId="0" applyFont="1" applyBorder="1" applyAlignment="1">
      <alignment horizontal="left" vertical="top" wrapText="1"/>
    </xf>
    <xf numFmtId="0" fontId="0" fillId="0" borderId="65" xfId="0" applyBorder="1" applyAlignment="1">
      <alignment horizontal="left"/>
    </xf>
    <xf numFmtId="0" fontId="30" fillId="0" borderId="66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25" fillId="30" borderId="68" xfId="59" applyFont="1" applyFill="1" applyBorder="1" applyAlignment="1">
      <alignment horizontal="center"/>
      <protection/>
    </xf>
    <xf numFmtId="0" fontId="25" fillId="30" borderId="69" xfId="59" applyFont="1" applyFill="1" applyBorder="1" applyAlignment="1">
      <alignment horizontal="center"/>
      <protection/>
    </xf>
    <xf numFmtId="0" fontId="25" fillId="30" borderId="70" xfId="59" applyFont="1" applyFill="1" applyBorder="1" applyAlignment="1">
      <alignment horizontal="center"/>
      <protection/>
    </xf>
    <xf numFmtId="3" fontId="28" fillId="30" borderId="0" xfId="58" applyNumberFormat="1" applyFont="1" applyFill="1" applyBorder="1" applyAlignment="1">
      <alignment horizontal="right"/>
      <protection/>
    </xf>
    <xf numFmtId="3" fontId="28" fillId="30" borderId="71" xfId="58" applyNumberFormat="1" applyFont="1" applyFill="1" applyBorder="1" applyAlignment="1">
      <alignment horizontal="right"/>
      <protection/>
    </xf>
    <xf numFmtId="0" fontId="26" fillId="30" borderId="25" xfId="58" applyFont="1" applyFill="1" applyBorder="1" applyAlignment="1">
      <alignment horizontal="left"/>
      <protection/>
    </xf>
    <xf numFmtId="0" fontId="26" fillId="30" borderId="72" xfId="58" applyFont="1" applyFill="1" applyBorder="1" applyAlignment="1">
      <alignment horizontal="left"/>
      <protection/>
    </xf>
    <xf numFmtId="0" fontId="30" fillId="0" borderId="66" xfId="57" applyFont="1" applyFill="1" applyBorder="1" applyAlignment="1">
      <alignment horizontal="left" vertical="top" wrapText="1"/>
      <protection/>
    </xf>
    <xf numFmtId="0" fontId="0" fillId="0" borderId="67" xfId="0" applyBorder="1" applyAlignment="1">
      <alignment horizontal="left" wrapText="1"/>
    </xf>
    <xf numFmtId="173" fontId="42" fillId="0" borderId="11" xfId="0" applyNumberFormat="1" applyFont="1" applyFill="1" applyBorder="1" applyAlignment="1">
      <alignment horizontal="center" vertical="center" wrapText="1"/>
    </xf>
    <xf numFmtId="173" fontId="42" fillId="0" borderId="12" xfId="0" applyNumberFormat="1" applyFont="1" applyFill="1" applyBorder="1" applyAlignment="1">
      <alignment horizontal="center" vertical="center" wrapText="1"/>
    </xf>
    <xf numFmtId="173" fontId="42" fillId="0" borderId="13" xfId="0" applyNumberFormat="1" applyFont="1" applyFill="1" applyBorder="1" applyAlignment="1">
      <alignment horizontal="center" vertical="center" wrapText="1"/>
    </xf>
    <xf numFmtId="0" fontId="9" fillId="26" borderId="47" xfId="0" applyFont="1" applyFill="1" applyBorder="1" applyAlignment="1">
      <alignment horizontal="center" vertical="center" wrapText="1"/>
    </xf>
    <xf numFmtId="0" fontId="9" fillId="26" borderId="41" xfId="0" applyFont="1" applyFill="1" applyBorder="1" applyAlignment="1">
      <alignment horizontal="center" vertical="center" wrapText="1"/>
    </xf>
    <xf numFmtId="0" fontId="9" fillId="26" borderId="47" xfId="0" applyFont="1" applyFill="1" applyBorder="1" applyAlignment="1">
      <alignment horizontal="center" vertical="center"/>
    </xf>
    <xf numFmtId="0" fontId="9" fillId="26" borderId="41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173" fontId="42" fillId="0" borderId="63" xfId="0" applyNumberFormat="1" applyFont="1" applyFill="1" applyBorder="1" applyAlignment="1">
      <alignment horizontal="center" vertical="center"/>
    </xf>
    <xf numFmtId="173" fontId="42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/>
    </xf>
    <xf numFmtId="0" fontId="33" fillId="30" borderId="73" xfId="0" applyFont="1" applyFill="1" applyBorder="1" applyAlignment="1">
      <alignment horizontal="left"/>
    </xf>
    <xf numFmtId="0" fontId="33" fillId="30" borderId="30" xfId="0" applyFont="1" applyFill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2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33" fillId="30" borderId="74" xfId="0" applyNumberFormat="1" applyFont="1" applyFill="1" applyBorder="1" applyAlignment="1" applyProtection="1">
      <alignment horizontal="center"/>
      <protection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33" fillId="30" borderId="29" xfId="0" applyFont="1" applyFill="1" applyBorder="1" applyAlignment="1">
      <alignment horizontal="center"/>
    </xf>
    <xf numFmtId="0" fontId="33" fillId="30" borderId="0" xfId="0" applyFont="1" applyFill="1" applyBorder="1" applyAlignment="1">
      <alignment horizontal="center"/>
    </xf>
    <xf numFmtId="0" fontId="33" fillId="30" borderId="77" xfId="0" applyFont="1" applyFill="1" applyBorder="1" applyAlignment="1">
      <alignment horizontal="center"/>
    </xf>
    <xf numFmtId="0" fontId="33" fillId="30" borderId="73" xfId="0" applyFont="1" applyFill="1" applyBorder="1" applyAlignment="1">
      <alignment horizontal="center"/>
    </xf>
    <xf numFmtId="0" fontId="33" fillId="30" borderId="30" xfId="0" applyFont="1" applyFill="1" applyBorder="1" applyAlignment="1">
      <alignment horizontal="center"/>
    </xf>
    <xf numFmtId="0" fontId="33" fillId="30" borderId="78" xfId="0" applyFont="1" applyFill="1" applyBorder="1" applyAlignment="1">
      <alignment horizontal="center"/>
    </xf>
    <xf numFmtId="0" fontId="33" fillId="30" borderId="79" xfId="0" applyFont="1" applyFill="1" applyBorder="1" applyAlignment="1">
      <alignment horizontal="left"/>
    </xf>
    <xf numFmtId="0" fontId="33" fillId="30" borderId="31" xfId="0" applyFont="1" applyFill="1" applyBorder="1" applyAlignment="1">
      <alignment horizontal="left"/>
    </xf>
    <xf numFmtId="0" fontId="32" fillId="0" borderId="80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81" xfId="0" applyFont="1" applyBorder="1" applyAlignment="1">
      <alignment horizontal="left"/>
    </xf>
    <xf numFmtId="0" fontId="32" fillId="0" borderId="82" xfId="0" applyFont="1" applyBorder="1" applyAlignment="1">
      <alignment horizontal="left"/>
    </xf>
    <xf numFmtId="0" fontId="32" fillId="0" borderId="83" xfId="0" applyFont="1" applyBorder="1" applyAlignment="1">
      <alignment horizontal="left"/>
    </xf>
    <xf numFmtId="0" fontId="32" fillId="0" borderId="84" xfId="0" applyFont="1" applyBorder="1" applyAlignment="1">
      <alignment horizontal="left"/>
    </xf>
    <xf numFmtId="0" fontId="34" fillId="0" borderId="0" xfId="0" applyFont="1" applyAlignment="1">
      <alignment horizontal="center" wrapText="1"/>
    </xf>
    <xf numFmtId="0" fontId="35" fillId="0" borderId="8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72" xfId="0" applyFont="1" applyBorder="1" applyAlignment="1">
      <alignment horizontal="center" wrapText="1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right"/>
    </xf>
    <xf numFmtId="0" fontId="17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52" fillId="0" borderId="0" xfId="61" applyFont="1" applyFill="1" applyAlignment="1" applyProtection="1">
      <alignment horizontal="center" vertical="center" wrapText="1"/>
      <protection/>
    </xf>
    <xf numFmtId="0" fontId="52" fillId="0" borderId="0" xfId="61" applyFont="1" applyFill="1" applyAlignment="1" applyProtection="1">
      <alignment horizontal="center" vertical="center"/>
      <protection/>
    </xf>
    <xf numFmtId="0" fontId="54" fillId="0" borderId="0" xfId="61" applyFont="1" applyFill="1" applyBorder="1" applyAlignment="1" applyProtection="1">
      <alignment horizontal="right"/>
      <protection/>
    </xf>
    <xf numFmtId="0" fontId="55" fillId="0" borderId="88" xfId="61" applyFont="1" applyFill="1" applyBorder="1" applyAlignment="1" applyProtection="1">
      <alignment horizontal="center" vertical="center" wrapText="1"/>
      <protection/>
    </xf>
    <xf numFmtId="0" fontId="55" fillId="0" borderId="20" xfId="61" applyFont="1" applyFill="1" applyBorder="1" applyAlignment="1" applyProtection="1">
      <alignment horizontal="center" vertical="center" wrapText="1"/>
      <protection/>
    </xf>
    <xf numFmtId="0" fontId="55" fillId="0" borderId="27" xfId="61" applyFont="1" applyFill="1" applyBorder="1" applyAlignment="1" applyProtection="1">
      <alignment horizontal="center" vertical="center" wrapText="1"/>
      <protection/>
    </xf>
    <xf numFmtId="0" fontId="56" fillId="0" borderId="89" xfId="60" applyFont="1" applyFill="1" applyBorder="1" applyAlignment="1" applyProtection="1">
      <alignment horizontal="center" vertical="center" textRotation="90"/>
      <protection/>
    </xf>
    <xf numFmtId="0" fontId="56" fillId="0" borderId="61" xfId="60" applyFont="1" applyFill="1" applyBorder="1" applyAlignment="1" applyProtection="1">
      <alignment horizontal="center" vertical="center" textRotation="90"/>
      <protection/>
    </xf>
    <xf numFmtId="0" fontId="56" fillId="0" borderId="41" xfId="60" applyFont="1" applyFill="1" applyBorder="1" applyAlignment="1" applyProtection="1">
      <alignment horizontal="center" vertical="center" textRotation="90"/>
      <protection/>
    </xf>
    <xf numFmtId="0" fontId="54" fillId="0" borderId="21" xfId="61" applyFont="1" applyFill="1" applyBorder="1" applyAlignment="1" applyProtection="1">
      <alignment horizontal="center" vertical="center" wrapText="1"/>
      <protection/>
    </xf>
    <xf numFmtId="0" fontId="54" fillId="0" borderId="10" xfId="61" applyFont="1" applyFill="1" applyBorder="1" applyAlignment="1" applyProtection="1">
      <alignment horizontal="center" vertical="center" wrapText="1"/>
      <protection/>
    </xf>
    <xf numFmtId="0" fontId="54" fillId="0" borderId="90" xfId="61" applyFont="1" applyFill="1" applyBorder="1" applyAlignment="1" applyProtection="1">
      <alignment horizontal="center" vertical="center" wrapText="1"/>
      <protection/>
    </xf>
    <xf numFmtId="0" fontId="54" fillId="0" borderId="42" xfId="61" applyFont="1" applyFill="1" applyBorder="1" applyAlignment="1" applyProtection="1">
      <alignment horizontal="center" vertical="center" wrapText="1"/>
      <protection/>
    </xf>
    <xf numFmtId="0" fontId="54" fillId="0" borderId="10" xfId="61" applyFont="1" applyFill="1" applyBorder="1" applyAlignment="1" applyProtection="1">
      <alignment horizontal="center" wrapText="1"/>
      <protection/>
    </xf>
    <xf numFmtId="0" fontId="54" fillId="0" borderId="45" xfId="61" applyFont="1" applyFill="1" applyBorder="1" applyAlignment="1" applyProtection="1">
      <alignment horizontal="center" wrapText="1"/>
      <protection/>
    </xf>
    <xf numFmtId="0" fontId="30" fillId="0" borderId="0" xfId="61" applyFont="1" applyFill="1" applyAlignment="1" applyProtection="1">
      <alignment horizontal="left"/>
      <protection/>
    </xf>
    <xf numFmtId="0" fontId="30" fillId="0" borderId="0" xfId="61" applyFont="1" applyFill="1" applyAlignment="1" applyProtection="1">
      <alignment horizontal="right" vertical="center" wrapText="1"/>
      <protection/>
    </xf>
    <xf numFmtId="0" fontId="30" fillId="0" borderId="0" xfId="61" applyFont="1" applyFill="1" applyAlignment="1" applyProtection="1">
      <alignment horizontal="right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IV.mérleg" xfId="58"/>
    <cellStyle name="Normál_költségvetés2003végleges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4" sqref="A4:D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84" t="s">
        <v>469</v>
      </c>
      <c r="B1" s="285"/>
      <c r="C1" s="285"/>
      <c r="D1" s="285"/>
      <c r="E1" s="285"/>
      <c r="F1" s="285"/>
      <c r="G1" s="285"/>
      <c r="H1" s="285"/>
      <c r="I1" s="285"/>
    </row>
    <row r="2" spans="1:9" ht="105">
      <c r="A2" s="39" t="s">
        <v>470</v>
      </c>
      <c r="B2" s="39" t="s">
        <v>5</v>
      </c>
      <c r="C2" s="39" t="s">
        <v>471</v>
      </c>
      <c r="D2" s="39" t="s">
        <v>472</v>
      </c>
      <c r="E2" s="39" t="s">
        <v>473</v>
      </c>
      <c r="F2" s="39" t="s">
        <v>474</v>
      </c>
      <c r="G2" s="39" t="s">
        <v>475</v>
      </c>
      <c r="H2" s="39" t="s">
        <v>476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477</v>
      </c>
      <c r="C4" s="42">
        <v>10703</v>
      </c>
      <c r="D4" s="42">
        <v>10703</v>
      </c>
      <c r="E4" s="42">
        <v>0</v>
      </c>
      <c r="F4" s="42">
        <v>6595</v>
      </c>
      <c r="G4" s="42">
        <v>0</v>
      </c>
      <c r="H4" s="42">
        <v>0</v>
      </c>
      <c r="I4" s="42">
        <v>6595</v>
      </c>
    </row>
    <row r="5" spans="1:9" ht="12.75">
      <c r="A5" s="40" t="s">
        <v>2</v>
      </c>
      <c r="B5" s="41" t="s">
        <v>478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479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480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481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482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483</v>
      </c>
      <c r="C10" s="42">
        <v>0</v>
      </c>
      <c r="D10" s="42">
        <v>20</v>
      </c>
      <c r="E10" s="42">
        <v>0</v>
      </c>
      <c r="F10" s="42">
        <v>20</v>
      </c>
      <c r="G10" s="42">
        <v>0</v>
      </c>
      <c r="H10" s="42">
        <v>0</v>
      </c>
      <c r="I10" s="42">
        <v>20</v>
      </c>
    </row>
    <row r="11" spans="1:9" ht="12.75">
      <c r="A11" s="40" t="s">
        <v>10</v>
      </c>
      <c r="B11" s="41" t="s">
        <v>484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485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486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487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488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489</v>
      </c>
      <c r="C16" s="42">
        <v>0</v>
      </c>
      <c r="D16" s="42">
        <v>298</v>
      </c>
      <c r="E16" s="42">
        <v>0</v>
      </c>
      <c r="F16" s="42">
        <v>298</v>
      </c>
      <c r="G16" s="42">
        <v>0</v>
      </c>
      <c r="H16" s="42">
        <v>0</v>
      </c>
      <c r="I16" s="42">
        <v>298</v>
      </c>
    </row>
    <row r="17" spans="1:9" ht="12.75">
      <c r="A17" s="40" t="s">
        <v>16</v>
      </c>
      <c r="B17" s="41" t="s">
        <v>490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3" t="s">
        <v>17</v>
      </c>
      <c r="B18" s="44" t="s">
        <v>491</v>
      </c>
      <c r="C18" s="45">
        <v>10703</v>
      </c>
      <c r="D18" s="45">
        <v>11021</v>
      </c>
      <c r="E18" s="45">
        <v>0</v>
      </c>
      <c r="F18" s="45">
        <v>6913</v>
      </c>
      <c r="G18" s="45">
        <v>0</v>
      </c>
      <c r="H18" s="45">
        <v>0</v>
      </c>
      <c r="I18" s="45">
        <v>6913</v>
      </c>
    </row>
    <row r="19" spans="1:9" ht="12.75">
      <c r="A19" s="40" t="s">
        <v>18</v>
      </c>
      <c r="B19" s="41" t="s">
        <v>492</v>
      </c>
      <c r="C19" s="42">
        <v>4329</v>
      </c>
      <c r="D19" s="42">
        <v>4329</v>
      </c>
      <c r="E19" s="42">
        <v>0</v>
      </c>
      <c r="F19" s="42">
        <v>2528</v>
      </c>
      <c r="G19" s="42">
        <v>0</v>
      </c>
      <c r="H19" s="42">
        <v>0</v>
      </c>
      <c r="I19" s="42">
        <v>2528</v>
      </c>
    </row>
    <row r="20" spans="1:9" ht="25.5">
      <c r="A20" s="40" t="s">
        <v>0</v>
      </c>
      <c r="B20" s="41" t="s">
        <v>493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494</v>
      </c>
      <c r="C21" s="42">
        <v>360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3" t="s">
        <v>20</v>
      </c>
      <c r="B22" s="44" t="s">
        <v>495</v>
      </c>
      <c r="C22" s="45">
        <v>4689</v>
      </c>
      <c r="D22" s="45">
        <v>4329</v>
      </c>
      <c r="E22" s="45">
        <v>0</v>
      </c>
      <c r="F22" s="45">
        <v>2528</v>
      </c>
      <c r="G22" s="45">
        <v>0</v>
      </c>
      <c r="H22" s="45">
        <v>0</v>
      </c>
      <c r="I22" s="45">
        <v>2528</v>
      </c>
    </row>
    <row r="23" spans="1:9" ht="12.75">
      <c r="A23" s="43" t="s">
        <v>21</v>
      </c>
      <c r="B23" s="44" t="s">
        <v>496</v>
      </c>
      <c r="C23" s="45">
        <v>15392</v>
      </c>
      <c r="D23" s="45">
        <v>15350</v>
      </c>
      <c r="E23" s="45">
        <v>0</v>
      </c>
      <c r="F23" s="45">
        <v>9441</v>
      </c>
      <c r="G23" s="45">
        <v>0</v>
      </c>
      <c r="H23" s="45">
        <v>0</v>
      </c>
      <c r="I23" s="45">
        <v>9441</v>
      </c>
    </row>
    <row r="24" spans="1:9" ht="25.5">
      <c r="A24" s="43" t="s">
        <v>22</v>
      </c>
      <c r="B24" s="44" t="s">
        <v>497</v>
      </c>
      <c r="C24" s="45">
        <v>2945</v>
      </c>
      <c r="D24" s="45">
        <v>2945</v>
      </c>
      <c r="E24" s="45">
        <v>0</v>
      </c>
      <c r="F24" s="45">
        <v>1704</v>
      </c>
      <c r="G24" s="45">
        <v>0</v>
      </c>
      <c r="H24" s="45">
        <v>0</v>
      </c>
      <c r="I24" s="45">
        <v>1704</v>
      </c>
    </row>
    <row r="25" spans="1:9" ht="12.75">
      <c r="A25" s="40" t="s">
        <v>23</v>
      </c>
      <c r="B25" s="41" t="s">
        <v>498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1171</v>
      </c>
    </row>
    <row r="26" spans="1:9" ht="12.75">
      <c r="A26" s="40" t="s">
        <v>24</v>
      </c>
      <c r="B26" s="41" t="s">
        <v>499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500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495</v>
      </c>
    </row>
    <row r="28" spans="1:9" ht="12.75">
      <c r="A28" s="40" t="s">
        <v>26</v>
      </c>
      <c r="B28" s="41" t="s">
        <v>501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38</v>
      </c>
    </row>
    <row r="29" spans="1:9" ht="12.75">
      <c r="A29" s="40" t="s">
        <v>27</v>
      </c>
      <c r="B29" s="41" t="s">
        <v>502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25.5">
      <c r="A30" s="40" t="s">
        <v>28</v>
      </c>
      <c r="B30" s="41" t="s">
        <v>503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504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505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</row>
    <row r="33" spans="1:9" ht="12.75">
      <c r="A33" s="40" t="s">
        <v>31</v>
      </c>
      <c r="B33" s="41" t="s">
        <v>506</v>
      </c>
      <c r="C33" s="42">
        <v>1164</v>
      </c>
      <c r="D33" s="42">
        <v>1715</v>
      </c>
      <c r="E33" s="42">
        <v>0</v>
      </c>
      <c r="F33" s="42">
        <v>1715</v>
      </c>
      <c r="G33" s="42">
        <v>0</v>
      </c>
      <c r="H33" s="42">
        <v>0</v>
      </c>
      <c r="I33" s="42">
        <v>1715</v>
      </c>
    </row>
    <row r="34" spans="1:9" ht="12.75">
      <c r="A34" s="40" t="s">
        <v>32</v>
      </c>
      <c r="B34" s="41" t="s">
        <v>507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3" t="s">
        <v>33</v>
      </c>
      <c r="B35" s="44" t="s">
        <v>508</v>
      </c>
      <c r="C35" s="45">
        <v>1164</v>
      </c>
      <c r="D35" s="45">
        <v>1715</v>
      </c>
      <c r="E35" s="45">
        <v>0</v>
      </c>
      <c r="F35" s="45">
        <v>1715</v>
      </c>
      <c r="G35" s="45">
        <v>0</v>
      </c>
      <c r="H35" s="45">
        <v>0</v>
      </c>
      <c r="I35" s="45">
        <v>1715</v>
      </c>
    </row>
    <row r="36" spans="1:9" ht="12.75">
      <c r="A36" s="40" t="s">
        <v>34</v>
      </c>
      <c r="B36" s="41" t="s">
        <v>509</v>
      </c>
      <c r="C36" s="42">
        <v>44</v>
      </c>
      <c r="D36" s="42">
        <v>44</v>
      </c>
      <c r="E36" s="42">
        <v>0</v>
      </c>
      <c r="F36" s="42">
        <v>12</v>
      </c>
      <c r="G36" s="42">
        <v>0</v>
      </c>
      <c r="H36" s="42">
        <v>0</v>
      </c>
      <c r="I36" s="42">
        <v>12</v>
      </c>
    </row>
    <row r="37" spans="1:9" ht="12.75">
      <c r="A37" s="40" t="s">
        <v>35</v>
      </c>
      <c r="B37" s="41" t="s">
        <v>510</v>
      </c>
      <c r="C37" s="42">
        <v>0</v>
      </c>
      <c r="D37" s="42">
        <v>33</v>
      </c>
      <c r="E37" s="42">
        <v>0</v>
      </c>
      <c r="F37" s="42">
        <v>33</v>
      </c>
      <c r="G37" s="42">
        <v>0</v>
      </c>
      <c r="H37" s="42">
        <v>0</v>
      </c>
      <c r="I37" s="42">
        <v>33</v>
      </c>
    </row>
    <row r="38" spans="1:9" ht="12.75">
      <c r="A38" s="43" t="s">
        <v>36</v>
      </c>
      <c r="B38" s="44" t="s">
        <v>511</v>
      </c>
      <c r="C38" s="45">
        <v>44</v>
      </c>
      <c r="D38" s="45">
        <v>77</v>
      </c>
      <c r="E38" s="45">
        <v>0</v>
      </c>
      <c r="F38" s="45">
        <v>45</v>
      </c>
      <c r="G38" s="45">
        <v>0</v>
      </c>
      <c r="H38" s="45">
        <v>0</v>
      </c>
      <c r="I38" s="45">
        <v>45</v>
      </c>
    </row>
    <row r="39" spans="1:9" ht="12.75">
      <c r="A39" s="40" t="s">
        <v>37</v>
      </c>
      <c r="B39" s="41" t="s">
        <v>512</v>
      </c>
      <c r="C39" s="42">
        <v>1945</v>
      </c>
      <c r="D39" s="42">
        <v>1945</v>
      </c>
      <c r="E39" s="42">
        <v>0</v>
      </c>
      <c r="F39" s="42">
        <v>971</v>
      </c>
      <c r="G39" s="42">
        <v>0</v>
      </c>
      <c r="H39" s="42">
        <v>0</v>
      </c>
      <c r="I39" s="42">
        <v>971</v>
      </c>
    </row>
    <row r="40" spans="1:9" ht="12.75">
      <c r="A40" s="40" t="s">
        <v>38</v>
      </c>
      <c r="B40" s="41" t="s">
        <v>513</v>
      </c>
      <c r="C40" s="42">
        <v>3230</v>
      </c>
      <c r="D40" s="42">
        <v>3230</v>
      </c>
      <c r="E40" s="42">
        <v>0</v>
      </c>
      <c r="F40" s="42">
        <v>2291</v>
      </c>
      <c r="G40" s="42">
        <v>0</v>
      </c>
      <c r="H40" s="42">
        <v>0</v>
      </c>
      <c r="I40" s="42">
        <v>2291</v>
      </c>
    </row>
    <row r="41" spans="1:9" ht="12.75">
      <c r="A41" s="40" t="s">
        <v>39</v>
      </c>
      <c r="B41" s="41" t="s">
        <v>514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25.5">
      <c r="A42" s="40" t="s">
        <v>40</v>
      </c>
      <c r="B42" s="41" t="s">
        <v>515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516</v>
      </c>
      <c r="C43" s="42">
        <v>800</v>
      </c>
      <c r="D43" s="42">
        <v>800</v>
      </c>
      <c r="E43" s="42">
        <v>0</v>
      </c>
      <c r="F43" s="42">
        <v>219</v>
      </c>
      <c r="G43" s="42">
        <v>0</v>
      </c>
      <c r="H43" s="42">
        <v>0</v>
      </c>
      <c r="I43" s="42">
        <v>219</v>
      </c>
    </row>
    <row r="44" spans="1:9" ht="12.75">
      <c r="A44" s="40" t="s">
        <v>42</v>
      </c>
      <c r="B44" s="41" t="s">
        <v>517</v>
      </c>
      <c r="C44" s="42">
        <v>1534</v>
      </c>
      <c r="D44" s="42">
        <v>1534</v>
      </c>
      <c r="E44" s="42">
        <v>0</v>
      </c>
      <c r="F44" s="42">
        <v>909</v>
      </c>
      <c r="G44" s="42">
        <v>0</v>
      </c>
      <c r="H44" s="42">
        <v>0</v>
      </c>
      <c r="I44" s="42">
        <v>909</v>
      </c>
    </row>
    <row r="45" spans="1:9" ht="12.75">
      <c r="A45" s="40" t="s">
        <v>43</v>
      </c>
      <c r="B45" s="41" t="s">
        <v>518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909</v>
      </c>
    </row>
    <row r="46" spans="1:9" ht="12.75">
      <c r="A46" s="40" t="s">
        <v>44</v>
      </c>
      <c r="B46" s="41" t="s">
        <v>519</v>
      </c>
      <c r="C46" s="42">
        <v>324</v>
      </c>
      <c r="D46" s="42">
        <v>324</v>
      </c>
      <c r="E46" s="42">
        <v>0</v>
      </c>
      <c r="F46" s="42">
        <v>17</v>
      </c>
      <c r="G46" s="42">
        <v>0</v>
      </c>
      <c r="H46" s="42">
        <v>0</v>
      </c>
      <c r="I46" s="42">
        <v>17</v>
      </c>
    </row>
    <row r="47" spans="1:9" ht="12.75">
      <c r="A47" s="40" t="s">
        <v>45</v>
      </c>
      <c r="B47" s="41" t="s">
        <v>520</v>
      </c>
      <c r="C47" s="42">
        <v>1500</v>
      </c>
      <c r="D47" s="42">
        <v>1500</v>
      </c>
      <c r="E47" s="42">
        <v>0</v>
      </c>
      <c r="F47" s="42">
        <v>574</v>
      </c>
      <c r="G47" s="42">
        <v>0</v>
      </c>
      <c r="H47" s="42">
        <v>0</v>
      </c>
      <c r="I47" s="42">
        <v>562</v>
      </c>
    </row>
    <row r="48" spans="1:9" ht="12.75">
      <c r="A48" s="43" t="s">
        <v>46</v>
      </c>
      <c r="B48" s="44" t="s">
        <v>521</v>
      </c>
      <c r="C48" s="45">
        <v>9333</v>
      </c>
      <c r="D48" s="45">
        <v>9333</v>
      </c>
      <c r="E48" s="45">
        <v>0</v>
      </c>
      <c r="F48" s="45">
        <v>4981</v>
      </c>
      <c r="G48" s="45">
        <v>0</v>
      </c>
      <c r="H48" s="45">
        <v>0</v>
      </c>
      <c r="I48" s="45">
        <v>4969</v>
      </c>
    </row>
    <row r="49" spans="1:9" ht="12.75">
      <c r="A49" s="40" t="s">
        <v>47</v>
      </c>
      <c r="B49" s="41" t="s">
        <v>522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</row>
    <row r="50" spans="1:9" ht="12.75">
      <c r="A50" s="40" t="s">
        <v>48</v>
      </c>
      <c r="B50" s="41" t="s">
        <v>523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</row>
    <row r="51" spans="1:9" ht="12.75">
      <c r="A51" s="43" t="s">
        <v>49</v>
      </c>
      <c r="B51" s="44" t="s">
        <v>524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</row>
    <row r="52" spans="1:9" ht="12.75">
      <c r="A52" s="40" t="s">
        <v>50</v>
      </c>
      <c r="B52" s="41" t="s">
        <v>525</v>
      </c>
      <c r="C52" s="42">
        <v>3251</v>
      </c>
      <c r="D52" s="42">
        <v>1670</v>
      </c>
      <c r="E52" s="42">
        <v>0</v>
      </c>
      <c r="F52" s="42">
        <v>1670</v>
      </c>
      <c r="G52" s="42">
        <v>0</v>
      </c>
      <c r="H52" s="42">
        <v>0</v>
      </c>
      <c r="I52" s="42">
        <v>1666</v>
      </c>
    </row>
    <row r="53" spans="1:9" ht="12.75">
      <c r="A53" s="40" t="s">
        <v>51</v>
      </c>
      <c r="B53" s="41" t="s">
        <v>526</v>
      </c>
      <c r="C53" s="42">
        <v>0</v>
      </c>
      <c r="D53" s="42">
        <v>102</v>
      </c>
      <c r="E53" s="42">
        <v>0</v>
      </c>
      <c r="F53" s="42">
        <v>102</v>
      </c>
      <c r="G53" s="42">
        <v>0</v>
      </c>
      <c r="H53" s="42">
        <v>0</v>
      </c>
      <c r="I53" s="42">
        <v>0</v>
      </c>
    </row>
    <row r="54" spans="1:9" ht="12.75">
      <c r="A54" s="40" t="s">
        <v>52</v>
      </c>
      <c r="B54" s="41" t="s">
        <v>527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9" ht="12.75">
      <c r="A55" s="40" t="s">
        <v>53</v>
      </c>
      <c r="B55" s="41" t="s">
        <v>528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9" ht="12.75">
      <c r="A56" s="40" t="s">
        <v>54</v>
      </c>
      <c r="B56" s="41" t="s">
        <v>529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9" ht="12.75">
      <c r="A57" s="40" t="s">
        <v>55</v>
      </c>
      <c r="B57" s="41" t="s">
        <v>530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9" ht="12.75">
      <c r="A58" s="40" t="s">
        <v>56</v>
      </c>
      <c r="B58" s="41" t="s">
        <v>531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9" ht="12.75">
      <c r="A59" s="40" t="s">
        <v>57</v>
      </c>
      <c r="B59" s="41" t="s">
        <v>532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1:9" ht="12.75">
      <c r="A60" s="40" t="s">
        <v>58</v>
      </c>
      <c r="B60" s="41" t="s">
        <v>533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</row>
    <row r="61" spans="1:9" ht="12.75">
      <c r="A61" s="40" t="s">
        <v>59</v>
      </c>
      <c r="B61" s="41" t="s">
        <v>534</v>
      </c>
      <c r="C61" s="42">
        <v>1562</v>
      </c>
      <c r="D61" s="42">
        <v>1562</v>
      </c>
      <c r="E61" s="42">
        <v>0</v>
      </c>
      <c r="F61" s="42">
        <v>83</v>
      </c>
      <c r="G61" s="42">
        <v>0</v>
      </c>
      <c r="H61" s="42">
        <v>0</v>
      </c>
      <c r="I61" s="42">
        <v>83</v>
      </c>
    </row>
    <row r="62" spans="1:9" ht="12.75">
      <c r="A62" s="43" t="s">
        <v>60</v>
      </c>
      <c r="B62" s="44" t="s">
        <v>535</v>
      </c>
      <c r="C62" s="45">
        <v>4813</v>
      </c>
      <c r="D62" s="45">
        <v>3334</v>
      </c>
      <c r="E62" s="45">
        <v>0</v>
      </c>
      <c r="F62" s="45">
        <v>1855</v>
      </c>
      <c r="G62" s="45">
        <v>0</v>
      </c>
      <c r="H62" s="45">
        <v>0</v>
      </c>
      <c r="I62" s="45">
        <v>1749</v>
      </c>
    </row>
    <row r="63" spans="1:9" ht="12.75">
      <c r="A63" s="43" t="s">
        <v>61</v>
      </c>
      <c r="B63" s="44" t="s">
        <v>536</v>
      </c>
      <c r="C63" s="45">
        <v>15354</v>
      </c>
      <c r="D63" s="45">
        <v>14459</v>
      </c>
      <c r="E63" s="45">
        <v>0</v>
      </c>
      <c r="F63" s="45">
        <v>8596</v>
      </c>
      <c r="G63" s="45">
        <v>0</v>
      </c>
      <c r="H63" s="45">
        <v>0</v>
      </c>
      <c r="I63" s="45">
        <v>8478</v>
      </c>
    </row>
    <row r="64" spans="1:9" ht="12.75">
      <c r="A64" s="40" t="s">
        <v>62</v>
      </c>
      <c r="B64" s="41" t="s">
        <v>537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2.75">
      <c r="A65" s="40" t="s">
        <v>63</v>
      </c>
      <c r="B65" s="41" t="s">
        <v>538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2.75">
      <c r="A66" s="40" t="s">
        <v>64</v>
      </c>
      <c r="B66" s="41" t="s">
        <v>539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2.75">
      <c r="A67" s="40" t="s">
        <v>65</v>
      </c>
      <c r="B67" s="41" t="s">
        <v>540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</row>
    <row r="68" spans="1:9" ht="12.75">
      <c r="A68" s="40" t="s">
        <v>66</v>
      </c>
      <c r="B68" s="41" t="s">
        <v>541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2.75">
      <c r="A69" s="40" t="s">
        <v>67</v>
      </c>
      <c r="B69" s="41" t="s">
        <v>542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2.75">
      <c r="A70" s="40" t="s">
        <v>68</v>
      </c>
      <c r="B70" s="41" t="s">
        <v>543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2.75">
      <c r="A71" s="40" t="s">
        <v>69</v>
      </c>
      <c r="B71" s="41" t="s">
        <v>544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2.75">
      <c r="A72" s="40" t="s">
        <v>70</v>
      </c>
      <c r="B72" s="41" t="s">
        <v>545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1:9" ht="12.75">
      <c r="A73" s="40" t="s">
        <v>71</v>
      </c>
      <c r="B73" s="41" t="s">
        <v>546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25.5">
      <c r="A74" s="40" t="s">
        <v>72</v>
      </c>
      <c r="B74" s="41" t="s">
        <v>547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2.75">
      <c r="A75" s="40" t="s">
        <v>73</v>
      </c>
      <c r="B75" s="41" t="s">
        <v>548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2.75">
      <c r="A76" s="40" t="s">
        <v>74</v>
      </c>
      <c r="B76" s="41" t="s">
        <v>549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2.75">
      <c r="A77" s="40" t="s">
        <v>75</v>
      </c>
      <c r="B77" s="41" t="s">
        <v>550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2.75">
      <c r="A78" s="40" t="s">
        <v>76</v>
      </c>
      <c r="B78" s="41" t="s">
        <v>551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2.75">
      <c r="A79" s="40" t="s">
        <v>77</v>
      </c>
      <c r="B79" s="41" t="s">
        <v>552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2.75">
      <c r="A80" s="40" t="s">
        <v>78</v>
      </c>
      <c r="B80" s="41" t="s">
        <v>553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2.75">
      <c r="A81" s="40" t="s">
        <v>79</v>
      </c>
      <c r="B81" s="41" t="s">
        <v>554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2.75">
      <c r="A82" s="40" t="s">
        <v>80</v>
      </c>
      <c r="B82" s="41" t="s">
        <v>555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25.5">
      <c r="A83" s="40" t="s">
        <v>81</v>
      </c>
      <c r="B83" s="41" t="s">
        <v>556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2.75">
      <c r="A84" s="40" t="s">
        <v>82</v>
      </c>
      <c r="B84" s="41" t="s">
        <v>557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2.75">
      <c r="A85" s="40" t="s">
        <v>83</v>
      </c>
      <c r="B85" s="41" t="s">
        <v>558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2.75">
      <c r="A86" s="40" t="s">
        <v>84</v>
      </c>
      <c r="B86" s="41" t="s">
        <v>559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25.5">
      <c r="A87" s="40" t="s">
        <v>85</v>
      </c>
      <c r="B87" s="41" t="s">
        <v>560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</row>
    <row r="88" spans="1:9" ht="12.75">
      <c r="A88" s="40" t="s">
        <v>86</v>
      </c>
      <c r="B88" s="41" t="s">
        <v>561</v>
      </c>
      <c r="C88" s="42">
        <v>143</v>
      </c>
      <c r="D88" s="42">
        <v>533</v>
      </c>
      <c r="E88" s="42">
        <v>0</v>
      </c>
      <c r="F88" s="42">
        <v>533</v>
      </c>
      <c r="G88" s="42">
        <v>0</v>
      </c>
      <c r="H88" s="42">
        <v>0</v>
      </c>
      <c r="I88" s="42">
        <v>533</v>
      </c>
    </row>
    <row r="89" spans="1:9" ht="38.25">
      <c r="A89" s="40" t="s">
        <v>87</v>
      </c>
      <c r="B89" s="41" t="s">
        <v>562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25.5">
      <c r="A90" s="40" t="s">
        <v>88</v>
      </c>
      <c r="B90" s="41" t="s">
        <v>563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2.75">
      <c r="A91" s="40" t="s">
        <v>89</v>
      </c>
      <c r="B91" s="41" t="s">
        <v>564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2.75">
      <c r="A92" s="40" t="s">
        <v>90</v>
      </c>
      <c r="B92" s="41" t="s">
        <v>565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2.75">
      <c r="A93" s="40" t="s">
        <v>91</v>
      </c>
      <c r="B93" s="41" t="s">
        <v>566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</row>
    <row r="94" spans="1:9" ht="12.75">
      <c r="A94" s="40" t="s">
        <v>92</v>
      </c>
      <c r="B94" s="41" t="s">
        <v>567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</row>
    <row r="95" spans="1:9" ht="12.75">
      <c r="A95" s="40" t="s">
        <v>93</v>
      </c>
      <c r="B95" s="41" t="s">
        <v>568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2.75">
      <c r="A96" s="40" t="s">
        <v>94</v>
      </c>
      <c r="B96" s="41" t="s">
        <v>569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533</v>
      </c>
    </row>
    <row r="97" spans="1:9" ht="12.75">
      <c r="A97" s="40" t="s">
        <v>95</v>
      </c>
      <c r="B97" s="41" t="s">
        <v>570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2.75">
      <c r="A98" s="40" t="s">
        <v>96</v>
      </c>
      <c r="B98" s="41" t="s">
        <v>571</v>
      </c>
      <c r="C98" s="42">
        <v>1417</v>
      </c>
      <c r="D98" s="42">
        <v>1417</v>
      </c>
      <c r="E98" s="42">
        <v>0</v>
      </c>
      <c r="F98" s="42">
        <v>1414</v>
      </c>
      <c r="G98" s="42">
        <v>0</v>
      </c>
      <c r="H98" s="42">
        <v>0</v>
      </c>
      <c r="I98" s="42">
        <v>1414</v>
      </c>
    </row>
    <row r="99" spans="1:9" ht="12.75">
      <c r="A99" s="40" t="s">
        <v>97</v>
      </c>
      <c r="B99" s="41" t="s">
        <v>572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2.75">
      <c r="A100" s="40" t="s">
        <v>98</v>
      </c>
      <c r="B100" s="41" t="s">
        <v>573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</row>
    <row r="101" spans="1:9" ht="12.75">
      <c r="A101" s="40" t="s">
        <v>99</v>
      </c>
      <c r="B101" s="41" t="s">
        <v>574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333</v>
      </c>
    </row>
    <row r="102" spans="1:9" ht="12.75">
      <c r="A102" s="40" t="s">
        <v>100</v>
      </c>
      <c r="B102" s="41" t="s">
        <v>575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</row>
    <row r="103" spans="1:9" ht="25.5">
      <c r="A103" s="40" t="s">
        <v>101</v>
      </c>
      <c r="B103" s="41" t="s">
        <v>576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1081</v>
      </c>
    </row>
    <row r="104" spans="1:9" ht="25.5">
      <c r="A104" s="40" t="s">
        <v>102</v>
      </c>
      <c r="B104" s="41" t="s">
        <v>577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</row>
    <row r="105" spans="1:9" ht="12.75">
      <c r="A105" s="40" t="s">
        <v>103</v>
      </c>
      <c r="B105" s="41" t="s">
        <v>578</v>
      </c>
      <c r="C105" s="42">
        <v>150</v>
      </c>
      <c r="D105" s="42">
        <v>150</v>
      </c>
      <c r="E105" s="42">
        <v>0</v>
      </c>
      <c r="F105" s="42">
        <v>60</v>
      </c>
      <c r="G105" s="42">
        <v>0</v>
      </c>
      <c r="H105" s="42">
        <v>0</v>
      </c>
      <c r="I105" s="42">
        <v>60</v>
      </c>
    </row>
    <row r="106" spans="1:9" ht="12.75">
      <c r="A106" s="40" t="s">
        <v>104</v>
      </c>
      <c r="B106" s="41" t="s">
        <v>579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</row>
    <row r="107" spans="1:9" ht="12.75">
      <c r="A107" s="40" t="s">
        <v>105</v>
      </c>
      <c r="B107" s="41" t="s">
        <v>580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60</v>
      </c>
    </row>
    <row r="108" spans="1:9" ht="12.75">
      <c r="A108" s="40" t="s">
        <v>106</v>
      </c>
      <c r="B108" s="41" t="s">
        <v>581</v>
      </c>
      <c r="C108" s="42">
        <v>1281</v>
      </c>
      <c r="D108" s="42">
        <v>1281</v>
      </c>
      <c r="E108" s="42">
        <v>0</v>
      </c>
      <c r="F108" s="42">
        <v>96</v>
      </c>
      <c r="G108" s="42">
        <v>0</v>
      </c>
      <c r="H108" s="42">
        <v>0</v>
      </c>
      <c r="I108" s="42">
        <v>96</v>
      </c>
    </row>
    <row r="109" spans="1:9" ht="12.75">
      <c r="A109" s="40" t="s">
        <v>107</v>
      </c>
      <c r="B109" s="41" t="s">
        <v>582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2.75">
      <c r="A110" s="40" t="s">
        <v>108</v>
      </c>
      <c r="B110" s="41" t="s">
        <v>583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2.75">
      <c r="A111" s="40" t="s">
        <v>109</v>
      </c>
      <c r="B111" s="41" t="s">
        <v>584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2.75">
      <c r="A112" s="40" t="s">
        <v>110</v>
      </c>
      <c r="B112" s="41" t="s">
        <v>585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</row>
    <row r="113" spans="1:9" ht="12.75">
      <c r="A113" s="40" t="s">
        <v>111</v>
      </c>
      <c r="B113" s="41" t="s">
        <v>586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</row>
    <row r="114" spans="1:9" ht="25.5">
      <c r="A114" s="40" t="s">
        <v>112</v>
      </c>
      <c r="B114" s="41" t="s">
        <v>587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</row>
    <row r="115" spans="1:9" ht="25.5">
      <c r="A115" s="40" t="s">
        <v>113</v>
      </c>
      <c r="B115" s="41" t="s">
        <v>588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</row>
    <row r="116" spans="1:9" ht="25.5">
      <c r="A116" s="40" t="s">
        <v>114</v>
      </c>
      <c r="B116" s="41" t="s">
        <v>589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</row>
    <row r="117" spans="1:9" ht="12.75">
      <c r="A117" s="40" t="s">
        <v>115</v>
      </c>
      <c r="B117" s="41" t="s">
        <v>590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</row>
    <row r="118" spans="1:9" ht="25.5">
      <c r="A118" s="40" t="s">
        <v>116</v>
      </c>
      <c r="B118" s="41" t="s">
        <v>591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</row>
    <row r="119" spans="1:9" ht="12.75">
      <c r="A119" s="40" t="s">
        <v>117</v>
      </c>
      <c r="B119" s="41" t="s">
        <v>592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</row>
    <row r="120" spans="1:9" ht="12.75">
      <c r="A120" s="40" t="s">
        <v>118</v>
      </c>
      <c r="B120" s="41" t="s">
        <v>593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</row>
    <row r="121" spans="1:9" ht="12.75">
      <c r="A121" s="40" t="s">
        <v>119</v>
      </c>
      <c r="B121" s="41" t="s">
        <v>594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</row>
    <row r="122" spans="1:9" ht="12.75">
      <c r="A122" s="40" t="s">
        <v>120</v>
      </c>
      <c r="B122" s="41" t="s">
        <v>595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</row>
    <row r="123" spans="1:9" ht="12.75">
      <c r="A123" s="40" t="s">
        <v>121</v>
      </c>
      <c r="B123" s="41" t="s">
        <v>596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</row>
    <row r="124" spans="1:9" ht="12.75">
      <c r="A124" s="40" t="s">
        <v>122</v>
      </c>
      <c r="B124" s="41" t="s">
        <v>597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</row>
    <row r="125" spans="1:9" ht="12.75">
      <c r="A125" s="40" t="s">
        <v>123</v>
      </c>
      <c r="B125" s="41" t="s">
        <v>598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</row>
    <row r="126" spans="1:9" ht="25.5">
      <c r="A126" s="40" t="s">
        <v>124</v>
      </c>
      <c r="B126" s="41" t="s">
        <v>599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</row>
    <row r="127" spans="1:9" ht="25.5">
      <c r="A127" s="40" t="s">
        <v>600</v>
      </c>
      <c r="B127" s="41" t="s">
        <v>601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</row>
    <row r="128" spans="1:9" ht="12.75">
      <c r="A128" s="40" t="s">
        <v>602</v>
      </c>
      <c r="B128" s="41" t="s">
        <v>603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80</v>
      </c>
    </row>
    <row r="129" spans="1:9" ht="12.75">
      <c r="A129" s="40" t="s">
        <v>604</v>
      </c>
      <c r="B129" s="41" t="s">
        <v>605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</row>
    <row r="130" spans="1:9" ht="25.5">
      <c r="A130" s="40" t="s">
        <v>606</v>
      </c>
      <c r="B130" s="41" t="s">
        <v>607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5</v>
      </c>
    </row>
    <row r="131" spans="1:9" ht="25.5">
      <c r="A131" s="40" t="s">
        <v>608</v>
      </c>
      <c r="B131" s="41" t="s">
        <v>609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11</v>
      </c>
    </row>
    <row r="132" spans="1:9" ht="12.75">
      <c r="A132" s="40" t="s">
        <v>610</v>
      </c>
      <c r="B132" s="41" t="s">
        <v>611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</row>
    <row r="133" spans="1:9" ht="25.5">
      <c r="A133" s="40" t="s">
        <v>612</v>
      </c>
      <c r="B133" s="41" t="s">
        <v>613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</row>
    <row r="134" spans="1:9" ht="12.75">
      <c r="A134" s="43" t="s">
        <v>614</v>
      </c>
      <c r="B134" s="44" t="s">
        <v>615</v>
      </c>
      <c r="C134" s="45">
        <v>2991</v>
      </c>
      <c r="D134" s="45">
        <v>3381</v>
      </c>
      <c r="E134" s="45">
        <v>0</v>
      </c>
      <c r="F134" s="45">
        <v>2103</v>
      </c>
      <c r="G134" s="45">
        <v>0</v>
      </c>
      <c r="H134" s="45">
        <v>0</v>
      </c>
      <c r="I134" s="45">
        <v>2103</v>
      </c>
    </row>
    <row r="135" spans="1:9" ht="12.75">
      <c r="A135" s="40" t="s">
        <v>616</v>
      </c>
      <c r="B135" s="41" t="s">
        <v>617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</row>
    <row r="136" spans="1:9" ht="12.75">
      <c r="A136" s="40" t="s">
        <v>618</v>
      </c>
      <c r="B136" s="41" t="s">
        <v>619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</row>
    <row r="137" spans="1:9" ht="12.75">
      <c r="A137" s="40" t="s">
        <v>620</v>
      </c>
      <c r="B137" s="41" t="s">
        <v>621</v>
      </c>
      <c r="C137" s="42">
        <v>0</v>
      </c>
      <c r="D137" s="42">
        <v>341</v>
      </c>
      <c r="E137" s="42">
        <v>0</v>
      </c>
      <c r="F137" s="42">
        <v>341</v>
      </c>
      <c r="G137" s="42">
        <v>0</v>
      </c>
      <c r="H137" s="42">
        <v>0</v>
      </c>
      <c r="I137" s="42">
        <v>341</v>
      </c>
    </row>
    <row r="138" spans="1:9" ht="12.75">
      <c r="A138" s="40" t="s">
        <v>622</v>
      </c>
      <c r="B138" s="41" t="s">
        <v>623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2.75">
      <c r="A139" s="40" t="s">
        <v>624</v>
      </c>
      <c r="B139" s="41" t="s">
        <v>625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2.75">
      <c r="A140" s="40" t="s">
        <v>626</v>
      </c>
      <c r="B140" s="41" t="s">
        <v>627</v>
      </c>
      <c r="C140" s="42">
        <v>0</v>
      </c>
      <c r="D140" s="42">
        <v>341</v>
      </c>
      <c r="E140" s="42">
        <v>0</v>
      </c>
      <c r="F140" s="42">
        <v>341</v>
      </c>
      <c r="G140" s="42">
        <v>0</v>
      </c>
      <c r="H140" s="42">
        <v>0</v>
      </c>
      <c r="I140" s="42">
        <v>341</v>
      </c>
    </row>
    <row r="141" spans="1:9" ht="25.5">
      <c r="A141" s="40" t="s">
        <v>628</v>
      </c>
      <c r="B141" s="41" t="s">
        <v>629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25.5">
      <c r="A142" s="40" t="s">
        <v>630</v>
      </c>
      <c r="B142" s="41" t="s">
        <v>631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2.75">
      <c r="A143" s="40" t="s">
        <v>632</v>
      </c>
      <c r="B143" s="41" t="s">
        <v>633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2.75">
      <c r="A144" s="40" t="s">
        <v>634</v>
      </c>
      <c r="B144" s="41" t="s">
        <v>635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25.5">
      <c r="A145" s="40" t="s">
        <v>636</v>
      </c>
      <c r="B145" s="41" t="s">
        <v>637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</row>
    <row r="146" spans="1:9" ht="12.75">
      <c r="A146" s="40" t="s">
        <v>638</v>
      </c>
      <c r="B146" s="41" t="s">
        <v>639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</row>
    <row r="147" spans="1:9" ht="12.75">
      <c r="A147" s="40" t="s">
        <v>640</v>
      </c>
      <c r="B147" s="41" t="s">
        <v>641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2.75">
      <c r="A148" s="40" t="s">
        <v>642</v>
      </c>
      <c r="B148" s="41" t="s">
        <v>643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</row>
    <row r="149" spans="1:9" ht="12.75">
      <c r="A149" s="40" t="s">
        <v>644</v>
      </c>
      <c r="B149" s="41" t="s">
        <v>645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2.75">
      <c r="A150" s="40" t="s">
        <v>646</v>
      </c>
      <c r="B150" s="41" t="s">
        <v>647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2.75">
      <c r="A151" s="40" t="s">
        <v>648</v>
      </c>
      <c r="B151" s="41" t="s">
        <v>649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</row>
    <row r="152" spans="1:9" ht="12.75">
      <c r="A152" s="40" t="s">
        <v>650</v>
      </c>
      <c r="B152" s="41" t="s">
        <v>651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25.5">
      <c r="A153" s="40" t="s">
        <v>652</v>
      </c>
      <c r="B153" s="41" t="s">
        <v>653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</row>
    <row r="154" spans="1:9" ht="12.75">
      <c r="A154" s="40" t="s">
        <v>654</v>
      </c>
      <c r="B154" s="41" t="s">
        <v>655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2.75">
      <c r="A155" s="40" t="s">
        <v>656</v>
      </c>
      <c r="B155" s="41" t="s">
        <v>657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</row>
    <row r="156" spans="1:9" ht="25.5">
      <c r="A156" s="40" t="s">
        <v>658</v>
      </c>
      <c r="B156" s="41" t="s">
        <v>659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2.75">
      <c r="A157" s="40" t="s">
        <v>660</v>
      </c>
      <c r="B157" s="41" t="s">
        <v>661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2.75">
      <c r="A158" s="40" t="s">
        <v>662</v>
      </c>
      <c r="B158" s="41" t="s">
        <v>663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</row>
    <row r="159" spans="1:9" ht="12.75">
      <c r="A159" s="40" t="s">
        <v>664</v>
      </c>
      <c r="B159" s="41" t="s">
        <v>665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</row>
    <row r="160" spans="1:9" ht="12.75">
      <c r="A160" s="40" t="s">
        <v>666</v>
      </c>
      <c r="B160" s="41" t="s">
        <v>667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</row>
    <row r="161" spans="1:9" ht="12.75">
      <c r="A161" s="40" t="s">
        <v>668</v>
      </c>
      <c r="B161" s="41" t="s">
        <v>669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</row>
    <row r="162" spans="1:9" ht="12.75">
      <c r="A162" s="40" t="s">
        <v>670</v>
      </c>
      <c r="B162" s="41" t="s">
        <v>671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2.75">
      <c r="A163" s="40" t="s">
        <v>672</v>
      </c>
      <c r="B163" s="41" t="s">
        <v>673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</row>
    <row r="164" spans="1:9" ht="12.75">
      <c r="A164" s="40" t="s">
        <v>674</v>
      </c>
      <c r="B164" s="41" t="s">
        <v>675</v>
      </c>
      <c r="C164" s="42">
        <v>5330</v>
      </c>
      <c r="D164" s="42">
        <v>5330</v>
      </c>
      <c r="E164" s="42">
        <v>0</v>
      </c>
      <c r="F164" s="42">
        <v>2811</v>
      </c>
      <c r="G164" s="42">
        <v>0</v>
      </c>
      <c r="H164" s="42">
        <v>0</v>
      </c>
      <c r="I164" s="42">
        <v>2811</v>
      </c>
    </row>
    <row r="165" spans="1:9" ht="12.75">
      <c r="A165" s="40" t="s">
        <v>676</v>
      </c>
      <c r="B165" s="41" t="s">
        <v>677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2806</v>
      </c>
    </row>
    <row r="166" spans="1:9" ht="12.75">
      <c r="A166" s="40" t="s">
        <v>678</v>
      </c>
      <c r="B166" s="41" t="s">
        <v>679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</row>
    <row r="167" spans="1:9" ht="25.5">
      <c r="A167" s="40" t="s">
        <v>680</v>
      </c>
      <c r="B167" s="41" t="s">
        <v>681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</row>
    <row r="168" spans="1:9" ht="12.75">
      <c r="A168" s="40" t="s">
        <v>682</v>
      </c>
      <c r="B168" s="41" t="s">
        <v>683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2.75">
      <c r="A169" s="40" t="s">
        <v>684</v>
      </c>
      <c r="B169" s="41" t="s">
        <v>685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</row>
    <row r="170" spans="1:9" ht="12.75">
      <c r="A170" s="40" t="s">
        <v>686</v>
      </c>
      <c r="B170" s="41" t="s">
        <v>687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2.75">
      <c r="A171" s="40" t="s">
        <v>688</v>
      </c>
      <c r="B171" s="41" t="s">
        <v>689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</row>
    <row r="172" spans="1:9" ht="12.75">
      <c r="A172" s="40" t="s">
        <v>690</v>
      </c>
      <c r="B172" s="41" t="s">
        <v>691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5</v>
      </c>
    </row>
    <row r="173" spans="1:9" ht="12.75">
      <c r="A173" s="40" t="s">
        <v>692</v>
      </c>
      <c r="B173" s="41" t="s">
        <v>693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</row>
    <row r="174" spans="1:9" ht="12.75">
      <c r="A174" s="40" t="s">
        <v>694</v>
      </c>
      <c r="B174" s="41" t="s">
        <v>695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25.5">
      <c r="A175" s="40" t="s">
        <v>696</v>
      </c>
      <c r="B175" s="41" t="s">
        <v>697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</row>
    <row r="176" spans="1:9" ht="25.5">
      <c r="A176" s="40" t="s">
        <v>698</v>
      </c>
      <c r="B176" s="41" t="s">
        <v>699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25.5">
      <c r="A177" s="40" t="s">
        <v>700</v>
      </c>
      <c r="B177" s="41" t="s">
        <v>701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</row>
    <row r="178" spans="1:9" ht="12.75">
      <c r="A178" s="40" t="s">
        <v>702</v>
      </c>
      <c r="B178" s="41" t="s">
        <v>703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</row>
    <row r="179" spans="1:9" ht="12.75">
      <c r="A179" s="40" t="s">
        <v>704</v>
      </c>
      <c r="B179" s="41" t="s">
        <v>705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2.75">
      <c r="A180" s="40" t="s">
        <v>706</v>
      </c>
      <c r="B180" s="41" t="s">
        <v>707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</row>
    <row r="181" spans="1:9" ht="12.75">
      <c r="A181" s="40" t="s">
        <v>708</v>
      </c>
      <c r="B181" s="41" t="s">
        <v>709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2.75">
      <c r="A182" s="40" t="s">
        <v>710</v>
      </c>
      <c r="B182" s="41" t="s">
        <v>711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2.75">
      <c r="A183" s="40" t="s">
        <v>712</v>
      </c>
      <c r="B183" s="41" t="s">
        <v>713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2.75">
      <c r="A184" s="40" t="s">
        <v>714</v>
      </c>
      <c r="B184" s="41" t="s">
        <v>715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</row>
    <row r="185" spans="1:9" ht="12.75">
      <c r="A185" s="40" t="s">
        <v>716</v>
      </c>
      <c r="B185" s="41" t="s">
        <v>717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2.75">
      <c r="A186" s="40" t="s">
        <v>718</v>
      </c>
      <c r="B186" s="41" t="s">
        <v>719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</row>
    <row r="187" spans="1:9" ht="12.75">
      <c r="A187" s="40" t="s">
        <v>720</v>
      </c>
      <c r="B187" s="41" t="s">
        <v>721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</row>
    <row r="188" spans="1:9" ht="12.75">
      <c r="A188" s="40" t="s">
        <v>722</v>
      </c>
      <c r="B188" s="41" t="s">
        <v>723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2.75">
      <c r="A189" s="40" t="s">
        <v>724</v>
      </c>
      <c r="B189" s="41" t="s">
        <v>725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</row>
    <row r="190" spans="1:9" ht="12.75">
      <c r="A190" s="40" t="s">
        <v>726</v>
      </c>
      <c r="B190" s="41" t="s">
        <v>727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2.75">
      <c r="A191" s="40" t="s">
        <v>728</v>
      </c>
      <c r="B191" s="41" t="s">
        <v>729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2.75">
      <c r="A192" s="40" t="s">
        <v>730</v>
      </c>
      <c r="B192" s="41" t="s">
        <v>731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2.75">
      <c r="A193" s="40" t="s">
        <v>732</v>
      </c>
      <c r="B193" s="41" t="s">
        <v>733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</row>
    <row r="194" spans="1:9" ht="12.75">
      <c r="A194" s="40" t="s">
        <v>734</v>
      </c>
      <c r="B194" s="41" t="s">
        <v>735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2.75">
      <c r="A195" s="40" t="s">
        <v>736</v>
      </c>
      <c r="B195" s="41" t="s">
        <v>737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</row>
    <row r="196" spans="1:9" ht="12.75">
      <c r="A196" s="40" t="s">
        <v>738</v>
      </c>
      <c r="B196" s="41" t="s">
        <v>739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2.75">
      <c r="A197" s="40" t="s">
        <v>740</v>
      </c>
      <c r="B197" s="41" t="s">
        <v>741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</row>
    <row r="198" spans="1:9" ht="12.75">
      <c r="A198" s="40" t="s">
        <v>742</v>
      </c>
      <c r="B198" s="41" t="s">
        <v>743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</row>
    <row r="199" spans="1:9" ht="12.75">
      <c r="A199" s="40" t="s">
        <v>744</v>
      </c>
      <c r="B199" s="41" t="s">
        <v>745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2.75">
      <c r="A200" s="40" t="s">
        <v>746</v>
      </c>
      <c r="B200" s="41" t="s">
        <v>747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2.75">
      <c r="A201" s="40" t="s">
        <v>748</v>
      </c>
      <c r="B201" s="41" t="s">
        <v>749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2.75">
      <c r="A202" s="40" t="s">
        <v>750</v>
      </c>
      <c r="B202" s="41" t="s">
        <v>751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2.75">
      <c r="A203" s="40" t="s">
        <v>752</v>
      </c>
      <c r="B203" s="41" t="s">
        <v>753</v>
      </c>
      <c r="C203" s="42">
        <v>3600</v>
      </c>
      <c r="D203" s="42">
        <v>6992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25.5">
      <c r="A204" s="43" t="s">
        <v>754</v>
      </c>
      <c r="B204" s="44" t="s">
        <v>755</v>
      </c>
      <c r="C204" s="45">
        <v>8930</v>
      </c>
      <c r="D204" s="45">
        <v>12663</v>
      </c>
      <c r="E204" s="45">
        <v>0</v>
      </c>
      <c r="F204" s="45">
        <v>3152</v>
      </c>
      <c r="G204" s="45">
        <v>0</v>
      </c>
      <c r="H204" s="45">
        <v>0</v>
      </c>
      <c r="I204" s="45">
        <v>3152</v>
      </c>
    </row>
    <row r="205" spans="1:9" ht="12.75">
      <c r="A205" s="40" t="s">
        <v>756</v>
      </c>
      <c r="B205" s="41" t="s">
        <v>757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</row>
    <row r="206" spans="1:9" ht="12.75">
      <c r="A206" s="40" t="s">
        <v>758</v>
      </c>
      <c r="B206" s="41" t="s">
        <v>759</v>
      </c>
      <c r="C206" s="42">
        <v>0</v>
      </c>
      <c r="D206" s="42">
        <v>205</v>
      </c>
      <c r="E206" s="42">
        <v>0</v>
      </c>
      <c r="F206" s="42">
        <v>205</v>
      </c>
      <c r="G206" s="42">
        <v>0</v>
      </c>
      <c r="H206" s="42">
        <v>0</v>
      </c>
      <c r="I206" s="42">
        <v>161</v>
      </c>
    </row>
    <row r="207" spans="1:9" ht="12.75">
      <c r="A207" s="40" t="s">
        <v>760</v>
      </c>
      <c r="B207" s="41" t="s">
        <v>761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</row>
    <row r="208" spans="1:9" ht="12.75">
      <c r="A208" s="40" t="s">
        <v>762</v>
      </c>
      <c r="B208" s="41" t="s">
        <v>763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</row>
    <row r="209" spans="1:9" ht="12.75">
      <c r="A209" s="40" t="s">
        <v>764</v>
      </c>
      <c r="B209" s="41" t="s">
        <v>765</v>
      </c>
      <c r="C209" s="42">
        <v>485</v>
      </c>
      <c r="D209" s="42">
        <v>485</v>
      </c>
      <c r="E209" s="42">
        <v>0</v>
      </c>
      <c r="F209" s="42">
        <v>354</v>
      </c>
      <c r="G209" s="42">
        <v>0</v>
      </c>
      <c r="H209" s="42">
        <v>0</v>
      </c>
      <c r="I209" s="42">
        <v>354</v>
      </c>
    </row>
    <row r="210" spans="1:9" ht="12.75">
      <c r="A210" s="40" t="s">
        <v>766</v>
      </c>
      <c r="B210" s="41" t="s">
        <v>767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</row>
    <row r="211" spans="1:9" ht="12.75">
      <c r="A211" s="40" t="s">
        <v>768</v>
      </c>
      <c r="B211" s="41" t="s">
        <v>769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2.75">
      <c r="A212" s="40" t="s">
        <v>770</v>
      </c>
      <c r="B212" s="41" t="s">
        <v>771</v>
      </c>
      <c r="C212" s="42">
        <v>131</v>
      </c>
      <c r="D212" s="42">
        <v>144</v>
      </c>
      <c r="E212" s="42">
        <v>0</v>
      </c>
      <c r="F212" s="42">
        <v>144</v>
      </c>
      <c r="G212" s="42">
        <v>0</v>
      </c>
      <c r="H212" s="42">
        <v>0</v>
      </c>
      <c r="I212" s="42">
        <v>132</v>
      </c>
    </row>
    <row r="213" spans="1:9" ht="12.75">
      <c r="A213" s="43" t="s">
        <v>772</v>
      </c>
      <c r="B213" s="44" t="s">
        <v>773</v>
      </c>
      <c r="C213" s="45">
        <v>616</v>
      </c>
      <c r="D213" s="45">
        <v>834</v>
      </c>
      <c r="E213" s="45">
        <v>0</v>
      </c>
      <c r="F213" s="45">
        <v>703</v>
      </c>
      <c r="G213" s="45">
        <v>0</v>
      </c>
      <c r="H213" s="45">
        <v>0</v>
      </c>
      <c r="I213" s="45">
        <v>647</v>
      </c>
    </row>
    <row r="214" spans="1:9" ht="12.75">
      <c r="A214" s="40" t="s">
        <v>774</v>
      </c>
      <c r="B214" s="41" t="s">
        <v>775</v>
      </c>
      <c r="C214" s="42">
        <v>300</v>
      </c>
      <c r="D214" s="42">
        <v>300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2.75">
      <c r="A215" s="40" t="s">
        <v>776</v>
      </c>
      <c r="B215" s="41" t="s">
        <v>777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</row>
    <row r="216" spans="1:9" ht="12.75">
      <c r="A216" s="40" t="s">
        <v>778</v>
      </c>
      <c r="B216" s="41" t="s">
        <v>779</v>
      </c>
      <c r="C216" s="42">
        <v>0</v>
      </c>
      <c r="D216" s="42">
        <v>46</v>
      </c>
      <c r="E216" s="42">
        <v>0</v>
      </c>
      <c r="F216" s="42">
        <v>46</v>
      </c>
      <c r="G216" s="42">
        <v>0</v>
      </c>
      <c r="H216" s="42">
        <v>0</v>
      </c>
      <c r="I216" s="42">
        <v>46</v>
      </c>
    </row>
    <row r="217" spans="1:9" ht="12.75">
      <c r="A217" s="40" t="s">
        <v>780</v>
      </c>
      <c r="B217" s="41" t="s">
        <v>781</v>
      </c>
      <c r="C217" s="42">
        <v>81</v>
      </c>
      <c r="D217" s="42">
        <v>81</v>
      </c>
      <c r="E217" s="42">
        <v>0</v>
      </c>
      <c r="F217" s="42">
        <v>12</v>
      </c>
      <c r="G217" s="42">
        <v>0</v>
      </c>
      <c r="H217" s="42">
        <v>0</v>
      </c>
      <c r="I217" s="42">
        <v>12</v>
      </c>
    </row>
    <row r="218" spans="1:9" ht="12.75">
      <c r="A218" s="43" t="s">
        <v>782</v>
      </c>
      <c r="B218" s="44" t="s">
        <v>783</v>
      </c>
      <c r="C218" s="45">
        <v>381</v>
      </c>
      <c r="D218" s="45">
        <v>427</v>
      </c>
      <c r="E218" s="45">
        <v>0</v>
      </c>
      <c r="F218" s="45">
        <v>58</v>
      </c>
      <c r="G218" s="45">
        <v>0</v>
      </c>
      <c r="H218" s="45">
        <v>0</v>
      </c>
      <c r="I218" s="45">
        <v>58</v>
      </c>
    </row>
    <row r="219" spans="1:9" ht="25.5">
      <c r="A219" s="40" t="s">
        <v>784</v>
      </c>
      <c r="B219" s="41" t="s">
        <v>785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</row>
    <row r="220" spans="1:9" ht="25.5">
      <c r="A220" s="40" t="s">
        <v>786</v>
      </c>
      <c r="B220" s="41" t="s">
        <v>787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</row>
    <row r="221" spans="1:9" ht="12.75">
      <c r="A221" s="40" t="s">
        <v>788</v>
      </c>
      <c r="B221" s="41" t="s">
        <v>789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</row>
    <row r="222" spans="1:9" ht="12.75">
      <c r="A222" s="40" t="s">
        <v>790</v>
      </c>
      <c r="B222" s="41" t="s">
        <v>791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25.5">
      <c r="A223" s="40" t="s">
        <v>792</v>
      </c>
      <c r="B223" s="41" t="s">
        <v>793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</row>
    <row r="224" spans="1:9" ht="12.75">
      <c r="A224" s="40" t="s">
        <v>794</v>
      </c>
      <c r="B224" s="41" t="s">
        <v>795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</row>
    <row r="225" spans="1:9" ht="12.75">
      <c r="A225" s="40" t="s">
        <v>796</v>
      </c>
      <c r="B225" s="41" t="s">
        <v>797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2.75">
      <c r="A226" s="40" t="s">
        <v>798</v>
      </c>
      <c r="B226" s="41" t="s">
        <v>799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</row>
    <row r="227" spans="1:9" ht="12.75">
      <c r="A227" s="40" t="s">
        <v>800</v>
      </c>
      <c r="B227" s="41" t="s">
        <v>801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2.75">
      <c r="A228" s="40" t="s">
        <v>802</v>
      </c>
      <c r="B228" s="41" t="s">
        <v>803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</row>
    <row r="229" spans="1:9" ht="12.75">
      <c r="A229" s="40" t="s">
        <v>804</v>
      </c>
      <c r="B229" s="41" t="s">
        <v>805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2.75">
      <c r="A230" s="40" t="s">
        <v>806</v>
      </c>
      <c r="B230" s="41" t="s">
        <v>807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25.5">
      <c r="A231" s="40" t="s">
        <v>808</v>
      </c>
      <c r="B231" s="41" t="s">
        <v>809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</row>
    <row r="232" spans="1:9" ht="12.75">
      <c r="A232" s="40" t="s">
        <v>810</v>
      </c>
      <c r="B232" s="41" t="s">
        <v>811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2.75">
      <c r="A233" s="40" t="s">
        <v>812</v>
      </c>
      <c r="B233" s="41" t="s">
        <v>813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25.5">
      <c r="A234" s="40" t="s">
        <v>814</v>
      </c>
      <c r="B234" s="41" t="s">
        <v>815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2.75">
      <c r="A235" s="40" t="s">
        <v>816</v>
      </c>
      <c r="B235" s="41" t="s">
        <v>817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2.75">
      <c r="A236" s="40" t="s">
        <v>818</v>
      </c>
      <c r="B236" s="41" t="s">
        <v>819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</row>
    <row r="237" spans="1:9" ht="12.75">
      <c r="A237" s="40" t="s">
        <v>820</v>
      </c>
      <c r="B237" s="41" t="s">
        <v>821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</row>
    <row r="238" spans="1:9" ht="12.75">
      <c r="A238" s="40" t="s">
        <v>822</v>
      </c>
      <c r="B238" s="41" t="s">
        <v>823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</row>
    <row r="239" spans="1:9" ht="12.75">
      <c r="A239" s="40" t="s">
        <v>824</v>
      </c>
      <c r="B239" s="41" t="s">
        <v>825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</row>
    <row r="240" spans="1:9" ht="12.75">
      <c r="A240" s="40" t="s">
        <v>826</v>
      </c>
      <c r="B240" s="41" t="s">
        <v>827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</row>
    <row r="241" spans="1:9" ht="12.75">
      <c r="A241" s="40" t="s">
        <v>828</v>
      </c>
      <c r="B241" s="41" t="s">
        <v>829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</row>
    <row r="242" spans="1:9" ht="12.75">
      <c r="A242" s="40" t="s">
        <v>830</v>
      </c>
      <c r="B242" s="41" t="s">
        <v>831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</row>
    <row r="243" spans="1:9" ht="12.75">
      <c r="A243" s="40" t="s">
        <v>832</v>
      </c>
      <c r="B243" s="41" t="s">
        <v>833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2.75">
      <c r="A244" s="40" t="s">
        <v>834</v>
      </c>
      <c r="B244" s="41" t="s">
        <v>835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</row>
    <row r="245" spans="1:9" ht="25.5">
      <c r="A245" s="40" t="s">
        <v>836</v>
      </c>
      <c r="B245" s="41" t="s">
        <v>837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2.75">
      <c r="A246" s="40" t="s">
        <v>838</v>
      </c>
      <c r="B246" s="41" t="s">
        <v>839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</row>
    <row r="247" spans="1:9" ht="12.75">
      <c r="A247" s="40" t="s">
        <v>840</v>
      </c>
      <c r="B247" s="41" t="s">
        <v>841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2.75">
      <c r="A248" s="40" t="s">
        <v>842</v>
      </c>
      <c r="B248" s="41" t="s">
        <v>843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</row>
    <row r="249" spans="1:9" ht="12.75">
      <c r="A249" s="40" t="s">
        <v>844</v>
      </c>
      <c r="B249" s="41" t="s">
        <v>845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</row>
    <row r="250" spans="1:9" ht="12.75">
      <c r="A250" s="40" t="s">
        <v>846</v>
      </c>
      <c r="B250" s="41" t="s">
        <v>847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2.75">
      <c r="A251" s="40" t="s">
        <v>848</v>
      </c>
      <c r="B251" s="41" t="s">
        <v>849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</row>
    <row r="252" spans="1:9" ht="12.75">
      <c r="A252" s="40" t="s">
        <v>850</v>
      </c>
      <c r="B252" s="41" t="s">
        <v>851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</row>
    <row r="253" spans="1:9" ht="25.5">
      <c r="A253" s="40" t="s">
        <v>852</v>
      </c>
      <c r="B253" s="41" t="s">
        <v>853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25.5">
      <c r="A254" s="40" t="s">
        <v>854</v>
      </c>
      <c r="B254" s="41" t="s">
        <v>855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25.5">
      <c r="A255" s="40" t="s">
        <v>856</v>
      </c>
      <c r="B255" s="41" t="s">
        <v>857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</row>
    <row r="256" spans="1:9" ht="12.75">
      <c r="A256" s="40" t="s">
        <v>858</v>
      </c>
      <c r="B256" s="41" t="s">
        <v>859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</row>
    <row r="257" spans="1:9" ht="12.75">
      <c r="A257" s="40" t="s">
        <v>860</v>
      </c>
      <c r="B257" s="41" t="s">
        <v>861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</row>
    <row r="258" spans="1:9" ht="12.75">
      <c r="A258" s="40" t="s">
        <v>862</v>
      </c>
      <c r="B258" s="41" t="s">
        <v>863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</row>
    <row r="259" spans="1:9" ht="12.75">
      <c r="A259" s="40" t="s">
        <v>864</v>
      </c>
      <c r="B259" s="41" t="s">
        <v>865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</row>
    <row r="260" spans="1:9" ht="12.75">
      <c r="A260" s="40" t="s">
        <v>866</v>
      </c>
      <c r="B260" s="41" t="s">
        <v>867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</row>
    <row r="261" spans="1:9" ht="12.75">
      <c r="A261" s="40" t="s">
        <v>868</v>
      </c>
      <c r="B261" s="41" t="s">
        <v>869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</row>
    <row r="262" spans="1:9" ht="12.75">
      <c r="A262" s="40" t="s">
        <v>870</v>
      </c>
      <c r="B262" s="41" t="s">
        <v>871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ht="12.75">
      <c r="A263" s="40" t="s">
        <v>872</v>
      </c>
      <c r="B263" s="41" t="s">
        <v>873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ht="12.75">
      <c r="A264" s="40" t="s">
        <v>874</v>
      </c>
      <c r="B264" s="41" t="s">
        <v>875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ht="12.75">
      <c r="A265" s="40" t="s">
        <v>876</v>
      </c>
      <c r="B265" s="41" t="s">
        <v>877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ht="12.75">
      <c r="A266" s="40" t="s">
        <v>878</v>
      </c>
      <c r="B266" s="41" t="s">
        <v>879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</row>
    <row r="267" spans="1:9" ht="12.75">
      <c r="A267" s="40" t="s">
        <v>880</v>
      </c>
      <c r="B267" s="41" t="s">
        <v>881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</row>
    <row r="268" spans="1:9" ht="12.75">
      <c r="A268" s="40" t="s">
        <v>882</v>
      </c>
      <c r="B268" s="41" t="s">
        <v>883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ht="12.75">
      <c r="A269" s="40" t="s">
        <v>884</v>
      </c>
      <c r="B269" s="41" t="s">
        <v>885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ht="12.75">
      <c r="A270" s="40" t="s">
        <v>886</v>
      </c>
      <c r="B270" s="41" t="s">
        <v>887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</row>
    <row r="271" spans="1:9" ht="12.75">
      <c r="A271" s="40" t="s">
        <v>888</v>
      </c>
      <c r="B271" s="41" t="s">
        <v>889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ht="12.75">
      <c r="A272" s="40" t="s">
        <v>890</v>
      </c>
      <c r="B272" s="41" t="s">
        <v>891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</row>
    <row r="273" spans="1:9" ht="12.75">
      <c r="A273" s="40" t="s">
        <v>892</v>
      </c>
      <c r="B273" s="41" t="s">
        <v>893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ht="12.75">
      <c r="A274" s="40" t="s">
        <v>894</v>
      </c>
      <c r="B274" s="41" t="s">
        <v>895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ht="12.75">
      <c r="A275" s="40" t="s">
        <v>896</v>
      </c>
      <c r="B275" s="41" t="s">
        <v>897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</row>
    <row r="276" spans="1:9" ht="12.75">
      <c r="A276" s="40" t="s">
        <v>898</v>
      </c>
      <c r="B276" s="41" t="s">
        <v>899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ht="12.75">
      <c r="A277" s="40" t="s">
        <v>900</v>
      </c>
      <c r="B277" s="41" t="s">
        <v>901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</row>
    <row r="278" spans="1:9" ht="12.75">
      <c r="A278" s="40" t="s">
        <v>902</v>
      </c>
      <c r="B278" s="41" t="s">
        <v>903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ht="12.75">
      <c r="A279" s="40" t="s">
        <v>904</v>
      </c>
      <c r="B279" s="41" t="s">
        <v>905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ht="12.75">
      <c r="A280" s="43" t="s">
        <v>906</v>
      </c>
      <c r="B280" s="44" t="s">
        <v>907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</row>
    <row r="281" spans="1:9" ht="12.75">
      <c r="A281" s="43" t="s">
        <v>908</v>
      </c>
      <c r="B281" s="44" t="s">
        <v>909</v>
      </c>
      <c r="C281" s="45">
        <v>46609</v>
      </c>
      <c r="D281" s="45">
        <v>50059</v>
      </c>
      <c r="E281" s="45">
        <v>0</v>
      </c>
      <c r="F281" s="45">
        <v>25757</v>
      </c>
      <c r="G281" s="45">
        <v>0</v>
      </c>
      <c r="H281" s="45">
        <v>0</v>
      </c>
      <c r="I281" s="45">
        <v>25583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625" style="0" customWidth="1"/>
    <col min="2" max="2" width="18.125" style="0" customWidth="1"/>
    <col min="3" max="3" width="18.375" style="0" customWidth="1"/>
  </cols>
  <sheetData>
    <row r="1" spans="1:5" ht="12.75">
      <c r="A1" s="364" t="s">
        <v>2206</v>
      </c>
      <c r="B1" s="364"/>
      <c r="C1" s="364"/>
      <c r="D1" s="364"/>
      <c r="E1" s="364"/>
    </row>
    <row r="2" spans="1:3" ht="25.5" customHeight="1">
      <c r="A2" s="365" t="s">
        <v>1426</v>
      </c>
      <c r="B2" s="365"/>
      <c r="C2" s="365"/>
    </row>
    <row r="3" ht="12.75">
      <c r="C3" s="18" t="s">
        <v>2199</v>
      </c>
    </row>
    <row r="4" spans="1:3" ht="12.75">
      <c r="A4" s="289" t="s">
        <v>5</v>
      </c>
      <c r="B4" s="366" t="s">
        <v>1427</v>
      </c>
      <c r="C4" s="367"/>
    </row>
    <row r="5" spans="1:3" ht="12.75">
      <c r="A5" s="289"/>
      <c r="B5" s="368"/>
      <c r="C5" s="369"/>
    </row>
    <row r="6" spans="1:3" ht="12.75">
      <c r="A6" s="289"/>
      <c r="B6" s="5" t="s">
        <v>150</v>
      </c>
      <c r="C6" s="5" t="s">
        <v>420</v>
      </c>
    </row>
    <row r="7" spans="1:3" ht="26.25" customHeight="1">
      <c r="A7" s="186"/>
      <c r="B7" s="8">
        <v>0</v>
      </c>
      <c r="C7" s="8">
        <v>0</v>
      </c>
    </row>
    <row r="8" spans="1:3" ht="25.5" customHeight="1">
      <c r="A8" s="188" t="s">
        <v>1428</v>
      </c>
      <c r="B8" s="28">
        <v>0</v>
      </c>
      <c r="C8" s="28">
        <v>0</v>
      </c>
    </row>
  </sheetData>
  <sheetProtection/>
  <mergeCells count="4">
    <mergeCell ref="A1:E1"/>
    <mergeCell ref="A2:C2"/>
    <mergeCell ref="A4:A6"/>
    <mergeCell ref="B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1" sqref="A1:BF1"/>
    </sheetView>
  </sheetViews>
  <sheetFormatPr defaultColWidth="9.00390625" defaultRowHeight="12.75"/>
  <cols>
    <col min="1" max="1" width="2.375" style="15" customWidth="1"/>
    <col min="2" max="2" width="2.125" style="15" customWidth="1"/>
    <col min="3" max="20" width="2.75390625" style="14" customWidth="1"/>
    <col min="21" max="21" width="1.25" style="14" customWidth="1"/>
    <col min="22" max="22" width="2.75390625" style="14" hidden="1" customWidth="1"/>
    <col min="23" max="23" width="2.25390625" style="14" customWidth="1"/>
    <col min="24" max="24" width="2.75390625" style="14" hidden="1" customWidth="1"/>
    <col min="25" max="25" width="0.875" style="14" customWidth="1"/>
    <col min="26" max="27" width="2.75390625" style="14" hidden="1" customWidth="1"/>
    <col min="28" max="30" width="2.75390625" style="14" customWidth="1"/>
    <col min="31" max="31" width="4.625" style="14" customWidth="1"/>
    <col min="32" max="32" width="6.75390625" style="14" customWidth="1"/>
    <col min="33" max="33" width="4.875" style="14" customWidth="1"/>
    <col min="34" max="34" width="5.375" style="14" customWidth="1"/>
    <col min="35" max="35" width="4.25390625" style="14" customWidth="1"/>
    <col min="36" max="36" width="5.625" style="14" customWidth="1"/>
    <col min="37" max="37" width="5.00390625" style="14" customWidth="1"/>
    <col min="38" max="38" width="4.625" style="14" customWidth="1"/>
    <col min="39" max="39" width="3.625" style="14" customWidth="1"/>
    <col min="40" max="40" width="5.375" style="14" customWidth="1"/>
    <col min="41" max="41" width="3.625" style="14" customWidth="1"/>
    <col min="42" max="42" width="5.25390625" style="14" customWidth="1"/>
    <col min="43" max="43" width="5.375" style="14" customWidth="1"/>
    <col min="44" max="44" width="4.25390625" style="14" customWidth="1"/>
    <col min="45" max="45" width="5.625" style="14" customWidth="1"/>
    <col min="46" max="46" width="4.125" style="14" customWidth="1"/>
    <col min="47" max="47" width="4.25390625" style="14" customWidth="1"/>
    <col min="48" max="48" width="5.75390625" style="14" customWidth="1"/>
    <col min="49" max="49" width="4.375" style="14" customWidth="1"/>
    <col min="50" max="50" width="5.125" style="14" customWidth="1"/>
    <col min="51" max="51" width="2.75390625" style="14" customWidth="1"/>
    <col min="52" max="52" width="6.375" style="14" customWidth="1"/>
    <col min="53" max="53" width="4.25390625" style="14" customWidth="1"/>
    <col min="54" max="54" width="5.375" style="14" customWidth="1"/>
    <col min="55" max="55" width="2.75390625" style="14" customWidth="1"/>
    <col min="56" max="56" width="6.375" style="14" customWidth="1"/>
    <col min="57" max="57" width="2.75390625" style="14" customWidth="1"/>
    <col min="58" max="58" width="7.75390625" style="14" customWidth="1"/>
    <col min="59" max="59" width="10.375" style="14" customWidth="1"/>
    <col min="60" max="67" width="2.75390625" style="14" customWidth="1"/>
    <col min="68" max="16384" width="9.125" style="14" customWidth="1"/>
  </cols>
  <sheetData>
    <row r="1" spans="1:58" ht="28.5" customHeight="1">
      <c r="A1" s="370" t="s">
        <v>2208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</row>
    <row r="2" spans="1:58" ht="28.5" customHeight="1">
      <c r="A2" s="311" t="s">
        <v>1793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2"/>
    </row>
    <row r="3" spans="1:58" ht="15" customHeight="1">
      <c r="A3" s="314" t="s">
        <v>2207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4"/>
    </row>
    <row r="4" spans="1:59" ht="15.75" customHeight="1">
      <c r="A4" s="317" t="s">
        <v>1801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57"/>
    </row>
    <row r="5" spans="1:59" ht="15.75" customHeight="1">
      <c r="A5" s="376" t="s">
        <v>422</v>
      </c>
      <c r="B5" s="376"/>
      <c r="C5" s="377" t="s">
        <v>149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8" t="s">
        <v>1285</v>
      </c>
      <c r="AD5" s="378"/>
      <c r="AE5" s="379" t="s">
        <v>1286</v>
      </c>
      <c r="AF5" s="380"/>
      <c r="AG5" s="383">
        <v>2016</v>
      </c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5" t="s">
        <v>1287</v>
      </c>
      <c r="BF5" s="385"/>
      <c r="BG5" s="385" t="s">
        <v>1288</v>
      </c>
    </row>
    <row r="6" spans="1:59" ht="39.75" customHeight="1">
      <c r="A6" s="376"/>
      <c r="B6" s="376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8"/>
      <c r="AD6" s="378"/>
      <c r="AE6" s="381"/>
      <c r="AF6" s="382"/>
      <c r="AG6" s="386" t="s">
        <v>1289</v>
      </c>
      <c r="AH6" s="387"/>
      <c r="AI6" s="386" t="s">
        <v>1290</v>
      </c>
      <c r="AJ6" s="387"/>
      <c r="AK6" s="386" t="s">
        <v>1291</v>
      </c>
      <c r="AL6" s="388"/>
      <c r="AM6" s="386" t="s">
        <v>1292</v>
      </c>
      <c r="AN6" s="387"/>
      <c r="AO6" s="386" t="s">
        <v>1293</v>
      </c>
      <c r="AP6" s="387"/>
      <c r="AQ6" s="386" t="s">
        <v>1294</v>
      </c>
      <c r="AR6" s="387"/>
      <c r="AS6" s="386" t="s">
        <v>1295</v>
      </c>
      <c r="AT6" s="387"/>
      <c r="AU6" s="386" t="s">
        <v>1296</v>
      </c>
      <c r="AV6" s="387"/>
      <c r="AW6" s="386" t="s">
        <v>1297</v>
      </c>
      <c r="AX6" s="387"/>
      <c r="AY6" s="386" t="s">
        <v>1298</v>
      </c>
      <c r="AZ6" s="387"/>
      <c r="BA6" s="386" t="s">
        <v>1299</v>
      </c>
      <c r="BB6" s="387"/>
      <c r="BC6" s="386" t="s">
        <v>1300</v>
      </c>
      <c r="BD6" s="387"/>
      <c r="BE6" s="385"/>
      <c r="BF6" s="385"/>
      <c r="BG6" s="385"/>
    </row>
    <row r="7" spans="1:59" ht="12.75">
      <c r="A7" s="331" t="s">
        <v>443</v>
      </c>
      <c r="B7" s="332"/>
      <c r="C7" s="333" t="s">
        <v>444</v>
      </c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3" t="s">
        <v>445</v>
      </c>
      <c r="AD7" s="334"/>
      <c r="AE7" s="333" t="s">
        <v>446</v>
      </c>
      <c r="AF7" s="334"/>
      <c r="AG7" s="333" t="s">
        <v>447</v>
      </c>
      <c r="AH7" s="334"/>
      <c r="AI7" s="333" t="s">
        <v>448</v>
      </c>
      <c r="AJ7" s="334"/>
      <c r="AK7" s="333" t="s">
        <v>449</v>
      </c>
      <c r="AL7" s="334"/>
      <c r="AM7" s="333" t="s">
        <v>450</v>
      </c>
      <c r="AN7" s="334"/>
      <c r="AO7" s="333" t="s">
        <v>451</v>
      </c>
      <c r="AP7" s="334"/>
      <c r="AQ7" s="333" t="s">
        <v>1301</v>
      </c>
      <c r="AR7" s="334"/>
      <c r="AS7" s="333" t="s">
        <v>1302</v>
      </c>
      <c r="AT7" s="334"/>
      <c r="AU7" s="333" t="s">
        <v>1303</v>
      </c>
      <c r="AV7" s="334"/>
      <c r="AW7" s="333" t="s">
        <v>1304</v>
      </c>
      <c r="AX7" s="334"/>
      <c r="AY7" s="333" t="s">
        <v>1305</v>
      </c>
      <c r="AZ7" s="334"/>
      <c r="BA7" s="333" t="s">
        <v>1306</v>
      </c>
      <c r="BB7" s="334"/>
      <c r="BC7" s="333" t="s">
        <v>1307</v>
      </c>
      <c r="BD7" s="334"/>
      <c r="BE7" s="333" t="s">
        <v>1308</v>
      </c>
      <c r="BF7" s="335"/>
      <c r="BG7" s="58" t="s">
        <v>1309</v>
      </c>
    </row>
    <row r="8" spans="1:59" ht="19.5" customHeight="1">
      <c r="A8" s="336" t="s">
        <v>1</v>
      </c>
      <c r="B8" s="337"/>
      <c r="C8" s="338" t="s">
        <v>388</v>
      </c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40"/>
      <c r="AC8" s="389" t="s">
        <v>137</v>
      </c>
      <c r="AD8" s="390"/>
      <c r="AE8" s="391">
        <v>22744845</v>
      </c>
      <c r="AF8" s="392"/>
      <c r="AG8" s="393">
        <v>2567137</v>
      </c>
      <c r="AH8" s="394"/>
      <c r="AI8" s="393">
        <v>1764608</v>
      </c>
      <c r="AJ8" s="394"/>
      <c r="AK8" s="393">
        <v>1892186</v>
      </c>
      <c r="AL8" s="394"/>
      <c r="AM8" s="393">
        <v>1605054</v>
      </c>
      <c r="AN8" s="394"/>
      <c r="AO8" s="393">
        <v>1777176</v>
      </c>
      <c r="AP8" s="394"/>
      <c r="AQ8" s="393">
        <v>2102713</v>
      </c>
      <c r="AR8" s="394"/>
      <c r="AS8" s="393">
        <v>2017864</v>
      </c>
      <c r="AT8" s="394"/>
      <c r="AU8" s="393">
        <v>1779697</v>
      </c>
      <c r="AV8" s="394"/>
      <c r="AW8" s="393">
        <v>1818114</v>
      </c>
      <c r="AX8" s="394"/>
      <c r="AY8" s="393">
        <v>1722165</v>
      </c>
      <c r="AZ8" s="394"/>
      <c r="BA8" s="393">
        <v>2042197</v>
      </c>
      <c r="BB8" s="394"/>
      <c r="BC8" s="393">
        <v>1655934</v>
      </c>
      <c r="BD8" s="394"/>
      <c r="BE8" s="391">
        <f aca="true" t="shared" si="0" ref="BE8:BE28">SUM(AG8:BD8)</f>
        <v>22744845</v>
      </c>
      <c r="BF8" s="395"/>
      <c r="BG8" s="59">
        <f aca="true" t="shared" si="1" ref="BG8:BG30">BE8-AE8</f>
        <v>0</v>
      </c>
    </row>
    <row r="9" spans="1:59" ht="19.5" customHeight="1">
      <c r="A9" s="336" t="s">
        <v>2</v>
      </c>
      <c r="B9" s="337"/>
      <c r="C9" s="338" t="s">
        <v>390</v>
      </c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40"/>
      <c r="AC9" s="389" t="s">
        <v>154</v>
      </c>
      <c r="AD9" s="390"/>
      <c r="AE9" s="391">
        <v>1728616</v>
      </c>
      <c r="AF9" s="395"/>
      <c r="AG9" s="393">
        <v>0</v>
      </c>
      <c r="AH9" s="394"/>
      <c r="AI9" s="393">
        <v>0</v>
      </c>
      <c r="AJ9" s="394"/>
      <c r="AK9" s="393">
        <v>0</v>
      </c>
      <c r="AL9" s="394"/>
      <c r="AM9" s="393">
        <v>0</v>
      </c>
      <c r="AN9" s="394"/>
      <c r="AO9" s="393">
        <v>0</v>
      </c>
      <c r="AP9" s="394"/>
      <c r="AQ9" s="393">
        <v>0</v>
      </c>
      <c r="AR9" s="394"/>
      <c r="AS9" s="393">
        <v>0</v>
      </c>
      <c r="AT9" s="394"/>
      <c r="AU9" s="393">
        <v>0</v>
      </c>
      <c r="AV9" s="394"/>
      <c r="AW9" s="393">
        <v>0</v>
      </c>
      <c r="AX9" s="394"/>
      <c r="AY9" s="393">
        <v>229000</v>
      </c>
      <c r="AZ9" s="394"/>
      <c r="BA9" s="393">
        <v>1499616</v>
      </c>
      <c r="BB9" s="394"/>
      <c r="BC9" s="393">
        <v>0</v>
      </c>
      <c r="BD9" s="394"/>
      <c r="BE9" s="391">
        <f>SUM(AG9:BD9)</f>
        <v>1728616</v>
      </c>
      <c r="BF9" s="395"/>
      <c r="BG9" s="59">
        <f t="shared" si="1"/>
        <v>0</v>
      </c>
    </row>
    <row r="10" spans="1:59" ht="19.5" customHeight="1">
      <c r="A10" s="336" t="s">
        <v>3</v>
      </c>
      <c r="B10" s="337"/>
      <c r="C10" s="338" t="s">
        <v>428</v>
      </c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40"/>
      <c r="AC10" s="389" t="s">
        <v>159</v>
      </c>
      <c r="AD10" s="390"/>
      <c r="AE10" s="391">
        <v>733220</v>
      </c>
      <c r="AF10" s="395"/>
      <c r="AG10" s="393">
        <v>25848</v>
      </c>
      <c r="AH10" s="394"/>
      <c r="AI10" s="393">
        <v>28692</v>
      </c>
      <c r="AJ10" s="394"/>
      <c r="AK10" s="393">
        <v>86770</v>
      </c>
      <c r="AL10" s="394"/>
      <c r="AM10" s="393">
        <v>19986</v>
      </c>
      <c r="AN10" s="394"/>
      <c r="AO10" s="393">
        <v>193000</v>
      </c>
      <c r="AP10" s="394"/>
      <c r="AQ10" s="393">
        <v>-542</v>
      </c>
      <c r="AR10" s="394"/>
      <c r="AS10" s="393">
        <v>1500</v>
      </c>
      <c r="AT10" s="394"/>
      <c r="AU10" s="393">
        <v>6045</v>
      </c>
      <c r="AV10" s="394"/>
      <c r="AW10" s="393">
        <v>323590</v>
      </c>
      <c r="AX10" s="394"/>
      <c r="AY10" s="393">
        <v>24445</v>
      </c>
      <c r="AZ10" s="394"/>
      <c r="BA10" s="393">
        <v>4704</v>
      </c>
      <c r="BB10" s="394"/>
      <c r="BC10" s="393">
        <v>19182</v>
      </c>
      <c r="BD10" s="394"/>
      <c r="BE10" s="391">
        <f t="shared" si="0"/>
        <v>733220</v>
      </c>
      <c r="BF10" s="395"/>
      <c r="BG10" s="59">
        <f t="shared" si="1"/>
        <v>0</v>
      </c>
    </row>
    <row r="11" spans="1:59" ht="19.5" customHeight="1">
      <c r="A11" s="336" t="s">
        <v>4</v>
      </c>
      <c r="B11" s="337"/>
      <c r="C11" s="396" t="s">
        <v>429</v>
      </c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8"/>
      <c r="AC11" s="389" t="s">
        <v>172</v>
      </c>
      <c r="AD11" s="390"/>
      <c r="AE11" s="391">
        <v>1681640</v>
      </c>
      <c r="AF11" s="395"/>
      <c r="AG11" s="393">
        <v>115501</v>
      </c>
      <c r="AH11" s="394"/>
      <c r="AI11" s="393">
        <v>113890</v>
      </c>
      <c r="AJ11" s="394"/>
      <c r="AK11" s="393">
        <v>97639</v>
      </c>
      <c r="AL11" s="394"/>
      <c r="AM11" s="393">
        <v>84721</v>
      </c>
      <c r="AN11" s="394"/>
      <c r="AO11" s="393">
        <v>134514</v>
      </c>
      <c r="AP11" s="394"/>
      <c r="AQ11" s="393">
        <v>492839</v>
      </c>
      <c r="AR11" s="394"/>
      <c r="AS11" s="393">
        <v>62013</v>
      </c>
      <c r="AT11" s="394"/>
      <c r="AU11" s="393">
        <v>121979</v>
      </c>
      <c r="AV11" s="394"/>
      <c r="AW11" s="393">
        <v>69360</v>
      </c>
      <c r="AX11" s="394"/>
      <c r="AY11" s="393">
        <v>158551</v>
      </c>
      <c r="AZ11" s="394"/>
      <c r="BA11" s="393">
        <v>140721</v>
      </c>
      <c r="BB11" s="394"/>
      <c r="BC11" s="393">
        <v>89912</v>
      </c>
      <c r="BD11" s="394"/>
      <c r="BE11" s="391">
        <f t="shared" si="0"/>
        <v>1681640</v>
      </c>
      <c r="BF11" s="395"/>
      <c r="BG11" s="59">
        <f t="shared" si="1"/>
        <v>0</v>
      </c>
    </row>
    <row r="12" spans="1:59" ht="19.5" customHeight="1">
      <c r="A12" s="336" t="s">
        <v>7</v>
      </c>
      <c r="B12" s="337"/>
      <c r="C12" s="338" t="s">
        <v>413</v>
      </c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40"/>
      <c r="AC12" s="389" t="s">
        <v>201</v>
      </c>
      <c r="AD12" s="390"/>
      <c r="AE12" s="391">
        <v>0</v>
      </c>
      <c r="AF12" s="395"/>
      <c r="AG12" s="393">
        <f>AE12/12</f>
        <v>0</v>
      </c>
      <c r="AH12" s="394"/>
      <c r="AI12" s="391">
        <v>0</v>
      </c>
      <c r="AJ12" s="395"/>
      <c r="AK12" s="391">
        <v>0</v>
      </c>
      <c r="AL12" s="395"/>
      <c r="AM12" s="391">
        <v>0</v>
      </c>
      <c r="AN12" s="395"/>
      <c r="AO12" s="391">
        <v>0</v>
      </c>
      <c r="AP12" s="395"/>
      <c r="AQ12" s="391">
        <v>0</v>
      </c>
      <c r="AR12" s="395"/>
      <c r="AS12" s="391">
        <v>0</v>
      </c>
      <c r="AT12" s="395"/>
      <c r="AU12" s="391">
        <v>0</v>
      </c>
      <c r="AV12" s="395"/>
      <c r="AW12" s="391">
        <v>0</v>
      </c>
      <c r="AX12" s="395"/>
      <c r="AY12" s="391">
        <v>0</v>
      </c>
      <c r="AZ12" s="395"/>
      <c r="BA12" s="391">
        <v>0</v>
      </c>
      <c r="BB12" s="395"/>
      <c r="BC12" s="391">
        <v>0</v>
      </c>
      <c r="BD12" s="395"/>
      <c r="BE12" s="391">
        <f t="shared" si="0"/>
        <v>0</v>
      </c>
      <c r="BF12" s="395"/>
      <c r="BG12" s="59">
        <f t="shared" si="1"/>
        <v>0</v>
      </c>
    </row>
    <row r="13" spans="1:59" ht="19.5" customHeight="1">
      <c r="A13" s="336" t="s">
        <v>8</v>
      </c>
      <c r="B13" s="337"/>
      <c r="C13" s="338" t="s">
        <v>400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40"/>
      <c r="AC13" s="389" t="s">
        <v>206</v>
      </c>
      <c r="AD13" s="390"/>
      <c r="AE13" s="391">
        <v>255000</v>
      </c>
      <c r="AF13" s="395"/>
      <c r="AG13" s="393">
        <v>0</v>
      </c>
      <c r="AH13" s="394"/>
      <c r="AI13" s="393">
        <v>0</v>
      </c>
      <c r="AJ13" s="394"/>
      <c r="AK13" s="393">
        <v>0</v>
      </c>
      <c r="AL13" s="394"/>
      <c r="AM13" s="393">
        <v>0</v>
      </c>
      <c r="AN13" s="394"/>
      <c r="AO13" s="393">
        <v>235000</v>
      </c>
      <c r="AP13" s="394"/>
      <c r="AQ13" s="393">
        <v>0</v>
      </c>
      <c r="AR13" s="394"/>
      <c r="AS13" s="393">
        <v>0</v>
      </c>
      <c r="AT13" s="394"/>
      <c r="AU13" s="393">
        <v>0</v>
      </c>
      <c r="AV13" s="394"/>
      <c r="AW13" s="393">
        <v>0</v>
      </c>
      <c r="AX13" s="394"/>
      <c r="AY13" s="393">
        <v>0</v>
      </c>
      <c r="AZ13" s="394"/>
      <c r="BA13" s="393">
        <v>20000</v>
      </c>
      <c r="BB13" s="394"/>
      <c r="BC13" s="393">
        <v>0</v>
      </c>
      <c r="BD13" s="394"/>
      <c r="BE13" s="391">
        <f t="shared" si="0"/>
        <v>255000</v>
      </c>
      <c r="BF13" s="395"/>
      <c r="BG13" s="59">
        <f t="shared" si="1"/>
        <v>0</v>
      </c>
    </row>
    <row r="14" spans="1:59" ht="19.5" customHeight="1">
      <c r="A14" s="336" t="s">
        <v>9</v>
      </c>
      <c r="B14" s="337"/>
      <c r="C14" s="338" t="s">
        <v>401</v>
      </c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40"/>
      <c r="AC14" s="389" t="s">
        <v>210</v>
      </c>
      <c r="AD14" s="390"/>
      <c r="AE14" s="391">
        <v>40635</v>
      </c>
      <c r="AF14" s="395"/>
      <c r="AG14" s="393">
        <v>40635</v>
      </c>
      <c r="AH14" s="394"/>
      <c r="AI14" s="393">
        <v>0</v>
      </c>
      <c r="AJ14" s="394"/>
      <c r="AK14" s="393">
        <v>0</v>
      </c>
      <c r="AL14" s="394"/>
      <c r="AM14" s="393">
        <v>0</v>
      </c>
      <c r="AN14" s="394"/>
      <c r="AO14" s="393">
        <v>0</v>
      </c>
      <c r="AP14" s="394"/>
      <c r="AQ14" s="393">
        <v>0</v>
      </c>
      <c r="AR14" s="394"/>
      <c r="AS14" s="393">
        <v>0</v>
      </c>
      <c r="AT14" s="394"/>
      <c r="AU14" s="393">
        <v>0</v>
      </c>
      <c r="AV14" s="394"/>
      <c r="AW14" s="393">
        <v>0</v>
      </c>
      <c r="AX14" s="394"/>
      <c r="AY14" s="393">
        <v>0</v>
      </c>
      <c r="AZ14" s="394"/>
      <c r="BA14" s="393">
        <v>0</v>
      </c>
      <c r="BB14" s="394"/>
      <c r="BC14" s="393">
        <v>0</v>
      </c>
      <c r="BD14" s="394"/>
      <c r="BE14" s="391">
        <f t="shared" si="0"/>
        <v>40635</v>
      </c>
      <c r="BF14" s="395"/>
      <c r="BG14" s="59">
        <f t="shared" si="1"/>
        <v>0</v>
      </c>
    </row>
    <row r="15" spans="1:59" s="61" customFormat="1" ht="19.5" customHeight="1">
      <c r="A15" s="399" t="s">
        <v>10</v>
      </c>
      <c r="B15" s="400"/>
      <c r="C15" s="401" t="s">
        <v>1310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3"/>
      <c r="AC15" s="404" t="s">
        <v>211</v>
      </c>
      <c r="AD15" s="405"/>
      <c r="AE15" s="406">
        <f>SUM(AE8:AF14)</f>
        <v>27183956</v>
      </c>
      <c r="AF15" s="407"/>
      <c r="AG15" s="406">
        <f>SUM(AG8:AH14)</f>
        <v>2749121</v>
      </c>
      <c r="AH15" s="407"/>
      <c r="AI15" s="406">
        <f>SUM(AI8:AJ14)</f>
        <v>1907190</v>
      </c>
      <c r="AJ15" s="407"/>
      <c r="AK15" s="406">
        <f>SUM(AK8:AL14)</f>
        <v>2076595</v>
      </c>
      <c r="AL15" s="407"/>
      <c r="AM15" s="406">
        <f>SUM(AM8:AN14)</f>
        <v>1709761</v>
      </c>
      <c r="AN15" s="407"/>
      <c r="AO15" s="406">
        <f>SUM(AO8:AP14)</f>
        <v>2339690</v>
      </c>
      <c r="AP15" s="407"/>
      <c r="AQ15" s="406">
        <f>SUM(AQ8:AR14)</f>
        <v>2595010</v>
      </c>
      <c r="AR15" s="407"/>
      <c r="AS15" s="406">
        <f>SUM(AS8:AT14)</f>
        <v>2081377</v>
      </c>
      <c r="AT15" s="407"/>
      <c r="AU15" s="406">
        <f>SUM(AU8:AV14)</f>
        <v>1907721</v>
      </c>
      <c r="AV15" s="407"/>
      <c r="AW15" s="406">
        <f>SUM(AW8:AX14)</f>
        <v>2211064</v>
      </c>
      <c r="AX15" s="407"/>
      <c r="AY15" s="406">
        <f>SUM(AY8:AZ14)</f>
        <v>2134161</v>
      </c>
      <c r="AZ15" s="407"/>
      <c r="BA15" s="406">
        <f>SUM(BA8:BB14)</f>
        <v>3707238</v>
      </c>
      <c r="BB15" s="407"/>
      <c r="BC15" s="406">
        <f>SUM(BC8:BD14)</f>
        <v>1765028</v>
      </c>
      <c r="BD15" s="407"/>
      <c r="BE15" s="406">
        <f>SUM(AG15:BD15)</f>
        <v>27183956</v>
      </c>
      <c r="BF15" s="407"/>
      <c r="BG15" s="60">
        <f t="shared" si="1"/>
        <v>0</v>
      </c>
    </row>
    <row r="16" spans="1:59" ht="19.5" customHeight="1">
      <c r="A16" s="336" t="s">
        <v>11</v>
      </c>
      <c r="B16" s="337"/>
      <c r="C16" s="408" t="s">
        <v>317</v>
      </c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10"/>
      <c r="AC16" s="411" t="s">
        <v>224</v>
      </c>
      <c r="AD16" s="412"/>
      <c r="AE16" s="391">
        <v>8177523</v>
      </c>
      <c r="AF16" s="395"/>
      <c r="AG16" s="393">
        <v>0</v>
      </c>
      <c r="AH16" s="394"/>
      <c r="AI16" s="393"/>
      <c r="AJ16" s="394"/>
      <c r="AK16" s="393">
        <v>7474095</v>
      </c>
      <c r="AL16" s="394"/>
      <c r="AM16" s="393"/>
      <c r="AN16" s="394"/>
      <c r="AO16" s="393"/>
      <c r="AP16" s="394"/>
      <c r="AQ16" s="393"/>
      <c r="AR16" s="394"/>
      <c r="AS16" s="393"/>
      <c r="AT16" s="394"/>
      <c r="AU16" s="393"/>
      <c r="AV16" s="394"/>
      <c r="AW16" s="393"/>
      <c r="AX16" s="394"/>
      <c r="AY16" s="393"/>
      <c r="AZ16" s="394"/>
      <c r="BA16" s="393"/>
      <c r="BB16" s="394"/>
      <c r="BC16" s="393">
        <v>703428</v>
      </c>
      <c r="BD16" s="394"/>
      <c r="BE16" s="391">
        <f t="shared" si="0"/>
        <v>8177523</v>
      </c>
      <c r="BF16" s="395"/>
      <c r="BG16" s="59">
        <f t="shared" si="1"/>
        <v>0</v>
      </c>
    </row>
    <row r="17" spans="1:59" s="67" customFormat="1" ht="19.5" customHeight="1">
      <c r="A17" s="413">
        <v>10</v>
      </c>
      <c r="B17" s="414"/>
      <c r="C17" s="62" t="s">
        <v>431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/>
      <c r="AD17" s="66"/>
      <c r="AE17" s="415">
        <f>AE15+AE16</f>
        <v>35361479</v>
      </c>
      <c r="AF17" s="416"/>
      <c r="AG17" s="417">
        <f>AG15+AG16</f>
        <v>2749121</v>
      </c>
      <c r="AH17" s="418"/>
      <c r="AI17" s="417">
        <f>AI15+AI16</f>
        <v>1907190</v>
      </c>
      <c r="AJ17" s="418"/>
      <c r="AK17" s="417">
        <f>AK15+AK16</f>
        <v>9550690</v>
      </c>
      <c r="AL17" s="418"/>
      <c r="AM17" s="417">
        <f>AM15+AM16</f>
        <v>1709761</v>
      </c>
      <c r="AN17" s="418"/>
      <c r="AO17" s="417">
        <f>AO15+AO16</f>
        <v>2339690</v>
      </c>
      <c r="AP17" s="418"/>
      <c r="AQ17" s="417">
        <f>AQ15+AQ16</f>
        <v>2595010</v>
      </c>
      <c r="AR17" s="418"/>
      <c r="AS17" s="417">
        <f>AS15+AS16</f>
        <v>2081377</v>
      </c>
      <c r="AT17" s="418"/>
      <c r="AU17" s="417">
        <f>AU15+AU16</f>
        <v>1907721</v>
      </c>
      <c r="AV17" s="418"/>
      <c r="AW17" s="417">
        <f>AW15+AW16</f>
        <v>2211064</v>
      </c>
      <c r="AX17" s="418"/>
      <c r="AY17" s="417">
        <f>AY15+AY16</f>
        <v>2134161</v>
      </c>
      <c r="AZ17" s="418"/>
      <c r="BA17" s="417">
        <f>BA15+BA16</f>
        <v>3707238</v>
      </c>
      <c r="BB17" s="418"/>
      <c r="BC17" s="417">
        <f>BC15+BC16</f>
        <v>2468456</v>
      </c>
      <c r="BD17" s="418"/>
      <c r="BE17" s="415">
        <f>SUM(AG17:BD17)</f>
        <v>35361479</v>
      </c>
      <c r="BF17" s="419"/>
      <c r="BG17" s="59">
        <f t="shared" si="1"/>
        <v>0</v>
      </c>
    </row>
    <row r="18" spans="1:59" ht="19.5" customHeight="1">
      <c r="A18" s="420">
        <v>11</v>
      </c>
      <c r="B18" s="421"/>
      <c r="C18" s="422" t="s">
        <v>402</v>
      </c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4"/>
      <c r="AC18" s="425" t="s">
        <v>243</v>
      </c>
      <c r="AD18" s="426"/>
      <c r="AE18" s="391">
        <v>8741824</v>
      </c>
      <c r="AF18" s="392"/>
      <c r="AG18" s="393">
        <v>959445</v>
      </c>
      <c r="AH18" s="394"/>
      <c r="AI18" s="393">
        <v>916867</v>
      </c>
      <c r="AJ18" s="394"/>
      <c r="AK18" s="393">
        <v>1046709</v>
      </c>
      <c r="AL18" s="394"/>
      <c r="AM18" s="393">
        <v>490510</v>
      </c>
      <c r="AN18" s="394"/>
      <c r="AO18" s="393">
        <v>671868</v>
      </c>
      <c r="AP18" s="394"/>
      <c r="AQ18" s="393">
        <v>720780</v>
      </c>
      <c r="AR18" s="394"/>
      <c r="AS18" s="393">
        <v>675978</v>
      </c>
      <c r="AT18" s="394"/>
      <c r="AU18" s="393">
        <v>670826</v>
      </c>
      <c r="AV18" s="394"/>
      <c r="AW18" s="393">
        <v>651527</v>
      </c>
      <c r="AX18" s="394"/>
      <c r="AY18" s="393">
        <v>710178</v>
      </c>
      <c r="AZ18" s="394"/>
      <c r="BA18" s="393">
        <v>604020</v>
      </c>
      <c r="BB18" s="394"/>
      <c r="BC18" s="393">
        <v>623116</v>
      </c>
      <c r="BD18" s="394"/>
      <c r="BE18" s="391">
        <f t="shared" si="0"/>
        <v>8741824</v>
      </c>
      <c r="BF18" s="395"/>
      <c r="BG18" s="59">
        <f t="shared" si="1"/>
        <v>0</v>
      </c>
    </row>
    <row r="19" spans="1:59" s="67" customFormat="1" ht="19.5" customHeight="1">
      <c r="A19" s="420">
        <v>12</v>
      </c>
      <c r="B19" s="421"/>
      <c r="C19" s="338" t="s">
        <v>1311</v>
      </c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40"/>
      <c r="AC19" s="425" t="s">
        <v>244</v>
      </c>
      <c r="AD19" s="426"/>
      <c r="AE19" s="391">
        <v>1627516</v>
      </c>
      <c r="AF19" s="395"/>
      <c r="AG19" s="393">
        <v>160921</v>
      </c>
      <c r="AH19" s="394"/>
      <c r="AI19" s="393">
        <v>162037</v>
      </c>
      <c r="AJ19" s="394"/>
      <c r="AK19" s="393">
        <v>210813</v>
      </c>
      <c r="AL19" s="394"/>
      <c r="AM19" s="393">
        <v>98430</v>
      </c>
      <c r="AN19" s="394"/>
      <c r="AO19" s="393">
        <v>128962</v>
      </c>
      <c r="AP19" s="394"/>
      <c r="AQ19" s="393">
        <v>129515</v>
      </c>
      <c r="AR19" s="394"/>
      <c r="AS19" s="393">
        <v>129513</v>
      </c>
      <c r="AT19" s="394"/>
      <c r="AU19" s="393">
        <v>127944</v>
      </c>
      <c r="AV19" s="394"/>
      <c r="AW19" s="393">
        <v>125757</v>
      </c>
      <c r="AX19" s="394"/>
      <c r="AY19" s="393">
        <v>120337</v>
      </c>
      <c r="AZ19" s="394"/>
      <c r="BA19" s="393">
        <v>119802</v>
      </c>
      <c r="BB19" s="394"/>
      <c r="BC19" s="393">
        <v>113485</v>
      </c>
      <c r="BD19" s="394"/>
      <c r="BE19" s="391">
        <f t="shared" si="0"/>
        <v>1627516</v>
      </c>
      <c r="BF19" s="395"/>
      <c r="BG19" s="59">
        <f t="shared" si="1"/>
        <v>0</v>
      </c>
    </row>
    <row r="20" spans="1:59" ht="19.5" customHeight="1">
      <c r="A20" s="420">
        <v>13</v>
      </c>
      <c r="B20" s="421"/>
      <c r="C20" s="338" t="s">
        <v>405</v>
      </c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40"/>
      <c r="AC20" s="425" t="s">
        <v>269</v>
      </c>
      <c r="AD20" s="426"/>
      <c r="AE20" s="391">
        <v>7267986</v>
      </c>
      <c r="AF20" s="395"/>
      <c r="AG20" s="393">
        <v>286138</v>
      </c>
      <c r="AH20" s="394"/>
      <c r="AI20" s="393">
        <v>351277</v>
      </c>
      <c r="AJ20" s="394"/>
      <c r="AK20" s="393">
        <v>499369</v>
      </c>
      <c r="AL20" s="394"/>
      <c r="AM20" s="393">
        <v>951684</v>
      </c>
      <c r="AN20" s="394"/>
      <c r="AO20" s="393">
        <v>498701</v>
      </c>
      <c r="AP20" s="394"/>
      <c r="AQ20" s="393">
        <v>941659</v>
      </c>
      <c r="AR20" s="394"/>
      <c r="AS20" s="393">
        <v>1178408</v>
      </c>
      <c r="AT20" s="394"/>
      <c r="AU20" s="393">
        <v>345990</v>
      </c>
      <c r="AV20" s="394"/>
      <c r="AW20" s="393">
        <v>588662</v>
      </c>
      <c r="AX20" s="394"/>
      <c r="AY20" s="393">
        <v>385449</v>
      </c>
      <c r="AZ20" s="394"/>
      <c r="BA20" s="393">
        <v>561150</v>
      </c>
      <c r="BB20" s="394"/>
      <c r="BC20" s="393">
        <v>679499</v>
      </c>
      <c r="BD20" s="394"/>
      <c r="BE20" s="391">
        <f t="shared" si="0"/>
        <v>7267986</v>
      </c>
      <c r="BF20" s="395"/>
      <c r="BG20" s="59">
        <f t="shared" si="1"/>
        <v>0</v>
      </c>
    </row>
    <row r="21" spans="1:59" ht="19.5" customHeight="1">
      <c r="A21" s="420">
        <v>14</v>
      </c>
      <c r="B21" s="421"/>
      <c r="C21" s="396" t="s">
        <v>406</v>
      </c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8"/>
      <c r="AC21" s="425" t="s">
        <v>278</v>
      </c>
      <c r="AD21" s="426"/>
      <c r="AE21" s="391">
        <v>636000</v>
      </c>
      <c r="AF21" s="395"/>
      <c r="AG21" s="393">
        <v>31100</v>
      </c>
      <c r="AH21" s="394"/>
      <c r="AI21" s="393">
        <v>31100</v>
      </c>
      <c r="AJ21" s="394"/>
      <c r="AK21" s="393">
        <v>31100</v>
      </c>
      <c r="AL21" s="394"/>
      <c r="AM21" s="393">
        <v>25000</v>
      </c>
      <c r="AN21" s="394"/>
      <c r="AO21" s="393">
        <v>27100</v>
      </c>
      <c r="AP21" s="394"/>
      <c r="AQ21" s="393">
        <v>22100</v>
      </c>
      <c r="AR21" s="394"/>
      <c r="AS21" s="393">
        <v>21400</v>
      </c>
      <c r="AT21" s="394"/>
      <c r="AU21" s="393">
        <v>17900</v>
      </c>
      <c r="AV21" s="394"/>
      <c r="AW21" s="393">
        <v>87900</v>
      </c>
      <c r="AX21" s="394"/>
      <c r="AY21" s="393">
        <v>27900</v>
      </c>
      <c r="AZ21" s="394"/>
      <c r="BA21" s="393">
        <v>295500</v>
      </c>
      <c r="BB21" s="394"/>
      <c r="BC21" s="393">
        <v>17900</v>
      </c>
      <c r="BD21" s="394"/>
      <c r="BE21" s="391">
        <f t="shared" si="0"/>
        <v>636000</v>
      </c>
      <c r="BF21" s="395"/>
      <c r="BG21" s="59">
        <f t="shared" si="1"/>
        <v>0</v>
      </c>
    </row>
    <row r="22" spans="1:59" ht="19.5" customHeight="1">
      <c r="A22" s="420">
        <v>15</v>
      </c>
      <c r="B22" s="421"/>
      <c r="C22" s="396" t="s">
        <v>407</v>
      </c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8"/>
      <c r="AC22" s="425" t="s">
        <v>291</v>
      </c>
      <c r="AD22" s="426"/>
      <c r="AE22" s="391">
        <v>92936</v>
      </c>
      <c r="AF22" s="395"/>
      <c r="AG22" s="393">
        <v>0</v>
      </c>
      <c r="AH22" s="394"/>
      <c r="AI22" s="393">
        <v>0</v>
      </c>
      <c r="AJ22" s="394"/>
      <c r="AK22" s="393">
        <v>0</v>
      </c>
      <c r="AL22" s="394"/>
      <c r="AM22" s="393">
        <v>6500</v>
      </c>
      <c r="AN22" s="394"/>
      <c r="AO22" s="393">
        <v>0</v>
      </c>
      <c r="AP22" s="394"/>
      <c r="AQ22" s="393">
        <v>20187</v>
      </c>
      <c r="AR22" s="394"/>
      <c r="AS22" s="393">
        <v>40150</v>
      </c>
      <c r="AT22" s="394"/>
      <c r="AU22" s="393">
        <v>0</v>
      </c>
      <c r="AV22" s="394"/>
      <c r="AW22" s="393">
        <v>26099</v>
      </c>
      <c r="AX22" s="394"/>
      <c r="AY22" s="393">
        <v>0</v>
      </c>
      <c r="AZ22" s="394"/>
      <c r="BA22" s="393">
        <v>0</v>
      </c>
      <c r="BB22" s="394"/>
      <c r="BC22" s="393">
        <v>0</v>
      </c>
      <c r="BD22" s="394"/>
      <c r="BE22" s="391">
        <f t="shared" si="0"/>
        <v>92936</v>
      </c>
      <c r="BF22" s="395"/>
      <c r="BG22" s="59">
        <f t="shared" si="1"/>
        <v>0</v>
      </c>
    </row>
    <row r="23" spans="1:59" s="67" customFormat="1" ht="19.5" customHeight="1">
      <c r="A23" s="420">
        <v>16</v>
      </c>
      <c r="B23" s="421"/>
      <c r="C23" s="427" t="s">
        <v>415</v>
      </c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9"/>
      <c r="AC23" s="425" t="s">
        <v>299</v>
      </c>
      <c r="AD23" s="426"/>
      <c r="AE23" s="391">
        <v>2376465</v>
      </c>
      <c r="AF23" s="395"/>
      <c r="AG23" s="393">
        <v>168695</v>
      </c>
      <c r="AH23" s="394"/>
      <c r="AI23" s="393">
        <v>0</v>
      </c>
      <c r="AJ23" s="394"/>
      <c r="AK23" s="393">
        <v>259000</v>
      </c>
      <c r="AL23" s="394"/>
      <c r="AM23" s="393">
        <v>0</v>
      </c>
      <c r="AN23" s="394"/>
      <c r="AO23" s="393">
        <v>132255</v>
      </c>
      <c r="AP23" s="394"/>
      <c r="AQ23" s="393">
        <v>39600</v>
      </c>
      <c r="AR23" s="394"/>
      <c r="AS23" s="393">
        <v>460000</v>
      </c>
      <c r="AT23" s="394"/>
      <c r="AU23" s="393">
        <v>41960</v>
      </c>
      <c r="AV23" s="394"/>
      <c r="AW23" s="393">
        <v>334070</v>
      </c>
      <c r="AX23" s="394"/>
      <c r="AY23" s="393">
        <v>659220</v>
      </c>
      <c r="AZ23" s="394"/>
      <c r="BA23" s="393">
        <v>239200</v>
      </c>
      <c r="BB23" s="394"/>
      <c r="BC23" s="393">
        <v>42465</v>
      </c>
      <c r="BD23" s="394"/>
      <c r="BE23" s="391">
        <f t="shared" si="0"/>
        <v>2376465</v>
      </c>
      <c r="BF23" s="395"/>
      <c r="BG23" s="59">
        <f t="shared" si="1"/>
        <v>0</v>
      </c>
    </row>
    <row r="24" spans="1:59" s="67" customFormat="1" ht="19.5" customHeight="1">
      <c r="A24" s="420">
        <v>17</v>
      </c>
      <c r="B24" s="421"/>
      <c r="C24" s="396" t="s">
        <v>416</v>
      </c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8"/>
      <c r="AC24" s="425" t="s">
        <v>304</v>
      </c>
      <c r="AD24" s="426"/>
      <c r="AE24" s="391">
        <v>5505</v>
      </c>
      <c r="AF24" s="395"/>
      <c r="AG24" s="393">
        <v>0</v>
      </c>
      <c r="AH24" s="394"/>
      <c r="AI24" s="393">
        <v>0</v>
      </c>
      <c r="AJ24" s="394"/>
      <c r="AK24" s="393">
        <v>0</v>
      </c>
      <c r="AL24" s="394"/>
      <c r="AM24" s="393">
        <v>0</v>
      </c>
      <c r="AN24" s="394"/>
      <c r="AO24" s="393">
        <v>5505</v>
      </c>
      <c r="AP24" s="394"/>
      <c r="AQ24" s="393">
        <v>0</v>
      </c>
      <c r="AR24" s="394"/>
      <c r="AS24" s="393">
        <v>0</v>
      </c>
      <c r="AT24" s="394"/>
      <c r="AU24" s="393">
        <v>0</v>
      </c>
      <c r="AV24" s="394"/>
      <c r="AW24" s="393">
        <v>0</v>
      </c>
      <c r="AX24" s="394"/>
      <c r="AY24" s="393">
        <v>0</v>
      </c>
      <c r="AZ24" s="394"/>
      <c r="BA24" s="393">
        <v>0</v>
      </c>
      <c r="BB24" s="394"/>
      <c r="BC24" s="393">
        <v>0</v>
      </c>
      <c r="BD24" s="394"/>
      <c r="BE24" s="391">
        <f t="shared" si="0"/>
        <v>5505</v>
      </c>
      <c r="BF24" s="395"/>
      <c r="BG24" s="59">
        <f t="shared" si="1"/>
        <v>0</v>
      </c>
    </row>
    <row r="25" spans="1:59" ht="19.5" customHeight="1">
      <c r="A25" s="420">
        <v>18</v>
      </c>
      <c r="B25" s="421"/>
      <c r="C25" s="396" t="s">
        <v>417</v>
      </c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8"/>
      <c r="AC25" s="425" t="s">
        <v>305</v>
      </c>
      <c r="AD25" s="426"/>
      <c r="AE25" s="391">
        <f>VLOOKUP(AC25,'[1]01'!AC25:BH223,3,FALSE)</f>
        <v>0</v>
      </c>
      <c r="AF25" s="395"/>
      <c r="AG25" s="393">
        <v>0</v>
      </c>
      <c r="AH25" s="394"/>
      <c r="AI25" s="393">
        <v>0</v>
      </c>
      <c r="AJ25" s="394"/>
      <c r="AK25" s="393">
        <v>0</v>
      </c>
      <c r="AL25" s="394"/>
      <c r="AM25" s="393">
        <v>0</v>
      </c>
      <c r="AN25" s="394"/>
      <c r="AO25" s="393">
        <v>0</v>
      </c>
      <c r="AP25" s="394"/>
      <c r="AQ25" s="393">
        <v>0</v>
      </c>
      <c r="AR25" s="394"/>
      <c r="AS25" s="393">
        <v>0</v>
      </c>
      <c r="AT25" s="394"/>
      <c r="AU25" s="393">
        <v>0</v>
      </c>
      <c r="AV25" s="394"/>
      <c r="AW25" s="393">
        <v>0</v>
      </c>
      <c r="AX25" s="394"/>
      <c r="AY25" s="393">
        <v>0</v>
      </c>
      <c r="AZ25" s="394"/>
      <c r="BA25" s="393">
        <v>0</v>
      </c>
      <c r="BB25" s="394"/>
      <c r="BC25" s="393">
        <v>0</v>
      </c>
      <c r="BD25" s="394"/>
      <c r="BE25" s="391">
        <f t="shared" si="0"/>
        <v>0</v>
      </c>
      <c r="BF25" s="395"/>
      <c r="BG25" s="59">
        <f t="shared" si="1"/>
        <v>0</v>
      </c>
    </row>
    <row r="26" spans="1:59" s="61" customFormat="1" ht="19.5" customHeight="1">
      <c r="A26" s="430">
        <v>19</v>
      </c>
      <c r="B26" s="431"/>
      <c r="C26" s="432" t="s">
        <v>1312</v>
      </c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4"/>
      <c r="AC26" s="435" t="s">
        <v>306</v>
      </c>
      <c r="AD26" s="436"/>
      <c r="AE26" s="406">
        <f>SUM(AE18:AF25)</f>
        <v>20748232</v>
      </c>
      <c r="AF26" s="407"/>
      <c r="AG26" s="406">
        <f>SUM(AG18:AH25)</f>
        <v>1606299</v>
      </c>
      <c r="AH26" s="407"/>
      <c r="AI26" s="406">
        <f>SUM(AI18:AJ25)</f>
        <v>1461281</v>
      </c>
      <c r="AJ26" s="407"/>
      <c r="AK26" s="406">
        <f>SUM(AK18:AL25)</f>
        <v>2046991</v>
      </c>
      <c r="AL26" s="407"/>
      <c r="AM26" s="406">
        <f>SUM(AM18:AN25)</f>
        <v>1572124</v>
      </c>
      <c r="AN26" s="407"/>
      <c r="AO26" s="406">
        <f>SUM(AO18:AP25)</f>
        <v>1464391</v>
      </c>
      <c r="AP26" s="407"/>
      <c r="AQ26" s="406">
        <f>SUM(AQ18:AR25)</f>
        <v>1873841</v>
      </c>
      <c r="AR26" s="407"/>
      <c r="AS26" s="406">
        <f>SUM(AS18:AT25)</f>
        <v>2505449</v>
      </c>
      <c r="AT26" s="407"/>
      <c r="AU26" s="406">
        <f>SUM(AU18:AV25)</f>
        <v>1204620</v>
      </c>
      <c r="AV26" s="407"/>
      <c r="AW26" s="406">
        <f>SUM(AW18:AX25)</f>
        <v>1814015</v>
      </c>
      <c r="AX26" s="407"/>
      <c r="AY26" s="406">
        <f>SUM(AY18:AZ25)</f>
        <v>1903084</v>
      </c>
      <c r="AZ26" s="407"/>
      <c r="BA26" s="406">
        <f>SUM(BA18:BB25)</f>
        <v>1819672</v>
      </c>
      <c r="BB26" s="407"/>
      <c r="BC26" s="406">
        <f>SUM(BC18:BD25)</f>
        <v>1476465</v>
      </c>
      <c r="BD26" s="407"/>
      <c r="BE26" s="406">
        <f t="shared" si="0"/>
        <v>20748232</v>
      </c>
      <c r="BF26" s="407"/>
      <c r="BG26" s="60">
        <f t="shared" si="1"/>
        <v>0</v>
      </c>
    </row>
    <row r="27" spans="1:59" ht="19.5" customHeight="1">
      <c r="A27" s="420">
        <v>20</v>
      </c>
      <c r="B27" s="421"/>
      <c r="C27" s="408" t="s">
        <v>411</v>
      </c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10"/>
      <c r="AC27" s="411" t="s">
        <v>316</v>
      </c>
      <c r="AD27" s="412"/>
      <c r="AE27" s="391">
        <v>680626</v>
      </c>
      <c r="AF27" s="395"/>
      <c r="AG27" s="437">
        <v>680626</v>
      </c>
      <c r="AH27" s="437"/>
      <c r="AI27" s="437">
        <v>0</v>
      </c>
      <c r="AJ27" s="437"/>
      <c r="AK27" s="437">
        <v>0</v>
      </c>
      <c r="AL27" s="437"/>
      <c r="AM27" s="437">
        <v>0</v>
      </c>
      <c r="AN27" s="437"/>
      <c r="AO27" s="437">
        <v>0</v>
      </c>
      <c r="AP27" s="437"/>
      <c r="AQ27" s="437">
        <v>0</v>
      </c>
      <c r="AR27" s="437"/>
      <c r="AS27" s="437">
        <v>0</v>
      </c>
      <c r="AT27" s="437"/>
      <c r="AU27" s="437">
        <v>0</v>
      </c>
      <c r="AV27" s="437"/>
      <c r="AW27" s="437">
        <v>0</v>
      </c>
      <c r="AX27" s="437"/>
      <c r="AY27" s="437">
        <v>0</v>
      </c>
      <c r="AZ27" s="437"/>
      <c r="BA27" s="437">
        <v>0</v>
      </c>
      <c r="BB27" s="437"/>
      <c r="BC27" s="437">
        <v>0</v>
      </c>
      <c r="BD27" s="437"/>
      <c r="BE27" s="391">
        <f t="shared" si="0"/>
        <v>680626</v>
      </c>
      <c r="BF27" s="395"/>
      <c r="BG27" s="59">
        <f t="shared" si="1"/>
        <v>0</v>
      </c>
    </row>
    <row r="28" spans="1:59" s="67" customFormat="1" ht="19.5" customHeight="1">
      <c r="A28" s="413">
        <v>21</v>
      </c>
      <c r="B28" s="414"/>
      <c r="C28" s="438" t="s">
        <v>1313</v>
      </c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40"/>
      <c r="AC28" s="441"/>
      <c r="AD28" s="442"/>
      <c r="AE28" s="415">
        <f>AE26+AE27</f>
        <v>21428858</v>
      </c>
      <c r="AF28" s="416"/>
      <c r="AG28" s="415">
        <f>AG26+AG27</f>
        <v>2286925</v>
      </c>
      <c r="AH28" s="416"/>
      <c r="AI28" s="415">
        <f>AI26+AI27</f>
        <v>1461281</v>
      </c>
      <c r="AJ28" s="416"/>
      <c r="AK28" s="415">
        <f>AK26+AK27</f>
        <v>2046991</v>
      </c>
      <c r="AL28" s="416"/>
      <c r="AM28" s="415">
        <f>AM26+AM27</f>
        <v>1572124</v>
      </c>
      <c r="AN28" s="416"/>
      <c r="AO28" s="415">
        <f>AO26+AO27</f>
        <v>1464391</v>
      </c>
      <c r="AP28" s="416"/>
      <c r="AQ28" s="415">
        <f>AQ26+AQ27</f>
        <v>1873841</v>
      </c>
      <c r="AR28" s="416"/>
      <c r="AS28" s="415">
        <f>AS26+AS27</f>
        <v>2505449</v>
      </c>
      <c r="AT28" s="416"/>
      <c r="AU28" s="415">
        <f>AU26+AU27</f>
        <v>1204620</v>
      </c>
      <c r="AV28" s="416"/>
      <c r="AW28" s="415">
        <f>AW26+AW27</f>
        <v>1814015</v>
      </c>
      <c r="AX28" s="416"/>
      <c r="AY28" s="415">
        <f>AY26+AY27</f>
        <v>1903084</v>
      </c>
      <c r="AZ28" s="416"/>
      <c r="BA28" s="415">
        <f>BA26+BA27</f>
        <v>1819672</v>
      </c>
      <c r="BB28" s="416"/>
      <c r="BC28" s="415">
        <f>BC26+BC27</f>
        <v>1476465</v>
      </c>
      <c r="BD28" s="416"/>
      <c r="BE28" s="415">
        <f t="shared" si="0"/>
        <v>21428858</v>
      </c>
      <c r="BF28" s="419"/>
      <c r="BG28" s="59">
        <f t="shared" si="1"/>
        <v>0</v>
      </c>
    </row>
    <row r="29" spans="1:59" ht="19.5" customHeight="1">
      <c r="A29" s="443">
        <v>22</v>
      </c>
      <c r="B29" s="421"/>
      <c r="C29" s="408" t="s">
        <v>1314</v>
      </c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10"/>
      <c r="AC29" s="411"/>
      <c r="AD29" s="444"/>
      <c r="AE29" s="391"/>
      <c r="AF29" s="395"/>
      <c r="AG29" s="391"/>
      <c r="AH29" s="395"/>
      <c r="AI29" s="391"/>
      <c r="AJ29" s="395"/>
      <c r="AK29" s="391"/>
      <c r="AL29" s="395"/>
      <c r="AM29" s="391"/>
      <c r="AN29" s="395"/>
      <c r="AO29" s="391"/>
      <c r="AP29" s="395"/>
      <c r="AQ29" s="391"/>
      <c r="AR29" s="395"/>
      <c r="AS29" s="391"/>
      <c r="AT29" s="395"/>
      <c r="AU29" s="391"/>
      <c r="AV29" s="395"/>
      <c r="AW29" s="391"/>
      <c r="AX29" s="395"/>
      <c r="AY29" s="391"/>
      <c r="AZ29" s="395"/>
      <c r="BA29" s="391"/>
      <c r="BB29" s="395"/>
      <c r="BC29" s="391"/>
      <c r="BD29" s="395"/>
      <c r="BE29" s="391"/>
      <c r="BF29" s="395"/>
      <c r="BG29" s="59">
        <f t="shared" si="1"/>
        <v>0</v>
      </c>
    </row>
    <row r="30" spans="1:59" ht="19.5" customHeight="1">
      <c r="A30" s="443">
        <v>23</v>
      </c>
      <c r="B30" s="421"/>
      <c r="C30" s="408" t="s">
        <v>1315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10"/>
      <c r="AC30" s="411"/>
      <c r="AD30" s="444"/>
      <c r="AE30" s="391"/>
      <c r="AF30" s="395"/>
      <c r="AG30" s="391"/>
      <c r="AH30" s="395"/>
      <c r="AI30" s="391"/>
      <c r="AJ30" s="395"/>
      <c r="AK30" s="391"/>
      <c r="AL30" s="395"/>
      <c r="AM30" s="391"/>
      <c r="AN30" s="395"/>
      <c r="AO30" s="391"/>
      <c r="AP30" s="395"/>
      <c r="AQ30" s="391"/>
      <c r="AR30" s="395"/>
      <c r="AS30" s="391"/>
      <c r="AT30" s="395"/>
      <c r="AU30" s="391"/>
      <c r="AV30" s="395"/>
      <c r="AW30" s="391"/>
      <c r="AX30" s="395"/>
      <c r="AY30" s="391"/>
      <c r="AZ30" s="395"/>
      <c r="BA30" s="391"/>
      <c r="BB30" s="395"/>
      <c r="BC30" s="391"/>
      <c r="BD30" s="395"/>
      <c r="BE30" s="391"/>
      <c r="BF30" s="395"/>
      <c r="BG30" s="59">
        <f t="shared" si="1"/>
        <v>0</v>
      </c>
    </row>
  </sheetData>
  <sheetProtection/>
  <mergeCells count="429"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30:B30"/>
    <mergeCell ref="C30:AB30"/>
    <mergeCell ref="AC30:AD30"/>
    <mergeCell ref="AE30:AF30"/>
    <mergeCell ref="AG30:AH30"/>
    <mergeCell ref="AI30:AJ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K28:AL28"/>
    <mergeCell ref="AM28:AN28"/>
    <mergeCell ref="AO28:AP28"/>
    <mergeCell ref="AQ28:AR28"/>
    <mergeCell ref="AS28:AT28"/>
    <mergeCell ref="AU28:AV28"/>
    <mergeCell ref="A28:B28"/>
    <mergeCell ref="C28:AB28"/>
    <mergeCell ref="AC28:AD28"/>
    <mergeCell ref="AE28:AF28"/>
    <mergeCell ref="AG28:AH28"/>
    <mergeCell ref="AI28:AJ28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O26:AP26"/>
    <mergeCell ref="AQ26:AR26"/>
    <mergeCell ref="AS26:AT26"/>
    <mergeCell ref="AU26:AV26"/>
    <mergeCell ref="A26:B26"/>
    <mergeCell ref="C26:AB26"/>
    <mergeCell ref="AC26:AD26"/>
    <mergeCell ref="AE26:AF26"/>
    <mergeCell ref="AG26:AH26"/>
    <mergeCell ref="AI26:AJ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O24:AP24"/>
    <mergeCell ref="AQ24:AR24"/>
    <mergeCell ref="AS24:AT24"/>
    <mergeCell ref="AU24:AV24"/>
    <mergeCell ref="A24:B24"/>
    <mergeCell ref="C24:AB24"/>
    <mergeCell ref="AC24:AD24"/>
    <mergeCell ref="AE24:AF24"/>
    <mergeCell ref="AG24:AH24"/>
    <mergeCell ref="AI24:AJ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K22:AL22"/>
    <mergeCell ref="AM22:AN22"/>
    <mergeCell ref="AO22:AP22"/>
    <mergeCell ref="AQ22:AR22"/>
    <mergeCell ref="AS22:AT22"/>
    <mergeCell ref="AU22:AV22"/>
    <mergeCell ref="A22:B22"/>
    <mergeCell ref="C22:AB22"/>
    <mergeCell ref="AC22:AD22"/>
    <mergeCell ref="AE22:AF22"/>
    <mergeCell ref="AG22:AH22"/>
    <mergeCell ref="AI22:AJ22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O20:AP20"/>
    <mergeCell ref="AQ20:AR20"/>
    <mergeCell ref="AS20:AT20"/>
    <mergeCell ref="AU20:AV20"/>
    <mergeCell ref="A20:B20"/>
    <mergeCell ref="C20:AB20"/>
    <mergeCell ref="AC20:AD20"/>
    <mergeCell ref="AE20:AF20"/>
    <mergeCell ref="AG20:AH20"/>
    <mergeCell ref="AI20:AJ20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K18:AL18"/>
    <mergeCell ref="AM18:AN18"/>
    <mergeCell ref="AO18:AP18"/>
    <mergeCell ref="AQ18:AR18"/>
    <mergeCell ref="AS18:AT18"/>
    <mergeCell ref="AU18:AV18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M17:AN17"/>
    <mergeCell ref="AO17:AP17"/>
    <mergeCell ref="AQ17:AR17"/>
    <mergeCell ref="AS17:AT17"/>
    <mergeCell ref="AU17:AV17"/>
    <mergeCell ref="AW17:AX17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O16:AP16"/>
    <mergeCell ref="AQ16:AR16"/>
    <mergeCell ref="AS16:AT16"/>
    <mergeCell ref="AU16:AV16"/>
    <mergeCell ref="A16:B16"/>
    <mergeCell ref="C16:AB16"/>
    <mergeCell ref="AC16:AD16"/>
    <mergeCell ref="AE16:AF16"/>
    <mergeCell ref="AG16:AH16"/>
    <mergeCell ref="AI16:AJ16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O14:AP14"/>
    <mergeCell ref="AQ14:AR14"/>
    <mergeCell ref="AS14:AT14"/>
    <mergeCell ref="AU14:AV14"/>
    <mergeCell ref="A14:B14"/>
    <mergeCell ref="C14:AB14"/>
    <mergeCell ref="AC14:AD14"/>
    <mergeCell ref="AE14:AF14"/>
    <mergeCell ref="AG14:AH14"/>
    <mergeCell ref="AI14:AJ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K12:AL12"/>
    <mergeCell ref="AM12:AN12"/>
    <mergeCell ref="AO12:AP12"/>
    <mergeCell ref="AQ12:AR12"/>
    <mergeCell ref="AS12:AT12"/>
    <mergeCell ref="AU12:AV12"/>
    <mergeCell ref="A12:B12"/>
    <mergeCell ref="C12:AB12"/>
    <mergeCell ref="AC12:AD12"/>
    <mergeCell ref="AE12:AF12"/>
    <mergeCell ref="AG12:AH12"/>
    <mergeCell ref="AI12:AJ12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O10:AP10"/>
    <mergeCell ref="AQ10:AR10"/>
    <mergeCell ref="AS10:AT10"/>
    <mergeCell ref="AU10:AV10"/>
    <mergeCell ref="A10:B10"/>
    <mergeCell ref="C10:AB10"/>
    <mergeCell ref="AC10:AD10"/>
    <mergeCell ref="AE10:AF10"/>
    <mergeCell ref="AG10:AH10"/>
    <mergeCell ref="AI10:AJ10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K8:AL8"/>
    <mergeCell ref="AM8:AN8"/>
    <mergeCell ref="AO8:AP8"/>
    <mergeCell ref="AQ8:AR8"/>
    <mergeCell ref="AS8:AT8"/>
    <mergeCell ref="AU8:AV8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M7:AN7"/>
    <mergeCell ref="AO7:AP7"/>
    <mergeCell ref="AQ7:AR7"/>
    <mergeCell ref="AS7:AT7"/>
    <mergeCell ref="AU7:AV7"/>
    <mergeCell ref="AW7:AX7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</mergeCell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56" t="s">
        <v>2209</v>
      </c>
      <c r="B1" s="56"/>
      <c r="C1" s="56"/>
      <c r="D1" s="56"/>
      <c r="E1" s="56"/>
      <c r="F1" s="56"/>
      <c r="G1" s="56"/>
      <c r="H1" s="56"/>
      <c r="I1" s="56"/>
      <c r="J1" s="56"/>
    </row>
    <row r="2" spans="1:2" ht="26.25" customHeight="1">
      <c r="A2" s="445" t="s">
        <v>1429</v>
      </c>
      <c r="B2" s="445"/>
    </row>
    <row r="3" spans="1:2" ht="13.5" customHeight="1">
      <c r="A3" s="189"/>
      <c r="B3" s="190" t="s">
        <v>1452</v>
      </c>
    </row>
    <row r="4" spans="1:2" ht="25.5" customHeight="1">
      <c r="A4" s="27" t="s">
        <v>1430</v>
      </c>
      <c r="B4" s="27" t="s">
        <v>1431</v>
      </c>
    </row>
    <row r="5" spans="1:2" ht="24" customHeight="1">
      <c r="A5" s="191" t="s">
        <v>1432</v>
      </c>
      <c r="B5" s="192">
        <v>0</v>
      </c>
    </row>
    <row r="6" spans="1:2" ht="25.5" customHeight="1">
      <c r="A6" s="191" t="s">
        <v>1433</v>
      </c>
      <c r="B6" s="8">
        <v>0</v>
      </c>
    </row>
    <row r="7" spans="1:2" ht="39" customHeight="1">
      <c r="A7" s="191" t="s">
        <v>1434</v>
      </c>
      <c r="B7" s="8">
        <v>0</v>
      </c>
    </row>
    <row r="8" spans="1:2" ht="24.75" customHeight="1">
      <c r="A8" s="191" t="s">
        <v>1435</v>
      </c>
      <c r="B8" s="192">
        <v>210000</v>
      </c>
    </row>
    <row r="9" spans="1:2" ht="25.5" customHeight="1">
      <c r="A9" s="191" t="s">
        <v>1436</v>
      </c>
      <c r="B9" s="8">
        <v>0</v>
      </c>
    </row>
    <row r="10" ht="24.75" customHeight="1">
      <c r="A10" s="19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625" style="0" customWidth="1"/>
    <col min="4" max="4" width="22.625" style="0" customWidth="1"/>
    <col min="5" max="5" width="20.875" style="0" customWidth="1"/>
    <col min="6" max="6" width="23.875" style="0" customWidth="1"/>
  </cols>
  <sheetData>
    <row r="1" spans="1:12" ht="12.75">
      <c r="A1" s="291" t="s">
        <v>2210</v>
      </c>
      <c r="B1" s="291"/>
      <c r="C1" s="291"/>
      <c r="D1" s="291"/>
      <c r="E1" s="291"/>
      <c r="F1" s="291"/>
      <c r="G1" s="56"/>
      <c r="H1" s="68"/>
      <c r="I1" s="68"/>
      <c r="J1" s="68"/>
      <c r="K1" s="68"/>
      <c r="L1" s="68"/>
    </row>
    <row r="2" spans="1:12" ht="13.5" thickBot="1">
      <c r="A2" s="291" t="s">
        <v>442</v>
      </c>
      <c r="B2" s="291"/>
      <c r="C2" s="291"/>
      <c r="D2" s="291"/>
      <c r="E2" s="291"/>
      <c r="F2" s="291"/>
      <c r="G2" s="56"/>
      <c r="H2" s="56"/>
      <c r="I2" s="68"/>
      <c r="J2" s="68"/>
      <c r="K2" s="68"/>
      <c r="L2" s="68"/>
    </row>
    <row r="3" spans="1:12" ht="18.75">
      <c r="A3" s="450" t="s">
        <v>1796</v>
      </c>
      <c r="B3" s="451"/>
      <c r="C3" s="451"/>
      <c r="D3" s="451"/>
      <c r="E3" s="451"/>
      <c r="F3" s="452"/>
      <c r="G3" s="68"/>
      <c r="H3" s="68"/>
      <c r="I3" s="68"/>
      <c r="J3" s="68"/>
      <c r="K3" s="68"/>
      <c r="L3" s="68"/>
    </row>
    <row r="4" spans="1:12" ht="16.5" thickBot="1">
      <c r="A4" s="69"/>
      <c r="B4" s="70"/>
      <c r="C4" s="71"/>
      <c r="D4" s="72"/>
      <c r="E4" s="453" t="s">
        <v>1316</v>
      </c>
      <c r="F4" s="454"/>
      <c r="G4" s="68"/>
      <c r="H4" s="68"/>
      <c r="I4" s="68"/>
      <c r="J4" s="68"/>
      <c r="K4" s="68"/>
      <c r="L4" s="68"/>
    </row>
    <row r="5" spans="1:12" ht="16.5" thickBot="1">
      <c r="A5" s="455" t="s">
        <v>1317</v>
      </c>
      <c r="B5" s="456"/>
      <c r="C5" s="73" t="s">
        <v>1318</v>
      </c>
      <c r="D5" s="74" t="s">
        <v>1319</v>
      </c>
      <c r="E5" s="74" t="s">
        <v>1320</v>
      </c>
      <c r="F5" s="75" t="s">
        <v>1554</v>
      </c>
      <c r="G5" s="76"/>
      <c r="H5" s="76"/>
      <c r="I5" s="76"/>
      <c r="J5" s="76"/>
      <c r="K5" s="76"/>
      <c r="L5" s="76"/>
    </row>
    <row r="6" spans="1:12" ht="16.5" thickBot="1">
      <c r="A6" s="77" t="s">
        <v>1321</v>
      </c>
      <c r="B6" s="78"/>
      <c r="C6" s="79">
        <v>27183956</v>
      </c>
      <c r="D6" s="80">
        <f aca="true" t="shared" si="0" ref="D6:F7">C6*1.017</f>
        <v>27646083.251999997</v>
      </c>
      <c r="E6" s="80">
        <f t="shared" si="0"/>
        <v>28116066.667283993</v>
      </c>
      <c r="F6" s="81">
        <f t="shared" si="0"/>
        <v>28594039.80062782</v>
      </c>
      <c r="G6" s="68"/>
      <c r="H6" s="68"/>
      <c r="I6" s="68"/>
      <c r="J6" s="68"/>
      <c r="K6" s="68"/>
      <c r="L6" s="68"/>
    </row>
    <row r="7" spans="1:12" ht="16.5" thickBot="1">
      <c r="A7" s="457" t="s">
        <v>1322</v>
      </c>
      <c r="B7" s="458"/>
      <c r="C7" s="82">
        <v>8177523</v>
      </c>
      <c r="D7" s="80">
        <f t="shared" si="0"/>
        <v>8316540.890999999</v>
      </c>
      <c r="E7" s="80">
        <f t="shared" si="0"/>
        <v>8457922.086146997</v>
      </c>
      <c r="F7" s="83">
        <f t="shared" si="0"/>
        <v>8601706.761611495</v>
      </c>
      <c r="G7" s="68"/>
      <c r="H7" s="68"/>
      <c r="I7" s="68"/>
      <c r="J7" s="68"/>
      <c r="K7" s="68"/>
      <c r="L7" s="68"/>
    </row>
    <row r="8" spans="1:12" ht="16.5" thickBot="1">
      <c r="A8" s="84" t="s">
        <v>1323</v>
      </c>
      <c r="B8" s="85"/>
      <c r="C8" s="86">
        <f>SUM(C6:C7)</f>
        <v>35361479</v>
      </c>
      <c r="D8" s="87">
        <f>SUM(D6:D7)</f>
        <v>35962624.14299999</v>
      </c>
      <c r="E8" s="87">
        <f>SUM(E6:E7)</f>
        <v>36573988.75343099</v>
      </c>
      <c r="F8" s="88">
        <f>SUM(F6:F7)</f>
        <v>37195746.56223932</v>
      </c>
      <c r="G8" s="89"/>
      <c r="H8" s="89"/>
      <c r="I8" s="89"/>
      <c r="J8" s="89"/>
      <c r="K8" s="89"/>
      <c r="L8" s="89"/>
    </row>
    <row r="9" spans="1:12" ht="16.5" thickBot="1">
      <c r="A9" s="446" t="s">
        <v>408</v>
      </c>
      <c r="B9" s="447"/>
      <c r="C9" s="90">
        <v>20748232</v>
      </c>
      <c r="D9" s="80">
        <f aca="true" t="shared" si="1" ref="D9:F10">C9*1.017</f>
        <v>21100951.944</v>
      </c>
      <c r="E9" s="80">
        <f t="shared" si="1"/>
        <v>21459668.127047997</v>
      </c>
      <c r="F9" s="81">
        <f t="shared" si="1"/>
        <v>21824482.48520781</v>
      </c>
      <c r="G9" s="91"/>
      <c r="H9" s="91"/>
      <c r="I9" s="91"/>
      <c r="J9" s="91"/>
      <c r="K9" s="91"/>
      <c r="L9" s="91"/>
    </row>
    <row r="10" spans="1:12" ht="16.5" thickBot="1">
      <c r="A10" s="448" t="s">
        <v>1324</v>
      </c>
      <c r="B10" s="449"/>
      <c r="C10" s="92">
        <v>680626</v>
      </c>
      <c r="D10" s="80">
        <f t="shared" si="1"/>
        <v>692196.642</v>
      </c>
      <c r="E10" s="80">
        <f t="shared" si="1"/>
        <v>703963.9849139999</v>
      </c>
      <c r="F10" s="83">
        <f t="shared" si="1"/>
        <v>715931.3726575378</v>
      </c>
      <c r="G10" s="68"/>
      <c r="H10" s="68"/>
      <c r="I10" s="68"/>
      <c r="J10" s="68"/>
      <c r="K10" s="68"/>
      <c r="L10" s="68"/>
    </row>
    <row r="11" spans="1:12" ht="16.5" thickBot="1">
      <c r="A11" s="84" t="s">
        <v>1325</v>
      </c>
      <c r="B11" s="85"/>
      <c r="C11" s="86">
        <f>SUM(C9:C10)</f>
        <v>21428858</v>
      </c>
      <c r="D11" s="87">
        <f>SUM(D9:D10)</f>
        <v>21793148.586</v>
      </c>
      <c r="E11" s="87">
        <f>SUM(E9:E10)</f>
        <v>22163632.111961998</v>
      </c>
      <c r="F11" s="88">
        <f>SUM(F9:F10)</f>
        <v>22540413.85786535</v>
      </c>
      <c r="G11" s="91"/>
      <c r="H11" s="91"/>
      <c r="I11" s="91"/>
      <c r="J11" s="91"/>
      <c r="K11" s="91"/>
      <c r="L11" s="91"/>
    </row>
    <row r="12" spans="1:12" ht="15.75">
      <c r="A12" s="93"/>
      <c r="B12" s="93"/>
      <c r="C12" s="94"/>
      <c r="D12" s="94"/>
      <c r="E12" s="94"/>
      <c r="F12" s="94"/>
      <c r="G12" s="68"/>
      <c r="H12" s="68"/>
      <c r="I12" s="68"/>
      <c r="J12" s="68"/>
      <c r="K12" s="68"/>
      <c r="L12" s="68"/>
    </row>
    <row r="13" spans="1:12" ht="15.75">
      <c r="A13" s="68"/>
      <c r="B13" s="68"/>
      <c r="C13" s="95"/>
      <c r="D13" s="96"/>
      <c r="E13" s="97"/>
      <c r="F13" s="97"/>
      <c r="G13" s="68"/>
      <c r="H13" s="68"/>
      <c r="I13" s="68"/>
      <c r="J13" s="68"/>
      <c r="K13" s="68"/>
      <c r="L13" s="68"/>
    </row>
    <row r="14" spans="1:12" ht="15.75">
      <c r="A14" s="68"/>
      <c r="B14" s="68"/>
      <c r="C14" s="98"/>
      <c r="D14" s="97"/>
      <c r="E14" s="97"/>
      <c r="F14" s="97"/>
      <c r="G14" s="68"/>
      <c r="H14" s="68"/>
      <c r="I14" s="68"/>
      <c r="J14" s="68"/>
      <c r="K14" s="68"/>
      <c r="L14" s="68"/>
    </row>
    <row r="15" spans="1:12" ht="15.75">
      <c r="A15" s="68"/>
      <c r="B15" s="68"/>
      <c r="C15" s="98"/>
      <c r="D15" s="97"/>
      <c r="E15" s="97"/>
      <c r="F15" s="97"/>
      <c r="G15" s="68"/>
      <c r="H15" s="68"/>
      <c r="I15" s="68"/>
      <c r="J15" s="68"/>
      <c r="K15" s="68"/>
      <c r="L15" s="68"/>
    </row>
    <row r="16" spans="1:12" ht="15.75">
      <c r="A16" s="68"/>
      <c r="B16" s="68"/>
      <c r="C16" s="98"/>
      <c r="D16" s="97"/>
      <c r="E16" s="97"/>
      <c r="F16" s="97"/>
      <c r="G16" s="68"/>
      <c r="H16" s="68"/>
      <c r="I16" s="68"/>
      <c r="J16" s="68"/>
      <c r="K16" s="68"/>
      <c r="L16" s="68"/>
    </row>
    <row r="17" spans="1:12" ht="15.75">
      <c r="A17" s="68"/>
      <c r="B17" s="68"/>
      <c r="C17" s="98"/>
      <c r="D17" s="97"/>
      <c r="E17" s="97"/>
      <c r="F17" s="97"/>
      <c r="G17" s="68"/>
      <c r="H17" s="68"/>
      <c r="I17" s="68"/>
      <c r="J17" s="68"/>
      <c r="K17" s="68"/>
      <c r="L17" s="68"/>
    </row>
    <row r="18" spans="1:12" ht="15.75">
      <c r="A18" s="68"/>
      <c r="B18" s="68"/>
      <c r="C18" s="98"/>
      <c r="D18" s="97"/>
      <c r="E18" s="97"/>
      <c r="F18" s="97"/>
      <c r="G18" s="68"/>
      <c r="H18" s="68"/>
      <c r="I18" s="68"/>
      <c r="J18" s="68"/>
      <c r="K18" s="68"/>
      <c r="L18" s="68"/>
    </row>
    <row r="19" spans="1:12" ht="15.75">
      <c r="A19" s="68"/>
      <c r="B19" s="68"/>
      <c r="C19" s="98"/>
      <c r="D19" s="97"/>
      <c r="E19" s="97"/>
      <c r="F19" s="97"/>
      <c r="G19" s="68"/>
      <c r="H19" s="68"/>
      <c r="I19" s="68"/>
      <c r="J19" s="68"/>
      <c r="K19" s="68"/>
      <c r="L19" s="68"/>
    </row>
    <row r="20" spans="1:12" ht="15.75">
      <c r="A20" s="68"/>
      <c r="B20" s="68"/>
      <c r="C20" s="98"/>
      <c r="D20" s="97"/>
      <c r="E20" s="97"/>
      <c r="F20" s="97"/>
      <c r="G20" s="68"/>
      <c r="H20" s="68"/>
      <c r="I20" s="68"/>
      <c r="J20" s="68"/>
      <c r="K20" s="68"/>
      <c r="L20" s="68"/>
    </row>
    <row r="21" spans="1:12" ht="15.75">
      <c r="A21" s="68"/>
      <c r="B21" s="68"/>
      <c r="C21" s="98"/>
      <c r="D21" s="97"/>
      <c r="E21" s="97"/>
      <c r="F21" s="97"/>
      <c r="G21" s="68"/>
      <c r="H21" s="68"/>
      <c r="I21" s="68"/>
      <c r="J21" s="68"/>
      <c r="K21" s="68"/>
      <c r="L21" s="68"/>
    </row>
    <row r="22" spans="1:12" ht="15.75">
      <c r="A22" s="68"/>
      <c r="B22" s="68"/>
      <c r="C22" s="98"/>
      <c r="D22" s="97"/>
      <c r="E22" s="97"/>
      <c r="F22" s="97"/>
      <c r="G22" s="68"/>
      <c r="H22" s="68"/>
      <c r="I22" s="68"/>
      <c r="J22" s="68"/>
      <c r="K22" s="68"/>
      <c r="L22" s="68"/>
    </row>
    <row r="23" spans="1:12" ht="15.75">
      <c r="A23" s="68"/>
      <c r="B23" s="68"/>
      <c r="C23" s="98"/>
      <c r="D23" s="97"/>
      <c r="E23" s="97"/>
      <c r="F23" s="97"/>
      <c r="G23" s="68"/>
      <c r="H23" s="68"/>
      <c r="I23" s="68"/>
      <c r="J23" s="68"/>
      <c r="K23" s="68"/>
      <c r="L23" s="68"/>
    </row>
    <row r="24" spans="1:12" ht="15.75">
      <c r="A24" s="68"/>
      <c r="B24" s="68"/>
      <c r="C24" s="98"/>
      <c r="D24" s="97"/>
      <c r="E24" s="97"/>
      <c r="F24" s="97"/>
      <c r="G24" s="68"/>
      <c r="H24" s="68"/>
      <c r="I24" s="68"/>
      <c r="J24" s="68"/>
      <c r="K24" s="68"/>
      <c r="L24" s="68"/>
    </row>
    <row r="25" spans="1:12" ht="15.75">
      <c r="A25" s="68"/>
      <c r="B25" s="68"/>
      <c r="C25" s="98"/>
      <c r="D25" s="97"/>
      <c r="E25" s="97"/>
      <c r="F25" s="97"/>
      <c r="G25" s="68"/>
      <c r="H25" s="68"/>
      <c r="I25" s="68"/>
      <c r="J25" s="68"/>
      <c r="K25" s="68"/>
      <c r="L25" s="68"/>
    </row>
    <row r="26" spans="1:12" ht="15.75">
      <c r="A26" s="68"/>
      <c r="B26" s="68"/>
      <c r="C26" s="98"/>
      <c r="D26" s="97"/>
      <c r="E26" s="97"/>
      <c r="F26" s="97"/>
      <c r="G26" s="68"/>
      <c r="H26" s="68"/>
      <c r="I26" s="68"/>
      <c r="J26" s="68"/>
      <c r="K26" s="68"/>
      <c r="L26" s="68"/>
    </row>
    <row r="27" spans="1:12" ht="15.75">
      <c r="A27" s="68"/>
      <c r="B27" s="68"/>
      <c r="C27" s="98"/>
      <c r="D27" s="97"/>
      <c r="E27" s="97"/>
      <c r="F27" s="97"/>
      <c r="G27" s="68"/>
      <c r="H27" s="68"/>
      <c r="I27" s="68"/>
      <c r="J27" s="68"/>
      <c r="K27" s="68"/>
      <c r="L27" s="68"/>
    </row>
    <row r="28" spans="1:12" ht="15.75">
      <c r="A28" s="68"/>
      <c r="B28" s="68"/>
      <c r="C28" s="98"/>
      <c r="D28" s="97"/>
      <c r="E28" s="97"/>
      <c r="F28" s="97"/>
      <c r="G28" s="68"/>
      <c r="H28" s="68"/>
      <c r="I28" s="68"/>
      <c r="J28" s="68"/>
      <c r="K28" s="68"/>
      <c r="L28" s="68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875" style="15" customWidth="1"/>
    <col min="2" max="2" width="37.75390625" style="15" customWidth="1"/>
    <col min="3" max="8" width="12.75390625" style="14" customWidth="1"/>
    <col min="9" max="16384" width="9.125" style="14" customWidth="1"/>
  </cols>
  <sheetData>
    <row r="1" spans="1:8" ht="28.5" customHeight="1">
      <c r="A1" s="309" t="s">
        <v>2211</v>
      </c>
      <c r="B1" s="309"/>
      <c r="C1" s="309"/>
      <c r="D1" s="309"/>
      <c r="E1" s="309"/>
      <c r="F1" s="309"/>
      <c r="G1" s="309"/>
      <c r="H1" s="309"/>
    </row>
    <row r="2" spans="1:8" ht="37.5" customHeight="1">
      <c r="A2" s="459" t="s">
        <v>1437</v>
      </c>
      <c r="B2" s="460"/>
      <c r="C2" s="460"/>
      <c r="D2" s="460"/>
      <c r="E2" s="460"/>
      <c r="F2" s="460"/>
      <c r="G2" s="460"/>
      <c r="H2" s="461"/>
    </row>
    <row r="3" spans="1:8" ht="15.75" customHeight="1">
      <c r="A3" s="317" t="s">
        <v>442</v>
      </c>
      <c r="B3" s="317"/>
      <c r="C3" s="317"/>
      <c r="D3" s="317"/>
      <c r="E3" s="317"/>
      <c r="F3" s="317"/>
      <c r="G3" s="317"/>
      <c r="H3" s="317"/>
    </row>
    <row r="4" spans="1:8" ht="19.5" customHeight="1">
      <c r="A4" s="462" t="s">
        <v>422</v>
      </c>
      <c r="B4" s="464" t="s">
        <v>1438</v>
      </c>
      <c r="C4" s="462" t="s">
        <v>1439</v>
      </c>
      <c r="D4" s="462" t="s">
        <v>1440</v>
      </c>
      <c r="E4" s="466" t="s">
        <v>1441</v>
      </c>
      <c r="F4" s="467"/>
      <c r="G4" s="467"/>
      <c r="H4" s="468"/>
    </row>
    <row r="5" spans="1:8" ht="19.5" customHeight="1">
      <c r="A5" s="463"/>
      <c r="B5" s="465"/>
      <c r="C5" s="463"/>
      <c r="D5" s="463"/>
      <c r="E5" s="194">
        <v>2015</v>
      </c>
      <c r="F5" s="194">
        <v>2016</v>
      </c>
      <c r="G5" s="194">
        <v>2017</v>
      </c>
      <c r="H5" s="194">
        <v>2018</v>
      </c>
    </row>
    <row r="6" spans="1:8" s="67" customFormat="1" ht="19.5" customHeight="1">
      <c r="A6" s="195">
        <v>1</v>
      </c>
      <c r="B6" s="196" t="s">
        <v>1442</v>
      </c>
      <c r="C6" s="197"/>
      <c r="D6" s="197"/>
      <c r="E6" s="197"/>
      <c r="F6" s="197"/>
      <c r="G6" s="197"/>
      <c r="H6" s="197"/>
    </row>
    <row r="7" spans="1:8" ht="19.5" customHeight="1">
      <c r="A7" s="198">
        <v>2</v>
      </c>
      <c r="B7" s="199"/>
      <c r="C7" s="200">
        <v>2011</v>
      </c>
      <c r="D7" s="200">
        <v>2012</v>
      </c>
      <c r="E7" s="200">
        <v>124</v>
      </c>
      <c r="F7" s="200">
        <v>41</v>
      </c>
      <c r="G7" s="200">
        <v>0</v>
      </c>
      <c r="H7" s="200">
        <v>0</v>
      </c>
    </row>
    <row r="8" spans="1:8" ht="19.5" customHeight="1">
      <c r="A8" s="198">
        <v>3</v>
      </c>
      <c r="B8" s="199"/>
      <c r="C8" s="200"/>
      <c r="D8" s="200"/>
      <c r="E8" s="200"/>
      <c r="F8" s="200"/>
      <c r="G8" s="200"/>
      <c r="H8" s="200"/>
    </row>
    <row r="9" spans="1:8" ht="19.5" customHeight="1">
      <c r="A9" s="198">
        <v>4</v>
      </c>
      <c r="B9" s="199"/>
      <c r="C9" s="200"/>
      <c r="D9" s="200"/>
      <c r="E9" s="200"/>
      <c r="F9" s="200"/>
      <c r="G9" s="200"/>
      <c r="H9" s="200"/>
    </row>
    <row r="10" spans="1:8" ht="19.5" customHeight="1">
      <c r="A10" s="198">
        <v>5</v>
      </c>
      <c r="B10" s="199"/>
      <c r="C10" s="200"/>
      <c r="D10" s="200"/>
      <c r="E10" s="200"/>
      <c r="F10" s="200"/>
      <c r="G10" s="200"/>
      <c r="H10" s="200"/>
    </row>
    <row r="11" spans="1:8" s="67" customFormat="1" ht="19.5" customHeight="1">
      <c r="A11" s="195">
        <v>6</v>
      </c>
      <c r="B11" s="196" t="s">
        <v>1443</v>
      </c>
      <c r="C11" s="197"/>
      <c r="D11" s="197"/>
      <c r="E11" s="197"/>
      <c r="F11" s="197"/>
      <c r="G11" s="197"/>
      <c r="H11" s="197"/>
    </row>
    <row r="12" spans="1:8" ht="19.5" customHeight="1">
      <c r="A12" s="198">
        <v>7</v>
      </c>
      <c r="B12" s="201"/>
      <c r="C12" s="200"/>
      <c r="D12" s="200"/>
      <c r="E12" s="200"/>
      <c r="F12" s="200"/>
      <c r="G12" s="200"/>
      <c r="H12" s="200"/>
    </row>
    <row r="13" spans="1:8" ht="19.5" customHeight="1">
      <c r="A13" s="198">
        <v>8</v>
      </c>
      <c r="B13" s="199"/>
      <c r="C13" s="200"/>
      <c r="D13" s="200"/>
      <c r="E13" s="200"/>
      <c r="F13" s="200"/>
      <c r="G13" s="200"/>
      <c r="H13" s="200"/>
    </row>
    <row r="14" spans="1:8" ht="19.5" customHeight="1">
      <c r="A14" s="198">
        <v>9</v>
      </c>
      <c r="B14" s="199"/>
      <c r="C14" s="200"/>
      <c r="D14" s="200"/>
      <c r="E14" s="200"/>
      <c r="F14" s="200"/>
      <c r="G14" s="200"/>
      <c r="H14" s="200"/>
    </row>
    <row r="15" spans="1:8" ht="19.5" customHeight="1">
      <c r="A15" s="198">
        <v>10</v>
      </c>
      <c r="B15" s="199"/>
      <c r="C15" s="200"/>
      <c r="D15" s="200"/>
      <c r="E15" s="200"/>
      <c r="F15" s="200"/>
      <c r="G15" s="200"/>
      <c r="H15" s="200"/>
    </row>
    <row r="16" spans="1:8" s="67" customFormat="1" ht="19.5" customHeight="1">
      <c r="A16" s="194">
        <v>11</v>
      </c>
      <c r="B16" s="202" t="s">
        <v>1444</v>
      </c>
      <c r="C16" s="203"/>
      <c r="D16" s="203"/>
      <c r="E16" s="203">
        <v>124</v>
      </c>
      <c r="F16" s="203">
        <v>41</v>
      </c>
      <c r="G16" s="203">
        <f>SUM(G12:G15)</f>
        <v>0</v>
      </c>
      <c r="H16" s="203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370" t="s">
        <v>2212</v>
      </c>
      <c r="B1" s="370"/>
    </row>
    <row r="3" spans="1:2" ht="27.75" customHeight="1">
      <c r="A3" s="469" t="s">
        <v>1797</v>
      </c>
      <c r="B3" s="470"/>
    </row>
    <row r="4" spans="1:2" ht="14.25" customHeight="1">
      <c r="A4" s="314"/>
      <c r="B4" s="373"/>
    </row>
    <row r="5" spans="1:2" ht="12.75">
      <c r="A5" s="471"/>
      <c r="B5" s="471"/>
    </row>
    <row r="6" spans="1:2" ht="19.5" customHeight="1">
      <c r="A6" s="204"/>
      <c r="B6" s="205" t="s">
        <v>1447</v>
      </c>
    </row>
    <row r="7" spans="1:2" ht="19.5" customHeight="1">
      <c r="A7" s="206" t="s">
        <v>1445</v>
      </c>
      <c r="B7" s="207">
        <v>2</v>
      </c>
    </row>
    <row r="8" spans="1:2" ht="19.5" customHeight="1">
      <c r="A8" s="204" t="s">
        <v>1329</v>
      </c>
      <c r="B8" s="208">
        <f>SUM(B7:B7)</f>
        <v>2</v>
      </c>
    </row>
    <row r="9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370" t="s">
        <v>2213</v>
      </c>
      <c r="B1" s="370"/>
    </row>
    <row r="3" spans="1:2" ht="27.75" customHeight="1">
      <c r="A3" s="469" t="s">
        <v>1798</v>
      </c>
      <c r="B3" s="470"/>
    </row>
    <row r="4" spans="1:2" ht="14.25" customHeight="1">
      <c r="A4" s="314"/>
      <c r="B4" s="373"/>
    </row>
    <row r="5" spans="1:2" ht="12.75">
      <c r="A5" s="471"/>
      <c r="B5" s="471"/>
    </row>
    <row r="6" spans="1:2" ht="19.5" customHeight="1">
      <c r="A6" s="204"/>
      <c r="B6" s="205" t="s">
        <v>1447</v>
      </c>
    </row>
    <row r="7" spans="1:2" ht="19.5" customHeight="1">
      <c r="A7" s="206" t="s">
        <v>1446</v>
      </c>
      <c r="B7" s="207">
        <v>5</v>
      </c>
    </row>
    <row r="8" spans="1:2" ht="19.5" customHeight="1">
      <c r="A8" s="204" t="s">
        <v>1329</v>
      </c>
      <c r="B8" s="208">
        <f>SUM(B7:B7)</f>
        <v>5</v>
      </c>
    </row>
    <row r="9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K1"/>
    </sheetView>
  </sheetViews>
  <sheetFormatPr defaultColWidth="9.00390625" defaultRowHeight="12.75"/>
  <cols>
    <col min="10" max="10" width="13.25390625" style="0" customWidth="1"/>
    <col min="11" max="11" width="30.375" style="0" customWidth="1"/>
  </cols>
  <sheetData>
    <row r="1" spans="1:12" ht="13.5" thickBot="1">
      <c r="A1" s="475" t="s">
        <v>2214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56"/>
    </row>
    <row r="2" spans="1:11" ht="14.25" thickBot="1" thickTop="1">
      <c r="A2" s="477" t="s">
        <v>1793</v>
      </c>
      <c r="B2" s="478"/>
      <c r="C2" s="478"/>
      <c r="D2" s="478"/>
      <c r="E2" s="478"/>
      <c r="F2" s="478"/>
      <c r="G2" s="478"/>
      <c r="H2" s="478"/>
      <c r="I2" s="478"/>
      <c r="J2" s="478"/>
      <c r="K2" s="479"/>
    </row>
    <row r="3" spans="1:11" ht="12.75">
      <c r="A3" s="480" t="s">
        <v>1326</v>
      </c>
      <c r="B3" s="481"/>
      <c r="C3" s="481"/>
      <c r="D3" s="481"/>
      <c r="E3" s="481"/>
      <c r="F3" s="481"/>
      <c r="G3" s="481"/>
      <c r="H3" s="481"/>
      <c r="I3" s="481"/>
      <c r="J3" s="481"/>
      <c r="K3" s="482"/>
    </row>
    <row r="4" spans="1:11" ht="13.5" thickBot="1">
      <c r="A4" s="483" t="s">
        <v>1327</v>
      </c>
      <c r="B4" s="484"/>
      <c r="C4" s="484"/>
      <c r="D4" s="484"/>
      <c r="E4" s="484"/>
      <c r="F4" s="484"/>
      <c r="G4" s="484"/>
      <c r="H4" s="484"/>
      <c r="I4" s="484"/>
      <c r="J4" s="484"/>
      <c r="K4" s="485"/>
    </row>
    <row r="5" spans="1:11" ht="14.25" thickBot="1" thickTop="1">
      <c r="A5" s="99"/>
      <c r="B5" s="100"/>
      <c r="C5" s="100"/>
      <c r="D5" s="100"/>
      <c r="E5" s="100"/>
      <c r="F5" s="100"/>
      <c r="G5" s="474"/>
      <c r="H5" s="474"/>
      <c r="I5" s="100"/>
      <c r="J5" s="101"/>
      <c r="K5" s="221"/>
    </row>
    <row r="6" spans="1:11" ht="14.25" thickBot="1" thickTop="1">
      <c r="A6" s="486" t="s">
        <v>1328</v>
      </c>
      <c r="B6" s="487"/>
      <c r="C6" s="487"/>
      <c r="D6" s="102"/>
      <c r="E6" s="103"/>
      <c r="F6" s="102"/>
      <c r="G6" s="103"/>
      <c r="H6" s="102"/>
      <c r="I6" s="104"/>
      <c r="J6" s="105"/>
      <c r="K6" s="106" t="s">
        <v>1447</v>
      </c>
    </row>
    <row r="7" spans="1:11" ht="12.75">
      <c r="A7" s="490" t="s">
        <v>1811</v>
      </c>
      <c r="B7" s="491"/>
      <c r="C7" s="491"/>
      <c r="D7" s="491"/>
      <c r="E7" s="491"/>
      <c r="F7" s="491"/>
      <c r="G7" s="491"/>
      <c r="H7" s="491"/>
      <c r="I7" s="491"/>
      <c r="J7" s="492"/>
      <c r="K7" s="107">
        <v>756178</v>
      </c>
    </row>
    <row r="8" spans="1:11" ht="12.75">
      <c r="A8" s="488" t="s">
        <v>1812</v>
      </c>
      <c r="B8" s="489"/>
      <c r="C8" s="489"/>
      <c r="D8" s="489"/>
      <c r="E8" s="489"/>
      <c r="F8" s="489"/>
      <c r="G8" s="489"/>
      <c r="H8" s="489"/>
      <c r="I8" s="489"/>
      <c r="J8" s="493"/>
      <c r="K8" s="108">
        <v>0</v>
      </c>
    </row>
    <row r="9" spans="1:11" ht="12.75">
      <c r="A9" s="488" t="s">
        <v>1813</v>
      </c>
      <c r="B9" s="489"/>
      <c r="C9" s="489"/>
      <c r="D9" s="489"/>
      <c r="E9" s="489"/>
      <c r="F9" s="489"/>
      <c r="G9" s="489"/>
      <c r="H9" s="489"/>
      <c r="I9" s="489"/>
      <c r="J9" s="493"/>
      <c r="K9" s="108">
        <v>0</v>
      </c>
    </row>
    <row r="10" spans="1:11" ht="12.75">
      <c r="A10" s="488" t="s">
        <v>1814</v>
      </c>
      <c r="B10" s="489"/>
      <c r="C10" s="489"/>
      <c r="D10" s="489"/>
      <c r="E10" s="489"/>
      <c r="F10" s="489"/>
      <c r="G10" s="489"/>
      <c r="H10" s="489"/>
      <c r="I10" s="489"/>
      <c r="J10" s="489"/>
      <c r="K10" s="108">
        <v>0</v>
      </c>
    </row>
    <row r="11" spans="1:11" ht="12.75">
      <c r="A11" s="488" t="s">
        <v>1815</v>
      </c>
      <c r="B11" s="489"/>
      <c r="C11" s="489"/>
      <c r="D11" s="489"/>
      <c r="E11" s="489"/>
      <c r="F11" s="489"/>
      <c r="G11" s="489"/>
      <c r="H11" s="489"/>
      <c r="I11" s="489"/>
      <c r="J11" s="493"/>
      <c r="K11" s="223">
        <v>2818</v>
      </c>
    </row>
    <row r="12" spans="1:11" ht="12.75">
      <c r="A12" s="488" t="s">
        <v>1816</v>
      </c>
      <c r="B12" s="489"/>
      <c r="C12" s="489"/>
      <c r="D12" s="489"/>
      <c r="E12" s="489"/>
      <c r="F12" s="489"/>
      <c r="G12" s="489"/>
      <c r="H12" s="489"/>
      <c r="I12" s="489"/>
      <c r="J12" s="493"/>
      <c r="K12" s="223"/>
    </row>
    <row r="13" spans="1:11" ht="13.5" thickBot="1">
      <c r="A13" s="488" t="s">
        <v>1329</v>
      </c>
      <c r="B13" s="489"/>
      <c r="C13" s="489"/>
      <c r="D13" s="489"/>
      <c r="E13" s="489"/>
      <c r="F13" s="489"/>
      <c r="G13" s="489"/>
      <c r="H13" s="489"/>
      <c r="I13" s="489"/>
      <c r="J13" s="493"/>
      <c r="K13" s="109">
        <f>SUM(K7:K11)</f>
        <v>758996</v>
      </c>
    </row>
    <row r="14" spans="1:11" ht="14.25" thickBot="1" thickTop="1">
      <c r="A14" s="472" t="s">
        <v>1330</v>
      </c>
      <c r="B14" s="473"/>
      <c r="C14" s="473"/>
      <c r="D14" s="473"/>
      <c r="E14" s="224"/>
      <c r="F14" s="224"/>
      <c r="G14" s="224"/>
      <c r="H14" s="224"/>
      <c r="I14" s="224"/>
      <c r="J14" s="224"/>
      <c r="K14" s="110">
        <f>K13/2</f>
        <v>379498</v>
      </c>
    </row>
    <row r="15" ht="13.5" thickTop="1"/>
  </sheetData>
  <sheetProtection/>
  <mergeCells count="14">
    <mergeCell ref="A9:J9"/>
    <mergeCell ref="A11:J11"/>
    <mergeCell ref="A12:J12"/>
    <mergeCell ref="A13:J13"/>
    <mergeCell ref="A14:D14"/>
    <mergeCell ref="G5:H5"/>
    <mergeCell ref="A1:K1"/>
    <mergeCell ref="A2:K2"/>
    <mergeCell ref="A3:K3"/>
    <mergeCell ref="A4:K4"/>
    <mergeCell ref="A6:C6"/>
    <mergeCell ref="A10:J10"/>
    <mergeCell ref="A7:J7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29.25390625" style="0" customWidth="1"/>
    <col min="2" max="2" width="11.00390625" style="0" customWidth="1"/>
    <col min="3" max="3" width="10.125" style="0" customWidth="1"/>
    <col min="4" max="6" width="10.125" style="0" bestFit="1" customWidth="1"/>
    <col min="7" max="7" width="11.25390625" style="0" bestFit="1" customWidth="1"/>
  </cols>
  <sheetData>
    <row r="1" spans="1:7" ht="12.75">
      <c r="A1" s="291" t="s">
        <v>2215</v>
      </c>
      <c r="B1" s="291"/>
      <c r="C1" s="291"/>
      <c r="D1" s="291"/>
      <c r="E1" s="291"/>
      <c r="F1" s="291"/>
      <c r="G1" s="291"/>
    </row>
    <row r="2" ht="12.75">
      <c r="B2" s="55"/>
    </row>
    <row r="3" spans="1:8" ht="30.75" customHeight="1">
      <c r="A3" s="494" t="s">
        <v>1810</v>
      </c>
      <c r="B3" s="494"/>
      <c r="C3" s="494"/>
      <c r="D3" s="494"/>
      <c r="E3" s="494"/>
      <c r="F3" s="494"/>
      <c r="G3" s="494"/>
      <c r="H3" s="111"/>
    </row>
    <row r="4" spans="1:8" ht="12.75">
      <c r="A4" s="112"/>
      <c r="B4" s="112"/>
      <c r="C4" s="112"/>
      <c r="D4" s="112"/>
      <c r="E4" s="112"/>
      <c r="F4" s="112"/>
      <c r="G4" s="112"/>
      <c r="H4" s="111"/>
    </row>
    <row r="5" spans="1:8" ht="15.75" thickBot="1">
      <c r="A5" s="113"/>
      <c r="B5" s="114"/>
      <c r="C5" s="113"/>
      <c r="D5" s="113"/>
      <c r="E5" s="113"/>
      <c r="F5" s="113"/>
      <c r="G5" s="115" t="s">
        <v>1817</v>
      </c>
      <c r="H5" s="111"/>
    </row>
    <row r="6" spans="1:8" ht="13.5" customHeight="1" thickBot="1">
      <c r="A6" s="495" t="s">
        <v>5</v>
      </c>
      <c r="B6" s="497" t="s">
        <v>1331</v>
      </c>
      <c r="C6" s="499" t="s">
        <v>1332</v>
      </c>
      <c r="D6" s="500"/>
      <c r="E6" s="500"/>
      <c r="F6" s="501"/>
      <c r="G6" s="502" t="s">
        <v>423</v>
      </c>
      <c r="H6" s="111"/>
    </row>
    <row r="7" spans="1:11" ht="15.75" thickBot="1">
      <c r="A7" s="496"/>
      <c r="B7" s="498"/>
      <c r="C7" s="116" t="s">
        <v>1333</v>
      </c>
      <c r="D7" s="116" t="s">
        <v>1334</v>
      </c>
      <c r="E7" s="116" t="s">
        <v>1335</v>
      </c>
      <c r="F7" s="116" t="s">
        <v>1448</v>
      </c>
      <c r="G7" s="503"/>
      <c r="H7" s="117"/>
      <c r="K7" t="s">
        <v>1336</v>
      </c>
    </row>
    <row r="8" spans="1:8" ht="13.5" thickBot="1">
      <c r="A8" s="118">
        <v>1</v>
      </c>
      <c r="B8" s="119">
        <v>2</v>
      </c>
      <c r="C8" s="120">
        <v>3</v>
      </c>
      <c r="D8" s="121">
        <v>4</v>
      </c>
      <c r="E8" s="122">
        <v>5</v>
      </c>
      <c r="F8" s="123">
        <v>6</v>
      </c>
      <c r="G8" s="119" t="s">
        <v>1337</v>
      </c>
      <c r="H8" s="124"/>
    </row>
    <row r="9" spans="1:8" ht="25.5">
      <c r="A9" s="125" t="s">
        <v>1811</v>
      </c>
      <c r="B9" s="126" t="s">
        <v>1</v>
      </c>
      <c r="C9" s="127">
        <v>756178</v>
      </c>
      <c r="D9" s="128">
        <f>C9*1.017</f>
        <v>769033.026</v>
      </c>
      <c r="E9" s="129">
        <f>D9*1.017</f>
        <v>782106.5874419999</v>
      </c>
      <c r="F9" s="130">
        <f>E9*1.017</f>
        <v>795402.3994285138</v>
      </c>
      <c r="G9" s="131">
        <f>SUM(C9:F9)</f>
        <v>3102720.012870514</v>
      </c>
      <c r="H9" s="132"/>
    </row>
    <row r="10" spans="1:8" ht="63.75">
      <c r="A10" s="133" t="s">
        <v>1818</v>
      </c>
      <c r="B10" s="134" t="s">
        <v>2</v>
      </c>
      <c r="C10" s="127">
        <v>0</v>
      </c>
      <c r="D10" s="128">
        <f aca="true" t="shared" si="0" ref="D10:F14">C10*1.017</f>
        <v>0</v>
      </c>
      <c r="E10" s="129">
        <f t="shared" si="0"/>
        <v>0</v>
      </c>
      <c r="F10" s="130">
        <f t="shared" si="0"/>
        <v>0</v>
      </c>
      <c r="G10" s="135">
        <f>SUM(C10:F10)</f>
        <v>0</v>
      </c>
      <c r="H10" s="132"/>
    </row>
    <row r="11" spans="1:8" ht="25.5">
      <c r="A11" s="133" t="s">
        <v>1813</v>
      </c>
      <c r="B11" s="126" t="s">
        <v>3</v>
      </c>
      <c r="C11" s="127">
        <v>0</v>
      </c>
      <c r="D11" s="128">
        <f t="shared" si="0"/>
        <v>0</v>
      </c>
      <c r="E11" s="129">
        <f t="shared" si="0"/>
        <v>0</v>
      </c>
      <c r="F11" s="130">
        <f t="shared" si="0"/>
        <v>0</v>
      </c>
      <c r="G11" s="135">
        <f>SUM(C11:F11)</f>
        <v>0</v>
      </c>
      <c r="H11" s="132"/>
    </row>
    <row r="12" spans="1:8" ht="51">
      <c r="A12" s="133" t="s">
        <v>1814</v>
      </c>
      <c r="B12" s="134" t="s">
        <v>4</v>
      </c>
      <c r="C12" s="127">
        <v>0</v>
      </c>
      <c r="D12" s="128"/>
      <c r="E12" s="129"/>
      <c r="F12" s="130"/>
      <c r="G12" s="135"/>
      <c r="H12" s="132"/>
    </row>
    <row r="13" spans="1:8" ht="15">
      <c r="A13" s="133" t="s">
        <v>1815</v>
      </c>
      <c r="B13" s="126" t="s">
        <v>7</v>
      </c>
      <c r="C13" s="127">
        <v>2818</v>
      </c>
      <c r="D13" s="128"/>
      <c r="E13" s="129"/>
      <c r="F13" s="130"/>
      <c r="G13" s="135"/>
      <c r="H13" s="143"/>
    </row>
    <row r="14" spans="1:8" ht="39" thickBot="1">
      <c r="A14" s="133" t="s">
        <v>1816</v>
      </c>
      <c r="B14" s="134" t="s">
        <v>8</v>
      </c>
      <c r="C14" s="127">
        <v>0</v>
      </c>
      <c r="D14" s="128">
        <f t="shared" si="0"/>
        <v>0</v>
      </c>
      <c r="E14" s="129">
        <f t="shared" si="0"/>
        <v>0</v>
      </c>
      <c r="F14" s="130">
        <f t="shared" si="0"/>
        <v>0</v>
      </c>
      <c r="G14" s="135">
        <f>SUM(C14:F14)</f>
        <v>0</v>
      </c>
      <c r="H14" s="143"/>
    </row>
    <row r="15" spans="1:8" ht="15" thickBot="1">
      <c r="A15" s="136" t="s">
        <v>1338</v>
      </c>
      <c r="B15" s="137" t="s">
        <v>7</v>
      </c>
      <c r="C15" s="138">
        <f>SUM(C9:C14)</f>
        <v>758996</v>
      </c>
      <c r="D15" s="139">
        <f>SUM(D9:D14)</f>
        <v>769033.026</v>
      </c>
      <c r="E15" s="140">
        <f>SUM(E9:E14)</f>
        <v>782106.5874419999</v>
      </c>
      <c r="F15" s="141">
        <f>SUM(F9:F14)</f>
        <v>795402.3994285138</v>
      </c>
      <c r="G15" s="142">
        <f>SUM(G9:G14)</f>
        <v>3102720.012870514</v>
      </c>
      <c r="H15" s="143"/>
    </row>
    <row r="16" spans="1:8" ht="15" thickBot="1">
      <c r="A16" s="144" t="s">
        <v>1339</v>
      </c>
      <c r="B16" s="145" t="s">
        <v>8</v>
      </c>
      <c r="C16" s="146">
        <f>C15*0.5</f>
        <v>379498</v>
      </c>
      <c r="D16" s="147">
        <f>D15*0.5</f>
        <v>384516.513</v>
      </c>
      <c r="E16" s="148">
        <f>E15*0.5</f>
        <v>391053.29372099997</v>
      </c>
      <c r="F16" s="149">
        <f>F15*0.5</f>
        <v>397701.1997142569</v>
      </c>
      <c r="G16" s="150">
        <f>G15*0.5</f>
        <v>1551360.006435257</v>
      </c>
      <c r="H16" s="132"/>
    </row>
    <row r="17" spans="1:8" ht="39" thickBot="1">
      <c r="A17" s="136" t="s">
        <v>1340</v>
      </c>
      <c r="B17" s="137" t="s">
        <v>9</v>
      </c>
      <c r="C17" s="138">
        <f>SUM(C18:C24)</f>
        <v>0</v>
      </c>
      <c r="D17" s="139">
        <f>SUM(D18:D24)</f>
        <v>0</v>
      </c>
      <c r="E17" s="140">
        <f>SUM(E18:E24)</f>
        <v>0</v>
      </c>
      <c r="F17" s="141">
        <f>SUM(F18:F24)</f>
        <v>0</v>
      </c>
      <c r="G17" s="142">
        <f>SUM(G18:G24)</f>
        <v>0</v>
      </c>
      <c r="H17" s="132"/>
    </row>
    <row r="18" spans="1:8" ht="48">
      <c r="A18" s="151" t="s">
        <v>1819</v>
      </c>
      <c r="B18" s="126" t="s">
        <v>10</v>
      </c>
      <c r="C18" s="127"/>
      <c r="D18" s="128"/>
      <c r="E18" s="129"/>
      <c r="F18" s="130"/>
      <c r="G18" s="131">
        <f aca="true" t="shared" si="1" ref="G18:G24">SUM(C18:F18)</f>
        <v>0</v>
      </c>
      <c r="H18" s="132"/>
    </row>
    <row r="19" spans="1:8" ht="96">
      <c r="A19" s="152" t="s">
        <v>1820</v>
      </c>
      <c r="B19" s="134" t="s">
        <v>11</v>
      </c>
      <c r="C19" s="153"/>
      <c r="D19" s="154"/>
      <c r="E19" s="155"/>
      <c r="F19" s="156"/>
      <c r="G19" s="135">
        <f t="shared" si="1"/>
        <v>0</v>
      </c>
      <c r="H19" s="132"/>
    </row>
    <row r="20" spans="1:8" ht="48">
      <c r="A20" s="152" t="s">
        <v>1821</v>
      </c>
      <c r="B20" s="126" t="s">
        <v>12</v>
      </c>
      <c r="C20" s="153"/>
      <c r="D20" s="154"/>
      <c r="E20" s="155"/>
      <c r="F20" s="156"/>
      <c r="G20" s="135">
        <f t="shared" si="1"/>
        <v>0</v>
      </c>
      <c r="H20" s="132"/>
    </row>
    <row r="21" spans="1:8" ht="60">
      <c r="A21" s="152" t="s">
        <v>1822</v>
      </c>
      <c r="B21" s="134" t="s">
        <v>13</v>
      </c>
      <c r="C21" s="153"/>
      <c r="D21" s="154"/>
      <c r="E21" s="155"/>
      <c r="F21" s="156"/>
      <c r="G21" s="135">
        <f t="shared" si="1"/>
        <v>0</v>
      </c>
      <c r="H21" s="132"/>
    </row>
    <row r="22" spans="1:8" ht="84">
      <c r="A22" s="152" t="s">
        <v>1823</v>
      </c>
      <c r="B22" s="126" t="s">
        <v>14</v>
      </c>
      <c r="C22" s="153"/>
      <c r="D22" s="154"/>
      <c r="E22" s="155"/>
      <c r="F22" s="156"/>
      <c r="G22" s="135">
        <f t="shared" si="1"/>
        <v>0</v>
      </c>
      <c r="H22" s="132"/>
    </row>
    <row r="23" spans="1:8" ht="48">
      <c r="A23" s="152" t="s">
        <v>1824</v>
      </c>
      <c r="B23" s="134" t="s">
        <v>15</v>
      </c>
      <c r="C23" s="153"/>
      <c r="D23" s="154"/>
      <c r="E23" s="155"/>
      <c r="F23" s="156"/>
      <c r="G23" s="135">
        <f t="shared" si="1"/>
        <v>0</v>
      </c>
      <c r="H23" s="163"/>
    </row>
    <row r="24" spans="1:8" ht="60.75" thickBot="1">
      <c r="A24" s="157" t="s">
        <v>1825</v>
      </c>
      <c r="B24" s="126" t="s">
        <v>16</v>
      </c>
      <c r="C24" s="158"/>
      <c r="D24" s="159"/>
      <c r="E24" s="160"/>
      <c r="F24" s="161"/>
      <c r="G24" s="162">
        <f t="shared" si="1"/>
        <v>0</v>
      </c>
      <c r="H24" s="164"/>
    </row>
    <row r="25" spans="1:8" ht="39" thickBot="1">
      <c r="A25" s="136" t="s">
        <v>1341</v>
      </c>
      <c r="B25" s="137" t="s">
        <v>17</v>
      </c>
      <c r="C25" s="138">
        <f>SUM(C26:C32)</f>
        <v>0</v>
      </c>
      <c r="D25" s="139">
        <f>SUM(D26:D32)</f>
        <v>0</v>
      </c>
      <c r="E25" s="140">
        <f>SUM(E26:E32)</f>
        <v>0</v>
      </c>
      <c r="F25" s="141">
        <f>SUM(F26:F32)</f>
        <v>0</v>
      </c>
      <c r="G25" s="142">
        <f>SUM(G26:G32)</f>
        <v>0</v>
      </c>
      <c r="H25" s="164"/>
    </row>
    <row r="26" spans="1:8" ht="48">
      <c r="A26" s="151" t="s">
        <v>1819</v>
      </c>
      <c r="B26" s="126" t="s">
        <v>18</v>
      </c>
      <c r="C26" s="127"/>
      <c r="D26" s="128"/>
      <c r="E26" s="129"/>
      <c r="F26" s="130"/>
      <c r="G26" s="131">
        <f aca="true" t="shared" si="2" ref="G26:G31">SUM(C26:F26)</f>
        <v>0</v>
      </c>
      <c r="H26" s="164"/>
    </row>
    <row r="27" spans="1:8" ht="96">
      <c r="A27" s="152" t="s">
        <v>1820</v>
      </c>
      <c r="B27" s="134" t="s">
        <v>0</v>
      </c>
      <c r="C27" s="153"/>
      <c r="D27" s="154"/>
      <c r="E27" s="155"/>
      <c r="F27" s="156"/>
      <c r="G27" s="135">
        <f t="shared" si="2"/>
        <v>0</v>
      </c>
      <c r="H27" s="164"/>
    </row>
    <row r="28" spans="1:8" ht="48">
      <c r="A28" s="152" t="s">
        <v>1821</v>
      </c>
      <c r="B28" s="134" t="s">
        <v>19</v>
      </c>
      <c r="C28" s="153"/>
      <c r="D28" s="154"/>
      <c r="E28" s="155"/>
      <c r="F28" s="156"/>
      <c r="G28" s="135">
        <f t="shared" si="2"/>
        <v>0</v>
      </c>
      <c r="H28" s="164"/>
    </row>
    <row r="29" spans="1:8" ht="60">
      <c r="A29" s="152" t="s">
        <v>1822</v>
      </c>
      <c r="B29" s="134" t="s">
        <v>20</v>
      </c>
      <c r="C29" s="153"/>
      <c r="D29" s="154"/>
      <c r="E29" s="155"/>
      <c r="F29" s="156"/>
      <c r="G29" s="135">
        <f t="shared" si="2"/>
        <v>0</v>
      </c>
      <c r="H29" s="164"/>
    </row>
    <row r="30" spans="1:8" ht="84">
      <c r="A30" s="152" t="s">
        <v>1823</v>
      </c>
      <c r="B30" s="134" t="s">
        <v>21</v>
      </c>
      <c r="C30" s="153"/>
      <c r="D30" s="154"/>
      <c r="E30" s="155"/>
      <c r="F30" s="156"/>
      <c r="G30" s="135">
        <f t="shared" si="2"/>
        <v>0</v>
      </c>
      <c r="H30" s="164"/>
    </row>
    <row r="31" spans="1:8" ht="48">
      <c r="A31" s="152" t="s">
        <v>1824</v>
      </c>
      <c r="B31" s="134" t="s">
        <v>22</v>
      </c>
      <c r="C31" s="153"/>
      <c r="D31" s="154"/>
      <c r="E31" s="155"/>
      <c r="F31" s="156"/>
      <c r="G31" s="135">
        <f t="shared" si="2"/>
        <v>0</v>
      </c>
      <c r="H31" s="163"/>
    </row>
    <row r="32" spans="1:8" ht="60.75" thickBot="1">
      <c r="A32" s="157" t="s">
        <v>1825</v>
      </c>
      <c r="B32" s="134"/>
      <c r="C32" s="158"/>
      <c r="D32" s="159"/>
      <c r="E32" s="160"/>
      <c r="F32" s="161"/>
      <c r="G32" s="162"/>
      <c r="H32" s="163"/>
    </row>
    <row r="33" spans="1:8" ht="26.25" thickBot="1">
      <c r="A33" s="165" t="s">
        <v>1342</v>
      </c>
      <c r="B33" s="166" t="s">
        <v>24</v>
      </c>
      <c r="C33" s="167">
        <f>C17+C25</f>
        <v>0</v>
      </c>
      <c r="D33" s="168">
        <f>D17+D25</f>
        <v>0</v>
      </c>
      <c r="E33" s="169">
        <f>E17+E25</f>
        <v>0</v>
      </c>
      <c r="F33" s="170">
        <f>F17+F25</f>
        <v>0</v>
      </c>
      <c r="G33" s="171">
        <f>G17+G25</f>
        <v>0</v>
      </c>
      <c r="H33" s="164"/>
    </row>
    <row r="34" spans="1:8" ht="26.25" thickBot="1">
      <c r="A34" s="172" t="s">
        <v>1343</v>
      </c>
      <c r="B34" s="173" t="s">
        <v>25</v>
      </c>
      <c r="C34" s="174">
        <f>C16-C33</f>
        <v>379498</v>
      </c>
      <c r="D34" s="175">
        <f>D16-D33</f>
        <v>384516.513</v>
      </c>
      <c r="E34" s="176">
        <f>E16-E33</f>
        <v>391053.29372099997</v>
      </c>
      <c r="F34" s="177">
        <f>F16-F33</f>
        <v>397701.1997142569</v>
      </c>
      <c r="G34" s="178">
        <f>G16-G33</f>
        <v>1551360.006435257</v>
      </c>
      <c r="H34" s="164"/>
    </row>
    <row r="35" spans="1:8" ht="12.75">
      <c r="A35" s="164"/>
      <c r="B35" s="4"/>
      <c r="C35" s="164"/>
      <c r="D35" s="164"/>
      <c r="E35" s="164"/>
      <c r="F35" s="164"/>
      <c r="G35" s="164"/>
      <c r="H35" s="164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625" style="0" customWidth="1"/>
    <col min="2" max="2" width="52.125" style="0" customWidth="1"/>
    <col min="3" max="3" width="22.00390625" style="0" customWidth="1"/>
  </cols>
  <sheetData>
    <row r="1" spans="1:3" ht="12.75">
      <c r="A1" s="291" t="s">
        <v>1826</v>
      </c>
      <c r="B1" s="291"/>
      <c r="C1" s="291"/>
    </row>
    <row r="2" spans="1:3" ht="12.75">
      <c r="A2" s="18"/>
      <c r="B2" s="18"/>
      <c r="C2" s="18"/>
    </row>
    <row r="3" spans="1:3" ht="15.75">
      <c r="A3" s="504" t="s">
        <v>1793</v>
      </c>
      <c r="B3" s="504"/>
      <c r="C3" s="504"/>
    </row>
    <row r="4" spans="1:3" ht="15">
      <c r="A4" s="505" t="s">
        <v>1827</v>
      </c>
      <c r="B4" s="505"/>
      <c r="C4" s="505"/>
    </row>
    <row r="5" spans="1:3" ht="13.5" thickBot="1">
      <c r="A5" s="226"/>
      <c r="B5" s="226"/>
      <c r="C5" s="227"/>
    </row>
    <row r="6" spans="1:3" ht="26.25" thickBot="1">
      <c r="A6" s="228" t="s">
        <v>1828</v>
      </c>
      <c r="B6" s="229" t="s">
        <v>5</v>
      </c>
      <c r="C6" s="230" t="s">
        <v>1835</v>
      </c>
    </row>
    <row r="7" spans="1:3" ht="28.5" customHeight="1">
      <c r="A7" s="231" t="s">
        <v>443</v>
      </c>
      <c r="B7" s="232" t="s">
        <v>1834</v>
      </c>
      <c r="C7" s="233">
        <v>7112618</v>
      </c>
    </row>
    <row r="8" spans="1:3" ht="28.5" customHeight="1">
      <c r="A8" s="234" t="s">
        <v>444</v>
      </c>
      <c r="B8" s="235" t="s">
        <v>1829</v>
      </c>
      <c r="C8" s="236">
        <v>7112618</v>
      </c>
    </row>
    <row r="9" spans="1:3" ht="28.5" customHeight="1">
      <c r="A9" s="234" t="s">
        <v>445</v>
      </c>
      <c r="B9" s="235" t="s">
        <v>1830</v>
      </c>
      <c r="C9" s="236">
        <v>0</v>
      </c>
    </row>
    <row r="10" spans="1:3" ht="28.5" customHeight="1">
      <c r="A10" s="234" t="s">
        <v>446</v>
      </c>
      <c r="B10" s="237" t="s">
        <v>1831</v>
      </c>
      <c r="C10" s="236">
        <v>28347444</v>
      </c>
    </row>
    <row r="11" spans="1:3" ht="28.5" customHeight="1" thickBot="1">
      <c r="A11" s="238" t="s">
        <v>447</v>
      </c>
      <c r="B11" s="239" t="s">
        <v>1832</v>
      </c>
      <c r="C11" s="240">
        <v>21461258</v>
      </c>
    </row>
    <row r="12" spans="1:3" ht="28.5" customHeight="1">
      <c r="A12" s="241" t="s">
        <v>448</v>
      </c>
      <c r="B12" s="242" t="s">
        <v>1833</v>
      </c>
      <c r="C12" s="243">
        <f>C7+C10-C11</f>
        <v>13998804</v>
      </c>
    </row>
    <row r="13" spans="1:3" ht="28.5" customHeight="1">
      <c r="A13" s="234" t="s">
        <v>449</v>
      </c>
      <c r="B13" s="235" t="s">
        <v>1829</v>
      </c>
      <c r="C13" s="236">
        <v>13998804</v>
      </c>
    </row>
    <row r="14" spans="1:3" ht="28.5" customHeight="1" thickBot="1">
      <c r="A14" s="244" t="s">
        <v>450</v>
      </c>
      <c r="B14" s="245" t="s">
        <v>1830</v>
      </c>
      <c r="C14" s="246">
        <v>0</v>
      </c>
    </row>
  </sheetData>
  <sheetProtection/>
  <mergeCells count="3">
    <mergeCell ref="A1:C1"/>
    <mergeCell ref="A3:C3"/>
    <mergeCell ref="A4:C4"/>
  </mergeCells>
  <conditionalFormatting sqref="C12">
    <cfRule type="cellIs" priority="1" dxfId="1" operator="notEqual" stopIfTrue="1">
      <formula>SUM(C13:C14)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84" t="s">
        <v>910</v>
      </c>
      <c r="B1" s="285"/>
      <c r="C1" s="285"/>
      <c r="D1" s="285"/>
      <c r="E1" s="285"/>
      <c r="F1" s="285"/>
      <c r="G1" s="285"/>
    </row>
    <row r="2" spans="1:7" ht="60">
      <c r="A2" s="39" t="s">
        <v>470</v>
      </c>
      <c r="B2" s="39" t="s">
        <v>5</v>
      </c>
      <c r="C2" s="39" t="s">
        <v>471</v>
      </c>
      <c r="D2" s="39" t="s">
        <v>472</v>
      </c>
      <c r="E2" s="39" t="s">
        <v>911</v>
      </c>
      <c r="F2" s="39" t="s">
        <v>912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913</v>
      </c>
      <c r="C4" s="42">
        <v>13486</v>
      </c>
      <c r="D4" s="42">
        <v>13486</v>
      </c>
      <c r="E4" s="42">
        <v>8104</v>
      </c>
      <c r="F4" s="42">
        <v>0</v>
      </c>
      <c r="G4" s="42">
        <v>8104</v>
      </c>
    </row>
    <row r="5" spans="1:7" ht="12.75">
      <c r="A5" s="40" t="s">
        <v>2</v>
      </c>
      <c r="B5" s="41" t="s">
        <v>914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25.5">
      <c r="A6" s="40" t="s">
        <v>3</v>
      </c>
      <c r="B6" s="41" t="s">
        <v>915</v>
      </c>
      <c r="C6" s="42">
        <v>6871</v>
      </c>
      <c r="D6" s="42">
        <v>6871</v>
      </c>
      <c r="E6" s="42">
        <v>4938</v>
      </c>
      <c r="F6" s="42">
        <v>0</v>
      </c>
      <c r="G6" s="42">
        <v>4938</v>
      </c>
    </row>
    <row r="7" spans="1:7" ht="12.75">
      <c r="A7" s="40" t="s">
        <v>4</v>
      </c>
      <c r="B7" s="41" t="s">
        <v>916</v>
      </c>
      <c r="C7" s="42">
        <v>1200</v>
      </c>
      <c r="D7" s="42">
        <v>1200</v>
      </c>
      <c r="E7" s="42">
        <v>720</v>
      </c>
      <c r="F7" s="42">
        <v>0</v>
      </c>
      <c r="G7" s="42">
        <v>720</v>
      </c>
    </row>
    <row r="8" spans="1:7" ht="12.75">
      <c r="A8" s="40" t="s">
        <v>7</v>
      </c>
      <c r="B8" s="41" t="s">
        <v>917</v>
      </c>
      <c r="C8" s="42">
        <v>0</v>
      </c>
      <c r="D8" s="42">
        <v>638</v>
      </c>
      <c r="E8" s="42">
        <v>638</v>
      </c>
      <c r="F8" s="42">
        <v>0</v>
      </c>
      <c r="G8" s="42">
        <v>638</v>
      </c>
    </row>
    <row r="9" spans="1:7" ht="12.75">
      <c r="A9" s="40" t="s">
        <v>8</v>
      </c>
      <c r="B9" s="41" t="s">
        <v>918</v>
      </c>
      <c r="C9" s="42">
        <v>0</v>
      </c>
      <c r="D9" s="42">
        <v>131</v>
      </c>
      <c r="E9" s="42">
        <v>131</v>
      </c>
      <c r="F9" s="42">
        <v>0</v>
      </c>
      <c r="G9" s="42">
        <v>131</v>
      </c>
    </row>
    <row r="10" spans="1:7" ht="12.75">
      <c r="A10" s="43" t="s">
        <v>9</v>
      </c>
      <c r="B10" s="44" t="s">
        <v>919</v>
      </c>
      <c r="C10" s="45">
        <v>21557</v>
      </c>
      <c r="D10" s="45">
        <v>22326</v>
      </c>
      <c r="E10" s="45">
        <v>14531</v>
      </c>
      <c r="F10" s="45">
        <v>0</v>
      </c>
      <c r="G10" s="45">
        <v>14531</v>
      </c>
    </row>
    <row r="11" spans="1:7" ht="12.75">
      <c r="A11" s="40" t="s">
        <v>10</v>
      </c>
      <c r="B11" s="41" t="s">
        <v>920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25.5">
      <c r="A12" s="40" t="s">
        <v>11</v>
      </c>
      <c r="B12" s="41" t="s">
        <v>921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25.5">
      <c r="A13" s="40" t="s">
        <v>12</v>
      </c>
      <c r="B13" s="41" t="s">
        <v>922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923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924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ht="25.5">
      <c r="A16" s="40" t="s">
        <v>15</v>
      </c>
      <c r="B16" s="41" t="s">
        <v>925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926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</row>
    <row r="18" spans="1:7" ht="12.75">
      <c r="A18" s="40" t="s">
        <v>17</v>
      </c>
      <c r="B18" s="41" t="s">
        <v>927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928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929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930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931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932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25.5">
      <c r="A24" s="40" t="s">
        <v>22</v>
      </c>
      <c r="B24" s="41" t="s">
        <v>933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934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935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ht="25.5">
      <c r="A27" s="40" t="s">
        <v>25</v>
      </c>
      <c r="B27" s="41" t="s">
        <v>936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937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938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939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940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941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942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943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944</v>
      </c>
      <c r="C35" s="42">
        <v>11053</v>
      </c>
      <c r="D35" s="42">
        <v>11053</v>
      </c>
      <c r="E35" s="42">
        <v>7811</v>
      </c>
      <c r="F35" s="42">
        <v>0</v>
      </c>
      <c r="G35" s="42">
        <v>7811</v>
      </c>
    </row>
    <row r="36" spans="1:7" ht="12.75">
      <c r="A36" s="40" t="s">
        <v>34</v>
      </c>
      <c r="B36" s="41" t="s">
        <v>945</v>
      </c>
      <c r="C36" s="42">
        <v>0</v>
      </c>
      <c r="D36" s="42">
        <v>0</v>
      </c>
      <c r="E36" s="42">
        <v>0</v>
      </c>
      <c r="F36" s="42">
        <v>0</v>
      </c>
      <c r="G36" s="42">
        <v>6521</v>
      </c>
    </row>
    <row r="37" spans="1:7" ht="12.75">
      <c r="A37" s="40" t="s">
        <v>35</v>
      </c>
      <c r="B37" s="41" t="s">
        <v>946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25.5">
      <c r="A38" s="40" t="s">
        <v>36</v>
      </c>
      <c r="B38" s="41" t="s">
        <v>947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7" ht="12.75">
      <c r="A39" s="40" t="s">
        <v>37</v>
      </c>
      <c r="B39" s="41" t="s">
        <v>948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ht="12.75">
      <c r="A40" s="40" t="s">
        <v>38</v>
      </c>
      <c r="B40" s="41" t="s">
        <v>949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ht="12.75">
      <c r="A41" s="40" t="s">
        <v>39</v>
      </c>
      <c r="B41" s="41" t="s">
        <v>950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</row>
    <row r="42" spans="1:7" ht="12.75">
      <c r="A42" s="40" t="s">
        <v>40</v>
      </c>
      <c r="B42" s="41" t="s">
        <v>951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</row>
    <row r="43" spans="1:7" ht="12.75">
      <c r="A43" s="40" t="s">
        <v>41</v>
      </c>
      <c r="B43" s="41" t="s">
        <v>952</v>
      </c>
      <c r="C43" s="42">
        <v>0</v>
      </c>
      <c r="D43" s="42">
        <v>0</v>
      </c>
      <c r="E43" s="42">
        <v>0</v>
      </c>
      <c r="F43" s="42">
        <v>0</v>
      </c>
      <c r="G43" s="42">
        <v>1290</v>
      </c>
    </row>
    <row r="44" spans="1:7" ht="12.75">
      <c r="A44" s="40" t="s">
        <v>42</v>
      </c>
      <c r="B44" s="41" t="s">
        <v>953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ht="12.75">
      <c r="A45" s="40" t="s">
        <v>43</v>
      </c>
      <c r="B45" s="41" t="s">
        <v>954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ht="12.75">
      <c r="A46" s="43" t="s">
        <v>44</v>
      </c>
      <c r="B46" s="44" t="s">
        <v>955</v>
      </c>
      <c r="C46" s="45">
        <v>32610</v>
      </c>
      <c r="D46" s="45">
        <v>33379</v>
      </c>
      <c r="E46" s="45">
        <v>22342</v>
      </c>
      <c r="F46" s="45">
        <v>0</v>
      </c>
      <c r="G46" s="45">
        <v>22342</v>
      </c>
    </row>
    <row r="47" spans="1:7" ht="12.75">
      <c r="A47" s="40" t="s">
        <v>45</v>
      </c>
      <c r="B47" s="41" t="s">
        <v>956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ht="25.5">
      <c r="A48" s="40" t="s">
        <v>46</v>
      </c>
      <c r="B48" s="41" t="s">
        <v>957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49" spans="1:7" ht="25.5">
      <c r="A49" s="40" t="s">
        <v>47</v>
      </c>
      <c r="B49" s="41" t="s">
        <v>958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ht="12.75">
      <c r="A50" s="40" t="s">
        <v>48</v>
      </c>
      <c r="B50" s="41" t="s">
        <v>959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ht="12.75">
      <c r="A51" s="40" t="s">
        <v>49</v>
      </c>
      <c r="B51" s="41" t="s">
        <v>960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ht="25.5">
      <c r="A52" s="40" t="s">
        <v>50</v>
      </c>
      <c r="B52" s="41" t="s">
        <v>961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7" ht="12.75">
      <c r="A53" s="40" t="s">
        <v>51</v>
      </c>
      <c r="B53" s="41" t="s">
        <v>962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ht="12.75">
      <c r="A54" s="40" t="s">
        <v>52</v>
      </c>
      <c r="B54" s="41" t="s">
        <v>963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ht="12.75">
      <c r="A55" s="40" t="s">
        <v>53</v>
      </c>
      <c r="B55" s="41" t="s">
        <v>964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</row>
    <row r="56" spans="1:7" ht="12.75">
      <c r="A56" s="40" t="s">
        <v>54</v>
      </c>
      <c r="B56" s="41" t="s">
        <v>965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ht="12.75">
      <c r="A57" s="40" t="s">
        <v>55</v>
      </c>
      <c r="B57" s="41" t="s">
        <v>966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ht="12.75">
      <c r="A58" s="40" t="s">
        <v>56</v>
      </c>
      <c r="B58" s="41" t="s">
        <v>967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59" spans="1:7" ht="12.75">
      <c r="A59" s="40" t="s">
        <v>57</v>
      </c>
      <c r="B59" s="41" t="s">
        <v>968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</row>
    <row r="60" spans="1:7" ht="25.5">
      <c r="A60" s="40" t="s">
        <v>58</v>
      </c>
      <c r="B60" s="41" t="s">
        <v>969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7" ht="12.75">
      <c r="A61" s="40" t="s">
        <v>59</v>
      </c>
      <c r="B61" s="41" t="s">
        <v>970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2" spans="1:7" ht="12.75">
      <c r="A62" s="40" t="s">
        <v>60</v>
      </c>
      <c r="B62" s="41" t="s">
        <v>971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ht="25.5">
      <c r="A63" s="40" t="s">
        <v>61</v>
      </c>
      <c r="B63" s="41" t="s">
        <v>972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</row>
    <row r="64" spans="1:7" ht="12.75">
      <c r="A64" s="40" t="s">
        <v>62</v>
      </c>
      <c r="B64" s="41" t="s">
        <v>973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</row>
    <row r="65" spans="1:7" ht="12.75">
      <c r="A65" s="40" t="s">
        <v>63</v>
      </c>
      <c r="B65" s="41" t="s">
        <v>974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</row>
    <row r="66" spans="1:7" ht="12.75">
      <c r="A66" s="40" t="s">
        <v>64</v>
      </c>
      <c r="B66" s="41" t="s">
        <v>975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ht="12.75">
      <c r="A67" s="40" t="s">
        <v>65</v>
      </c>
      <c r="B67" s="41" t="s">
        <v>976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</row>
    <row r="68" spans="1:7" ht="12.75">
      <c r="A68" s="40" t="s">
        <v>66</v>
      </c>
      <c r="B68" s="41" t="s">
        <v>977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</row>
    <row r="69" spans="1:7" ht="12.75">
      <c r="A69" s="40" t="s">
        <v>67</v>
      </c>
      <c r="B69" s="41" t="s">
        <v>978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</row>
    <row r="70" spans="1:7" ht="12.75">
      <c r="A70" s="40" t="s">
        <v>68</v>
      </c>
      <c r="B70" s="41" t="s">
        <v>979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</row>
    <row r="71" spans="1:7" ht="25.5">
      <c r="A71" s="40" t="s">
        <v>69</v>
      </c>
      <c r="B71" s="41" t="s">
        <v>980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</row>
    <row r="72" spans="1:7" ht="12.75">
      <c r="A72" s="40" t="s">
        <v>70</v>
      </c>
      <c r="B72" s="41" t="s">
        <v>981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</row>
    <row r="73" spans="1:7" ht="12.75">
      <c r="A73" s="40" t="s">
        <v>71</v>
      </c>
      <c r="B73" s="41" t="s">
        <v>982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ht="25.5">
      <c r="A74" s="40" t="s">
        <v>72</v>
      </c>
      <c r="B74" s="41" t="s">
        <v>983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ht="12.75">
      <c r="A75" s="40" t="s">
        <v>73</v>
      </c>
      <c r="B75" s="41" t="s">
        <v>984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</row>
    <row r="76" spans="1:7" ht="12.75">
      <c r="A76" s="40" t="s">
        <v>74</v>
      </c>
      <c r="B76" s="41" t="s">
        <v>985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</row>
    <row r="77" spans="1:7" ht="12.75">
      <c r="A77" s="40" t="s">
        <v>75</v>
      </c>
      <c r="B77" s="41" t="s">
        <v>986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</row>
    <row r="78" spans="1:7" ht="12.75">
      <c r="A78" s="40" t="s">
        <v>76</v>
      </c>
      <c r="B78" s="41" t="s">
        <v>987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</row>
    <row r="79" spans="1:7" ht="12.75">
      <c r="A79" s="40" t="s">
        <v>77</v>
      </c>
      <c r="B79" s="41" t="s">
        <v>988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</row>
    <row r="80" spans="1:7" ht="12.75">
      <c r="A80" s="40" t="s">
        <v>78</v>
      </c>
      <c r="B80" s="41" t="s">
        <v>989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</row>
    <row r="81" spans="1:7" ht="12.75">
      <c r="A81" s="40" t="s">
        <v>79</v>
      </c>
      <c r="B81" s="41" t="s">
        <v>990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</row>
    <row r="82" spans="1:7" ht="12.75">
      <c r="A82" s="43" t="s">
        <v>80</v>
      </c>
      <c r="B82" s="44" t="s">
        <v>991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</row>
    <row r="83" spans="1:7" ht="12.75">
      <c r="A83" s="40" t="s">
        <v>81</v>
      </c>
      <c r="B83" s="41" t="s">
        <v>992</v>
      </c>
      <c r="C83" s="42">
        <v>3</v>
      </c>
      <c r="D83" s="42">
        <v>3</v>
      </c>
      <c r="E83" s="42">
        <v>0</v>
      </c>
      <c r="F83" s="42">
        <v>0</v>
      </c>
      <c r="G83" s="42">
        <v>0</v>
      </c>
    </row>
    <row r="84" spans="1:7" ht="12.75">
      <c r="A84" s="40" t="s">
        <v>82</v>
      </c>
      <c r="B84" s="41" t="s">
        <v>993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ht="25.5">
      <c r="A85" s="40" t="s">
        <v>83</v>
      </c>
      <c r="B85" s="41" t="s">
        <v>994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ht="12.75">
      <c r="A86" s="40" t="s">
        <v>84</v>
      </c>
      <c r="B86" s="41" t="s">
        <v>995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ht="12.75">
      <c r="A87" s="40" t="s">
        <v>85</v>
      </c>
      <c r="B87" s="41" t="s">
        <v>996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</row>
    <row r="88" spans="1:7" ht="12.75">
      <c r="A88" s="40" t="s">
        <v>86</v>
      </c>
      <c r="B88" s="41" t="s">
        <v>997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</row>
    <row r="89" spans="1:7" ht="12.75">
      <c r="A89" s="40" t="s">
        <v>87</v>
      </c>
      <c r="B89" s="41" t="s">
        <v>998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</row>
    <row r="90" spans="1:7" ht="12.75">
      <c r="A90" s="40" t="s">
        <v>88</v>
      </c>
      <c r="B90" s="41" t="s">
        <v>999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</row>
    <row r="91" spans="1:7" ht="12.75">
      <c r="A91" s="40" t="s">
        <v>89</v>
      </c>
      <c r="B91" s="41" t="s">
        <v>1000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</row>
    <row r="92" spans="1:7" ht="12.75">
      <c r="A92" s="40" t="s">
        <v>90</v>
      </c>
      <c r="B92" s="41" t="s">
        <v>1001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</row>
    <row r="93" spans="1:7" ht="12.75">
      <c r="A93" s="40" t="s">
        <v>91</v>
      </c>
      <c r="B93" s="41" t="s">
        <v>1002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</row>
    <row r="94" spans="1:7" ht="12.75">
      <c r="A94" s="40" t="s">
        <v>92</v>
      </c>
      <c r="B94" s="41" t="s">
        <v>1003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</row>
    <row r="95" spans="1:7" ht="12.75">
      <c r="A95" s="40" t="s">
        <v>93</v>
      </c>
      <c r="B95" s="41" t="s">
        <v>1004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</row>
    <row r="96" spans="1:7" ht="12.75">
      <c r="A96" s="43" t="s">
        <v>94</v>
      </c>
      <c r="B96" s="44" t="s">
        <v>1005</v>
      </c>
      <c r="C96" s="45">
        <v>3</v>
      </c>
      <c r="D96" s="45">
        <v>3</v>
      </c>
      <c r="E96" s="45">
        <v>0</v>
      </c>
      <c r="F96" s="45">
        <v>0</v>
      </c>
      <c r="G96" s="45">
        <v>0</v>
      </c>
    </row>
    <row r="97" spans="1:7" ht="12.75">
      <c r="A97" s="40" t="s">
        <v>95</v>
      </c>
      <c r="B97" s="41" t="s">
        <v>1006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</row>
    <row r="98" spans="1:7" ht="12.75">
      <c r="A98" s="40" t="s">
        <v>96</v>
      </c>
      <c r="B98" s="41" t="s">
        <v>1007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</row>
    <row r="99" spans="1:7" ht="25.5">
      <c r="A99" s="40" t="s">
        <v>97</v>
      </c>
      <c r="B99" s="41" t="s">
        <v>1008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</row>
    <row r="100" spans="1:7" ht="12.75">
      <c r="A100" s="40" t="s">
        <v>98</v>
      </c>
      <c r="B100" s="41" t="s">
        <v>1009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</row>
    <row r="101" spans="1:7" ht="12.75">
      <c r="A101" s="40" t="s">
        <v>99</v>
      </c>
      <c r="B101" s="41" t="s">
        <v>1010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</row>
    <row r="102" spans="1:7" ht="12.75">
      <c r="A102" s="40" t="s">
        <v>100</v>
      </c>
      <c r="B102" s="41" t="s">
        <v>1011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</row>
    <row r="103" spans="1:7" ht="12.75">
      <c r="A103" s="40" t="s">
        <v>101</v>
      </c>
      <c r="B103" s="41" t="s">
        <v>1012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7" ht="12.75">
      <c r="A104" s="40" t="s">
        <v>102</v>
      </c>
      <c r="B104" s="41" t="s">
        <v>1013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7" ht="12.75">
      <c r="A105" s="40" t="s">
        <v>103</v>
      </c>
      <c r="B105" s="41" t="s">
        <v>1014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7" ht="12.75">
      <c r="A106" s="40" t="s">
        <v>104</v>
      </c>
      <c r="B106" s="41" t="s">
        <v>1015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7" ht="12.75">
      <c r="A107" s="40" t="s">
        <v>105</v>
      </c>
      <c r="B107" s="41" t="s">
        <v>1016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7" ht="12.75">
      <c r="A108" s="40" t="s">
        <v>106</v>
      </c>
      <c r="B108" s="41" t="s">
        <v>1017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7" ht="12.75">
      <c r="A109" s="40" t="s">
        <v>107</v>
      </c>
      <c r="B109" s="41" t="s">
        <v>1018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7" ht="12.75">
      <c r="A110" s="40" t="s">
        <v>108</v>
      </c>
      <c r="B110" s="41" t="s">
        <v>1019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7" ht="12.75">
      <c r="A111" s="40" t="s">
        <v>109</v>
      </c>
      <c r="B111" s="41" t="s">
        <v>1020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7" ht="12.75">
      <c r="A112" s="40" t="s">
        <v>110</v>
      </c>
      <c r="B112" s="41" t="s">
        <v>1021</v>
      </c>
      <c r="C112" s="42">
        <v>1117</v>
      </c>
      <c r="D112" s="42">
        <v>1472</v>
      </c>
      <c r="E112" s="42">
        <v>1472</v>
      </c>
      <c r="F112" s="42">
        <v>0</v>
      </c>
      <c r="G112" s="42">
        <v>685</v>
      </c>
    </row>
    <row r="113" spans="1:7" ht="12.75">
      <c r="A113" s="40" t="s">
        <v>111</v>
      </c>
      <c r="B113" s="41" t="s">
        <v>1022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7" ht="12.75">
      <c r="A114" s="40" t="s">
        <v>112</v>
      </c>
      <c r="B114" s="41" t="s">
        <v>1023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7" ht="12.75">
      <c r="A115" s="40" t="s">
        <v>113</v>
      </c>
      <c r="B115" s="41" t="s">
        <v>1024</v>
      </c>
      <c r="C115" s="42">
        <v>0</v>
      </c>
      <c r="D115" s="42">
        <v>0</v>
      </c>
      <c r="E115" s="42">
        <v>0</v>
      </c>
      <c r="F115" s="42">
        <v>0</v>
      </c>
      <c r="G115" s="42">
        <v>685</v>
      </c>
    </row>
    <row r="116" spans="1:7" ht="12.75">
      <c r="A116" s="40" t="s">
        <v>114</v>
      </c>
      <c r="B116" s="41" t="s">
        <v>1025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7" spans="1:7" ht="12.75">
      <c r="A117" s="40" t="s">
        <v>115</v>
      </c>
      <c r="B117" s="41" t="s">
        <v>1026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</row>
    <row r="118" spans="1:7" ht="12.75">
      <c r="A118" s="40" t="s">
        <v>116</v>
      </c>
      <c r="B118" s="41" t="s">
        <v>1027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</row>
    <row r="119" spans="1:7" ht="12.75">
      <c r="A119" s="40" t="s">
        <v>117</v>
      </c>
      <c r="B119" s="41" t="s">
        <v>1028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</row>
    <row r="120" spans="1:7" ht="12.75">
      <c r="A120" s="40" t="s">
        <v>118</v>
      </c>
      <c r="B120" s="41" t="s">
        <v>1029</v>
      </c>
      <c r="C120" s="42">
        <v>3500</v>
      </c>
      <c r="D120" s="42">
        <v>5819</v>
      </c>
      <c r="E120" s="42">
        <v>5819</v>
      </c>
      <c r="F120" s="42">
        <v>0</v>
      </c>
      <c r="G120" s="42">
        <v>2630</v>
      </c>
    </row>
    <row r="121" spans="1:7" ht="12.75">
      <c r="A121" s="40" t="s">
        <v>119</v>
      </c>
      <c r="B121" s="41" t="s">
        <v>1030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</row>
    <row r="122" spans="1:7" ht="12.75">
      <c r="A122" s="40" t="s">
        <v>120</v>
      </c>
      <c r="B122" s="41" t="s">
        <v>1031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</row>
    <row r="123" spans="1:7" ht="12.75">
      <c r="A123" s="40" t="s">
        <v>121</v>
      </c>
      <c r="B123" s="41" t="s">
        <v>1032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</row>
    <row r="124" spans="1:7" ht="12.75">
      <c r="A124" s="40" t="s">
        <v>122</v>
      </c>
      <c r="B124" s="41" t="s">
        <v>1033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</row>
    <row r="125" spans="1:7" ht="12.75">
      <c r="A125" s="40" t="s">
        <v>123</v>
      </c>
      <c r="B125" s="41" t="s">
        <v>1034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</row>
    <row r="126" spans="1:7" ht="12.75">
      <c r="A126" s="40" t="s">
        <v>124</v>
      </c>
      <c r="B126" s="41" t="s">
        <v>1035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</row>
    <row r="127" spans="1:7" ht="25.5">
      <c r="A127" s="40" t="s">
        <v>600</v>
      </c>
      <c r="B127" s="41" t="s">
        <v>1036</v>
      </c>
      <c r="C127" s="42">
        <v>0</v>
      </c>
      <c r="D127" s="42">
        <v>0</v>
      </c>
      <c r="E127" s="42">
        <v>0</v>
      </c>
      <c r="F127" s="42">
        <v>0</v>
      </c>
      <c r="G127" s="42">
        <v>2630</v>
      </c>
    </row>
    <row r="128" spans="1:7" ht="12.75">
      <c r="A128" s="40" t="s">
        <v>602</v>
      </c>
      <c r="B128" s="41" t="s">
        <v>1037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</row>
    <row r="129" spans="1:7" ht="12.75">
      <c r="A129" s="40" t="s">
        <v>604</v>
      </c>
      <c r="B129" s="41" t="s">
        <v>1038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</row>
    <row r="130" spans="1:7" ht="12.75">
      <c r="A130" s="40" t="s">
        <v>606</v>
      </c>
      <c r="B130" s="41" t="s">
        <v>1039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</row>
    <row r="131" spans="1:7" ht="25.5">
      <c r="A131" s="40" t="s">
        <v>608</v>
      </c>
      <c r="B131" s="41" t="s">
        <v>1040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</row>
    <row r="132" spans="1:7" ht="25.5">
      <c r="A132" s="40" t="s">
        <v>610</v>
      </c>
      <c r="B132" s="41" t="s">
        <v>1041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</row>
    <row r="133" spans="1:7" ht="25.5">
      <c r="A133" s="40" t="s">
        <v>612</v>
      </c>
      <c r="B133" s="41" t="s">
        <v>1042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</row>
    <row r="134" spans="1:7" ht="25.5">
      <c r="A134" s="40" t="s">
        <v>614</v>
      </c>
      <c r="B134" s="41" t="s">
        <v>1043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</row>
    <row r="135" spans="1:7" ht="25.5">
      <c r="A135" s="40" t="s">
        <v>616</v>
      </c>
      <c r="B135" s="41" t="s">
        <v>1044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</row>
    <row r="136" spans="1:7" ht="12.75">
      <c r="A136" s="40" t="s">
        <v>618</v>
      </c>
      <c r="B136" s="41" t="s">
        <v>1045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</row>
    <row r="137" spans="1:7" ht="12.75">
      <c r="A137" s="40" t="s">
        <v>620</v>
      </c>
      <c r="B137" s="41" t="s">
        <v>1046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</row>
    <row r="138" spans="1:7" ht="12.75">
      <c r="A138" s="40" t="s">
        <v>622</v>
      </c>
      <c r="B138" s="41" t="s">
        <v>1047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</row>
    <row r="139" spans="1:7" ht="12.75">
      <c r="A139" s="40" t="s">
        <v>624</v>
      </c>
      <c r="B139" s="41" t="s">
        <v>1048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</row>
    <row r="140" spans="1:7" ht="12.75">
      <c r="A140" s="40" t="s">
        <v>626</v>
      </c>
      <c r="B140" s="41" t="s">
        <v>1049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</row>
    <row r="141" spans="1:7" ht="12.75">
      <c r="A141" s="40" t="s">
        <v>628</v>
      </c>
      <c r="B141" s="41" t="s">
        <v>1050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</row>
    <row r="142" spans="1:7" ht="38.25">
      <c r="A142" s="40" t="s">
        <v>630</v>
      </c>
      <c r="B142" s="41" t="s">
        <v>1051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</row>
    <row r="143" spans="1:7" ht="12.75">
      <c r="A143" s="40" t="s">
        <v>632</v>
      </c>
      <c r="B143" s="41" t="s">
        <v>1052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</row>
    <row r="144" spans="1:7" ht="12.75">
      <c r="A144" s="40" t="s">
        <v>634</v>
      </c>
      <c r="B144" s="41" t="s">
        <v>1053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</row>
    <row r="145" spans="1:7" ht="12.75">
      <c r="A145" s="40" t="s">
        <v>636</v>
      </c>
      <c r="B145" s="41" t="s">
        <v>1054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</row>
    <row r="146" spans="1:7" ht="12.75">
      <c r="A146" s="40" t="s">
        <v>638</v>
      </c>
      <c r="B146" s="41" t="s">
        <v>1055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</row>
    <row r="147" spans="1:7" ht="12.75">
      <c r="A147" s="40" t="s">
        <v>640</v>
      </c>
      <c r="B147" s="41" t="s">
        <v>1056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</row>
    <row r="148" spans="1:7" ht="12.75">
      <c r="A148" s="40" t="s">
        <v>642</v>
      </c>
      <c r="B148" s="41" t="s">
        <v>1057</v>
      </c>
      <c r="C148" s="42">
        <v>1200</v>
      </c>
      <c r="D148" s="42">
        <v>1271</v>
      </c>
      <c r="E148" s="42">
        <v>1271</v>
      </c>
      <c r="F148" s="42">
        <v>0</v>
      </c>
      <c r="G148" s="42">
        <v>643</v>
      </c>
    </row>
    <row r="149" spans="1:7" ht="12.75">
      <c r="A149" s="40" t="s">
        <v>644</v>
      </c>
      <c r="B149" s="41" t="s">
        <v>1058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</row>
    <row r="150" spans="1:7" ht="12.75">
      <c r="A150" s="40" t="s">
        <v>646</v>
      </c>
      <c r="B150" s="41" t="s">
        <v>1059</v>
      </c>
      <c r="C150" s="42">
        <v>0</v>
      </c>
      <c r="D150" s="42">
        <v>0</v>
      </c>
      <c r="E150" s="42">
        <v>0</v>
      </c>
      <c r="F150" s="42">
        <v>0</v>
      </c>
      <c r="G150" s="42">
        <v>643</v>
      </c>
    </row>
    <row r="151" spans="1:7" ht="12.75">
      <c r="A151" s="40" t="s">
        <v>648</v>
      </c>
      <c r="B151" s="41" t="s">
        <v>1060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</row>
    <row r="152" spans="1:7" ht="12.75">
      <c r="A152" s="40" t="s">
        <v>650</v>
      </c>
      <c r="B152" s="41" t="s">
        <v>1061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</row>
    <row r="153" spans="1:7" ht="12.75">
      <c r="A153" s="40" t="s">
        <v>652</v>
      </c>
      <c r="B153" s="41" t="s">
        <v>1062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</row>
    <row r="154" spans="1:7" ht="12.75">
      <c r="A154" s="40" t="s">
        <v>654</v>
      </c>
      <c r="B154" s="41" t="s">
        <v>1063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</row>
    <row r="155" spans="1:7" ht="12.75">
      <c r="A155" s="40" t="s">
        <v>656</v>
      </c>
      <c r="B155" s="41" t="s">
        <v>1064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</row>
    <row r="156" spans="1:7" ht="25.5">
      <c r="A156" s="40" t="s">
        <v>658</v>
      </c>
      <c r="B156" s="41" t="s">
        <v>1065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</row>
    <row r="157" spans="1:7" ht="12.75">
      <c r="A157" s="40" t="s">
        <v>660</v>
      </c>
      <c r="B157" s="41" t="s">
        <v>1066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</row>
    <row r="158" spans="1:7" ht="12.75">
      <c r="A158" s="40" t="s">
        <v>662</v>
      </c>
      <c r="B158" s="41" t="s">
        <v>1067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</row>
    <row r="159" spans="1:7" ht="12.75">
      <c r="A159" s="40" t="s">
        <v>664</v>
      </c>
      <c r="B159" s="41" t="s">
        <v>1068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</row>
    <row r="160" spans="1:7" ht="12.75">
      <c r="A160" s="40" t="s">
        <v>666</v>
      </c>
      <c r="B160" s="41" t="s">
        <v>1069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</row>
    <row r="161" spans="1:7" ht="12.75">
      <c r="A161" s="40" t="s">
        <v>668</v>
      </c>
      <c r="B161" s="41" t="s">
        <v>1070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7" ht="12.75">
      <c r="A162" s="40" t="s">
        <v>670</v>
      </c>
      <c r="B162" s="41" t="s">
        <v>1071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</row>
    <row r="163" spans="1:7" ht="12.75">
      <c r="A163" s="40" t="s">
        <v>672</v>
      </c>
      <c r="B163" s="41" t="s">
        <v>1072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</row>
    <row r="164" spans="1:7" ht="12.75">
      <c r="A164" s="40" t="s">
        <v>674</v>
      </c>
      <c r="B164" s="41" t="s">
        <v>1073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</row>
    <row r="165" spans="1:7" ht="12.75">
      <c r="A165" s="40" t="s">
        <v>676</v>
      </c>
      <c r="B165" s="41" t="s">
        <v>1074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</row>
    <row r="166" spans="1:7" ht="12.75">
      <c r="A166" s="40" t="s">
        <v>678</v>
      </c>
      <c r="B166" s="41" t="s">
        <v>1075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</row>
    <row r="167" spans="1:7" ht="12.75">
      <c r="A167" s="40" t="s">
        <v>680</v>
      </c>
      <c r="B167" s="41" t="s">
        <v>1076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</row>
    <row r="168" spans="1:7" ht="12.75">
      <c r="A168" s="40" t="s">
        <v>682</v>
      </c>
      <c r="B168" s="41" t="s">
        <v>1077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</row>
    <row r="169" spans="1:7" ht="25.5">
      <c r="A169" s="40" t="s">
        <v>684</v>
      </c>
      <c r="B169" s="41" t="s">
        <v>1078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</row>
    <row r="170" spans="1:7" ht="12.75">
      <c r="A170" s="40" t="s">
        <v>686</v>
      </c>
      <c r="B170" s="41" t="s">
        <v>1079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</row>
    <row r="171" spans="1:7" ht="12.75">
      <c r="A171" s="43" t="s">
        <v>688</v>
      </c>
      <c r="B171" s="44" t="s">
        <v>1080</v>
      </c>
      <c r="C171" s="45">
        <v>4700</v>
      </c>
      <c r="D171" s="45">
        <v>7090</v>
      </c>
      <c r="E171" s="45">
        <v>7090</v>
      </c>
      <c r="F171" s="45">
        <v>0</v>
      </c>
      <c r="G171" s="45">
        <v>3273</v>
      </c>
    </row>
    <row r="172" spans="1:7" ht="12.75">
      <c r="A172" s="40" t="s">
        <v>690</v>
      </c>
      <c r="B172" s="41" t="s">
        <v>1081</v>
      </c>
      <c r="C172" s="42">
        <v>22</v>
      </c>
      <c r="D172" s="42">
        <v>82</v>
      </c>
      <c r="E172" s="42">
        <v>82</v>
      </c>
      <c r="F172" s="42">
        <v>0</v>
      </c>
      <c r="G172" s="42">
        <v>39</v>
      </c>
    </row>
    <row r="173" spans="1:7" ht="12.75">
      <c r="A173" s="40" t="s">
        <v>692</v>
      </c>
      <c r="B173" s="41" t="s">
        <v>1082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</row>
    <row r="174" spans="1:7" ht="12.75">
      <c r="A174" s="40" t="s">
        <v>694</v>
      </c>
      <c r="B174" s="41" t="s">
        <v>1083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</row>
    <row r="175" spans="1:7" ht="12.75">
      <c r="A175" s="40" t="s">
        <v>696</v>
      </c>
      <c r="B175" s="41" t="s">
        <v>1084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6" spans="1:7" ht="12.75">
      <c r="A176" s="40" t="s">
        <v>698</v>
      </c>
      <c r="B176" s="41" t="s">
        <v>1085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</row>
    <row r="177" spans="1:7" ht="12.75">
      <c r="A177" s="40" t="s">
        <v>700</v>
      </c>
      <c r="B177" s="41" t="s">
        <v>1086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</row>
    <row r="178" spans="1:7" ht="25.5">
      <c r="A178" s="40" t="s">
        <v>702</v>
      </c>
      <c r="B178" s="41" t="s">
        <v>1087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</row>
    <row r="179" spans="1:7" ht="12.75">
      <c r="A179" s="40" t="s">
        <v>704</v>
      </c>
      <c r="B179" s="41" t="s">
        <v>1088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</row>
    <row r="180" spans="1:7" ht="12.75">
      <c r="A180" s="40" t="s">
        <v>706</v>
      </c>
      <c r="B180" s="41" t="s">
        <v>1089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</row>
    <row r="181" spans="1:7" ht="12.75">
      <c r="A181" s="40" t="s">
        <v>708</v>
      </c>
      <c r="B181" s="41" t="s">
        <v>1090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</row>
    <row r="182" spans="1:7" ht="12.75">
      <c r="A182" s="40" t="s">
        <v>710</v>
      </c>
      <c r="B182" s="41" t="s">
        <v>1091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</row>
    <row r="183" spans="1:7" ht="25.5">
      <c r="A183" s="40" t="s">
        <v>712</v>
      </c>
      <c r="B183" s="41" t="s">
        <v>1092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</row>
    <row r="184" spans="1:7" ht="12.75">
      <c r="A184" s="40" t="s">
        <v>714</v>
      </c>
      <c r="B184" s="41" t="s">
        <v>1093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</row>
    <row r="185" spans="1:7" ht="12.75">
      <c r="A185" s="40" t="s">
        <v>716</v>
      </c>
      <c r="B185" s="41" t="s">
        <v>1094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</row>
    <row r="186" spans="1:7" ht="12.75">
      <c r="A186" s="40" t="s">
        <v>718</v>
      </c>
      <c r="B186" s="41" t="s">
        <v>1095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</row>
    <row r="187" spans="1:7" ht="12.75">
      <c r="A187" s="40" t="s">
        <v>720</v>
      </c>
      <c r="B187" s="41" t="s">
        <v>1096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</row>
    <row r="188" spans="1:7" ht="12.75">
      <c r="A188" s="43" t="s">
        <v>722</v>
      </c>
      <c r="B188" s="44" t="s">
        <v>1097</v>
      </c>
      <c r="C188" s="45">
        <v>5842</v>
      </c>
      <c r="D188" s="45">
        <v>8647</v>
      </c>
      <c r="E188" s="45">
        <v>8644</v>
      </c>
      <c r="F188" s="45">
        <v>0</v>
      </c>
      <c r="G188" s="45">
        <v>3997</v>
      </c>
    </row>
    <row r="189" spans="1:7" ht="12.75">
      <c r="A189" s="40" t="s">
        <v>724</v>
      </c>
      <c r="B189" s="41" t="s">
        <v>1098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</row>
    <row r="190" spans="1:7" ht="12.75">
      <c r="A190" s="40" t="s">
        <v>726</v>
      </c>
      <c r="B190" s="41" t="s">
        <v>1099</v>
      </c>
      <c r="C190" s="42">
        <v>139</v>
      </c>
      <c r="D190" s="42">
        <v>591</v>
      </c>
      <c r="E190" s="42">
        <v>591</v>
      </c>
      <c r="F190" s="42">
        <v>0</v>
      </c>
      <c r="G190" s="42">
        <v>591</v>
      </c>
    </row>
    <row r="191" spans="1:7" ht="12.75">
      <c r="A191" s="40" t="s">
        <v>728</v>
      </c>
      <c r="B191" s="41" t="s">
        <v>1100</v>
      </c>
      <c r="C191" s="42">
        <v>0</v>
      </c>
      <c r="D191" s="42">
        <v>0</v>
      </c>
      <c r="E191" s="42">
        <v>0</v>
      </c>
      <c r="F191" s="42">
        <v>0</v>
      </c>
      <c r="G191" s="42">
        <v>59</v>
      </c>
    </row>
    <row r="192" spans="1:7" ht="12.75">
      <c r="A192" s="40" t="s">
        <v>730</v>
      </c>
      <c r="B192" s="41" t="s">
        <v>1101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</row>
    <row r="193" spans="1:7" ht="12.75">
      <c r="A193" s="40" t="s">
        <v>732</v>
      </c>
      <c r="B193" s="41" t="s">
        <v>1102</v>
      </c>
      <c r="C193" s="42">
        <v>1400</v>
      </c>
      <c r="D193" s="42">
        <v>1400</v>
      </c>
      <c r="E193" s="42">
        <v>1024</v>
      </c>
      <c r="F193" s="42">
        <v>0</v>
      </c>
      <c r="G193" s="42">
        <v>593</v>
      </c>
    </row>
    <row r="194" spans="1:7" ht="12.75">
      <c r="A194" s="40" t="s">
        <v>734</v>
      </c>
      <c r="B194" s="41" t="s">
        <v>1103</v>
      </c>
      <c r="C194" s="42">
        <v>0</v>
      </c>
      <c r="D194" s="42">
        <v>0</v>
      </c>
      <c r="E194" s="42">
        <v>0</v>
      </c>
      <c r="F194" s="42">
        <v>0</v>
      </c>
      <c r="G194" s="42">
        <v>593</v>
      </c>
    </row>
    <row r="195" spans="1:7" ht="12.75">
      <c r="A195" s="40" t="s">
        <v>736</v>
      </c>
      <c r="B195" s="41" t="s">
        <v>1104</v>
      </c>
      <c r="C195" s="42">
        <v>903</v>
      </c>
      <c r="D195" s="42">
        <v>903</v>
      </c>
      <c r="E195" s="42">
        <v>391</v>
      </c>
      <c r="F195" s="42">
        <v>0</v>
      </c>
      <c r="G195" s="42">
        <v>375</v>
      </c>
    </row>
    <row r="196" spans="1:7" ht="12.75">
      <c r="A196" s="40" t="s">
        <v>738</v>
      </c>
      <c r="B196" s="41" t="s">
        <v>1105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</row>
    <row r="197" spans="1:7" ht="12.75">
      <c r="A197" s="40" t="s">
        <v>740</v>
      </c>
      <c r="B197" s="41" t="s">
        <v>1106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</row>
    <row r="198" spans="1:7" ht="12.75">
      <c r="A198" s="40" t="s">
        <v>742</v>
      </c>
      <c r="B198" s="41" t="s">
        <v>1107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</row>
    <row r="199" spans="1:7" ht="12.75">
      <c r="A199" s="40" t="s">
        <v>744</v>
      </c>
      <c r="B199" s="41" t="s">
        <v>1108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</row>
    <row r="200" spans="1:7" ht="12.75">
      <c r="A200" s="40" t="s">
        <v>746</v>
      </c>
      <c r="B200" s="41" t="s">
        <v>1109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</row>
    <row r="201" spans="1:7" ht="12.75">
      <c r="A201" s="40" t="s">
        <v>748</v>
      </c>
      <c r="B201" s="41" t="s">
        <v>1110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</row>
    <row r="202" spans="1:7" ht="12.75">
      <c r="A202" s="40" t="s">
        <v>750</v>
      </c>
      <c r="B202" s="41" t="s">
        <v>1111</v>
      </c>
      <c r="C202" s="42">
        <v>487</v>
      </c>
      <c r="D202" s="42">
        <v>487</v>
      </c>
      <c r="E202" s="42">
        <v>411</v>
      </c>
      <c r="F202" s="42">
        <v>0</v>
      </c>
      <c r="G202" s="42">
        <v>378</v>
      </c>
    </row>
    <row r="203" spans="1:7" ht="12.75">
      <c r="A203" s="40" t="s">
        <v>752</v>
      </c>
      <c r="B203" s="41" t="s">
        <v>1112</v>
      </c>
      <c r="C203" s="42">
        <v>791</v>
      </c>
      <c r="D203" s="42">
        <v>791</v>
      </c>
      <c r="E203" s="42">
        <v>384</v>
      </c>
      <c r="F203" s="42">
        <v>0</v>
      </c>
      <c r="G203" s="42">
        <v>261</v>
      </c>
    </row>
    <row r="204" spans="1:7" ht="12.75">
      <c r="A204" s="40" t="s">
        <v>754</v>
      </c>
      <c r="B204" s="41" t="s">
        <v>1113</v>
      </c>
      <c r="C204" s="42">
        <v>0</v>
      </c>
      <c r="D204" s="42">
        <v>151</v>
      </c>
      <c r="E204" s="42">
        <v>151</v>
      </c>
      <c r="F204" s="42">
        <v>0</v>
      </c>
      <c r="G204" s="42">
        <v>151</v>
      </c>
    </row>
    <row r="205" spans="1:7" ht="12.75">
      <c r="A205" s="40" t="s">
        <v>756</v>
      </c>
      <c r="B205" s="41" t="s">
        <v>1114</v>
      </c>
      <c r="C205" s="42">
        <v>8</v>
      </c>
      <c r="D205" s="42">
        <v>8</v>
      </c>
      <c r="E205" s="42">
        <v>4</v>
      </c>
      <c r="F205" s="42">
        <v>0</v>
      </c>
      <c r="G205" s="42">
        <v>4</v>
      </c>
    </row>
    <row r="206" spans="1:7" ht="12.75">
      <c r="A206" s="40" t="s">
        <v>758</v>
      </c>
      <c r="B206" s="41" t="s">
        <v>1115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</row>
    <row r="207" spans="1:7" ht="12.75">
      <c r="A207" s="40" t="s">
        <v>760</v>
      </c>
      <c r="B207" s="41" t="s">
        <v>1116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</row>
    <row r="208" spans="1:7" ht="12.75">
      <c r="A208" s="40" t="s">
        <v>762</v>
      </c>
      <c r="B208" s="41" t="s">
        <v>1117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</row>
    <row r="209" spans="1:7" ht="12.75">
      <c r="A209" s="40" t="s">
        <v>764</v>
      </c>
      <c r="B209" s="41" t="s">
        <v>1118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</row>
    <row r="210" spans="1:7" ht="12.75">
      <c r="A210" s="40" t="s">
        <v>766</v>
      </c>
      <c r="B210" s="41" t="s">
        <v>1119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</row>
    <row r="211" spans="1:7" ht="12.75">
      <c r="A211" s="40" t="s">
        <v>768</v>
      </c>
      <c r="B211" s="41" t="s">
        <v>1120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</row>
    <row r="212" spans="1:7" ht="12.75">
      <c r="A212" s="40" t="s">
        <v>770</v>
      </c>
      <c r="B212" s="41" t="s">
        <v>1121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</row>
    <row r="213" spans="1:7" ht="12.75">
      <c r="A213" s="40" t="s">
        <v>772</v>
      </c>
      <c r="B213" s="41" t="s">
        <v>1122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</row>
    <row r="214" spans="1:7" ht="12.75">
      <c r="A214" s="40" t="s">
        <v>774</v>
      </c>
      <c r="B214" s="41" t="s">
        <v>1123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</row>
    <row r="215" spans="1:7" ht="12.75">
      <c r="A215" s="40" t="s">
        <v>776</v>
      </c>
      <c r="B215" s="41" t="s">
        <v>1124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</row>
    <row r="216" spans="1:7" ht="38.25">
      <c r="A216" s="40" t="s">
        <v>778</v>
      </c>
      <c r="B216" s="41" t="s">
        <v>1125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</row>
    <row r="217" spans="1:7" ht="12.75">
      <c r="A217" s="40" t="s">
        <v>780</v>
      </c>
      <c r="B217" s="41" t="s">
        <v>1126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</row>
    <row r="218" spans="1:7" ht="12.75">
      <c r="A218" s="43" t="s">
        <v>782</v>
      </c>
      <c r="B218" s="44" t="s">
        <v>1127</v>
      </c>
      <c r="C218" s="45">
        <v>3728</v>
      </c>
      <c r="D218" s="45">
        <v>4331</v>
      </c>
      <c r="E218" s="45">
        <v>2956</v>
      </c>
      <c r="F218" s="45">
        <v>0</v>
      </c>
      <c r="G218" s="45">
        <v>2353</v>
      </c>
    </row>
    <row r="219" spans="1:7" ht="12.75">
      <c r="A219" s="40" t="s">
        <v>784</v>
      </c>
      <c r="B219" s="41" t="s">
        <v>1128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</row>
    <row r="220" spans="1:7" ht="12.75">
      <c r="A220" s="40" t="s">
        <v>786</v>
      </c>
      <c r="B220" s="41" t="s">
        <v>1129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</row>
    <row r="221" spans="1:7" ht="12.75">
      <c r="A221" s="40" t="s">
        <v>788</v>
      </c>
      <c r="B221" s="41" t="s">
        <v>1130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</row>
    <row r="222" spans="1:7" ht="12.75">
      <c r="A222" s="40" t="s">
        <v>790</v>
      </c>
      <c r="B222" s="41" t="s">
        <v>1131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</row>
    <row r="223" spans="1:7" ht="12.75">
      <c r="A223" s="40" t="s">
        <v>792</v>
      </c>
      <c r="B223" s="41" t="s">
        <v>1132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</row>
    <row r="224" spans="1:7" ht="12.75">
      <c r="A224" s="40" t="s">
        <v>794</v>
      </c>
      <c r="B224" s="41" t="s">
        <v>1133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</row>
    <row r="225" spans="1:7" ht="12.75">
      <c r="A225" s="40" t="s">
        <v>796</v>
      </c>
      <c r="B225" s="41" t="s">
        <v>1134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</row>
    <row r="226" spans="1:7" ht="12.75">
      <c r="A226" s="40" t="s">
        <v>798</v>
      </c>
      <c r="B226" s="41" t="s">
        <v>1135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</row>
    <row r="227" spans="1:7" ht="12.75">
      <c r="A227" s="40" t="s">
        <v>800</v>
      </c>
      <c r="B227" s="41" t="s">
        <v>1136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</row>
    <row r="228" spans="1:7" ht="25.5">
      <c r="A228" s="40" t="s">
        <v>802</v>
      </c>
      <c r="B228" s="41" t="s">
        <v>1137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</row>
    <row r="229" spans="1:7" ht="25.5">
      <c r="A229" s="40" t="s">
        <v>804</v>
      </c>
      <c r="B229" s="41" t="s">
        <v>1138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</row>
    <row r="230" spans="1:7" ht="25.5">
      <c r="A230" s="40" t="s">
        <v>806</v>
      </c>
      <c r="B230" s="41" t="s">
        <v>1139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</row>
    <row r="231" spans="1:7" ht="25.5">
      <c r="A231" s="40" t="s">
        <v>808</v>
      </c>
      <c r="B231" s="41" t="s">
        <v>1140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</row>
    <row r="232" spans="1:7" ht="12.75">
      <c r="A232" s="40" t="s">
        <v>810</v>
      </c>
      <c r="B232" s="41" t="s">
        <v>1141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</row>
    <row r="233" spans="1:7" ht="12.75">
      <c r="A233" s="40" t="s">
        <v>812</v>
      </c>
      <c r="B233" s="41" t="s">
        <v>1142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</row>
    <row r="234" spans="1:7" ht="12.75">
      <c r="A234" s="40" t="s">
        <v>814</v>
      </c>
      <c r="B234" s="41" t="s">
        <v>1143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</row>
    <row r="235" spans="1:7" ht="12.75">
      <c r="A235" s="40" t="s">
        <v>816</v>
      </c>
      <c r="B235" s="41" t="s">
        <v>1144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</row>
    <row r="236" spans="1:7" ht="12.75">
      <c r="A236" s="40" t="s">
        <v>818</v>
      </c>
      <c r="B236" s="41" t="s">
        <v>1145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</row>
    <row r="237" spans="1:7" ht="12.75">
      <c r="A237" s="40" t="s">
        <v>820</v>
      </c>
      <c r="B237" s="41" t="s">
        <v>1146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</row>
    <row r="238" spans="1:7" ht="12.75">
      <c r="A238" s="40" t="s">
        <v>822</v>
      </c>
      <c r="B238" s="41" t="s">
        <v>1147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</row>
    <row r="239" spans="1:7" ht="12.75">
      <c r="A239" s="40" t="s">
        <v>824</v>
      </c>
      <c r="B239" s="41" t="s">
        <v>1148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</row>
    <row r="240" spans="1:7" ht="12.75">
      <c r="A240" s="40" t="s">
        <v>826</v>
      </c>
      <c r="B240" s="41" t="s">
        <v>1149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</row>
    <row r="241" spans="1:7" ht="12.75">
      <c r="A241" s="40" t="s">
        <v>828</v>
      </c>
      <c r="B241" s="41" t="s">
        <v>1150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</row>
    <row r="242" spans="1:7" ht="12.75">
      <c r="A242" s="40" t="s">
        <v>830</v>
      </c>
      <c r="B242" s="41" t="s">
        <v>1151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</row>
    <row r="243" spans="1:7" ht="12.75">
      <c r="A243" s="40" t="s">
        <v>832</v>
      </c>
      <c r="B243" s="41" t="s">
        <v>1152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</row>
    <row r="244" spans="1:7" ht="12.75">
      <c r="A244" s="40" t="s">
        <v>834</v>
      </c>
      <c r="B244" s="41" t="s">
        <v>1153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</row>
    <row r="245" spans="1:7" ht="12.75">
      <c r="A245" s="40" t="s">
        <v>836</v>
      </c>
      <c r="B245" s="41" t="s">
        <v>1154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</row>
    <row r="246" spans="1:7" ht="12.75">
      <c r="A246" s="40" t="s">
        <v>838</v>
      </c>
      <c r="B246" s="41" t="s">
        <v>1155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</row>
    <row r="247" spans="1:7" ht="12.75">
      <c r="A247" s="40" t="s">
        <v>840</v>
      </c>
      <c r="B247" s="41" t="s">
        <v>1156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</row>
    <row r="248" spans="1:7" ht="12.75">
      <c r="A248" s="40" t="s">
        <v>842</v>
      </c>
      <c r="B248" s="41" t="s">
        <v>1157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</row>
    <row r="249" spans="1:7" ht="12.75">
      <c r="A249" s="40" t="s">
        <v>844</v>
      </c>
      <c r="B249" s="41" t="s">
        <v>1158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</row>
    <row r="250" spans="1:7" ht="12.75">
      <c r="A250" s="40" t="s">
        <v>846</v>
      </c>
      <c r="B250" s="41" t="s">
        <v>1159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</row>
    <row r="251" spans="1:7" ht="12.75">
      <c r="A251" s="40" t="s">
        <v>848</v>
      </c>
      <c r="B251" s="41" t="s">
        <v>1160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</row>
    <row r="252" spans="1:7" ht="12.75">
      <c r="A252" s="40" t="s">
        <v>850</v>
      </c>
      <c r="B252" s="41" t="s">
        <v>1161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</row>
    <row r="253" spans="1:7" ht="12.75">
      <c r="A253" s="40" t="s">
        <v>852</v>
      </c>
      <c r="B253" s="41" t="s">
        <v>1162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</row>
    <row r="254" spans="1:7" ht="25.5">
      <c r="A254" s="40" t="s">
        <v>854</v>
      </c>
      <c r="B254" s="41" t="s">
        <v>1163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</row>
    <row r="255" spans="1:7" ht="25.5">
      <c r="A255" s="40" t="s">
        <v>856</v>
      </c>
      <c r="B255" s="41" t="s">
        <v>1164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</row>
    <row r="256" spans="1:7" ht="25.5">
      <c r="A256" s="40" t="s">
        <v>858</v>
      </c>
      <c r="B256" s="41" t="s">
        <v>1165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</row>
    <row r="257" spans="1:7" ht="25.5">
      <c r="A257" s="40" t="s">
        <v>860</v>
      </c>
      <c r="B257" s="41" t="s">
        <v>1166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</row>
    <row r="258" spans="1:7" ht="12.75">
      <c r="A258" s="40" t="s">
        <v>862</v>
      </c>
      <c r="B258" s="41" t="s">
        <v>1167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</row>
    <row r="259" spans="1:7" ht="12.75">
      <c r="A259" s="40" t="s">
        <v>864</v>
      </c>
      <c r="B259" s="41" t="s">
        <v>1168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</row>
    <row r="260" spans="1:7" ht="12.75">
      <c r="A260" s="40" t="s">
        <v>866</v>
      </c>
      <c r="B260" s="41" t="s">
        <v>1169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</row>
    <row r="261" spans="1:7" ht="12.75">
      <c r="A261" s="40" t="s">
        <v>868</v>
      </c>
      <c r="B261" s="41" t="s">
        <v>1170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</row>
    <row r="262" spans="1:7" ht="12.75">
      <c r="A262" s="40" t="s">
        <v>870</v>
      </c>
      <c r="B262" s="41" t="s">
        <v>1171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</row>
    <row r="263" spans="1:7" ht="12.75">
      <c r="A263" s="40" t="s">
        <v>872</v>
      </c>
      <c r="B263" s="41" t="s">
        <v>1172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</row>
    <row r="264" spans="1:7" ht="12.75">
      <c r="A264" s="40" t="s">
        <v>874</v>
      </c>
      <c r="B264" s="41" t="s">
        <v>1173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</row>
    <row r="265" spans="1:7" ht="12.75">
      <c r="A265" s="40" t="s">
        <v>876</v>
      </c>
      <c r="B265" s="41" t="s">
        <v>1174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</row>
    <row r="266" spans="1:7" ht="12.75">
      <c r="A266" s="40" t="s">
        <v>878</v>
      </c>
      <c r="B266" s="41" t="s">
        <v>1175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</row>
    <row r="267" spans="1:7" ht="12.75">
      <c r="A267" s="40" t="s">
        <v>880</v>
      </c>
      <c r="B267" s="41" t="s">
        <v>1176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</row>
    <row r="268" spans="1:7" ht="12.75">
      <c r="A268" s="40" t="s">
        <v>882</v>
      </c>
      <c r="B268" s="41" t="s">
        <v>1177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</row>
    <row r="269" spans="1:7" ht="12.75">
      <c r="A269" s="40" t="s">
        <v>884</v>
      </c>
      <c r="B269" s="41" t="s">
        <v>1178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</row>
    <row r="270" spans="1:7" ht="12.75">
      <c r="A270" s="40" t="s">
        <v>886</v>
      </c>
      <c r="B270" s="41" t="s">
        <v>1179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</row>
    <row r="271" spans="1:7" ht="12.75">
      <c r="A271" s="40" t="s">
        <v>888</v>
      </c>
      <c r="B271" s="41" t="s">
        <v>1180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</row>
    <row r="272" spans="1:7" ht="12.75">
      <c r="A272" s="40" t="s">
        <v>890</v>
      </c>
      <c r="B272" s="41" t="s">
        <v>1181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</row>
    <row r="273" spans="1:7" ht="12.75">
      <c r="A273" s="40" t="s">
        <v>892</v>
      </c>
      <c r="B273" s="41" t="s">
        <v>1182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</row>
    <row r="274" spans="1:7" ht="12.75">
      <c r="A274" s="40" t="s">
        <v>894</v>
      </c>
      <c r="B274" s="41" t="s">
        <v>1183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</row>
    <row r="275" spans="1:7" ht="12.75">
      <c r="A275" s="40" t="s">
        <v>896</v>
      </c>
      <c r="B275" s="41" t="s">
        <v>1184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</row>
    <row r="276" spans="1:7" ht="12.75">
      <c r="A276" s="40" t="s">
        <v>898</v>
      </c>
      <c r="B276" s="41" t="s">
        <v>1185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</row>
    <row r="277" spans="1:7" ht="12.75">
      <c r="A277" s="40" t="s">
        <v>900</v>
      </c>
      <c r="B277" s="41" t="s">
        <v>1186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</row>
    <row r="278" spans="1:7" ht="12.75">
      <c r="A278" s="40" t="s">
        <v>902</v>
      </c>
      <c r="B278" s="41" t="s">
        <v>1187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</row>
    <row r="279" spans="1:7" ht="12.75">
      <c r="A279" s="40" t="s">
        <v>904</v>
      </c>
      <c r="B279" s="41" t="s">
        <v>1188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</row>
    <row r="280" spans="1:7" ht="12.75">
      <c r="A280" s="40" t="s">
        <v>906</v>
      </c>
      <c r="B280" s="41" t="s">
        <v>1189</v>
      </c>
      <c r="C280" s="42">
        <v>42180</v>
      </c>
      <c r="D280" s="42">
        <v>46357</v>
      </c>
      <c r="E280" s="42">
        <v>33942</v>
      </c>
      <c r="F280" s="42">
        <v>0</v>
      </c>
      <c r="G280" s="42">
        <v>28692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6"/>
  <sheetViews>
    <sheetView workbookViewId="0" topLeftCell="A28">
      <selection activeCell="A3" sqref="A3:H3"/>
    </sheetView>
  </sheetViews>
  <sheetFormatPr defaultColWidth="9.00390625" defaultRowHeight="12.75"/>
  <cols>
    <col min="1" max="1" width="5.75390625" style="0" customWidth="1"/>
    <col min="2" max="2" width="41.00390625" style="0" customWidth="1"/>
    <col min="3" max="3" width="15.625" style="0" customWidth="1"/>
    <col min="4" max="4" width="16.25390625" style="0" customWidth="1"/>
    <col min="5" max="5" width="16.625" style="0" customWidth="1"/>
    <col min="6" max="6" width="12.875" style="0" customWidth="1"/>
    <col min="7" max="7" width="13.00390625" style="0" customWidth="1"/>
    <col min="8" max="8" width="15.75390625" style="0" customWidth="1"/>
    <col min="9" max="9" width="9.125" style="0" customWidth="1"/>
  </cols>
  <sheetData>
    <row r="1" spans="1:8" ht="12.75">
      <c r="A1" s="509" t="s">
        <v>2102</v>
      </c>
      <c r="B1" s="509"/>
      <c r="C1" s="509"/>
      <c r="D1" s="509"/>
      <c r="E1" s="509"/>
      <c r="F1" s="509"/>
      <c r="G1" s="509"/>
      <c r="H1" s="509"/>
    </row>
    <row r="2" spans="1:8" ht="15.75">
      <c r="A2" s="287" t="s">
        <v>1793</v>
      </c>
      <c r="B2" s="287"/>
      <c r="C2" s="287"/>
      <c r="D2" s="287"/>
      <c r="E2" s="287"/>
      <c r="F2" s="287"/>
      <c r="G2" s="364"/>
      <c r="H2" s="364"/>
    </row>
    <row r="3" spans="1:8" ht="14.25">
      <c r="A3" s="506" t="s">
        <v>2103</v>
      </c>
      <c r="B3" s="506"/>
      <c r="C3" s="506"/>
      <c r="D3" s="506"/>
      <c r="E3" s="506"/>
      <c r="F3" s="506"/>
      <c r="G3" s="506"/>
      <c r="H3" s="506"/>
    </row>
    <row r="4" spans="1:8" ht="19.5" customHeight="1">
      <c r="A4" s="507" t="s">
        <v>1836</v>
      </c>
      <c r="B4" s="508"/>
      <c r="C4" s="508"/>
      <c r="D4" s="508"/>
      <c r="E4" s="508"/>
      <c r="F4" s="508"/>
      <c r="G4" s="508"/>
      <c r="H4" s="508"/>
    </row>
    <row r="5" spans="1:8" ht="42.75" customHeight="1">
      <c r="A5" s="247" t="s">
        <v>470</v>
      </c>
      <c r="B5" s="247" t="s">
        <v>5</v>
      </c>
      <c r="C5" s="248" t="s">
        <v>1837</v>
      </c>
      <c r="D5" s="248" t="s">
        <v>1838</v>
      </c>
      <c r="E5" s="248" t="s">
        <v>1839</v>
      </c>
      <c r="F5" s="248" t="s">
        <v>1840</v>
      </c>
      <c r="G5" s="248" t="s">
        <v>1841</v>
      </c>
      <c r="H5" s="248" t="s">
        <v>1842</v>
      </c>
    </row>
    <row r="6" spans="1:8" ht="15">
      <c r="A6" s="247">
        <v>1</v>
      </c>
      <c r="B6" s="247">
        <v>2</v>
      </c>
      <c r="C6" s="247">
        <v>3</v>
      </c>
      <c r="D6" s="247">
        <v>4</v>
      </c>
      <c r="E6" s="247">
        <v>5</v>
      </c>
      <c r="F6" s="247">
        <v>6</v>
      </c>
      <c r="G6" s="247">
        <v>7</v>
      </c>
      <c r="H6" s="247">
        <v>8</v>
      </c>
    </row>
    <row r="7" spans="1:8" ht="12.75">
      <c r="A7" s="249" t="s">
        <v>1</v>
      </c>
      <c r="B7" s="250" t="s">
        <v>1843</v>
      </c>
      <c r="C7" s="251">
        <v>0</v>
      </c>
      <c r="D7" s="251">
        <v>0</v>
      </c>
      <c r="E7" s="251">
        <v>0</v>
      </c>
      <c r="F7" s="251">
        <v>0</v>
      </c>
      <c r="G7" s="251">
        <v>0</v>
      </c>
      <c r="H7" s="251">
        <v>0</v>
      </c>
    </row>
    <row r="8" spans="1:8" ht="12.75">
      <c r="A8" s="249" t="s">
        <v>2</v>
      </c>
      <c r="B8" s="250" t="s">
        <v>1844</v>
      </c>
      <c r="C8" s="251">
        <v>0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</row>
    <row r="9" spans="1:8" ht="12.75">
      <c r="A9" s="249" t="s">
        <v>3</v>
      </c>
      <c r="B9" s="250" t="s">
        <v>1845</v>
      </c>
      <c r="C9" s="251">
        <v>0</v>
      </c>
      <c r="D9" s="251">
        <v>0</v>
      </c>
      <c r="E9" s="251">
        <v>0</v>
      </c>
      <c r="F9" s="251">
        <v>0</v>
      </c>
      <c r="G9" s="251">
        <v>0</v>
      </c>
      <c r="H9" s="251">
        <v>0</v>
      </c>
    </row>
    <row r="10" spans="1:8" ht="12.75">
      <c r="A10" s="252" t="s">
        <v>4</v>
      </c>
      <c r="B10" s="253" t="s">
        <v>1846</v>
      </c>
      <c r="C10" s="254">
        <v>0</v>
      </c>
      <c r="D10" s="254">
        <v>0</v>
      </c>
      <c r="E10" s="254">
        <v>0</v>
      </c>
      <c r="F10" s="254">
        <v>0</v>
      </c>
      <c r="G10" s="254">
        <v>0</v>
      </c>
      <c r="H10" s="254">
        <v>0</v>
      </c>
    </row>
    <row r="11" spans="1:8" ht="12.75">
      <c r="A11" s="249" t="s">
        <v>7</v>
      </c>
      <c r="B11" s="250" t="s">
        <v>1847</v>
      </c>
      <c r="C11" s="251">
        <v>190915349</v>
      </c>
      <c r="D11" s="251">
        <v>0</v>
      </c>
      <c r="E11" s="251">
        <v>-3696426</v>
      </c>
      <c r="F11" s="251">
        <v>0</v>
      </c>
      <c r="G11" s="251">
        <v>0</v>
      </c>
      <c r="H11" s="251">
        <v>187218923</v>
      </c>
    </row>
    <row r="12" spans="1:8" ht="12.75">
      <c r="A12" s="249" t="s">
        <v>8</v>
      </c>
      <c r="B12" s="250" t="s">
        <v>1848</v>
      </c>
      <c r="C12" s="251">
        <v>9483833</v>
      </c>
      <c r="D12" s="251">
        <v>0</v>
      </c>
      <c r="E12" s="251">
        <v>-2524259</v>
      </c>
      <c r="F12" s="251">
        <v>0</v>
      </c>
      <c r="G12" s="251">
        <v>0</v>
      </c>
      <c r="H12" s="251">
        <v>6959574</v>
      </c>
    </row>
    <row r="13" spans="1:8" ht="12.75">
      <c r="A13" s="249" t="s">
        <v>9</v>
      </c>
      <c r="B13" s="250" t="s">
        <v>1849</v>
      </c>
      <c r="C13" s="251">
        <v>0</v>
      </c>
      <c r="D13" s="251">
        <v>0</v>
      </c>
      <c r="E13" s="251">
        <v>0</v>
      </c>
      <c r="F13" s="251">
        <v>0</v>
      </c>
      <c r="G13" s="251">
        <v>0</v>
      </c>
      <c r="H13" s="251">
        <v>0</v>
      </c>
    </row>
    <row r="14" spans="1:8" ht="12.75">
      <c r="A14" s="249" t="s">
        <v>10</v>
      </c>
      <c r="B14" s="250" t="s">
        <v>1850</v>
      </c>
      <c r="C14" s="251">
        <v>0</v>
      </c>
      <c r="D14" s="251">
        <v>0</v>
      </c>
      <c r="E14" s="251">
        <v>0</v>
      </c>
      <c r="F14" s="251">
        <v>0</v>
      </c>
      <c r="G14" s="251">
        <v>0</v>
      </c>
      <c r="H14" s="251">
        <v>0</v>
      </c>
    </row>
    <row r="15" spans="1:8" ht="12.75">
      <c r="A15" s="249" t="s">
        <v>11</v>
      </c>
      <c r="B15" s="250" t="s">
        <v>1851</v>
      </c>
      <c r="C15" s="251">
        <v>0</v>
      </c>
      <c r="D15" s="251">
        <v>0</v>
      </c>
      <c r="E15" s="251">
        <v>0</v>
      </c>
      <c r="F15" s="251">
        <v>0</v>
      </c>
      <c r="G15" s="251">
        <v>0</v>
      </c>
      <c r="H15" s="251">
        <v>0</v>
      </c>
    </row>
    <row r="16" spans="1:8" ht="12.75">
      <c r="A16" s="252" t="s">
        <v>12</v>
      </c>
      <c r="B16" s="253" t="s">
        <v>1852</v>
      </c>
      <c r="C16" s="254">
        <v>200399182</v>
      </c>
      <c r="D16" s="254">
        <v>0</v>
      </c>
      <c r="E16" s="254">
        <v>-6220685</v>
      </c>
      <c r="F16" s="254">
        <v>0</v>
      </c>
      <c r="G16" s="254">
        <v>0</v>
      </c>
      <c r="H16" s="254">
        <v>194178497</v>
      </c>
    </row>
    <row r="17" spans="1:8" ht="12.75">
      <c r="A17" s="249" t="s">
        <v>13</v>
      </c>
      <c r="B17" s="250" t="s">
        <v>1853</v>
      </c>
      <c r="C17" s="251">
        <v>0</v>
      </c>
      <c r="D17" s="251">
        <v>0</v>
      </c>
      <c r="E17" s="251">
        <v>0</v>
      </c>
      <c r="F17" s="251">
        <v>0</v>
      </c>
      <c r="G17" s="251">
        <v>0</v>
      </c>
      <c r="H17" s="251">
        <v>0</v>
      </c>
    </row>
    <row r="18" spans="1:8" ht="12.75">
      <c r="A18" s="249" t="s">
        <v>14</v>
      </c>
      <c r="B18" s="250" t="s">
        <v>1854</v>
      </c>
      <c r="C18" s="251">
        <v>0</v>
      </c>
      <c r="D18" s="251">
        <v>0</v>
      </c>
      <c r="E18" s="251">
        <v>0</v>
      </c>
      <c r="F18" s="251">
        <v>0</v>
      </c>
      <c r="G18" s="251">
        <v>0</v>
      </c>
      <c r="H18" s="251">
        <v>0</v>
      </c>
    </row>
    <row r="19" spans="1:8" ht="22.5">
      <c r="A19" s="249" t="s">
        <v>15</v>
      </c>
      <c r="B19" s="250" t="s">
        <v>1855</v>
      </c>
      <c r="C19" s="251">
        <v>0</v>
      </c>
      <c r="D19" s="251">
        <v>0</v>
      </c>
      <c r="E19" s="251">
        <v>0</v>
      </c>
      <c r="F19" s="251">
        <v>0</v>
      </c>
      <c r="G19" s="251">
        <v>0</v>
      </c>
      <c r="H19" s="251">
        <v>0</v>
      </c>
    </row>
    <row r="20" spans="1:8" ht="22.5">
      <c r="A20" s="249" t="s">
        <v>16</v>
      </c>
      <c r="B20" s="250" t="s">
        <v>1856</v>
      </c>
      <c r="C20" s="251">
        <v>0</v>
      </c>
      <c r="D20" s="251">
        <v>0</v>
      </c>
      <c r="E20" s="251">
        <v>0</v>
      </c>
      <c r="F20" s="251">
        <v>0</v>
      </c>
      <c r="G20" s="251">
        <v>0</v>
      </c>
      <c r="H20" s="251">
        <v>0</v>
      </c>
    </row>
    <row r="21" spans="1:8" ht="12.75">
      <c r="A21" s="249" t="s">
        <v>17</v>
      </c>
      <c r="B21" s="250" t="s">
        <v>1857</v>
      </c>
      <c r="C21" s="251">
        <v>0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</row>
    <row r="22" spans="1:8" ht="12.75">
      <c r="A22" s="249" t="s">
        <v>18</v>
      </c>
      <c r="B22" s="250" t="s">
        <v>1858</v>
      </c>
      <c r="C22" s="251">
        <v>0</v>
      </c>
      <c r="D22" s="251">
        <v>0</v>
      </c>
      <c r="E22" s="251">
        <v>0</v>
      </c>
      <c r="F22" s="251">
        <v>0</v>
      </c>
      <c r="G22" s="251">
        <v>0</v>
      </c>
      <c r="H22" s="251">
        <v>0</v>
      </c>
    </row>
    <row r="23" spans="1:8" ht="22.5">
      <c r="A23" s="249" t="s">
        <v>0</v>
      </c>
      <c r="B23" s="250" t="s">
        <v>1859</v>
      </c>
      <c r="C23" s="251">
        <v>0</v>
      </c>
      <c r="D23" s="251">
        <v>0</v>
      </c>
      <c r="E23" s="251">
        <v>0</v>
      </c>
      <c r="F23" s="251">
        <v>0</v>
      </c>
      <c r="G23" s="251">
        <v>0</v>
      </c>
      <c r="H23" s="251">
        <v>0</v>
      </c>
    </row>
    <row r="24" spans="1:8" ht="12.75">
      <c r="A24" s="249" t="s">
        <v>19</v>
      </c>
      <c r="B24" s="250" t="s">
        <v>1860</v>
      </c>
      <c r="C24" s="251">
        <v>0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</row>
    <row r="25" spans="1:8" ht="12.75">
      <c r="A25" s="249" t="s">
        <v>20</v>
      </c>
      <c r="B25" s="250" t="s">
        <v>1861</v>
      </c>
      <c r="C25" s="251">
        <v>0</v>
      </c>
      <c r="D25" s="251">
        <v>0</v>
      </c>
      <c r="E25" s="251">
        <v>0</v>
      </c>
      <c r="F25" s="251">
        <v>0</v>
      </c>
      <c r="G25" s="251">
        <v>0</v>
      </c>
      <c r="H25" s="251">
        <v>0</v>
      </c>
    </row>
    <row r="26" spans="1:8" ht="12.75">
      <c r="A26" s="249" t="s">
        <v>21</v>
      </c>
      <c r="B26" s="250" t="s">
        <v>1862</v>
      </c>
      <c r="C26" s="251">
        <v>0</v>
      </c>
      <c r="D26" s="251">
        <v>0</v>
      </c>
      <c r="E26" s="251">
        <v>0</v>
      </c>
      <c r="F26" s="251">
        <v>0</v>
      </c>
      <c r="G26" s="251">
        <v>0</v>
      </c>
      <c r="H26" s="251">
        <v>0</v>
      </c>
    </row>
    <row r="27" spans="1:8" ht="22.5">
      <c r="A27" s="252" t="s">
        <v>22</v>
      </c>
      <c r="B27" s="253" t="s">
        <v>1863</v>
      </c>
      <c r="C27" s="254">
        <v>0</v>
      </c>
      <c r="D27" s="254">
        <v>0</v>
      </c>
      <c r="E27" s="254">
        <v>0</v>
      </c>
      <c r="F27" s="254">
        <v>0</v>
      </c>
      <c r="G27" s="254">
        <v>0</v>
      </c>
      <c r="H27" s="254">
        <v>0</v>
      </c>
    </row>
    <row r="28" spans="1:8" ht="22.5">
      <c r="A28" s="249" t="s">
        <v>23</v>
      </c>
      <c r="B28" s="250" t="s">
        <v>1864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51">
        <v>0</v>
      </c>
    </row>
    <row r="29" spans="1:8" ht="12.75">
      <c r="A29" s="249" t="s">
        <v>24</v>
      </c>
      <c r="B29" s="250" t="s">
        <v>1865</v>
      </c>
      <c r="C29" s="251">
        <v>0</v>
      </c>
      <c r="D29" s="251">
        <v>0</v>
      </c>
      <c r="E29" s="251">
        <v>0</v>
      </c>
      <c r="F29" s="251">
        <v>0</v>
      </c>
      <c r="G29" s="251">
        <v>0</v>
      </c>
      <c r="H29" s="251">
        <v>0</v>
      </c>
    </row>
    <row r="30" spans="1:8" ht="12.75">
      <c r="A30" s="249" t="s">
        <v>25</v>
      </c>
      <c r="B30" s="250" t="s">
        <v>1866</v>
      </c>
      <c r="C30" s="251">
        <v>0</v>
      </c>
      <c r="D30" s="251">
        <v>0</v>
      </c>
      <c r="E30" s="251">
        <v>0</v>
      </c>
      <c r="F30" s="251">
        <v>0</v>
      </c>
      <c r="G30" s="251">
        <v>0</v>
      </c>
      <c r="H30" s="251">
        <v>0</v>
      </c>
    </row>
    <row r="31" spans="1:8" ht="22.5">
      <c r="A31" s="249" t="s">
        <v>26</v>
      </c>
      <c r="B31" s="250" t="s">
        <v>1867</v>
      </c>
      <c r="C31" s="251">
        <v>0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</row>
    <row r="32" spans="1:8" ht="22.5">
      <c r="A32" s="249" t="s">
        <v>27</v>
      </c>
      <c r="B32" s="250" t="s">
        <v>1868</v>
      </c>
      <c r="C32" s="251">
        <v>0</v>
      </c>
      <c r="D32" s="251">
        <v>0</v>
      </c>
      <c r="E32" s="251">
        <v>0</v>
      </c>
      <c r="F32" s="251">
        <v>0</v>
      </c>
      <c r="G32" s="251">
        <v>0</v>
      </c>
      <c r="H32" s="251">
        <v>0</v>
      </c>
    </row>
    <row r="33" spans="1:8" ht="22.5">
      <c r="A33" s="252" t="s">
        <v>28</v>
      </c>
      <c r="B33" s="253" t="s">
        <v>1869</v>
      </c>
      <c r="C33" s="254"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</row>
    <row r="34" spans="1:8" ht="22.5">
      <c r="A34" s="252" t="s">
        <v>29</v>
      </c>
      <c r="B34" s="253" t="s">
        <v>1870</v>
      </c>
      <c r="C34" s="254">
        <v>200399182</v>
      </c>
      <c r="D34" s="254">
        <v>0</v>
      </c>
      <c r="E34" s="254">
        <v>-6220685</v>
      </c>
      <c r="F34" s="254">
        <v>0</v>
      </c>
      <c r="G34" s="254">
        <v>0</v>
      </c>
      <c r="H34" s="254">
        <v>194178497</v>
      </c>
    </row>
    <row r="35" spans="1:8" ht="12.75">
      <c r="A35" s="249" t="s">
        <v>30</v>
      </c>
      <c r="B35" s="250" t="s">
        <v>1871</v>
      </c>
      <c r="C35" s="251">
        <v>0</v>
      </c>
      <c r="D35" s="251">
        <v>0</v>
      </c>
      <c r="E35" s="251">
        <v>0</v>
      </c>
      <c r="F35" s="251">
        <v>0</v>
      </c>
      <c r="G35" s="251">
        <v>0</v>
      </c>
      <c r="H35" s="251">
        <v>0</v>
      </c>
    </row>
    <row r="36" spans="1:8" ht="12.75">
      <c r="A36" s="249" t="s">
        <v>31</v>
      </c>
      <c r="B36" s="250" t="s">
        <v>1872</v>
      </c>
      <c r="C36" s="251">
        <v>0</v>
      </c>
      <c r="D36" s="251">
        <v>0</v>
      </c>
      <c r="E36" s="251">
        <v>0</v>
      </c>
      <c r="F36" s="251">
        <v>0</v>
      </c>
      <c r="G36" s="251">
        <v>0</v>
      </c>
      <c r="H36" s="251">
        <v>0</v>
      </c>
    </row>
    <row r="37" spans="1:8" ht="12.75">
      <c r="A37" s="249" t="s">
        <v>32</v>
      </c>
      <c r="B37" s="250" t="s">
        <v>1873</v>
      </c>
      <c r="C37" s="251">
        <v>0</v>
      </c>
      <c r="D37" s="251">
        <v>0</v>
      </c>
      <c r="E37" s="251">
        <v>0</v>
      </c>
      <c r="F37" s="251">
        <v>0</v>
      </c>
      <c r="G37" s="251">
        <v>0</v>
      </c>
      <c r="H37" s="251">
        <v>0</v>
      </c>
    </row>
    <row r="38" spans="1:8" ht="22.5">
      <c r="A38" s="249" t="s">
        <v>33</v>
      </c>
      <c r="B38" s="250" t="s">
        <v>1874</v>
      </c>
      <c r="C38" s="251">
        <v>0</v>
      </c>
      <c r="D38" s="251">
        <v>0</v>
      </c>
      <c r="E38" s="251">
        <v>0</v>
      </c>
      <c r="F38" s="251">
        <v>0</v>
      </c>
      <c r="G38" s="251">
        <v>0</v>
      </c>
      <c r="H38" s="251">
        <v>0</v>
      </c>
    </row>
    <row r="39" spans="1:8" ht="12.75">
      <c r="A39" s="249" t="s">
        <v>34</v>
      </c>
      <c r="B39" s="250" t="s">
        <v>1875</v>
      </c>
      <c r="C39" s="251">
        <v>0</v>
      </c>
      <c r="D39" s="251">
        <v>0</v>
      </c>
      <c r="E39" s="251">
        <v>0</v>
      </c>
      <c r="F39" s="251">
        <v>0</v>
      </c>
      <c r="G39" s="251">
        <v>0</v>
      </c>
      <c r="H39" s="251">
        <v>0</v>
      </c>
    </row>
    <row r="40" spans="1:8" ht="12.75">
      <c r="A40" s="252" t="s">
        <v>35</v>
      </c>
      <c r="B40" s="253" t="s">
        <v>1876</v>
      </c>
      <c r="C40" s="254"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</row>
    <row r="41" spans="1:8" ht="12.75">
      <c r="A41" s="249" t="s">
        <v>36</v>
      </c>
      <c r="B41" s="250" t="s">
        <v>1877</v>
      </c>
      <c r="C41" s="251">
        <v>0</v>
      </c>
      <c r="D41" s="251">
        <v>0</v>
      </c>
      <c r="E41" s="251">
        <v>0</v>
      </c>
      <c r="F41" s="251">
        <v>0</v>
      </c>
      <c r="G41" s="251">
        <v>0</v>
      </c>
      <c r="H41" s="251">
        <v>0</v>
      </c>
    </row>
    <row r="42" spans="1:8" ht="22.5">
      <c r="A42" s="249" t="s">
        <v>37</v>
      </c>
      <c r="B42" s="250" t="s">
        <v>1878</v>
      </c>
      <c r="C42" s="251">
        <v>0</v>
      </c>
      <c r="D42" s="251">
        <v>0</v>
      </c>
      <c r="E42" s="251">
        <v>0</v>
      </c>
      <c r="F42" s="251">
        <v>0</v>
      </c>
      <c r="G42" s="251">
        <v>0</v>
      </c>
      <c r="H42" s="251">
        <v>0</v>
      </c>
    </row>
    <row r="43" spans="1:8" ht="12.75">
      <c r="A43" s="249" t="s">
        <v>38</v>
      </c>
      <c r="B43" s="250" t="s">
        <v>1879</v>
      </c>
      <c r="C43" s="251">
        <v>0</v>
      </c>
      <c r="D43" s="251">
        <v>0</v>
      </c>
      <c r="E43" s="251">
        <v>0</v>
      </c>
      <c r="F43" s="251">
        <v>0</v>
      </c>
      <c r="G43" s="251">
        <v>0</v>
      </c>
      <c r="H43" s="251">
        <v>0</v>
      </c>
    </row>
    <row r="44" spans="1:8" ht="12.75">
      <c r="A44" s="249" t="s">
        <v>39</v>
      </c>
      <c r="B44" s="250" t="s">
        <v>1880</v>
      </c>
      <c r="C44" s="251">
        <v>0</v>
      </c>
      <c r="D44" s="251">
        <v>0</v>
      </c>
      <c r="E44" s="251">
        <v>0</v>
      </c>
      <c r="F44" s="251">
        <v>0</v>
      </c>
      <c r="G44" s="251">
        <v>0</v>
      </c>
      <c r="H44" s="251">
        <v>0</v>
      </c>
    </row>
    <row r="45" spans="1:8" ht="12.75">
      <c r="A45" s="249" t="s">
        <v>40</v>
      </c>
      <c r="B45" s="250" t="s">
        <v>1881</v>
      </c>
      <c r="C45" s="251">
        <v>0</v>
      </c>
      <c r="D45" s="251">
        <v>0</v>
      </c>
      <c r="E45" s="251">
        <v>0</v>
      </c>
      <c r="F45" s="251">
        <v>0</v>
      </c>
      <c r="G45" s="251">
        <v>0</v>
      </c>
      <c r="H45" s="251">
        <v>0</v>
      </c>
    </row>
    <row r="46" spans="1:8" ht="12.75">
      <c r="A46" s="249" t="s">
        <v>41</v>
      </c>
      <c r="B46" s="250" t="s">
        <v>1882</v>
      </c>
      <c r="C46" s="251">
        <v>0</v>
      </c>
      <c r="D46" s="251">
        <v>0</v>
      </c>
      <c r="E46" s="251">
        <v>0</v>
      </c>
      <c r="F46" s="251">
        <v>0</v>
      </c>
      <c r="G46" s="251">
        <v>0</v>
      </c>
      <c r="H46" s="251">
        <v>0</v>
      </c>
    </row>
    <row r="47" spans="1:8" ht="12.75">
      <c r="A47" s="249" t="s">
        <v>42</v>
      </c>
      <c r="B47" s="250" t="s">
        <v>1883</v>
      </c>
      <c r="C47" s="251">
        <v>0</v>
      </c>
      <c r="D47" s="251">
        <v>0</v>
      </c>
      <c r="E47" s="251">
        <v>0</v>
      </c>
      <c r="F47" s="251">
        <v>0</v>
      </c>
      <c r="G47" s="251">
        <v>0</v>
      </c>
      <c r="H47" s="251">
        <v>0</v>
      </c>
    </row>
    <row r="48" spans="1:8" ht="12.75">
      <c r="A48" s="252" t="s">
        <v>43</v>
      </c>
      <c r="B48" s="253" t="s">
        <v>1884</v>
      </c>
      <c r="C48" s="254">
        <v>0</v>
      </c>
      <c r="D48" s="254">
        <v>0</v>
      </c>
      <c r="E48" s="254">
        <v>0</v>
      </c>
      <c r="F48" s="254">
        <v>0</v>
      </c>
      <c r="G48" s="254">
        <v>0</v>
      </c>
      <c r="H48" s="254">
        <v>0</v>
      </c>
    </row>
    <row r="49" spans="1:8" ht="22.5">
      <c r="A49" s="252" t="s">
        <v>44</v>
      </c>
      <c r="B49" s="253" t="s">
        <v>1885</v>
      </c>
      <c r="C49" s="254">
        <v>0</v>
      </c>
      <c r="D49" s="254">
        <v>0</v>
      </c>
      <c r="E49" s="254">
        <v>0</v>
      </c>
      <c r="F49" s="254">
        <v>0</v>
      </c>
      <c r="G49" s="254">
        <v>0</v>
      </c>
      <c r="H49" s="254">
        <v>0</v>
      </c>
    </row>
    <row r="50" spans="1:8" ht="12.75">
      <c r="A50" s="249" t="s">
        <v>45</v>
      </c>
      <c r="B50" s="250" t="s">
        <v>1886</v>
      </c>
      <c r="C50" s="251">
        <v>0</v>
      </c>
      <c r="D50" s="251">
        <v>0</v>
      </c>
      <c r="E50" s="251">
        <v>0</v>
      </c>
      <c r="F50" s="251">
        <v>0</v>
      </c>
      <c r="G50" s="251">
        <v>0</v>
      </c>
      <c r="H50" s="251">
        <v>0</v>
      </c>
    </row>
    <row r="51" spans="1:8" ht="12.75">
      <c r="A51" s="249" t="s">
        <v>46</v>
      </c>
      <c r="B51" s="250" t="s">
        <v>1887</v>
      </c>
      <c r="C51" s="251">
        <v>0</v>
      </c>
      <c r="D51" s="251">
        <v>0</v>
      </c>
      <c r="E51" s="251">
        <v>0</v>
      </c>
      <c r="F51" s="251">
        <v>0</v>
      </c>
      <c r="G51" s="251">
        <v>0</v>
      </c>
      <c r="H51" s="251">
        <v>0</v>
      </c>
    </row>
    <row r="52" spans="1:8" ht="12.75">
      <c r="A52" s="249" t="s">
        <v>47</v>
      </c>
      <c r="B52" s="250" t="s">
        <v>1888</v>
      </c>
      <c r="C52" s="251">
        <v>0</v>
      </c>
      <c r="D52" s="251">
        <v>0</v>
      </c>
      <c r="E52" s="251">
        <v>0</v>
      </c>
      <c r="F52" s="251">
        <v>0</v>
      </c>
      <c r="G52" s="251">
        <v>0</v>
      </c>
      <c r="H52" s="251">
        <v>0</v>
      </c>
    </row>
    <row r="53" spans="1:8" ht="12.75">
      <c r="A53" s="249" t="s">
        <v>48</v>
      </c>
      <c r="B53" s="250" t="s">
        <v>1889</v>
      </c>
      <c r="C53" s="251">
        <v>0</v>
      </c>
      <c r="D53" s="251">
        <v>0</v>
      </c>
      <c r="E53" s="251">
        <v>0</v>
      </c>
      <c r="F53" s="251">
        <v>0</v>
      </c>
      <c r="G53" s="251">
        <v>0</v>
      </c>
      <c r="H53" s="251">
        <v>0</v>
      </c>
    </row>
    <row r="54" spans="1:8" ht="12.75">
      <c r="A54" s="252" t="s">
        <v>49</v>
      </c>
      <c r="B54" s="253" t="s">
        <v>1890</v>
      </c>
      <c r="C54" s="254">
        <v>0</v>
      </c>
      <c r="D54" s="254">
        <v>0</v>
      </c>
      <c r="E54" s="254">
        <v>0</v>
      </c>
      <c r="F54" s="254">
        <v>0</v>
      </c>
      <c r="G54" s="254">
        <v>0</v>
      </c>
      <c r="H54" s="254">
        <v>0</v>
      </c>
    </row>
    <row r="55" spans="1:8" ht="12.75">
      <c r="A55" s="249" t="s">
        <v>50</v>
      </c>
      <c r="B55" s="250" t="s">
        <v>1891</v>
      </c>
      <c r="C55" s="251">
        <v>0</v>
      </c>
      <c r="D55" s="251">
        <v>0</v>
      </c>
      <c r="E55" s="251">
        <v>0</v>
      </c>
      <c r="F55" s="251">
        <v>0</v>
      </c>
      <c r="G55" s="251">
        <v>0</v>
      </c>
      <c r="H55" s="251">
        <v>0</v>
      </c>
    </row>
    <row r="56" spans="1:8" ht="12.75">
      <c r="A56" s="249" t="s">
        <v>51</v>
      </c>
      <c r="B56" s="250" t="s">
        <v>1892</v>
      </c>
      <c r="C56" s="251">
        <v>0</v>
      </c>
      <c r="D56" s="251">
        <v>0</v>
      </c>
      <c r="E56" s="251">
        <v>0</v>
      </c>
      <c r="F56" s="251">
        <v>0</v>
      </c>
      <c r="G56" s="251">
        <v>0</v>
      </c>
      <c r="H56" s="251">
        <v>0</v>
      </c>
    </row>
    <row r="57" spans="1:8" ht="12.75">
      <c r="A57" s="249" t="s">
        <v>52</v>
      </c>
      <c r="B57" s="250" t="s">
        <v>1893</v>
      </c>
      <c r="C57" s="251">
        <v>0</v>
      </c>
      <c r="D57" s="251">
        <v>0</v>
      </c>
      <c r="E57" s="251">
        <v>0</v>
      </c>
      <c r="F57" s="251">
        <v>0</v>
      </c>
      <c r="G57" s="251">
        <v>0</v>
      </c>
      <c r="H57" s="251">
        <v>0</v>
      </c>
    </row>
    <row r="58" spans="1:8" ht="22.5">
      <c r="A58" s="252" t="s">
        <v>53</v>
      </c>
      <c r="B58" s="253" t="s">
        <v>1894</v>
      </c>
      <c r="C58" s="254">
        <v>0</v>
      </c>
      <c r="D58" s="254">
        <v>0</v>
      </c>
      <c r="E58" s="254">
        <v>0</v>
      </c>
      <c r="F58" s="254">
        <v>0</v>
      </c>
      <c r="G58" s="254">
        <v>0</v>
      </c>
      <c r="H58" s="254">
        <v>0</v>
      </c>
    </row>
    <row r="59" spans="1:8" ht="12.75">
      <c r="A59" s="249" t="s">
        <v>54</v>
      </c>
      <c r="B59" s="250" t="s">
        <v>1895</v>
      </c>
      <c r="C59" s="251">
        <v>7112618</v>
      </c>
      <c r="D59" s="251">
        <v>6886186</v>
      </c>
      <c r="E59" s="251">
        <v>0</v>
      </c>
      <c r="F59" s="251">
        <v>0</v>
      </c>
      <c r="G59" s="251">
        <v>0</v>
      </c>
      <c r="H59" s="251">
        <v>13998804</v>
      </c>
    </row>
    <row r="60" spans="1:8" ht="12.75">
      <c r="A60" s="249" t="s">
        <v>55</v>
      </c>
      <c r="B60" s="250" t="s">
        <v>1896</v>
      </c>
      <c r="C60" s="251">
        <v>0</v>
      </c>
      <c r="D60" s="251">
        <v>0</v>
      </c>
      <c r="E60" s="251">
        <v>0</v>
      </c>
      <c r="F60" s="251">
        <v>0</v>
      </c>
      <c r="G60" s="251">
        <v>0</v>
      </c>
      <c r="H60" s="251">
        <v>0</v>
      </c>
    </row>
    <row r="61" spans="1:8" ht="12.75">
      <c r="A61" s="252" t="s">
        <v>56</v>
      </c>
      <c r="B61" s="253" t="s">
        <v>1897</v>
      </c>
      <c r="C61" s="254">
        <v>7112618</v>
      </c>
      <c r="D61" s="254">
        <v>6886186</v>
      </c>
      <c r="E61" s="254">
        <v>0</v>
      </c>
      <c r="F61" s="254">
        <v>0</v>
      </c>
      <c r="G61" s="254">
        <v>0</v>
      </c>
      <c r="H61" s="254">
        <v>13998804</v>
      </c>
    </row>
    <row r="62" spans="1:8" ht="12.75">
      <c r="A62" s="249" t="s">
        <v>57</v>
      </c>
      <c r="B62" s="250" t="s">
        <v>1898</v>
      </c>
      <c r="C62" s="251">
        <v>0</v>
      </c>
      <c r="D62" s="251">
        <v>0</v>
      </c>
      <c r="E62" s="251">
        <v>0</v>
      </c>
      <c r="F62" s="251">
        <v>0</v>
      </c>
      <c r="G62" s="251">
        <v>0</v>
      </c>
      <c r="H62" s="251">
        <v>0</v>
      </c>
    </row>
    <row r="63" spans="1:8" ht="12.75">
      <c r="A63" s="249" t="s">
        <v>58</v>
      </c>
      <c r="B63" s="250" t="s">
        <v>1899</v>
      </c>
      <c r="C63" s="251">
        <v>0</v>
      </c>
      <c r="D63" s="251">
        <v>0</v>
      </c>
      <c r="E63" s="251">
        <v>0</v>
      </c>
      <c r="F63" s="251">
        <v>0</v>
      </c>
      <c r="G63" s="251">
        <v>0</v>
      </c>
      <c r="H63" s="251">
        <v>0</v>
      </c>
    </row>
    <row r="64" spans="1:8" ht="12.75">
      <c r="A64" s="252" t="s">
        <v>59</v>
      </c>
      <c r="B64" s="253" t="s">
        <v>1900</v>
      </c>
      <c r="C64" s="254">
        <v>0</v>
      </c>
      <c r="D64" s="254">
        <v>0</v>
      </c>
      <c r="E64" s="254">
        <v>0</v>
      </c>
      <c r="F64" s="254">
        <v>0</v>
      </c>
      <c r="G64" s="254">
        <v>0</v>
      </c>
      <c r="H64" s="254">
        <v>0</v>
      </c>
    </row>
    <row r="65" spans="1:8" ht="12.75">
      <c r="A65" s="252" t="s">
        <v>60</v>
      </c>
      <c r="B65" s="253" t="s">
        <v>1901</v>
      </c>
      <c r="C65" s="254">
        <v>7112618</v>
      </c>
      <c r="D65" s="254">
        <v>6886186</v>
      </c>
      <c r="E65" s="254">
        <v>0</v>
      </c>
      <c r="F65" s="254">
        <v>0</v>
      </c>
      <c r="G65" s="254">
        <v>0</v>
      </c>
      <c r="H65" s="254">
        <v>13998804</v>
      </c>
    </row>
    <row r="66" spans="1:8" ht="33.75">
      <c r="A66" s="249" t="s">
        <v>61</v>
      </c>
      <c r="B66" s="250" t="s">
        <v>1902</v>
      </c>
      <c r="C66" s="251">
        <v>0</v>
      </c>
      <c r="D66" s="251">
        <v>-22744845</v>
      </c>
      <c r="E66" s="251">
        <v>22744845</v>
      </c>
      <c r="F66" s="251">
        <v>0</v>
      </c>
      <c r="G66" s="251">
        <v>0</v>
      </c>
      <c r="H66" s="251">
        <v>0</v>
      </c>
    </row>
    <row r="67" spans="1:8" ht="33.75">
      <c r="A67" s="249" t="s">
        <v>62</v>
      </c>
      <c r="B67" s="250" t="s">
        <v>1903</v>
      </c>
      <c r="C67" s="251">
        <v>0</v>
      </c>
      <c r="D67" s="251">
        <v>0</v>
      </c>
      <c r="E67" s="251">
        <v>0</v>
      </c>
      <c r="F67" s="251">
        <v>0</v>
      </c>
      <c r="G67" s="251">
        <v>0</v>
      </c>
      <c r="H67" s="251">
        <v>0</v>
      </c>
    </row>
    <row r="68" spans="1:8" ht="33.75">
      <c r="A68" s="249" t="s">
        <v>63</v>
      </c>
      <c r="B68" s="250" t="s">
        <v>1904</v>
      </c>
      <c r="C68" s="251">
        <v>0</v>
      </c>
      <c r="D68" s="251">
        <v>-1728616</v>
      </c>
      <c r="E68" s="251">
        <v>1728616</v>
      </c>
      <c r="F68" s="251">
        <v>0</v>
      </c>
      <c r="G68" s="251">
        <v>0</v>
      </c>
      <c r="H68" s="251">
        <v>0</v>
      </c>
    </row>
    <row r="69" spans="1:8" ht="45">
      <c r="A69" s="249" t="s">
        <v>64</v>
      </c>
      <c r="B69" s="250" t="s">
        <v>1905</v>
      </c>
      <c r="C69" s="251">
        <v>0</v>
      </c>
      <c r="D69" s="251">
        <v>0</v>
      </c>
      <c r="E69" s="251">
        <v>0</v>
      </c>
      <c r="F69" s="251">
        <v>0</v>
      </c>
      <c r="G69" s="251">
        <v>0</v>
      </c>
      <c r="H69" s="251">
        <v>0</v>
      </c>
    </row>
    <row r="70" spans="1:8" ht="22.5">
      <c r="A70" s="249" t="s">
        <v>65</v>
      </c>
      <c r="B70" s="250" t="s">
        <v>1906</v>
      </c>
      <c r="C70" s="251">
        <v>47277</v>
      </c>
      <c r="D70" s="251">
        <v>-733220</v>
      </c>
      <c r="E70" s="251">
        <v>756593</v>
      </c>
      <c r="F70" s="251">
        <v>0</v>
      </c>
      <c r="G70" s="251">
        <v>-44874</v>
      </c>
      <c r="H70" s="251">
        <v>25776</v>
      </c>
    </row>
    <row r="71" spans="1:8" ht="22.5">
      <c r="A71" s="249" t="s">
        <v>66</v>
      </c>
      <c r="B71" s="250" t="s">
        <v>1907</v>
      </c>
      <c r="C71" s="251">
        <v>0</v>
      </c>
      <c r="D71" s="251">
        <v>0</v>
      </c>
      <c r="E71" s="251">
        <v>0</v>
      </c>
      <c r="F71" s="251">
        <v>0</v>
      </c>
      <c r="G71" s="251">
        <v>0</v>
      </c>
      <c r="H71" s="251">
        <v>0</v>
      </c>
    </row>
    <row r="72" spans="1:8" ht="22.5">
      <c r="A72" s="249" t="s">
        <v>67</v>
      </c>
      <c r="B72" s="250" t="s">
        <v>1908</v>
      </c>
      <c r="C72" s="251">
        <v>0</v>
      </c>
      <c r="D72" s="251">
        <v>0</v>
      </c>
      <c r="E72" s="251">
        <v>0</v>
      </c>
      <c r="F72" s="251">
        <v>0</v>
      </c>
      <c r="G72" s="251">
        <v>0</v>
      </c>
      <c r="H72" s="251">
        <v>0</v>
      </c>
    </row>
    <row r="73" spans="1:8" ht="33.75">
      <c r="A73" s="249" t="s">
        <v>68</v>
      </c>
      <c r="B73" s="250" t="s">
        <v>1909</v>
      </c>
      <c r="C73" s="251">
        <v>0</v>
      </c>
      <c r="D73" s="251">
        <v>0</v>
      </c>
      <c r="E73" s="251">
        <v>0</v>
      </c>
      <c r="F73" s="251">
        <v>0</v>
      </c>
      <c r="G73" s="251">
        <v>0</v>
      </c>
      <c r="H73" s="251">
        <v>0</v>
      </c>
    </row>
    <row r="74" spans="1:8" ht="22.5">
      <c r="A74" s="249" t="s">
        <v>69</v>
      </c>
      <c r="B74" s="250" t="s">
        <v>1910</v>
      </c>
      <c r="C74" s="251">
        <v>31142</v>
      </c>
      <c r="D74" s="251">
        <v>-132000</v>
      </c>
      <c r="E74" s="251">
        <v>151500</v>
      </c>
      <c r="F74" s="251">
        <v>0</v>
      </c>
      <c r="G74" s="251">
        <v>-26558</v>
      </c>
      <c r="H74" s="251">
        <v>24084</v>
      </c>
    </row>
    <row r="75" spans="1:8" ht="22.5">
      <c r="A75" s="249" t="s">
        <v>70</v>
      </c>
      <c r="B75" s="250" t="s">
        <v>1911</v>
      </c>
      <c r="C75" s="251">
        <v>15046</v>
      </c>
      <c r="D75" s="251">
        <v>-600094</v>
      </c>
      <c r="E75" s="251">
        <v>602946</v>
      </c>
      <c r="F75" s="251">
        <v>0</v>
      </c>
      <c r="G75" s="251">
        <v>-17898</v>
      </c>
      <c r="H75" s="251">
        <v>0</v>
      </c>
    </row>
    <row r="76" spans="1:8" ht="22.5">
      <c r="A76" s="249" t="s">
        <v>71</v>
      </c>
      <c r="B76" s="250" t="s">
        <v>1912</v>
      </c>
      <c r="C76" s="251">
        <v>1089</v>
      </c>
      <c r="D76" s="251">
        <v>-1126</v>
      </c>
      <c r="E76" s="251">
        <v>2147</v>
      </c>
      <c r="F76" s="251">
        <v>0</v>
      </c>
      <c r="G76" s="251">
        <v>-418</v>
      </c>
      <c r="H76" s="251">
        <v>1692</v>
      </c>
    </row>
    <row r="77" spans="1:8" ht="22.5">
      <c r="A77" s="249" t="s">
        <v>72</v>
      </c>
      <c r="B77" s="250" t="s">
        <v>1913</v>
      </c>
      <c r="C77" s="251">
        <v>204342</v>
      </c>
      <c r="D77" s="251">
        <v>-1681640</v>
      </c>
      <c r="E77" s="251">
        <v>1656074</v>
      </c>
      <c r="F77" s="251">
        <v>0</v>
      </c>
      <c r="G77" s="251">
        <v>0</v>
      </c>
      <c r="H77" s="251">
        <v>178776</v>
      </c>
    </row>
    <row r="78" spans="1:8" ht="45">
      <c r="A78" s="249" t="s">
        <v>73</v>
      </c>
      <c r="B78" s="250" t="s">
        <v>1914</v>
      </c>
      <c r="C78" s="251">
        <v>94967</v>
      </c>
      <c r="D78" s="251">
        <v>-1199184</v>
      </c>
      <c r="E78" s="251">
        <v>1274173</v>
      </c>
      <c r="F78" s="251">
        <v>0</v>
      </c>
      <c r="G78" s="251">
        <v>0</v>
      </c>
      <c r="H78" s="251">
        <v>169956</v>
      </c>
    </row>
    <row r="79" spans="1:8" ht="22.5">
      <c r="A79" s="249" t="s">
        <v>74</v>
      </c>
      <c r="B79" s="250" t="s">
        <v>1915</v>
      </c>
      <c r="C79" s="251">
        <v>24505</v>
      </c>
      <c r="D79" s="251">
        <v>-45958</v>
      </c>
      <c r="E79" s="251">
        <v>25003</v>
      </c>
      <c r="F79" s="251">
        <v>0</v>
      </c>
      <c r="G79" s="251">
        <v>0</v>
      </c>
      <c r="H79" s="251">
        <v>3550</v>
      </c>
    </row>
    <row r="80" spans="1:8" ht="22.5">
      <c r="A80" s="249" t="s">
        <v>75</v>
      </c>
      <c r="B80" s="250" t="s">
        <v>1916</v>
      </c>
      <c r="C80" s="251">
        <v>84870</v>
      </c>
      <c r="D80" s="251">
        <v>-430430</v>
      </c>
      <c r="E80" s="251">
        <v>350830</v>
      </c>
      <c r="F80" s="251">
        <v>0</v>
      </c>
      <c r="G80" s="251">
        <v>0</v>
      </c>
      <c r="H80" s="251">
        <v>5270</v>
      </c>
    </row>
    <row r="81" spans="1:8" ht="22.5">
      <c r="A81" s="249" t="s">
        <v>76</v>
      </c>
      <c r="B81" s="250" t="s">
        <v>1917</v>
      </c>
      <c r="C81" s="251">
        <v>0</v>
      </c>
      <c r="D81" s="251">
        <v>0</v>
      </c>
      <c r="E81" s="251">
        <v>0</v>
      </c>
      <c r="F81" s="251">
        <v>0</v>
      </c>
      <c r="G81" s="251">
        <v>0</v>
      </c>
      <c r="H81" s="251">
        <v>0</v>
      </c>
    </row>
    <row r="82" spans="1:8" ht="22.5">
      <c r="A82" s="249" t="s">
        <v>77</v>
      </c>
      <c r="B82" s="250" t="s">
        <v>1918</v>
      </c>
      <c r="C82" s="251">
        <v>0</v>
      </c>
      <c r="D82" s="251">
        <v>0</v>
      </c>
      <c r="E82" s="251">
        <v>0</v>
      </c>
      <c r="F82" s="251">
        <v>0</v>
      </c>
      <c r="G82" s="251">
        <v>0</v>
      </c>
      <c r="H82" s="251">
        <v>0</v>
      </c>
    </row>
    <row r="83" spans="1:8" ht="22.5">
      <c r="A83" s="249" t="s">
        <v>78</v>
      </c>
      <c r="B83" s="250" t="s">
        <v>1919</v>
      </c>
      <c r="C83" s="251">
        <v>0</v>
      </c>
      <c r="D83" s="251">
        <v>-6055</v>
      </c>
      <c r="E83" s="251">
        <v>6055</v>
      </c>
      <c r="F83" s="251">
        <v>0</v>
      </c>
      <c r="G83" s="251">
        <v>0</v>
      </c>
      <c r="H83" s="251">
        <v>0</v>
      </c>
    </row>
    <row r="84" spans="1:8" ht="22.5">
      <c r="A84" s="249" t="s">
        <v>79</v>
      </c>
      <c r="B84" s="250" t="s">
        <v>1920</v>
      </c>
      <c r="C84" s="251">
        <v>0</v>
      </c>
      <c r="D84" s="251">
        <v>0</v>
      </c>
      <c r="E84" s="251">
        <v>0</v>
      </c>
      <c r="F84" s="251">
        <v>0</v>
      </c>
      <c r="G84" s="251">
        <v>0</v>
      </c>
      <c r="H84" s="251">
        <v>0</v>
      </c>
    </row>
    <row r="85" spans="1:8" ht="22.5">
      <c r="A85" s="249" t="s">
        <v>80</v>
      </c>
      <c r="B85" s="250" t="s">
        <v>1921</v>
      </c>
      <c r="C85" s="251">
        <v>0</v>
      </c>
      <c r="D85" s="251">
        <v>0</v>
      </c>
      <c r="E85" s="251">
        <v>0</v>
      </c>
      <c r="F85" s="251">
        <v>0</v>
      </c>
      <c r="G85" s="251">
        <v>0</v>
      </c>
      <c r="H85" s="251">
        <v>0</v>
      </c>
    </row>
    <row r="86" spans="1:8" ht="22.5">
      <c r="A86" s="249" t="s">
        <v>81</v>
      </c>
      <c r="B86" s="250" t="s">
        <v>1922</v>
      </c>
      <c r="C86" s="251">
        <v>0</v>
      </c>
      <c r="D86" s="251">
        <v>-13</v>
      </c>
      <c r="E86" s="251">
        <v>13</v>
      </c>
      <c r="F86" s="251">
        <v>0</v>
      </c>
      <c r="G86" s="251">
        <v>0</v>
      </c>
      <c r="H86" s="251">
        <v>0</v>
      </c>
    </row>
    <row r="87" spans="1:8" ht="22.5">
      <c r="A87" s="249" t="s">
        <v>82</v>
      </c>
      <c r="B87" s="250" t="s">
        <v>1923</v>
      </c>
      <c r="C87" s="251">
        <v>0</v>
      </c>
      <c r="D87" s="251">
        <v>0</v>
      </c>
      <c r="E87" s="251">
        <v>0</v>
      </c>
      <c r="F87" s="251">
        <v>0</v>
      </c>
      <c r="G87" s="251">
        <v>0</v>
      </c>
      <c r="H87" s="251">
        <v>0</v>
      </c>
    </row>
    <row r="88" spans="1:8" ht="22.5">
      <c r="A88" s="249" t="s">
        <v>83</v>
      </c>
      <c r="B88" s="250" t="s">
        <v>1924</v>
      </c>
      <c r="C88" s="251">
        <v>0</v>
      </c>
      <c r="D88" s="251">
        <v>0</v>
      </c>
      <c r="E88" s="251">
        <v>0</v>
      </c>
      <c r="F88" s="251">
        <v>0</v>
      </c>
      <c r="G88" s="251">
        <v>0</v>
      </c>
      <c r="H88" s="251">
        <v>0</v>
      </c>
    </row>
    <row r="89" spans="1:8" ht="22.5">
      <c r="A89" s="249" t="s">
        <v>84</v>
      </c>
      <c r="B89" s="250" t="s">
        <v>1925</v>
      </c>
      <c r="C89" s="251">
        <v>0</v>
      </c>
      <c r="D89" s="251">
        <v>0</v>
      </c>
      <c r="E89" s="251">
        <v>0</v>
      </c>
      <c r="F89" s="251">
        <v>0</v>
      </c>
      <c r="G89" s="251">
        <v>0</v>
      </c>
      <c r="H89" s="251">
        <v>0</v>
      </c>
    </row>
    <row r="90" spans="1:8" ht="22.5">
      <c r="A90" s="249" t="s">
        <v>85</v>
      </c>
      <c r="B90" s="250" t="s">
        <v>1926</v>
      </c>
      <c r="C90" s="251">
        <v>0</v>
      </c>
      <c r="D90" s="251">
        <v>0</v>
      </c>
      <c r="E90" s="251">
        <v>0</v>
      </c>
      <c r="F90" s="251">
        <v>0</v>
      </c>
      <c r="G90" s="251">
        <v>0</v>
      </c>
      <c r="H90" s="251">
        <v>0</v>
      </c>
    </row>
    <row r="91" spans="1:8" ht="22.5">
      <c r="A91" s="249" t="s">
        <v>86</v>
      </c>
      <c r="B91" s="250" t="s">
        <v>1927</v>
      </c>
      <c r="C91" s="251">
        <v>0</v>
      </c>
      <c r="D91" s="251">
        <v>0</v>
      </c>
      <c r="E91" s="251">
        <v>0</v>
      </c>
      <c r="F91" s="251">
        <v>0</v>
      </c>
      <c r="G91" s="251">
        <v>0</v>
      </c>
      <c r="H91" s="251">
        <v>0</v>
      </c>
    </row>
    <row r="92" spans="1:8" ht="33.75">
      <c r="A92" s="249" t="s">
        <v>87</v>
      </c>
      <c r="B92" s="250" t="s">
        <v>1928</v>
      </c>
      <c r="C92" s="251">
        <v>0</v>
      </c>
      <c r="D92" s="251">
        <v>0</v>
      </c>
      <c r="E92" s="251">
        <v>0</v>
      </c>
      <c r="F92" s="251">
        <v>0</v>
      </c>
      <c r="G92" s="251">
        <v>0</v>
      </c>
      <c r="H92" s="251">
        <v>0</v>
      </c>
    </row>
    <row r="93" spans="1:8" ht="33.75">
      <c r="A93" s="249" t="s">
        <v>88</v>
      </c>
      <c r="B93" s="250" t="s">
        <v>1929</v>
      </c>
      <c r="C93" s="251">
        <v>0</v>
      </c>
      <c r="D93" s="251">
        <v>-255000</v>
      </c>
      <c r="E93" s="251">
        <v>255000</v>
      </c>
      <c r="F93" s="251">
        <v>0</v>
      </c>
      <c r="G93" s="251">
        <v>0</v>
      </c>
      <c r="H93" s="251">
        <v>0</v>
      </c>
    </row>
    <row r="94" spans="1:8" ht="33.75">
      <c r="A94" s="249" t="s">
        <v>89</v>
      </c>
      <c r="B94" s="250" t="s">
        <v>1930</v>
      </c>
      <c r="C94" s="251">
        <v>0</v>
      </c>
      <c r="D94" s="251">
        <v>0</v>
      </c>
      <c r="E94" s="251">
        <v>0</v>
      </c>
      <c r="F94" s="251">
        <v>0</v>
      </c>
      <c r="G94" s="251">
        <v>0</v>
      </c>
      <c r="H94" s="251">
        <v>0</v>
      </c>
    </row>
    <row r="95" spans="1:8" ht="45">
      <c r="A95" s="249" t="s">
        <v>90</v>
      </c>
      <c r="B95" s="250" t="s">
        <v>1931</v>
      </c>
      <c r="C95" s="251">
        <v>0</v>
      </c>
      <c r="D95" s="251">
        <v>0</v>
      </c>
      <c r="E95" s="251">
        <v>0</v>
      </c>
      <c r="F95" s="251">
        <v>0</v>
      </c>
      <c r="G95" s="251">
        <v>0</v>
      </c>
      <c r="H95" s="251">
        <v>0</v>
      </c>
    </row>
    <row r="96" spans="1:8" ht="33.75">
      <c r="A96" s="249" t="s">
        <v>91</v>
      </c>
      <c r="B96" s="250" t="s">
        <v>1932</v>
      </c>
      <c r="C96" s="251">
        <v>0</v>
      </c>
      <c r="D96" s="251">
        <v>0</v>
      </c>
      <c r="E96" s="251">
        <v>0</v>
      </c>
      <c r="F96" s="251">
        <v>0</v>
      </c>
      <c r="G96" s="251">
        <v>0</v>
      </c>
      <c r="H96" s="251">
        <v>0</v>
      </c>
    </row>
    <row r="97" spans="1:8" ht="33.75">
      <c r="A97" s="249" t="s">
        <v>92</v>
      </c>
      <c r="B97" s="250" t="s">
        <v>1933</v>
      </c>
      <c r="C97" s="251">
        <v>40635</v>
      </c>
      <c r="D97" s="251">
        <v>-40635</v>
      </c>
      <c r="E97" s="251">
        <v>0</v>
      </c>
      <c r="F97" s="251">
        <v>0</v>
      </c>
      <c r="G97" s="251">
        <v>0</v>
      </c>
      <c r="H97" s="251">
        <v>0</v>
      </c>
    </row>
    <row r="98" spans="1:8" ht="45">
      <c r="A98" s="249" t="s">
        <v>93</v>
      </c>
      <c r="B98" s="250" t="s">
        <v>1934</v>
      </c>
      <c r="C98" s="251">
        <v>0</v>
      </c>
      <c r="D98" s="251">
        <v>0</v>
      </c>
      <c r="E98" s="251">
        <v>0</v>
      </c>
      <c r="F98" s="251">
        <v>0</v>
      </c>
      <c r="G98" s="251">
        <v>0</v>
      </c>
      <c r="H98" s="251">
        <v>0</v>
      </c>
    </row>
    <row r="99" spans="1:8" ht="45">
      <c r="A99" s="249" t="s">
        <v>94</v>
      </c>
      <c r="B99" s="250" t="s">
        <v>1935</v>
      </c>
      <c r="C99" s="251">
        <v>0</v>
      </c>
      <c r="D99" s="251">
        <v>0</v>
      </c>
      <c r="E99" s="251">
        <v>0</v>
      </c>
      <c r="F99" s="251">
        <v>0</v>
      </c>
      <c r="G99" s="251">
        <v>0</v>
      </c>
      <c r="H99" s="251">
        <v>0</v>
      </c>
    </row>
    <row r="100" spans="1:8" ht="45">
      <c r="A100" s="249" t="s">
        <v>95</v>
      </c>
      <c r="B100" s="250" t="s">
        <v>1936</v>
      </c>
      <c r="C100" s="251">
        <v>40635</v>
      </c>
      <c r="D100" s="251">
        <v>-40635</v>
      </c>
      <c r="E100" s="251">
        <v>0</v>
      </c>
      <c r="F100" s="251">
        <v>0</v>
      </c>
      <c r="G100" s="251">
        <v>0</v>
      </c>
      <c r="H100" s="251">
        <v>0</v>
      </c>
    </row>
    <row r="101" spans="1:8" ht="22.5">
      <c r="A101" s="249" t="s">
        <v>96</v>
      </c>
      <c r="B101" s="250" t="s">
        <v>1937</v>
      </c>
      <c r="C101" s="251">
        <v>0</v>
      </c>
      <c r="D101" s="251">
        <v>0</v>
      </c>
      <c r="E101" s="251">
        <v>0</v>
      </c>
      <c r="F101" s="251">
        <v>0</v>
      </c>
      <c r="G101" s="251">
        <v>0</v>
      </c>
      <c r="H101" s="251">
        <v>0</v>
      </c>
    </row>
    <row r="102" spans="1:8" ht="33.75">
      <c r="A102" s="249" t="s">
        <v>97</v>
      </c>
      <c r="B102" s="250" t="s">
        <v>1938</v>
      </c>
      <c r="C102" s="251">
        <v>0</v>
      </c>
      <c r="D102" s="251">
        <v>0</v>
      </c>
      <c r="E102" s="251">
        <v>0</v>
      </c>
      <c r="F102" s="251">
        <v>0</v>
      </c>
      <c r="G102" s="251">
        <v>0</v>
      </c>
      <c r="H102" s="251">
        <v>0</v>
      </c>
    </row>
    <row r="103" spans="1:8" ht="33.75">
      <c r="A103" s="249" t="s">
        <v>98</v>
      </c>
      <c r="B103" s="250" t="s">
        <v>1939</v>
      </c>
      <c r="C103" s="251">
        <v>0</v>
      </c>
      <c r="D103" s="251">
        <v>0</v>
      </c>
      <c r="E103" s="251">
        <v>0</v>
      </c>
      <c r="F103" s="251">
        <v>0</v>
      </c>
      <c r="G103" s="251">
        <v>0</v>
      </c>
      <c r="H103" s="251">
        <v>0</v>
      </c>
    </row>
    <row r="104" spans="1:8" ht="33.75">
      <c r="A104" s="249" t="s">
        <v>99</v>
      </c>
      <c r="B104" s="250" t="s">
        <v>1940</v>
      </c>
      <c r="C104" s="251">
        <v>0</v>
      </c>
      <c r="D104" s="251">
        <v>0</v>
      </c>
      <c r="E104" s="251">
        <v>0</v>
      </c>
      <c r="F104" s="251">
        <v>0</v>
      </c>
      <c r="G104" s="251">
        <v>0</v>
      </c>
      <c r="H104" s="251">
        <v>0</v>
      </c>
    </row>
    <row r="105" spans="1:8" ht="33.75">
      <c r="A105" s="249" t="s">
        <v>100</v>
      </c>
      <c r="B105" s="250" t="s">
        <v>1941</v>
      </c>
      <c r="C105" s="251">
        <v>0</v>
      </c>
      <c r="D105" s="251">
        <v>0</v>
      </c>
      <c r="E105" s="251">
        <v>0</v>
      </c>
      <c r="F105" s="251">
        <v>0</v>
      </c>
      <c r="G105" s="251">
        <v>0</v>
      </c>
      <c r="H105" s="251">
        <v>0</v>
      </c>
    </row>
    <row r="106" spans="1:8" ht="33.75">
      <c r="A106" s="249" t="s">
        <v>101</v>
      </c>
      <c r="B106" s="250" t="s">
        <v>1942</v>
      </c>
      <c r="C106" s="251">
        <v>0</v>
      </c>
      <c r="D106" s="251">
        <v>0</v>
      </c>
      <c r="E106" s="251">
        <v>0</v>
      </c>
      <c r="F106" s="251">
        <v>0</v>
      </c>
      <c r="G106" s="251">
        <v>0</v>
      </c>
      <c r="H106" s="251">
        <v>0</v>
      </c>
    </row>
    <row r="107" spans="1:8" ht="33.75">
      <c r="A107" s="249" t="s">
        <v>102</v>
      </c>
      <c r="B107" s="250" t="s">
        <v>1943</v>
      </c>
      <c r="C107" s="251">
        <v>0</v>
      </c>
      <c r="D107" s="251">
        <v>0</v>
      </c>
      <c r="E107" s="251">
        <v>0</v>
      </c>
      <c r="F107" s="251">
        <v>0</v>
      </c>
      <c r="G107" s="251">
        <v>0</v>
      </c>
      <c r="H107" s="251">
        <v>0</v>
      </c>
    </row>
    <row r="108" spans="1:8" ht="33.75">
      <c r="A108" s="249" t="s">
        <v>103</v>
      </c>
      <c r="B108" s="250" t="s">
        <v>1944</v>
      </c>
      <c r="C108" s="251">
        <v>0</v>
      </c>
      <c r="D108" s="251">
        <v>0</v>
      </c>
      <c r="E108" s="251">
        <v>0</v>
      </c>
      <c r="F108" s="251">
        <v>0</v>
      </c>
      <c r="G108" s="251">
        <v>0</v>
      </c>
      <c r="H108" s="251">
        <v>0</v>
      </c>
    </row>
    <row r="109" spans="1:8" ht="22.5">
      <c r="A109" s="252" t="s">
        <v>104</v>
      </c>
      <c r="B109" s="253" t="s">
        <v>1945</v>
      </c>
      <c r="C109" s="254">
        <v>292254</v>
      </c>
      <c r="D109" s="254">
        <v>-27183956</v>
      </c>
      <c r="E109" s="254">
        <v>27141128</v>
      </c>
      <c r="F109" s="254">
        <v>0</v>
      </c>
      <c r="G109" s="254">
        <v>-44874</v>
      </c>
      <c r="H109" s="254">
        <v>204552</v>
      </c>
    </row>
    <row r="110" spans="1:8" ht="33.75">
      <c r="A110" s="249" t="s">
        <v>105</v>
      </c>
      <c r="B110" s="250" t="s">
        <v>1946</v>
      </c>
      <c r="C110" s="251">
        <v>0</v>
      </c>
      <c r="D110" s="251">
        <v>0</v>
      </c>
      <c r="E110" s="251">
        <v>0</v>
      </c>
      <c r="F110" s="251">
        <v>0</v>
      </c>
      <c r="G110" s="251">
        <v>0</v>
      </c>
      <c r="H110" s="251">
        <v>0</v>
      </c>
    </row>
    <row r="111" spans="1:8" ht="33.75">
      <c r="A111" s="249" t="s">
        <v>106</v>
      </c>
      <c r="B111" s="250" t="s">
        <v>1947</v>
      </c>
      <c r="C111" s="251">
        <v>0</v>
      </c>
      <c r="D111" s="251">
        <v>0</v>
      </c>
      <c r="E111" s="251">
        <v>0</v>
      </c>
      <c r="F111" s="251">
        <v>0</v>
      </c>
      <c r="G111" s="251">
        <v>0</v>
      </c>
      <c r="H111" s="251">
        <v>0</v>
      </c>
    </row>
    <row r="112" spans="1:8" ht="33.75">
      <c r="A112" s="249" t="s">
        <v>107</v>
      </c>
      <c r="B112" s="250" t="s">
        <v>1948</v>
      </c>
      <c r="C112" s="251">
        <v>0</v>
      </c>
      <c r="D112" s="251">
        <v>0</v>
      </c>
      <c r="E112" s="251">
        <v>0</v>
      </c>
      <c r="F112" s="251">
        <v>0</v>
      </c>
      <c r="G112" s="251">
        <v>0</v>
      </c>
      <c r="H112" s="251">
        <v>0</v>
      </c>
    </row>
    <row r="113" spans="1:8" ht="45">
      <c r="A113" s="249" t="s">
        <v>108</v>
      </c>
      <c r="B113" s="250" t="s">
        <v>1949</v>
      </c>
      <c r="C113" s="251">
        <v>0</v>
      </c>
      <c r="D113" s="251">
        <v>0</v>
      </c>
      <c r="E113" s="251">
        <v>0</v>
      </c>
      <c r="F113" s="251">
        <v>0</v>
      </c>
      <c r="G113" s="251">
        <v>0</v>
      </c>
      <c r="H113" s="251">
        <v>0</v>
      </c>
    </row>
    <row r="114" spans="1:8" ht="22.5">
      <c r="A114" s="249" t="s">
        <v>109</v>
      </c>
      <c r="B114" s="250" t="s">
        <v>1950</v>
      </c>
      <c r="C114" s="251">
        <v>0</v>
      </c>
      <c r="D114" s="251">
        <v>0</v>
      </c>
      <c r="E114" s="251">
        <v>0</v>
      </c>
      <c r="F114" s="251">
        <v>0</v>
      </c>
      <c r="G114" s="251">
        <v>0</v>
      </c>
      <c r="H114" s="251">
        <v>0</v>
      </c>
    </row>
    <row r="115" spans="1:8" ht="22.5">
      <c r="A115" s="249" t="s">
        <v>110</v>
      </c>
      <c r="B115" s="250" t="s">
        <v>1951</v>
      </c>
      <c r="C115" s="251">
        <v>0</v>
      </c>
      <c r="D115" s="251">
        <v>0</v>
      </c>
      <c r="E115" s="251">
        <v>0</v>
      </c>
      <c r="F115" s="251">
        <v>0</v>
      </c>
      <c r="G115" s="251">
        <v>0</v>
      </c>
      <c r="H115" s="251">
        <v>0</v>
      </c>
    </row>
    <row r="116" spans="1:8" ht="22.5">
      <c r="A116" s="249" t="s">
        <v>111</v>
      </c>
      <c r="B116" s="250" t="s">
        <v>1952</v>
      </c>
      <c r="C116" s="251">
        <v>0</v>
      </c>
      <c r="D116" s="251">
        <v>0</v>
      </c>
      <c r="E116" s="251">
        <v>0</v>
      </c>
      <c r="F116" s="251">
        <v>0</v>
      </c>
      <c r="G116" s="251">
        <v>0</v>
      </c>
      <c r="H116" s="251">
        <v>0</v>
      </c>
    </row>
    <row r="117" spans="1:8" ht="33.75">
      <c r="A117" s="249" t="s">
        <v>112</v>
      </c>
      <c r="B117" s="250" t="s">
        <v>1953</v>
      </c>
      <c r="C117" s="251">
        <v>0</v>
      </c>
      <c r="D117" s="251">
        <v>0</v>
      </c>
      <c r="E117" s="251">
        <v>0</v>
      </c>
      <c r="F117" s="251">
        <v>0</v>
      </c>
      <c r="G117" s="251">
        <v>0</v>
      </c>
      <c r="H117" s="251">
        <v>0</v>
      </c>
    </row>
    <row r="118" spans="1:8" ht="22.5">
      <c r="A118" s="249" t="s">
        <v>113</v>
      </c>
      <c r="B118" s="250" t="s">
        <v>1954</v>
      </c>
      <c r="C118" s="251">
        <v>0</v>
      </c>
      <c r="D118" s="251">
        <v>0</v>
      </c>
      <c r="E118" s="251">
        <v>0</v>
      </c>
      <c r="F118" s="251">
        <v>0</v>
      </c>
      <c r="G118" s="251">
        <v>0</v>
      </c>
      <c r="H118" s="251">
        <v>0</v>
      </c>
    </row>
    <row r="119" spans="1:8" ht="22.5">
      <c r="A119" s="249" t="s">
        <v>114</v>
      </c>
      <c r="B119" s="250" t="s">
        <v>1955</v>
      </c>
      <c r="C119" s="251">
        <v>0</v>
      </c>
      <c r="D119" s="251">
        <v>0</v>
      </c>
      <c r="E119" s="251">
        <v>0</v>
      </c>
      <c r="F119" s="251">
        <v>0</v>
      </c>
      <c r="G119" s="251">
        <v>0</v>
      </c>
      <c r="H119" s="251">
        <v>0</v>
      </c>
    </row>
    <row r="120" spans="1:8" ht="22.5">
      <c r="A120" s="249" t="s">
        <v>115</v>
      </c>
      <c r="B120" s="250" t="s">
        <v>1956</v>
      </c>
      <c r="C120" s="251">
        <v>0</v>
      </c>
      <c r="D120" s="251">
        <v>0</v>
      </c>
      <c r="E120" s="251">
        <v>0</v>
      </c>
      <c r="F120" s="251">
        <v>0</v>
      </c>
      <c r="G120" s="251">
        <v>0</v>
      </c>
      <c r="H120" s="251">
        <v>0</v>
      </c>
    </row>
    <row r="121" spans="1:8" ht="22.5">
      <c r="A121" s="249" t="s">
        <v>116</v>
      </c>
      <c r="B121" s="250" t="s">
        <v>1957</v>
      </c>
      <c r="C121" s="251">
        <v>0</v>
      </c>
      <c r="D121" s="251">
        <v>0</v>
      </c>
      <c r="E121" s="251">
        <v>0</v>
      </c>
      <c r="F121" s="251">
        <v>0</v>
      </c>
      <c r="G121" s="251">
        <v>0</v>
      </c>
      <c r="H121" s="251">
        <v>0</v>
      </c>
    </row>
    <row r="122" spans="1:8" ht="45">
      <c r="A122" s="249" t="s">
        <v>117</v>
      </c>
      <c r="B122" s="250" t="s">
        <v>1958</v>
      </c>
      <c r="C122" s="251">
        <v>0</v>
      </c>
      <c r="D122" s="251">
        <v>0</v>
      </c>
      <c r="E122" s="251">
        <v>0</v>
      </c>
      <c r="F122" s="251">
        <v>0</v>
      </c>
      <c r="G122" s="251">
        <v>0</v>
      </c>
      <c r="H122" s="251">
        <v>0</v>
      </c>
    </row>
    <row r="123" spans="1:8" ht="22.5">
      <c r="A123" s="249" t="s">
        <v>118</v>
      </c>
      <c r="B123" s="250" t="s">
        <v>1959</v>
      </c>
      <c r="C123" s="251">
        <v>0</v>
      </c>
      <c r="D123" s="251">
        <v>0</v>
      </c>
      <c r="E123" s="251">
        <v>0</v>
      </c>
      <c r="F123" s="251">
        <v>0</v>
      </c>
      <c r="G123" s="251">
        <v>0</v>
      </c>
      <c r="H123" s="251">
        <v>0</v>
      </c>
    </row>
    <row r="124" spans="1:8" ht="22.5">
      <c r="A124" s="249" t="s">
        <v>119</v>
      </c>
      <c r="B124" s="250" t="s">
        <v>1960</v>
      </c>
      <c r="C124" s="251">
        <v>0</v>
      </c>
      <c r="D124" s="251">
        <v>0</v>
      </c>
      <c r="E124" s="251">
        <v>0</v>
      </c>
      <c r="F124" s="251">
        <v>0</v>
      </c>
      <c r="G124" s="251">
        <v>0</v>
      </c>
      <c r="H124" s="251">
        <v>0</v>
      </c>
    </row>
    <row r="125" spans="1:8" ht="22.5">
      <c r="A125" s="249" t="s">
        <v>120</v>
      </c>
      <c r="B125" s="250" t="s">
        <v>1961</v>
      </c>
      <c r="C125" s="251">
        <v>0</v>
      </c>
      <c r="D125" s="251">
        <v>0</v>
      </c>
      <c r="E125" s="251">
        <v>0</v>
      </c>
      <c r="F125" s="251">
        <v>0</v>
      </c>
      <c r="G125" s="251">
        <v>0</v>
      </c>
      <c r="H125" s="251">
        <v>0</v>
      </c>
    </row>
    <row r="126" spans="1:8" ht="22.5">
      <c r="A126" s="249" t="s">
        <v>121</v>
      </c>
      <c r="B126" s="250" t="s">
        <v>1962</v>
      </c>
      <c r="C126" s="251">
        <v>0</v>
      </c>
      <c r="D126" s="251">
        <v>0</v>
      </c>
      <c r="E126" s="251">
        <v>0</v>
      </c>
      <c r="F126" s="251">
        <v>0</v>
      </c>
      <c r="G126" s="251">
        <v>0</v>
      </c>
      <c r="H126" s="251">
        <v>0</v>
      </c>
    </row>
    <row r="127" spans="1:8" ht="33.75">
      <c r="A127" s="249" t="s">
        <v>122</v>
      </c>
      <c r="B127" s="250" t="s">
        <v>1963</v>
      </c>
      <c r="C127" s="251">
        <v>0</v>
      </c>
      <c r="D127" s="251">
        <v>0</v>
      </c>
      <c r="E127" s="251">
        <v>0</v>
      </c>
      <c r="F127" s="251">
        <v>0</v>
      </c>
      <c r="G127" s="251">
        <v>0</v>
      </c>
      <c r="H127" s="251">
        <v>0</v>
      </c>
    </row>
    <row r="128" spans="1:8" ht="22.5">
      <c r="A128" s="249" t="s">
        <v>123</v>
      </c>
      <c r="B128" s="250" t="s">
        <v>1964</v>
      </c>
      <c r="C128" s="251">
        <v>0</v>
      </c>
      <c r="D128" s="251">
        <v>0</v>
      </c>
      <c r="E128" s="251">
        <v>0</v>
      </c>
      <c r="F128" s="251">
        <v>0</v>
      </c>
      <c r="G128" s="251">
        <v>0</v>
      </c>
      <c r="H128" s="251">
        <v>0</v>
      </c>
    </row>
    <row r="129" spans="1:8" ht="22.5">
      <c r="A129" s="249" t="s">
        <v>124</v>
      </c>
      <c r="B129" s="250" t="s">
        <v>1965</v>
      </c>
      <c r="C129" s="251">
        <v>0</v>
      </c>
      <c r="D129" s="251">
        <v>0</v>
      </c>
      <c r="E129" s="251">
        <v>0</v>
      </c>
      <c r="F129" s="251">
        <v>0</v>
      </c>
      <c r="G129" s="251">
        <v>0</v>
      </c>
      <c r="H129" s="251">
        <v>0</v>
      </c>
    </row>
    <row r="130" spans="1:8" ht="22.5">
      <c r="A130" s="249" t="s">
        <v>600</v>
      </c>
      <c r="B130" s="250" t="s">
        <v>1966</v>
      </c>
      <c r="C130" s="251">
        <v>0</v>
      </c>
      <c r="D130" s="251">
        <v>0</v>
      </c>
      <c r="E130" s="251">
        <v>0</v>
      </c>
      <c r="F130" s="251">
        <v>0</v>
      </c>
      <c r="G130" s="251">
        <v>0</v>
      </c>
      <c r="H130" s="251">
        <v>0</v>
      </c>
    </row>
    <row r="131" spans="1:8" ht="22.5">
      <c r="A131" s="249" t="s">
        <v>602</v>
      </c>
      <c r="B131" s="250" t="s">
        <v>1967</v>
      </c>
      <c r="C131" s="251">
        <v>0</v>
      </c>
      <c r="D131" s="251">
        <v>0</v>
      </c>
      <c r="E131" s="251">
        <v>0</v>
      </c>
      <c r="F131" s="251">
        <v>0</v>
      </c>
      <c r="G131" s="251">
        <v>0</v>
      </c>
      <c r="H131" s="251">
        <v>0</v>
      </c>
    </row>
    <row r="132" spans="1:8" ht="22.5">
      <c r="A132" s="249" t="s">
        <v>604</v>
      </c>
      <c r="B132" s="250" t="s">
        <v>1968</v>
      </c>
      <c r="C132" s="251">
        <v>0</v>
      </c>
      <c r="D132" s="251">
        <v>0</v>
      </c>
      <c r="E132" s="251">
        <v>0</v>
      </c>
      <c r="F132" s="251">
        <v>0</v>
      </c>
      <c r="G132" s="251">
        <v>0</v>
      </c>
      <c r="H132" s="251">
        <v>0</v>
      </c>
    </row>
    <row r="133" spans="1:8" ht="22.5">
      <c r="A133" s="249" t="s">
        <v>606</v>
      </c>
      <c r="B133" s="250" t="s">
        <v>1969</v>
      </c>
      <c r="C133" s="251">
        <v>0</v>
      </c>
      <c r="D133" s="251">
        <v>0</v>
      </c>
      <c r="E133" s="251">
        <v>0</v>
      </c>
      <c r="F133" s="251">
        <v>0</v>
      </c>
      <c r="G133" s="251">
        <v>0</v>
      </c>
      <c r="H133" s="251">
        <v>0</v>
      </c>
    </row>
    <row r="134" spans="1:8" ht="22.5">
      <c r="A134" s="249" t="s">
        <v>608</v>
      </c>
      <c r="B134" s="250" t="s">
        <v>1970</v>
      </c>
      <c r="C134" s="251">
        <v>0</v>
      </c>
      <c r="D134" s="251">
        <v>0</v>
      </c>
      <c r="E134" s="251">
        <v>0</v>
      </c>
      <c r="F134" s="251">
        <v>0</v>
      </c>
      <c r="G134" s="251">
        <v>0</v>
      </c>
      <c r="H134" s="251">
        <v>0</v>
      </c>
    </row>
    <row r="135" spans="1:8" ht="22.5">
      <c r="A135" s="249" t="s">
        <v>610</v>
      </c>
      <c r="B135" s="250" t="s">
        <v>1971</v>
      </c>
      <c r="C135" s="251">
        <v>0</v>
      </c>
      <c r="D135" s="251">
        <v>0</v>
      </c>
      <c r="E135" s="251">
        <v>0</v>
      </c>
      <c r="F135" s="251">
        <v>0</v>
      </c>
      <c r="G135" s="251">
        <v>0</v>
      </c>
      <c r="H135" s="251">
        <v>0</v>
      </c>
    </row>
    <row r="136" spans="1:8" ht="33.75">
      <c r="A136" s="249" t="s">
        <v>612</v>
      </c>
      <c r="B136" s="250" t="s">
        <v>1972</v>
      </c>
      <c r="C136" s="251">
        <v>0</v>
      </c>
      <c r="D136" s="251">
        <v>0</v>
      </c>
      <c r="E136" s="251">
        <v>0</v>
      </c>
      <c r="F136" s="251">
        <v>0</v>
      </c>
      <c r="G136" s="251">
        <v>0</v>
      </c>
      <c r="H136" s="251">
        <v>0</v>
      </c>
    </row>
    <row r="137" spans="1:8" ht="33.75">
      <c r="A137" s="249" t="s">
        <v>614</v>
      </c>
      <c r="B137" s="250" t="s">
        <v>1973</v>
      </c>
      <c r="C137" s="251">
        <v>0</v>
      </c>
      <c r="D137" s="251">
        <v>0</v>
      </c>
      <c r="E137" s="251">
        <v>0</v>
      </c>
      <c r="F137" s="251">
        <v>0</v>
      </c>
      <c r="G137" s="251">
        <v>0</v>
      </c>
      <c r="H137" s="251">
        <v>0</v>
      </c>
    </row>
    <row r="138" spans="1:8" ht="33.75">
      <c r="A138" s="249" t="s">
        <v>616</v>
      </c>
      <c r="B138" s="250" t="s">
        <v>1974</v>
      </c>
      <c r="C138" s="251">
        <v>0</v>
      </c>
      <c r="D138" s="251">
        <v>0</v>
      </c>
      <c r="E138" s="251">
        <v>0</v>
      </c>
      <c r="F138" s="251">
        <v>0</v>
      </c>
      <c r="G138" s="251">
        <v>0</v>
      </c>
      <c r="H138" s="251">
        <v>0</v>
      </c>
    </row>
    <row r="139" spans="1:8" ht="45">
      <c r="A139" s="249" t="s">
        <v>618</v>
      </c>
      <c r="B139" s="250" t="s">
        <v>1975</v>
      </c>
      <c r="C139" s="251">
        <v>0</v>
      </c>
      <c r="D139" s="251">
        <v>0</v>
      </c>
      <c r="E139" s="251">
        <v>0</v>
      </c>
      <c r="F139" s="251">
        <v>0</v>
      </c>
      <c r="G139" s="251">
        <v>0</v>
      </c>
      <c r="H139" s="251">
        <v>0</v>
      </c>
    </row>
    <row r="140" spans="1:8" ht="33.75">
      <c r="A140" s="249" t="s">
        <v>620</v>
      </c>
      <c r="B140" s="250" t="s">
        <v>1976</v>
      </c>
      <c r="C140" s="251">
        <v>0</v>
      </c>
      <c r="D140" s="251">
        <v>0</v>
      </c>
      <c r="E140" s="251">
        <v>0</v>
      </c>
      <c r="F140" s="251">
        <v>0</v>
      </c>
      <c r="G140" s="251">
        <v>0</v>
      </c>
      <c r="H140" s="251">
        <v>0</v>
      </c>
    </row>
    <row r="141" spans="1:8" ht="33.75">
      <c r="A141" s="249" t="s">
        <v>622</v>
      </c>
      <c r="B141" s="250" t="s">
        <v>1977</v>
      </c>
      <c r="C141" s="251">
        <v>0</v>
      </c>
      <c r="D141" s="251">
        <v>0</v>
      </c>
      <c r="E141" s="251">
        <v>0</v>
      </c>
      <c r="F141" s="251">
        <v>0</v>
      </c>
      <c r="G141" s="251">
        <v>0</v>
      </c>
      <c r="H141" s="251">
        <v>0</v>
      </c>
    </row>
    <row r="142" spans="1:8" ht="45">
      <c r="A142" s="249" t="s">
        <v>624</v>
      </c>
      <c r="B142" s="250" t="s">
        <v>1978</v>
      </c>
      <c r="C142" s="251">
        <v>0</v>
      </c>
      <c r="D142" s="251">
        <v>0</v>
      </c>
      <c r="E142" s="251">
        <v>0</v>
      </c>
      <c r="F142" s="251">
        <v>0</v>
      </c>
      <c r="G142" s="251">
        <v>0</v>
      </c>
      <c r="H142" s="251">
        <v>0</v>
      </c>
    </row>
    <row r="143" spans="1:8" ht="45">
      <c r="A143" s="249" t="s">
        <v>626</v>
      </c>
      <c r="B143" s="250" t="s">
        <v>1979</v>
      </c>
      <c r="C143" s="251">
        <v>0</v>
      </c>
      <c r="D143" s="251">
        <v>0</v>
      </c>
      <c r="E143" s="251">
        <v>0</v>
      </c>
      <c r="F143" s="251">
        <v>0</v>
      </c>
      <c r="G143" s="251">
        <v>0</v>
      </c>
      <c r="H143" s="251">
        <v>0</v>
      </c>
    </row>
    <row r="144" spans="1:8" ht="45">
      <c r="A144" s="249" t="s">
        <v>628</v>
      </c>
      <c r="B144" s="250" t="s">
        <v>1980</v>
      </c>
      <c r="C144" s="251">
        <v>0</v>
      </c>
      <c r="D144" s="251">
        <v>0</v>
      </c>
      <c r="E144" s="251">
        <v>0</v>
      </c>
      <c r="F144" s="251">
        <v>0</v>
      </c>
      <c r="G144" s="251">
        <v>0</v>
      </c>
      <c r="H144" s="251">
        <v>0</v>
      </c>
    </row>
    <row r="145" spans="1:8" ht="33.75">
      <c r="A145" s="249" t="s">
        <v>630</v>
      </c>
      <c r="B145" s="250" t="s">
        <v>1981</v>
      </c>
      <c r="C145" s="251">
        <v>0</v>
      </c>
      <c r="D145" s="251">
        <v>0</v>
      </c>
      <c r="E145" s="251">
        <v>0</v>
      </c>
      <c r="F145" s="251">
        <v>0</v>
      </c>
      <c r="G145" s="251">
        <v>0</v>
      </c>
      <c r="H145" s="251">
        <v>0</v>
      </c>
    </row>
    <row r="146" spans="1:8" ht="33.75">
      <c r="A146" s="249" t="s">
        <v>632</v>
      </c>
      <c r="B146" s="250" t="s">
        <v>1982</v>
      </c>
      <c r="C146" s="251">
        <v>0</v>
      </c>
      <c r="D146" s="251">
        <v>0</v>
      </c>
      <c r="E146" s="251">
        <v>0</v>
      </c>
      <c r="F146" s="251">
        <v>0</v>
      </c>
      <c r="G146" s="251">
        <v>0</v>
      </c>
      <c r="H146" s="251">
        <v>0</v>
      </c>
    </row>
    <row r="147" spans="1:8" ht="33.75">
      <c r="A147" s="249" t="s">
        <v>634</v>
      </c>
      <c r="B147" s="250" t="s">
        <v>1983</v>
      </c>
      <c r="C147" s="251">
        <v>0</v>
      </c>
      <c r="D147" s="251">
        <v>0</v>
      </c>
      <c r="E147" s="251">
        <v>0</v>
      </c>
      <c r="F147" s="251">
        <v>0</v>
      </c>
      <c r="G147" s="251">
        <v>0</v>
      </c>
      <c r="H147" s="251">
        <v>0</v>
      </c>
    </row>
    <row r="148" spans="1:8" ht="33.75">
      <c r="A148" s="249" t="s">
        <v>636</v>
      </c>
      <c r="B148" s="250" t="s">
        <v>1984</v>
      </c>
      <c r="C148" s="251">
        <v>0</v>
      </c>
      <c r="D148" s="251">
        <v>0</v>
      </c>
      <c r="E148" s="251">
        <v>0</v>
      </c>
      <c r="F148" s="251">
        <v>0</v>
      </c>
      <c r="G148" s="251">
        <v>0</v>
      </c>
      <c r="H148" s="251">
        <v>0</v>
      </c>
    </row>
    <row r="149" spans="1:8" ht="33.75">
      <c r="A149" s="249" t="s">
        <v>638</v>
      </c>
      <c r="B149" s="250" t="s">
        <v>1985</v>
      </c>
      <c r="C149" s="251">
        <v>0</v>
      </c>
      <c r="D149" s="251">
        <v>0</v>
      </c>
      <c r="E149" s="251">
        <v>0</v>
      </c>
      <c r="F149" s="251">
        <v>0</v>
      </c>
      <c r="G149" s="251">
        <v>0</v>
      </c>
      <c r="H149" s="251">
        <v>0</v>
      </c>
    </row>
    <row r="150" spans="1:8" ht="22.5">
      <c r="A150" s="252" t="s">
        <v>640</v>
      </c>
      <c r="B150" s="253" t="s">
        <v>1986</v>
      </c>
      <c r="C150" s="254">
        <v>0</v>
      </c>
      <c r="D150" s="254">
        <v>0</v>
      </c>
      <c r="E150" s="254">
        <v>0</v>
      </c>
      <c r="F150" s="254">
        <v>0</v>
      </c>
      <c r="G150" s="254">
        <v>0</v>
      </c>
      <c r="H150" s="254">
        <v>0</v>
      </c>
    </row>
    <row r="151" spans="1:8" ht="12.75">
      <c r="A151" s="249" t="s">
        <v>642</v>
      </c>
      <c r="B151" s="250" t="s">
        <v>1987</v>
      </c>
      <c r="C151" s="251">
        <v>0</v>
      </c>
      <c r="D151" s="251">
        <v>0</v>
      </c>
      <c r="E151" s="251">
        <v>0</v>
      </c>
      <c r="F151" s="251">
        <v>0</v>
      </c>
      <c r="G151" s="251">
        <v>0</v>
      </c>
      <c r="H151" s="251">
        <v>0</v>
      </c>
    </row>
    <row r="152" spans="1:8" ht="12.75">
      <c r="A152" s="249" t="s">
        <v>644</v>
      </c>
      <c r="B152" s="250" t="s">
        <v>1988</v>
      </c>
      <c r="C152" s="251">
        <v>0</v>
      </c>
      <c r="D152" s="251">
        <v>0</v>
      </c>
      <c r="E152" s="251">
        <v>0</v>
      </c>
      <c r="F152" s="251">
        <v>0</v>
      </c>
      <c r="G152" s="251">
        <v>0</v>
      </c>
      <c r="H152" s="251">
        <v>0</v>
      </c>
    </row>
    <row r="153" spans="1:8" ht="22.5">
      <c r="A153" s="249" t="s">
        <v>646</v>
      </c>
      <c r="B153" s="250" t="s">
        <v>1989</v>
      </c>
      <c r="C153" s="251">
        <v>0</v>
      </c>
      <c r="D153" s="251">
        <v>0</v>
      </c>
      <c r="E153" s="251">
        <v>0</v>
      </c>
      <c r="F153" s="251">
        <v>0</v>
      </c>
      <c r="G153" s="251">
        <v>0</v>
      </c>
      <c r="H153" s="251">
        <v>0</v>
      </c>
    </row>
    <row r="154" spans="1:8" ht="12.75">
      <c r="A154" s="249" t="s">
        <v>648</v>
      </c>
      <c r="B154" s="250" t="s">
        <v>1990</v>
      </c>
      <c r="C154" s="251">
        <v>0</v>
      </c>
      <c r="D154" s="251">
        <v>0</v>
      </c>
      <c r="E154" s="251">
        <v>0</v>
      </c>
      <c r="F154" s="251">
        <v>0</v>
      </c>
      <c r="G154" s="251">
        <v>0</v>
      </c>
      <c r="H154" s="251">
        <v>0</v>
      </c>
    </row>
    <row r="155" spans="1:8" ht="12.75">
      <c r="A155" s="249" t="s">
        <v>650</v>
      </c>
      <c r="B155" s="250" t="s">
        <v>1991</v>
      </c>
      <c r="C155" s="251">
        <v>0</v>
      </c>
      <c r="D155" s="251">
        <v>0</v>
      </c>
      <c r="E155" s="251">
        <v>0</v>
      </c>
      <c r="F155" s="251">
        <v>0</v>
      </c>
      <c r="G155" s="251">
        <v>0</v>
      </c>
      <c r="H155" s="251">
        <v>0</v>
      </c>
    </row>
    <row r="156" spans="1:8" ht="12.75">
      <c r="A156" s="249" t="s">
        <v>652</v>
      </c>
      <c r="B156" s="250" t="s">
        <v>1992</v>
      </c>
      <c r="C156" s="251">
        <v>0</v>
      </c>
      <c r="D156" s="251">
        <v>0</v>
      </c>
      <c r="E156" s="251">
        <v>0</v>
      </c>
      <c r="F156" s="251">
        <v>0</v>
      </c>
      <c r="G156" s="251">
        <v>0</v>
      </c>
      <c r="H156" s="251">
        <v>0</v>
      </c>
    </row>
    <row r="157" spans="1:8" ht="22.5">
      <c r="A157" s="249" t="s">
        <v>654</v>
      </c>
      <c r="B157" s="250" t="s">
        <v>1993</v>
      </c>
      <c r="C157" s="251">
        <v>0</v>
      </c>
      <c r="D157" s="251">
        <v>0</v>
      </c>
      <c r="E157" s="251">
        <v>0</v>
      </c>
      <c r="F157" s="251">
        <v>0</v>
      </c>
      <c r="G157" s="251">
        <v>0</v>
      </c>
      <c r="H157" s="251">
        <v>0</v>
      </c>
    </row>
    <row r="158" spans="1:8" ht="22.5">
      <c r="A158" s="249" t="s">
        <v>656</v>
      </c>
      <c r="B158" s="250" t="s">
        <v>1994</v>
      </c>
      <c r="C158" s="251">
        <v>0</v>
      </c>
      <c r="D158" s="251">
        <v>0</v>
      </c>
      <c r="E158" s="251">
        <v>0</v>
      </c>
      <c r="F158" s="251">
        <v>0</v>
      </c>
      <c r="G158" s="251">
        <v>0</v>
      </c>
      <c r="H158" s="251">
        <v>0</v>
      </c>
    </row>
    <row r="159" spans="1:8" ht="12.75">
      <c r="A159" s="249" t="s">
        <v>658</v>
      </c>
      <c r="B159" s="250" t="s">
        <v>1995</v>
      </c>
      <c r="C159" s="251">
        <v>0</v>
      </c>
      <c r="D159" s="251">
        <v>0</v>
      </c>
      <c r="E159" s="251">
        <v>0</v>
      </c>
      <c r="F159" s="251">
        <v>0</v>
      </c>
      <c r="G159" s="251">
        <v>0</v>
      </c>
      <c r="H159" s="251">
        <v>0</v>
      </c>
    </row>
    <row r="160" spans="1:8" ht="12.75">
      <c r="A160" s="249" t="s">
        <v>660</v>
      </c>
      <c r="B160" s="250" t="s">
        <v>1996</v>
      </c>
      <c r="C160" s="251">
        <v>10000</v>
      </c>
      <c r="D160" s="251">
        <v>0</v>
      </c>
      <c r="E160" s="251">
        <v>0</v>
      </c>
      <c r="F160" s="251">
        <v>0</v>
      </c>
      <c r="G160" s="251">
        <v>0</v>
      </c>
      <c r="H160" s="251">
        <v>10000</v>
      </c>
    </row>
    <row r="161" spans="1:8" ht="22.5">
      <c r="A161" s="249" t="s">
        <v>662</v>
      </c>
      <c r="B161" s="250" t="s">
        <v>1997</v>
      </c>
      <c r="C161" s="251">
        <v>0</v>
      </c>
      <c r="D161" s="251">
        <v>0</v>
      </c>
      <c r="E161" s="251">
        <v>0</v>
      </c>
      <c r="F161" s="251">
        <v>0</v>
      </c>
      <c r="G161" s="251">
        <v>0</v>
      </c>
      <c r="H161" s="251">
        <v>0</v>
      </c>
    </row>
    <row r="162" spans="1:8" ht="22.5">
      <c r="A162" s="249" t="s">
        <v>664</v>
      </c>
      <c r="B162" s="250" t="s">
        <v>1998</v>
      </c>
      <c r="C162" s="251">
        <v>0</v>
      </c>
      <c r="D162" s="251">
        <v>0</v>
      </c>
      <c r="E162" s="251">
        <v>0</v>
      </c>
      <c r="F162" s="251">
        <v>0</v>
      </c>
      <c r="G162" s="251">
        <v>0</v>
      </c>
      <c r="H162" s="251">
        <v>0</v>
      </c>
    </row>
    <row r="163" spans="1:8" ht="22.5">
      <c r="A163" s="249" t="s">
        <v>666</v>
      </c>
      <c r="B163" s="250" t="s">
        <v>1999</v>
      </c>
      <c r="C163" s="251">
        <v>0</v>
      </c>
      <c r="D163" s="251">
        <v>0</v>
      </c>
      <c r="E163" s="251">
        <v>0</v>
      </c>
      <c r="F163" s="251">
        <v>0</v>
      </c>
      <c r="G163" s="251">
        <v>0</v>
      </c>
      <c r="H163" s="251">
        <v>0</v>
      </c>
    </row>
    <row r="164" spans="1:8" ht="12.75">
      <c r="A164" s="249" t="s">
        <v>668</v>
      </c>
      <c r="B164" s="250" t="s">
        <v>2000</v>
      </c>
      <c r="C164" s="251">
        <v>0</v>
      </c>
      <c r="D164" s="251">
        <v>0</v>
      </c>
      <c r="E164" s="251">
        <v>0</v>
      </c>
      <c r="F164" s="251">
        <v>0</v>
      </c>
      <c r="G164" s="251">
        <v>0</v>
      </c>
      <c r="H164" s="251">
        <v>0</v>
      </c>
    </row>
    <row r="165" spans="1:8" ht="22.5">
      <c r="A165" s="249" t="s">
        <v>670</v>
      </c>
      <c r="B165" s="250" t="s">
        <v>2001</v>
      </c>
      <c r="C165" s="251">
        <v>0</v>
      </c>
      <c r="D165" s="251">
        <v>0</v>
      </c>
      <c r="E165" s="251">
        <v>0</v>
      </c>
      <c r="F165" s="251">
        <v>0</v>
      </c>
      <c r="G165" s="251">
        <v>0</v>
      </c>
      <c r="H165" s="251">
        <v>0</v>
      </c>
    </row>
    <row r="166" spans="1:8" ht="22.5">
      <c r="A166" s="252" t="s">
        <v>672</v>
      </c>
      <c r="B166" s="253" t="s">
        <v>2002</v>
      </c>
      <c r="C166" s="254">
        <v>10000</v>
      </c>
      <c r="D166" s="254">
        <v>0</v>
      </c>
      <c r="E166" s="254">
        <v>0</v>
      </c>
      <c r="F166" s="254">
        <v>0</v>
      </c>
      <c r="G166" s="254">
        <v>0</v>
      </c>
      <c r="H166" s="254">
        <v>10000</v>
      </c>
    </row>
    <row r="167" spans="1:8" ht="12.75">
      <c r="A167" s="252" t="s">
        <v>674</v>
      </c>
      <c r="B167" s="253" t="s">
        <v>2003</v>
      </c>
      <c r="C167" s="254">
        <v>302254</v>
      </c>
      <c r="D167" s="254">
        <v>-27183956</v>
      </c>
      <c r="E167" s="254">
        <v>27141128</v>
      </c>
      <c r="F167" s="254">
        <v>0</v>
      </c>
      <c r="G167" s="254">
        <v>-44874</v>
      </c>
      <c r="H167" s="254">
        <v>214552</v>
      </c>
    </row>
    <row r="168" spans="1:8" ht="22.5">
      <c r="A168" s="249" t="s">
        <v>676</v>
      </c>
      <c r="B168" s="250" t="s">
        <v>2004</v>
      </c>
      <c r="C168" s="251">
        <v>0</v>
      </c>
      <c r="D168" s="251">
        <v>0</v>
      </c>
      <c r="E168" s="251">
        <v>0</v>
      </c>
      <c r="F168" s="251">
        <v>0</v>
      </c>
      <c r="G168" s="251">
        <v>0</v>
      </c>
      <c r="H168" s="251">
        <v>0</v>
      </c>
    </row>
    <row r="169" spans="1:8" ht="22.5">
      <c r="A169" s="249" t="s">
        <v>678</v>
      </c>
      <c r="B169" s="250" t="s">
        <v>2005</v>
      </c>
      <c r="C169" s="251">
        <v>0</v>
      </c>
      <c r="D169" s="251">
        <v>0</v>
      </c>
      <c r="E169" s="251">
        <v>0</v>
      </c>
      <c r="F169" s="251">
        <v>0</v>
      </c>
      <c r="G169" s="251">
        <v>0</v>
      </c>
      <c r="H169" s="251">
        <v>0</v>
      </c>
    </row>
    <row r="170" spans="1:8" ht="22.5">
      <c r="A170" s="249" t="s">
        <v>680</v>
      </c>
      <c r="B170" s="250" t="s">
        <v>2006</v>
      </c>
      <c r="C170" s="251">
        <v>0</v>
      </c>
      <c r="D170" s="251">
        <v>0</v>
      </c>
      <c r="E170" s="251">
        <v>0</v>
      </c>
      <c r="F170" s="251">
        <v>0</v>
      </c>
      <c r="G170" s="251">
        <v>0</v>
      </c>
      <c r="H170" s="251">
        <v>0</v>
      </c>
    </row>
    <row r="171" spans="1:8" ht="22.5">
      <c r="A171" s="249" t="s">
        <v>682</v>
      </c>
      <c r="B171" s="250" t="s">
        <v>2007</v>
      </c>
      <c r="C171" s="251">
        <v>0</v>
      </c>
      <c r="D171" s="251">
        <v>0</v>
      </c>
      <c r="E171" s="251">
        <v>0</v>
      </c>
      <c r="F171" s="251">
        <v>0</v>
      </c>
      <c r="G171" s="251">
        <v>0</v>
      </c>
      <c r="H171" s="251">
        <v>0</v>
      </c>
    </row>
    <row r="172" spans="1:8" ht="22.5">
      <c r="A172" s="252" t="s">
        <v>684</v>
      </c>
      <c r="B172" s="253" t="s">
        <v>2008</v>
      </c>
      <c r="C172" s="254">
        <v>0</v>
      </c>
      <c r="D172" s="254">
        <v>0</v>
      </c>
      <c r="E172" s="254">
        <v>0</v>
      </c>
      <c r="F172" s="254">
        <v>0</v>
      </c>
      <c r="G172" s="254">
        <v>0</v>
      </c>
      <c r="H172" s="254">
        <v>0</v>
      </c>
    </row>
    <row r="173" spans="1:8" ht="22.5">
      <c r="A173" s="249" t="s">
        <v>686</v>
      </c>
      <c r="B173" s="250" t="s">
        <v>2009</v>
      </c>
      <c r="C173" s="251">
        <v>0</v>
      </c>
      <c r="D173" s="251">
        <v>0</v>
      </c>
      <c r="E173" s="251">
        <v>0</v>
      </c>
      <c r="F173" s="251">
        <v>0</v>
      </c>
      <c r="G173" s="251">
        <v>0</v>
      </c>
      <c r="H173" s="251">
        <v>0</v>
      </c>
    </row>
    <row r="174" spans="1:8" ht="12.75">
      <c r="A174" s="249" t="s">
        <v>688</v>
      </c>
      <c r="B174" s="250" t="s">
        <v>2010</v>
      </c>
      <c r="C174" s="251">
        <v>0</v>
      </c>
      <c r="D174" s="251">
        <v>0</v>
      </c>
      <c r="E174" s="251">
        <v>0</v>
      </c>
      <c r="F174" s="251">
        <v>0</v>
      </c>
      <c r="G174" s="251">
        <v>0</v>
      </c>
      <c r="H174" s="251">
        <v>0</v>
      </c>
    </row>
    <row r="175" spans="1:8" ht="22.5">
      <c r="A175" s="252" t="s">
        <v>690</v>
      </c>
      <c r="B175" s="253" t="s">
        <v>2011</v>
      </c>
      <c r="C175" s="254">
        <v>0</v>
      </c>
      <c r="D175" s="254">
        <v>0</v>
      </c>
      <c r="E175" s="254">
        <v>0</v>
      </c>
      <c r="F175" s="254">
        <v>0</v>
      </c>
      <c r="G175" s="254">
        <v>0</v>
      </c>
      <c r="H175" s="254">
        <v>0</v>
      </c>
    </row>
    <row r="176" spans="1:8" ht="22.5">
      <c r="A176" s="249" t="s">
        <v>692</v>
      </c>
      <c r="B176" s="250" t="s">
        <v>2012</v>
      </c>
      <c r="C176" s="251">
        <v>395721</v>
      </c>
      <c r="D176" s="251">
        <v>0</v>
      </c>
      <c r="E176" s="251">
        <v>-395721</v>
      </c>
      <c r="F176" s="251">
        <v>0</v>
      </c>
      <c r="G176" s="251">
        <v>0</v>
      </c>
      <c r="H176" s="251">
        <v>0</v>
      </c>
    </row>
    <row r="177" spans="1:8" ht="33.75">
      <c r="A177" s="249" t="s">
        <v>694</v>
      </c>
      <c r="B177" s="250" t="s">
        <v>2013</v>
      </c>
      <c r="C177" s="251">
        <v>44800</v>
      </c>
      <c r="D177" s="251">
        <v>-646576</v>
      </c>
      <c r="E177" s="251">
        <v>624176</v>
      </c>
      <c r="F177" s="251">
        <v>0</v>
      </c>
      <c r="G177" s="251">
        <v>0</v>
      </c>
      <c r="H177" s="251">
        <v>22400</v>
      </c>
    </row>
    <row r="178" spans="1:8" ht="12.75">
      <c r="A178" s="249" t="s">
        <v>696</v>
      </c>
      <c r="B178" s="250" t="s">
        <v>2014</v>
      </c>
      <c r="C178" s="251">
        <v>0</v>
      </c>
      <c r="D178" s="251">
        <v>0</v>
      </c>
      <c r="E178" s="251">
        <v>0</v>
      </c>
      <c r="F178" s="251">
        <v>0</v>
      </c>
      <c r="G178" s="251">
        <v>0</v>
      </c>
      <c r="H178" s="251">
        <v>0</v>
      </c>
    </row>
    <row r="179" spans="1:8" ht="12.75">
      <c r="A179" s="249" t="s">
        <v>698</v>
      </c>
      <c r="B179" s="250" t="s">
        <v>2015</v>
      </c>
      <c r="C179" s="251">
        <v>0</v>
      </c>
      <c r="D179" s="251">
        <v>0</v>
      </c>
      <c r="E179" s="251">
        <v>0</v>
      </c>
      <c r="F179" s="251">
        <v>0</v>
      </c>
      <c r="G179" s="251">
        <v>0</v>
      </c>
      <c r="H179" s="251">
        <v>0</v>
      </c>
    </row>
    <row r="180" spans="1:8" ht="22.5">
      <c r="A180" s="252" t="s">
        <v>700</v>
      </c>
      <c r="B180" s="253" t="s">
        <v>2016</v>
      </c>
      <c r="C180" s="254">
        <v>440521</v>
      </c>
      <c r="D180" s="254">
        <v>-646576</v>
      </c>
      <c r="E180" s="254">
        <v>228455</v>
      </c>
      <c r="F180" s="254">
        <v>0</v>
      </c>
      <c r="G180" s="254">
        <v>0</v>
      </c>
      <c r="H180" s="254">
        <v>22400</v>
      </c>
    </row>
    <row r="181" spans="1:8" ht="22.5">
      <c r="A181" s="252" t="s">
        <v>702</v>
      </c>
      <c r="B181" s="253" t="s">
        <v>2017</v>
      </c>
      <c r="C181" s="254">
        <v>440521</v>
      </c>
      <c r="D181" s="254">
        <v>-646576</v>
      </c>
      <c r="E181" s="254">
        <v>228455</v>
      </c>
      <c r="F181" s="254">
        <v>0</v>
      </c>
      <c r="G181" s="254">
        <v>0</v>
      </c>
      <c r="H181" s="254">
        <v>22400</v>
      </c>
    </row>
    <row r="182" spans="1:8" ht="22.5">
      <c r="A182" s="249" t="s">
        <v>704</v>
      </c>
      <c r="B182" s="250" t="s">
        <v>2018</v>
      </c>
      <c r="C182" s="251">
        <v>0</v>
      </c>
      <c r="D182" s="251">
        <v>0</v>
      </c>
      <c r="E182" s="251">
        <v>0</v>
      </c>
      <c r="F182" s="251">
        <v>0</v>
      </c>
      <c r="G182" s="251">
        <v>0</v>
      </c>
      <c r="H182" s="251">
        <v>0</v>
      </c>
    </row>
    <row r="183" spans="1:8" ht="12.75">
      <c r="A183" s="249" t="s">
        <v>706</v>
      </c>
      <c r="B183" s="250" t="s">
        <v>2019</v>
      </c>
      <c r="C183" s="251">
        <v>0</v>
      </c>
      <c r="D183" s="251">
        <v>0</v>
      </c>
      <c r="E183" s="251">
        <v>0</v>
      </c>
      <c r="F183" s="251">
        <v>0</v>
      </c>
      <c r="G183" s="251">
        <v>0</v>
      </c>
      <c r="H183" s="251">
        <v>0</v>
      </c>
    </row>
    <row r="184" spans="1:8" ht="12.75">
      <c r="A184" s="249" t="s">
        <v>708</v>
      </c>
      <c r="B184" s="250" t="s">
        <v>2020</v>
      </c>
      <c r="C184" s="251">
        <v>0</v>
      </c>
      <c r="D184" s="251">
        <v>0</v>
      </c>
      <c r="E184" s="251">
        <v>0</v>
      </c>
      <c r="F184" s="251">
        <v>0</v>
      </c>
      <c r="G184" s="251">
        <v>0</v>
      </c>
      <c r="H184" s="251">
        <v>0</v>
      </c>
    </row>
    <row r="185" spans="1:8" ht="12.75">
      <c r="A185" s="252" t="s">
        <v>710</v>
      </c>
      <c r="B185" s="253" t="s">
        <v>2021</v>
      </c>
      <c r="C185" s="254">
        <v>0</v>
      </c>
      <c r="D185" s="254">
        <v>0</v>
      </c>
      <c r="E185" s="254">
        <v>0</v>
      </c>
      <c r="F185" s="254">
        <v>0</v>
      </c>
      <c r="G185" s="254">
        <v>0</v>
      </c>
      <c r="H185" s="254">
        <v>0</v>
      </c>
    </row>
    <row r="186" spans="1:8" ht="12.75">
      <c r="A186" s="252" t="s">
        <v>712</v>
      </c>
      <c r="B186" s="253" t="s">
        <v>2022</v>
      </c>
      <c r="C186" s="254">
        <v>208254575</v>
      </c>
      <c r="D186" s="254">
        <v>-20944346</v>
      </c>
      <c r="E186" s="254">
        <v>21148898</v>
      </c>
      <c r="F186" s="254">
        <v>0</v>
      </c>
      <c r="G186" s="254">
        <v>-44874</v>
      </c>
      <c r="H186" s="254">
        <v>208414253</v>
      </c>
    </row>
    <row r="187" spans="1:8" ht="12.75">
      <c r="A187" s="249" t="s">
        <v>714</v>
      </c>
      <c r="B187" s="250" t="s">
        <v>2023</v>
      </c>
      <c r="C187" s="251">
        <v>193403204</v>
      </c>
      <c r="D187" s="251">
        <v>0</v>
      </c>
      <c r="E187" s="251">
        <v>0</v>
      </c>
      <c r="F187" s="251">
        <v>0</v>
      </c>
      <c r="G187" s="251">
        <v>0</v>
      </c>
      <c r="H187" s="251">
        <v>193403204</v>
      </c>
    </row>
    <row r="188" spans="1:8" ht="12.75">
      <c r="A188" s="249" t="s">
        <v>716</v>
      </c>
      <c r="B188" s="250" t="s">
        <v>2024</v>
      </c>
      <c r="C188" s="251">
        <v>0</v>
      </c>
      <c r="D188" s="251">
        <v>0</v>
      </c>
      <c r="E188" s="251">
        <v>0</v>
      </c>
      <c r="F188" s="251">
        <v>0</v>
      </c>
      <c r="G188" s="251">
        <v>0</v>
      </c>
      <c r="H188" s="251">
        <v>0</v>
      </c>
    </row>
    <row r="189" spans="1:8" ht="22.5">
      <c r="A189" s="249" t="s">
        <v>718</v>
      </c>
      <c r="B189" s="250" t="s">
        <v>2025</v>
      </c>
      <c r="C189" s="251">
        <v>0</v>
      </c>
      <c r="D189" s="251">
        <v>0</v>
      </c>
      <c r="E189" s="251">
        <v>0</v>
      </c>
      <c r="F189" s="251">
        <v>0</v>
      </c>
      <c r="G189" s="251">
        <v>0</v>
      </c>
      <c r="H189" s="251">
        <v>0</v>
      </c>
    </row>
    <row r="190" spans="1:8" ht="22.5">
      <c r="A190" s="249" t="s">
        <v>720</v>
      </c>
      <c r="B190" s="250" t="s">
        <v>2026</v>
      </c>
      <c r="C190" s="251">
        <v>0</v>
      </c>
      <c r="D190" s="251">
        <v>0</v>
      </c>
      <c r="E190" s="251">
        <v>0</v>
      </c>
      <c r="F190" s="251">
        <v>0</v>
      </c>
      <c r="G190" s="251">
        <v>0</v>
      </c>
      <c r="H190" s="251">
        <v>0</v>
      </c>
    </row>
    <row r="191" spans="1:8" ht="22.5">
      <c r="A191" s="249" t="s">
        <v>722</v>
      </c>
      <c r="B191" s="250" t="s">
        <v>2027</v>
      </c>
      <c r="C191" s="251">
        <v>2713214</v>
      </c>
      <c r="D191" s="251">
        <v>0</v>
      </c>
      <c r="E191" s="251">
        <v>0</v>
      </c>
      <c r="F191" s="251">
        <v>0</v>
      </c>
      <c r="G191" s="251">
        <v>0</v>
      </c>
      <c r="H191" s="251">
        <v>2713214</v>
      </c>
    </row>
    <row r="192" spans="1:8" ht="22.5">
      <c r="A192" s="252" t="s">
        <v>724</v>
      </c>
      <c r="B192" s="253" t="s">
        <v>2028</v>
      </c>
      <c r="C192" s="254">
        <v>2713214</v>
      </c>
      <c r="D192" s="254">
        <v>0</v>
      </c>
      <c r="E192" s="254">
        <v>0</v>
      </c>
      <c r="F192" s="254">
        <v>0</v>
      </c>
      <c r="G192" s="254">
        <v>0</v>
      </c>
      <c r="H192" s="254">
        <v>2713214</v>
      </c>
    </row>
    <row r="193" spans="1:8" ht="12.75">
      <c r="A193" s="249" t="s">
        <v>726</v>
      </c>
      <c r="B193" s="250" t="s">
        <v>2029</v>
      </c>
      <c r="C193" s="251">
        <v>-70141383</v>
      </c>
      <c r="D193" s="251">
        <v>0</v>
      </c>
      <c r="E193" s="251">
        <v>80244429</v>
      </c>
      <c r="F193" s="251">
        <v>0</v>
      </c>
      <c r="G193" s="251">
        <v>0</v>
      </c>
      <c r="H193" s="251">
        <v>10103046</v>
      </c>
    </row>
    <row r="194" spans="1:8" ht="12.75">
      <c r="A194" s="249" t="s">
        <v>728</v>
      </c>
      <c r="B194" s="250" t="s">
        <v>2030</v>
      </c>
      <c r="C194" s="251">
        <v>0</v>
      </c>
      <c r="D194" s="251">
        <v>0</v>
      </c>
      <c r="E194" s="251">
        <v>0</v>
      </c>
      <c r="F194" s="251">
        <v>0</v>
      </c>
      <c r="G194" s="251">
        <v>0</v>
      </c>
      <c r="H194" s="251">
        <v>0</v>
      </c>
    </row>
    <row r="195" spans="1:8" ht="12.75">
      <c r="A195" s="249" t="s">
        <v>730</v>
      </c>
      <c r="B195" s="250" t="s">
        <v>2031</v>
      </c>
      <c r="C195" s="251">
        <v>80244429</v>
      </c>
      <c r="D195" s="251">
        <v>0</v>
      </c>
      <c r="E195" s="251">
        <v>-79653103</v>
      </c>
      <c r="F195" s="251">
        <v>0</v>
      </c>
      <c r="G195" s="251">
        <v>-44874</v>
      </c>
      <c r="H195" s="251">
        <v>546452</v>
      </c>
    </row>
    <row r="196" spans="1:8" ht="12.75">
      <c r="A196" s="252" t="s">
        <v>732</v>
      </c>
      <c r="B196" s="253" t="s">
        <v>2032</v>
      </c>
      <c r="C196" s="254">
        <v>206219464</v>
      </c>
      <c r="D196" s="254">
        <v>0</v>
      </c>
      <c r="E196" s="254">
        <v>591326</v>
      </c>
      <c r="F196" s="254">
        <v>0</v>
      </c>
      <c r="G196" s="254">
        <v>-44874</v>
      </c>
      <c r="H196" s="254">
        <v>206765916</v>
      </c>
    </row>
    <row r="197" spans="1:8" ht="22.5">
      <c r="A197" s="249" t="s">
        <v>734</v>
      </c>
      <c r="B197" s="250" t="s">
        <v>2033</v>
      </c>
      <c r="C197" s="251">
        <v>0</v>
      </c>
      <c r="D197" s="251">
        <v>-9524636</v>
      </c>
      <c r="E197" s="251">
        <v>9524636</v>
      </c>
      <c r="F197" s="251">
        <v>0</v>
      </c>
      <c r="G197" s="251">
        <v>0</v>
      </c>
      <c r="H197" s="251">
        <v>0</v>
      </c>
    </row>
    <row r="198" spans="1:8" ht="33.75">
      <c r="A198" s="249" t="s">
        <v>736</v>
      </c>
      <c r="B198" s="250" t="s">
        <v>2034</v>
      </c>
      <c r="C198" s="251">
        <v>0</v>
      </c>
      <c r="D198" s="251">
        <v>-1627516</v>
      </c>
      <c r="E198" s="251">
        <v>1627516</v>
      </c>
      <c r="F198" s="251">
        <v>0</v>
      </c>
      <c r="G198" s="251">
        <v>0</v>
      </c>
      <c r="H198" s="251">
        <v>0</v>
      </c>
    </row>
    <row r="199" spans="1:8" ht="22.5">
      <c r="A199" s="249" t="s">
        <v>738</v>
      </c>
      <c r="B199" s="250" t="s">
        <v>2035</v>
      </c>
      <c r="C199" s="251">
        <v>125340</v>
      </c>
      <c r="D199" s="251">
        <v>-7267986</v>
      </c>
      <c r="E199" s="251">
        <v>7230820</v>
      </c>
      <c r="F199" s="251">
        <v>0</v>
      </c>
      <c r="G199" s="251">
        <v>0</v>
      </c>
      <c r="H199" s="251">
        <v>88174</v>
      </c>
    </row>
    <row r="200" spans="1:8" ht="22.5">
      <c r="A200" s="249" t="s">
        <v>740</v>
      </c>
      <c r="B200" s="250" t="s">
        <v>2036</v>
      </c>
      <c r="C200" s="251">
        <v>0</v>
      </c>
      <c r="D200" s="251">
        <v>-636000</v>
      </c>
      <c r="E200" s="251">
        <v>636000</v>
      </c>
      <c r="F200" s="251">
        <v>0</v>
      </c>
      <c r="G200" s="251">
        <v>0</v>
      </c>
      <c r="H200" s="251">
        <v>0</v>
      </c>
    </row>
    <row r="201" spans="1:8" ht="22.5">
      <c r="A201" s="249" t="s">
        <v>742</v>
      </c>
      <c r="B201" s="250" t="s">
        <v>2037</v>
      </c>
      <c r="C201" s="251">
        <v>0</v>
      </c>
      <c r="D201" s="251">
        <v>-92936</v>
      </c>
      <c r="E201" s="251">
        <v>92936</v>
      </c>
      <c r="F201" s="251">
        <v>0</v>
      </c>
      <c r="G201" s="251">
        <v>0</v>
      </c>
      <c r="H201" s="251">
        <v>0</v>
      </c>
    </row>
    <row r="202" spans="1:8" ht="45">
      <c r="A202" s="249" t="s">
        <v>744</v>
      </c>
      <c r="B202" s="250" t="s">
        <v>2038</v>
      </c>
      <c r="C202" s="251">
        <v>0</v>
      </c>
      <c r="D202" s="251">
        <v>0</v>
      </c>
      <c r="E202" s="251">
        <v>0</v>
      </c>
      <c r="F202" s="251">
        <v>0</v>
      </c>
      <c r="G202" s="251">
        <v>0</v>
      </c>
      <c r="H202" s="251">
        <v>0</v>
      </c>
    </row>
    <row r="203" spans="1:8" ht="33.75">
      <c r="A203" s="249" t="s">
        <v>746</v>
      </c>
      <c r="B203" s="250" t="s">
        <v>2039</v>
      </c>
      <c r="C203" s="251">
        <v>0</v>
      </c>
      <c r="D203" s="251">
        <v>0</v>
      </c>
      <c r="E203" s="251">
        <v>0</v>
      </c>
      <c r="F203" s="251">
        <v>0</v>
      </c>
      <c r="G203" s="251">
        <v>0</v>
      </c>
      <c r="H203" s="251">
        <v>0</v>
      </c>
    </row>
    <row r="204" spans="1:8" ht="22.5">
      <c r="A204" s="249" t="s">
        <v>748</v>
      </c>
      <c r="B204" s="250" t="s">
        <v>2040</v>
      </c>
      <c r="C204" s="251">
        <v>0</v>
      </c>
      <c r="D204" s="251">
        <v>-2376465</v>
      </c>
      <c r="E204" s="251">
        <v>2376465</v>
      </c>
      <c r="F204" s="251">
        <v>0</v>
      </c>
      <c r="G204" s="251">
        <v>0</v>
      </c>
      <c r="H204" s="251">
        <v>0</v>
      </c>
    </row>
    <row r="205" spans="1:8" ht="22.5">
      <c r="A205" s="249" t="s">
        <v>750</v>
      </c>
      <c r="B205" s="250" t="s">
        <v>2041</v>
      </c>
      <c r="C205" s="251">
        <v>19735</v>
      </c>
      <c r="D205" s="251">
        <v>0</v>
      </c>
      <c r="E205" s="251">
        <v>-19735</v>
      </c>
      <c r="F205" s="251">
        <v>0</v>
      </c>
      <c r="G205" s="251">
        <v>0</v>
      </c>
      <c r="H205" s="251">
        <v>0</v>
      </c>
    </row>
    <row r="206" spans="1:8" ht="22.5">
      <c r="A206" s="249" t="s">
        <v>752</v>
      </c>
      <c r="B206" s="250" t="s">
        <v>2042</v>
      </c>
      <c r="C206" s="251">
        <v>0</v>
      </c>
      <c r="D206" s="251">
        <v>0</v>
      </c>
      <c r="E206" s="251">
        <v>0</v>
      </c>
      <c r="F206" s="251">
        <v>0</v>
      </c>
      <c r="G206" s="251">
        <v>0</v>
      </c>
      <c r="H206" s="251">
        <v>0</v>
      </c>
    </row>
    <row r="207" spans="1:8" ht="45">
      <c r="A207" s="249" t="s">
        <v>754</v>
      </c>
      <c r="B207" s="250" t="s">
        <v>2043</v>
      </c>
      <c r="C207" s="251">
        <v>0</v>
      </c>
      <c r="D207" s="251">
        <v>0</v>
      </c>
      <c r="E207" s="251">
        <v>0</v>
      </c>
      <c r="F207" s="251">
        <v>0</v>
      </c>
      <c r="G207" s="251">
        <v>0</v>
      </c>
      <c r="H207" s="251">
        <v>0</v>
      </c>
    </row>
    <row r="208" spans="1:8" ht="33.75">
      <c r="A208" s="249" t="s">
        <v>756</v>
      </c>
      <c r="B208" s="250" t="s">
        <v>2044</v>
      </c>
      <c r="C208" s="251">
        <v>0</v>
      </c>
      <c r="D208" s="251">
        <v>0</v>
      </c>
      <c r="E208" s="251">
        <v>0</v>
      </c>
      <c r="F208" s="251">
        <v>0</v>
      </c>
      <c r="G208" s="251">
        <v>0</v>
      </c>
      <c r="H208" s="251">
        <v>0</v>
      </c>
    </row>
    <row r="209" spans="1:8" ht="22.5">
      <c r="A209" s="249" t="s">
        <v>758</v>
      </c>
      <c r="B209" s="250" t="s">
        <v>2045</v>
      </c>
      <c r="C209" s="251">
        <v>0</v>
      </c>
      <c r="D209" s="251">
        <v>0</v>
      </c>
      <c r="E209" s="251">
        <v>0</v>
      </c>
      <c r="F209" s="251">
        <v>0</v>
      </c>
      <c r="G209" s="251">
        <v>0</v>
      </c>
      <c r="H209" s="251">
        <v>0</v>
      </c>
    </row>
    <row r="210" spans="1:8" ht="33.75">
      <c r="A210" s="249" t="s">
        <v>760</v>
      </c>
      <c r="B210" s="250" t="s">
        <v>2046</v>
      </c>
      <c r="C210" s="251">
        <v>0</v>
      </c>
      <c r="D210" s="251">
        <v>0</v>
      </c>
      <c r="E210" s="251">
        <v>0</v>
      </c>
      <c r="F210" s="251">
        <v>0</v>
      </c>
      <c r="G210" s="251">
        <v>0</v>
      </c>
      <c r="H210" s="251">
        <v>0</v>
      </c>
    </row>
    <row r="211" spans="1:8" ht="33.75">
      <c r="A211" s="249" t="s">
        <v>762</v>
      </c>
      <c r="B211" s="250" t="s">
        <v>2047</v>
      </c>
      <c r="C211" s="251">
        <v>0</v>
      </c>
      <c r="D211" s="251">
        <v>0</v>
      </c>
      <c r="E211" s="251">
        <v>0</v>
      </c>
      <c r="F211" s="251">
        <v>0</v>
      </c>
      <c r="G211" s="251">
        <v>0</v>
      </c>
      <c r="H211" s="251">
        <v>0</v>
      </c>
    </row>
    <row r="212" spans="1:8" ht="22.5">
      <c r="A212" s="249" t="s">
        <v>764</v>
      </c>
      <c r="B212" s="250" t="s">
        <v>2048</v>
      </c>
      <c r="C212" s="251">
        <v>0</v>
      </c>
      <c r="D212" s="251">
        <v>0</v>
      </c>
      <c r="E212" s="251">
        <v>0</v>
      </c>
      <c r="F212" s="251">
        <v>0</v>
      </c>
      <c r="G212" s="251">
        <v>0</v>
      </c>
      <c r="H212" s="251">
        <v>0</v>
      </c>
    </row>
    <row r="213" spans="1:8" ht="33.75">
      <c r="A213" s="249" t="s">
        <v>766</v>
      </c>
      <c r="B213" s="250" t="s">
        <v>2049</v>
      </c>
      <c r="C213" s="251">
        <v>0</v>
      </c>
      <c r="D213" s="251">
        <v>0</v>
      </c>
      <c r="E213" s="251">
        <v>0</v>
      </c>
      <c r="F213" s="251">
        <v>0</v>
      </c>
      <c r="G213" s="251">
        <v>0</v>
      </c>
      <c r="H213" s="251">
        <v>0</v>
      </c>
    </row>
    <row r="214" spans="1:8" ht="22.5">
      <c r="A214" s="249" t="s">
        <v>768</v>
      </c>
      <c r="B214" s="250" t="s">
        <v>2050</v>
      </c>
      <c r="C214" s="251">
        <v>0</v>
      </c>
      <c r="D214" s="251">
        <v>0</v>
      </c>
      <c r="E214" s="251">
        <v>0</v>
      </c>
      <c r="F214" s="251">
        <v>0</v>
      </c>
      <c r="G214" s="251">
        <v>0</v>
      </c>
      <c r="H214" s="251">
        <v>0</v>
      </c>
    </row>
    <row r="215" spans="1:8" ht="33.75">
      <c r="A215" s="249" t="s">
        <v>770</v>
      </c>
      <c r="B215" s="250" t="s">
        <v>2051</v>
      </c>
      <c r="C215" s="251">
        <v>0</v>
      </c>
      <c r="D215" s="251">
        <v>0</v>
      </c>
      <c r="E215" s="251">
        <v>0</v>
      </c>
      <c r="F215" s="251">
        <v>0</v>
      </c>
      <c r="G215" s="251">
        <v>0</v>
      </c>
      <c r="H215" s="251">
        <v>0</v>
      </c>
    </row>
    <row r="216" spans="1:8" ht="33.75">
      <c r="A216" s="249" t="s">
        <v>772</v>
      </c>
      <c r="B216" s="250" t="s">
        <v>2052</v>
      </c>
      <c r="C216" s="251">
        <v>0</v>
      </c>
      <c r="D216" s="251">
        <v>0</v>
      </c>
      <c r="E216" s="251">
        <v>0</v>
      </c>
      <c r="F216" s="251">
        <v>0</v>
      </c>
      <c r="G216" s="251">
        <v>0</v>
      </c>
      <c r="H216" s="251">
        <v>0</v>
      </c>
    </row>
    <row r="217" spans="1:8" ht="22.5">
      <c r="A217" s="249" t="s">
        <v>774</v>
      </c>
      <c r="B217" s="250" t="s">
        <v>2053</v>
      </c>
      <c r="C217" s="251">
        <v>0</v>
      </c>
      <c r="D217" s="251">
        <v>0</v>
      </c>
      <c r="E217" s="251">
        <v>0</v>
      </c>
      <c r="F217" s="251">
        <v>0</v>
      </c>
      <c r="G217" s="251">
        <v>0</v>
      </c>
      <c r="H217" s="251">
        <v>0</v>
      </c>
    </row>
    <row r="218" spans="1:8" ht="22.5">
      <c r="A218" s="249" t="s">
        <v>776</v>
      </c>
      <c r="B218" s="250" t="s">
        <v>2054</v>
      </c>
      <c r="C218" s="251">
        <v>0</v>
      </c>
      <c r="D218" s="251">
        <v>0</v>
      </c>
      <c r="E218" s="251">
        <v>0</v>
      </c>
      <c r="F218" s="251">
        <v>0</v>
      </c>
      <c r="G218" s="251">
        <v>0</v>
      </c>
      <c r="H218" s="251">
        <v>0</v>
      </c>
    </row>
    <row r="219" spans="1:8" ht="33.75">
      <c r="A219" s="249" t="s">
        <v>778</v>
      </c>
      <c r="B219" s="250" t="s">
        <v>2055</v>
      </c>
      <c r="C219" s="251">
        <v>0</v>
      </c>
      <c r="D219" s="251">
        <v>0</v>
      </c>
      <c r="E219" s="251">
        <v>0</v>
      </c>
      <c r="F219" s="251">
        <v>0</v>
      </c>
      <c r="G219" s="251">
        <v>0</v>
      </c>
      <c r="H219" s="251">
        <v>0</v>
      </c>
    </row>
    <row r="220" spans="1:8" ht="33.75">
      <c r="A220" s="249" t="s">
        <v>780</v>
      </c>
      <c r="B220" s="250" t="s">
        <v>2056</v>
      </c>
      <c r="C220" s="251">
        <v>0</v>
      </c>
      <c r="D220" s="251">
        <v>0</v>
      </c>
      <c r="E220" s="251">
        <v>0</v>
      </c>
      <c r="F220" s="251">
        <v>0</v>
      </c>
      <c r="G220" s="251">
        <v>0</v>
      </c>
      <c r="H220" s="251">
        <v>0</v>
      </c>
    </row>
    <row r="221" spans="1:8" ht="22.5">
      <c r="A221" s="249" t="s">
        <v>782</v>
      </c>
      <c r="B221" s="250" t="s">
        <v>2057</v>
      </c>
      <c r="C221" s="251">
        <v>0</v>
      </c>
      <c r="D221" s="251">
        <v>0</v>
      </c>
      <c r="E221" s="251">
        <v>0</v>
      </c>
      <c r="F221" s="251">
        <v>0</v>
      </c>
      <c r="G221" s="251">
        <v>0</v>
      </c>
      <c r="H221" s="251">
        <v>0</v>
      </c>
    </row>
    <row r="222" spans="1:8" ht="33.75">
      <c r="A222" s="249" t="s">
        <v>784</v>
      </c>
      <c r="B222" s="250" t="s">
        <v>2058</v>
      </c>
      <c r="C222" s="251">
        <v>0</v>
      </c>
      <c r="D222" s="251">
        <v>0</v>
      </c>
      <c r="E222" s="251">
        <v>0</v>
      </c>
      <c r="F222" s="251">
        <v>0</v>
      </c>
      <c r="G222" s="251">
        <v>0</v>
      </c>
      <c r="H222" s="251">
        <v>0</v>
      </c>
    </row>
    <row r="223" spans="1:8" ht="22.5">
      <c r="A223" s="252" t="s">
        <v>786</v>
      </c>
      <c r="B223" s="253" t="s">
        <v>2059</v>
      </c>
      <c r="C223" s="254">
        <v>145075</v>
      </c>
      <c r="D223" s="254">
        <v>-21525539</v>
      </c>
      <c r="E223" s="254">
        <v>21468638</v>
      </c>
      <c r="F223" s="254">
        <v>0</v>
      </c>
      <c r="G223" s="254">
        <v>0</v>
      </c>
      <c r="H223" s="254">
        <v>88174</v>
      </c>
    </row>
    <row r="224" spans="1:8" ht="22.5">
      <c r="A224" s="249" t="s">
        <v>788</v>
      </c>
      <c r="B224" s="250" t="s">
        <v>2060</v>
      </c>
      <c r="C224" s="251">
        <v>0</v>
      </c>
      <c r="D224" s="251">
        <v>0</v>
      </c>
      <c r="E224" s="251">
        <v>0</v>
      </c>
      <c r="F224" s="251">
        <v>0</v>
      </c>
      <c r="G224" s="251">
        <v>0</v>
      </c>
      <c r="H224" s="251">
        <v>0</v>
      </c>
    </row>
    <row r="225" spans="1:8" ht="33.75">
      <c r="A225" s="249" t="s">
        <v>790</v>
      </c>
      <c r="B225" s="250" t="s">
        <v>2061</v>
      </c>
      <c r="C225" s="251">
        <v>0</v>
      </c>
      <c r="D225" s="251">
        <v>0</v>
      </c>
      <c r="E225" s="251">
        <v>0</v>
      </c>
      <c r="F225" s="251">
        <v>0</v>
      </c>
      <c r="G225" s="251">
        <v>0</v>
      </c>
      <c r="H225" s="251">
        <v>0</v>
      </c>
    </row>
    <row r="226" spans="1:8" ht="22.5">
      <c r="A226" s="249" t="s">
        <v>792</v>
      </c>
      <c r="B226" s="250" t="s">
        <v>2062</v>
      </c>
      <c r="C226" s="251">
        <v>0</v>
      </c>
      <c r="D226" s="251">
        <v>0</v>
      </c>
      <c r="E226" s="251">
        <v>0</v>
      </c>
      <c r="F226" s="251">
        <v>0</v>
      </c>
      <c r="G226" s="251">
        <v>0</v>
      </c>
      <c r="H226" s="251">
        <v>0</v>
      </c>
    </row>
    <row r="227" spans="1:8" ht="22.5">
      <c r="A227" s="249" t="s">
        <v>794</v>
      </c>
      <c r="B227" s="250" t="s">
        <v>2063</v>
      </c>
      <c r="C227" s="251">
        <v>0</v>
      </c>
      <c r="D227" s="251">
        <v>0</v>
      </c>
      <c r="E227" s="251">
        <v>0</v>
      </c>
      <c r="F227" s="251">
        <v>0</v>
      </c>
      <c r="G227" s="251">
        <v>0</v>
      </c>
      <c r="H227" s="251">
        <v>0</v>
      </c>
    </row>
    <row r="228" spans="1:8" ht="33.75">
      <c r="A228" s="249" t="s">
        <v>796</v>
      </c>
      <c r="B228" s="250" t="s">
        <v>2064</v>
      </c>
      <c r="C228" s="251">
        <v>0</v>
      </c>
      <c r="D228" s="251">
        <v>0</v>
      </c>
      <c r="E228" s="251">
        <v>0</v>
      </c>
      <c r="F228" s="251">
        <v>0</v>
      </c>
      <c r="G228" s="251">
        <v>0</v>
      </c>
      <c r="H228" s="251">
        <v>0</v>
      </c>
    </row>
    <row r="229" spans="1:8" ht="45">
      <c r="A229" s="249" t="s">
        <v>798</v>
      </c>
      <c r="B229" s="250" t="s">
        <v>2065</v>
      </c>
      <c r="C229" s="251">
        <v>0</v>
      </c>
      <c r="D229" s="251">
        <v>0</v>
      </c>
      <c r="E229" s="251">
        <v>0</v>
      </c>
      <c r="F229" s="251">
        <v>0</v>
      </c>
      <c r="G229" s="251">
        <v>0</v>
      </c>
      <c r="H229" s="251">
        <v>0</v>
      </c>
    </row>
    <row r="230" spans="1:8" ht="33.75">
      <c r="A230" s="249" t="s">
        <v>800</v>
      </c>
      <c r="B230" s="250" t="s">
        <v>2066</v>
      </c>
      <c r="C230" s="251">
        <v>0</v>
      </c>
      <c r="D230" s="251">
        <v>0</v>
      </c>
      <c r="E230" s="251">
        <v>0</v>
      </c>
      <c r="F230" s="251">
        <v>0</v>
      </c>
      <c r="G230" s="251">
        <v>0</v>
      </c>
      <c r="H230" s="251">
        <v>0</v>
      </c>
    </row>
    <row r="231" spans="1:8" ht="22.5">
      <c r="A231" s="249" t="s">
        <v>802</v>
      </c>
      <c r="B231" s="250" t="s">
        <v>2067</v>
      </c>
      <c r="C231" s="251">
        <v>0</v>
      </c>
      <c r="D231" s="251">
        <v>0</v>
      </c>
      <c r="E231" s="251">
        <v>0</v>
      </c>
      <c r="F231" s="251">
        <v>0</v>
      </c>
      <c r="G231" s="251">
        <v>0</v>
      </c>
      <c r="H231" s="251">
        <v>0</v>
      </c>
    </row>
    <row r="232" spans="1:8" ht="22.5">
      <c r="A232" s="249" t="s">
        <v>804</v>
      </c>
      <c r="B232" s="250" t="s">
        <v>2068</v>
      </c>
      <c r="C232" s="251">
        <v>0</v>
      </c>
      <c r="D232" s="251">
        <v>0</v>
      </c>
      <c r="E232" s="251">
        <v>0</v>
      </c>
      <c r="F232" s="251">
        <v>0</v>
      </c>
      <c r="G232" s="251">
        <v>0</v>
      </c>
      <c r="H232" s="251">
        <v>0</v>
      </c>
    </row>
    <row r="233" spans="1:8" ht="33.75">
      <c r="A233" s="249" t="s">
        <v>806</v>
      </c>
      <c r="B233" s="250" t="s">
        <v>2069</v>
      </c>
      <c r="C233" s="251">
        <v>0</v>
      </c>
      <c r="D233" s="251">
        <v>0</v>
      </c>
      <c r="E233" s="251">
        <v>0</v>
      </c>
      <c r="F233" s="251">
        <v>0</v>
      </c>
      <c r="G233" s="251">
        <v>0</v>
      </c>
      <c r="H233" s="251">
        <v>0</v>
      </c>
    </row>
    <row r="234" spans="1:8" ht="45">
      <c r="A234" s="249" t="s">
        <v>808</v>
      </c>
      <c r="B234" s="250" t="s">
        <v>2070</v>
      </c>
      <c r="C234" s="251">
        <v>0</v>
      </c>
      <c r="D234" s="251">
        <v>0</v>
      </c>
      <c r="E234" s="251">
        <v>0</v>
      </c>
      <c r="F234" s="251">
        <v>0</v>
      </c>
      <c r="G234" s="251">
        <v>0</v>
      </c>
      <c r="H234" s="251">
        <v>0</v>
      </c>
    </row>
    <row r="235" spans="1:8" ht="33.75">
      <c r="A235" s="249" t="s">
        <v>810</v>
      </c>
      <c r="B235" s="250" t="s">
        <v>2071</v>
      </c>
      <c r="C235" s="251">
        <v>0</v>
      </c>
      <c r="D235" s="251">
        <v>0</v>
      </c>
      <c r="E235" s="251">
        <v>0</v>
      </c>
      <c r="F235" s="251">
        <v>0</v>
      </c>
      <c r="G235" s="251">
        <v>0</v>
      </c>
      <c r="H235" s="251">
        <v>0</v>
      </c>
    </row>
    <row r="236" spans="1:8" ht="33.75">
      <c r="A236" s="249" t="s">
        <v>812</v>
      </c>
      <c r="B236" s="250" t="s">
        <v>2072</v>
      </c>
      <c r="C236" s="251">
        <v>680626</v>
      </c>
      <c r="D236" s="251">
        <v>703428</v>
      </c>
      <c r="E236" s="251">
        <v>-680626</v>
      </c>
      <c r="F236" s="251">
        <v>0</v>
      </c>
      <c r="G236" s="251">
        <v>0</v>
      </c>
      <c r="H236" s="251">
        <v>703428</v>
      </c>
    </row>
    <row r="237" spans="1:8" ht="33.75">
      <c r="A237" s="249" t="s">
        <v>814</v>
      </c>
      <c r="B237" s="250" t="s">
        <v>2073</v>
      </c>
      <c r="C237" s="251">
        <v>0</v>
      </c>
      <c r="D237" s="251">
        <v>0</v>
      </c>
      <c r="E237" s="251">
        <v>0</v>
      </c>
      <c r="F237" s="251">
        <v>0</v>
      </c>
      <c r="G237" s="251">
        <v>0</v>
      </c>
      <c r="H237" s="251">
        <v>0</v>
      </c>
    </row>
    <row r="238" spans="1:8" ht="22.5">
      <c r="A238" s="249" t="s">
        <v>816</v>
      </c>
      <c r="B238" s="250" t="s">
        <v>2074</v>
      </c>
      <c r="C238" s="251">
        <v>0</v>
      </c>
      <c r="D238" s="251">
        <v>0</v>
      </c>
      <c r="E238" s="251">
        <v>0</v>
      </c>
      <c r="F238" s="251">
        <v>0</v>
      </c>
      <c r="G238" s="251">
        <v>0</v>
      </c>
      <c r="H238" s="251">
        <v>0</v>
      </c>
    </row>
    <row r="239" spans="1:8" ht="22.5">
      <c r="A239" s="249" t="s">
        <v>818</v>
      </c>
      <c r="B239" s="250" t="s">
        <v>2075</v>
      </c>
      <c r="C239" s="251">
        <v>0</v>
      </c>
      <c r="D239" s="251">
        <v>0</v>
      </c>
      <c r="E239" s="251">
        <v>0</v>
      </c>
      <c r="F239" s="251">
        <v>0</v>
      </c>
      <c r="G239" s="251">
        <v>0</v>
      </c>
      <c r="H239" s="251">
        <v>0</v>
      </c>
    </row>
    <row r="240" spans="1:8" ht="33.75">
      <c r="A240" s="249" t="s">
        <v>820</v>
      </c>
      <c r="B240" s="250" t="s">
        <v>2076</v>
      </c>
      <c r="C240" s="251">
        <v>0</v>
      </c>
      <c r="D240" s="251">
        <v>0</v>
      </c>
      <c r="E240" s="251">
        <v>0</v>
      </c>
      <c r="F240" s="251">
        <v>0</v>
      </c>
      <c r="G240" s="251">
        <v>0</v>
      </c>
      <c r="H240" s="251">
        <v>0</v>
      </c>
    </row>
    <row r="241" spans="1:8" ht="33.75">
      <c r="A241" s="249" t="s">
        <v>822</v>
      </c>
      <c r="B241" s="250" t="s">
        <v>2077</v>
      </c>
      <c r="C241" s="251">
        <v>680626</v>
      </c>
      <c r="D241" s="251">
        <v>703428</v>
      </c>
      <c r="E241" s="251">
        <v>-680626</v>
      </c>
      <c r="F241" s="251">
        <v>0</v>
      </c>
      <c r="G241" s="251">
        <v>0</v>
      </c>
      <c r="H241" s="251">
        <v>703428</v>
      </c>
    </row>
    <row r="242" spans="1:8" ht="22.5">
      <c r="A242" s="249" t="s">
        <v>824</v>
      </c>
      <c r="B242" s="250" t="s">
        <v>2078</v>
      </c>
      <c r="C242" s="251">
        <v>0</v>
      </c>
      <c r="D242" s="251">
        <v>0</v>
      </c>
      <c r="E242" s="251">
        <v>0</v>
      </c>
      <c r="F242" s="251">
        <v>0</v>
      </c>
      <c r="G242" s="251">
        <v>0</v>
      </c>
      <c r="H242" s="251">
        <v>0</v>
      </c>
    </row>
    <row r="243" spans="1:8" ht="22.5">
      <c r="A243" s="249" t="s">
        <v>826</v>
      </c>
      <c r="B243" s="250" t="s">
        <v>2079</v>
      </c>
      <c r="C243" s="251">
        <v>0</v>
      </c>
      <c r="D243" s="251">
        <v>0</v>
      </c>
      <c r="E243" s="251">
        <v>0</v>
      </c>
      <c r="F243" s="251">
        <v>0</v>
      </c>
      <c r="G243" s="251">
        <v>0</v>
      </c>
      <c r="H243" s="251">
        <v>0</v>
      </c>
    </row>
    <row r="244" spans="1:8" ht="33.75">
      <c r="A244" s="249" t="s">
        <v>828</v>
      </c>
      <c r="B244" s="250" t="s">
        <v>2080</v>
      </c>
      <c r="C244" s="251">
        <v>0</v>
      </c>
      <c r="D244" s="251">
        <v>0</v>
      </c>
      <c r="E244" s="251">
        <v>0</v>
      </c>
      <c r="F244" s="251">
        <v>0</v>
      </c>
      <c r="G244" s="251">
        <v>0</v>
      </c>
      <c r="H244" s="251">
        <v>0</v>
      </c>
    </row>
    <row r="245" spans="1:8" ht="33.75">
      <c r="A245" s="249" t="s">
        <v>830</v>
      </c>
      <c r="B245" s="250" t="s">
        <v>2081</v>
      </c>
      <c r="C245" s="251">
        <v>0</v>
      </c>
      <c r="D245" s="251">
        <v>0</v>
      </c>
      <c r="E245" s="251">
        <v>0</v>
      </c>
      <c r="F245" s="251">
        <v>0</v>
      </c>
      <c r="G245" s="251">
        <v>0</v>
      </c>
      <c r="H245" s="251">
        <v>0</v>
      </c>
    </row>
    <row r="246" spans="1:8" ht="22.5">
      <c r="A246" s="249" t="s">
        <v>832</v>
      </c>
      <c r="B246" s="250" t="s">
        <v>2082</v>
      </c>
      <c r="C246" s="251">
        <v>0</v>
      </c>
      <c r="D246" s="251">
        <v>0</v>
      </c>
      <c r="E246" s="251">
        <v>0</v>
      </c>
      <c r="F246" s="251">
        <v>0</v>
      </c>
      <c r="G246" s="251">
        <v>0</v>
      </c>
      <c r="H246" s="251">
        <v>0</v>
      </c>
    </row>
    <row r="247" spans="1:8" ht="22.5">
      <c r="A247" s="252" t="s">
        <v>834</v>
      </c>
      <c r="B247" s="253" t="s">
        <v>2083</v>
      </c>
      <c r="C247" s="254">
        <v>680626</v>
      </c>
      <c r="D247" s="254">
        <v>703428</v>
      </c>
      <c r="E247" s="254">
        <v>-680626</v>
      </c>
      <c r="F247" s="254">
        <v>0</v>
      </c>
      <c r="G247" s="254">
        <v>0</v>
      </c>
      <c r="H247" s="254">
        <v>703428</v>
      </c>
    </row>
    <row r="248" spans="1:8" ht="12.75">
      <c r="A248" s="249" t="s">
        <v>836</v>
      </c>
      <c r="B248" s="250" t="s">
        <v>2084</v>
      </c>
      <c r="C248" s="251">
        <v>60000</v>
      </c>
      <c r="D248" s="251">
        <v>52000</v>
      </c>
      <c r="E248" s="251">
        <v>-27487</v>
      </c>
      <c r="F248" s="251">
        <v>0</v>
      </c>
      <c r="G248" s="251">
        <v>0</v>
      </c>
      <c r="H248" s="251">
        <v>84513</v>
      </c>
    </row>
    <row r="249" spans="1:8" ht="22.5">
      <c r="A249" s="249" t="s">
        <v>838</v>
      </c>
      <c r="B249" s="250" t="s">
        <v>2085</v>
      </c>
      <c r="C249" s="251">
        <v>0</v>
      </c>
      <c r="D249" s="251">
        <v>0</v>
      </c>
      <c r="E249" s="251">
        <v>0</v>
      </c>
      <c r="F249" s="251">
        <v>0</v>
      </c>
      <c r="G249" s="251">
        <v>0</v>
      </c>
      <c r="H249" s="251">
        <v>0</v>
      </c>
    </row>
    <row r="250" spans="1:8" ht="12.75">
      <c r="A250" s="249" t="s">
        <v>840</v>
      </c>
      <c r="B250" s="250" t="s">
        <v>2086</v>
      </c>
      <c r="C250" s="251">
        <v>29044</v>
      </c>
      <c r="D250" s="251">
        <v>-174235</v>
      </c>
      <c r="E250" s="251">
        <v>159261</v>
      </c>
      <c r="F250" s="251">
        <v>0</v>
      </c>
      <c r="G250" s="251">
        <v>0</v>
      </c>
      <c r="H250" s="251">
        <v>14070</v>
      </c>
    </row>
    <row r="251" spans="1:8" ht="12.75">
      <c r="A251" s="249" t="s">
        <v>842</v>
      </c>
      <c r="B251" s="250" t="s">
        <v>2087</v>
      </c>
      <c r="C251" s="251">
        <v>0</v>
      </c>
      <c r="D251" s="251">
        <v>0</v>
      </c>
      <c r="E251" s="251">
        <v>0</v>
      </c>
      <c r="F251" s="251">
        <v>0</v>
      </c>
      <c r="G251" s="251">
        <v>0</v>
      </c>
      <c r="H251" s="251">
        <v>0</v>
      </c>
    </row>
    <row r="252" spans="1:8" ht="33.75">
      <c r="A252" s="249" t="s">
        <v>844</v>
      </c>
      <c r="B252" s="250" t="s">
        <v>2088</v>
      </c>
      <c r="C252" s="251">
        <v>0</v>
      </c>
      <c r="D252" s="251">
        <v>0</v>
      </c>
      <c r="E252" s="251">
        <v>0</v>
      </c>
      <c r="F252" s="251">
        <v>0</v>
      </c>
      <c r="G252" s="251">
        <v>0</v>
      </c>
      <c r="H252" s="251">
        <v>0</v>
      </c>
    </row>
    <row r="253" spans="1:8" ht="22.5">
      <c r="A253" s="249" t="s">
        <v>846</v>
      </c>
      <c r="B253" s="250" t="s">
        <v>2089</v>
      </c>
      <c r="C253" s="251">
        <v>0</v>
      </c>
      <c r="D253" s="251">
        <v>0</v>
      </c>
      <c r="E253" s="251">
        <v>0</v>
      </c>
      <c r="F253" s="251">
        <v>0</v>
      </c>
      <c r="G253" s="251">
        <v>0</v>
      </c>
      <c r="H253" s="251">
        <v>0</v>
      </c>
    </row>
    <row r="254" spans="1:8" ht="22.5">
      <c r="A254" s="249" t="s">
        <v>848</v>
      </c>
      <c r="B254" s="250" t="s">
        <v>2090</v>
      </c>
      <c r="C254" s="251">
        <v>0</v>
      </c>
      <c r="D254" s="251">
        <v>0</v>
      </c>
      <c r="E254" s="251">
        <v>0</v>
      </c>
      <c r="F254" s="251">
        <v>0</v>
      </c>
      <c r="G254" s="251">
        <v>0</v>
      </c>
      <c r="H254" s="251">
        <v>0</v>
      </c>
    </row>
    <row r="255" spans="1:8" ht="22.5">
      <c r="A255" s="249" t="s">
        <v>850</v>
      </c>
      <c r="B255" s="250" t="s">
        <v>2091</v>
      </c>
      <c r="C255" s="251">
        <v>0</v>
      </c>
      <c r="D255" s="251">
        <v>0</v>
      </c>
      <c r="E255" s="251">
        <v>0</v>
      </c>
      <c r="F255" s="251">
        <v>0</v>
      </c>
      <c r="G255" s="251">
        <v>0</v>
      </c>
      <c r="H255" s="251">
        <v>0</v>
      </c>
    </row>
    <row r="256" spans="1:8" ht="12.75">
      <c r="A256" s="249" t="s">
        <v>852</v>
      </c>
      <c r="B256" s="250" t="s">
        <v>2092</v>
      </c>
      <c r="C256" s="251">
        <v>0</v>
      </c>
      <c r="D256" s="251">
        <v>0</v>
      </c>
      <c r="E256" s="251">
        <v>0</v>
      </c>
      <c r="F256" s="251">
        <v>0</v>
      </c>
      <c r="G256" s="251">
        <v>0</v>
      </c>
      <c r="H256" s="251">
        <v>0</v>
      </c>
    </row>
    <row r="257" spans="1:8" ht="22.5">
      <c r="A257" s="249" t="s">
        <v>854</v>
      </c>
      <c r="B257" s="250" t="s">
        <v>2093</v>
      </c>
      <c r="C257" s="251">
        <v>0</v>
      </c>
      <c r="D257" s="251">
        <v>0</v>
      </c>
      <c r="E257" s="251">
        <v>0</v>
      </c>
      <c r="F257" s="251">
        <v>0</v>
      </c>
      <c r="G257" s="251">
        <v>0</v>
      </c>
      <c r="H257" s="251">
        <v>0</v>
      </c>
    </row>
    <row r="258" spans="1:8" ht="22.5">
      <c r="A258" s="252" t="s">
        <v>856</v>
      </c>
      <c r="B258" s="253" t="s">
        <v>2094</v>
      </c>
      <c r="C258" s="254">
        <v>89044</v>
      </c>
      <c r="D258" s="254">
        <v>-122235</v>
      </c>
      <c r="E258" s="254">
        <v>131774</v>
      </c>
      <c r="F258" s="254">
        <v>0</v>
      </c>
      <c r="G258" s="254">
        <v>0</v>
      </c>
      <c r="H258" s="254">
        <v>98583</v>
      </c>
    </row>
    <row r="259" spans="1:8" ht="12.75">
      <c r="A259" s="252" t="s">
        <v>858</v>
      </c>
      <c r="B259" s="253" t="s">
        <v>2095</v>
      </c>
      <c r="C259" s="254">
        <v>914745</v>
      </c>
      <c r="D259" s="254">
        <v>-20944346</v>
      </c>
      <c r="E259" s="254">
        <v>20919786</v>
      </c>
      <c r="F259" s="254">
        <v>0</v>
      </c>
      <c r="G259" s="254">
        <v>0</v>
      </c>
      <c r="H259" s="254">
        <v>890185</v>
      </c>
    </row>
    <row r="260" spans="1:8" ht="22.5">
      <c r="A260" s="252" t="s">
        <v>860</v>
      </c>
      <c r="B260" s="253" t="s">
        <v>2096</v>
      </c>
      <c r="C260" s="254">
        <v>0</v>
      </c>
      <c r="D260" s="254">
        <v>0</v>
      </c>
      <c r="E260" s="254">
        <v>0</v>
      </c>
      <c r="F260" s="254">
        <v>0</v>
      </c>
      <c r="G260" s="254">
        <v>0</v>
      </c>
      <c r="H260" s="254">
        <v>0</v>
      </c>
    </row>
    <row r="261" spans="1:8" ht="22.5">
      <c r="A261" s="249" t="s">
        <v>862</v>
      </c>
      <c r="B261" s="250" t="s">
        <v>2097</v>
      </c>
      <c r="C261" s="251">
        <v>0</v>
      </c>
      <c r="D261" s="251">
        <v>0</v>
      </c>
      <c r="E261" s="251">
        <v>0</v>
      </c>
      <c r="F261" s="251">
        <v>0</v>
      </c>
      <c r="G261" s="251">
        <v>0</v>
      </c>
      <c r="H261" s="251">
        <v>0</v>
      </c>
    </row>
    <row r="262" spans="1:8" ht="12.75">
      <c r="A262" s="249" t="s">
        <v>864</v>
      </c>
      <c r="B262" s="250" t="s">
        <v>2098</v>
      </c>
      <c r="C262" s="251">
        <v>1120366</v>
      </c>
      <c r="D262" s="251">
        <v>0</v>
      </c>
      <c r="E262" s="251">
        <v>-362214</v>
      </c>
      <c r="F262" s="251">
        <v>0</v>
      </c>
      <c r="G262" s="251">
        <v>0</v>
      </c>
      <c r="H262" s="251">
        <v>758152</v>
      </c>
    </row>
    <row r="263" spans="1:8" ht="12.75">
      <c r="A263" s="249" t="s">
        <v>866</v>
      </c>
      <c r="B263" s="250" t="s">
        <v>2099</v>
      </c>
      <c r="C263" s="251">
        <v>0</v>
      </c>
      <c r="D263" s="251">
        <v>0</v>
      </c>
      <c r="E263" s="251">
        <v>0</v>
      </c>
      <c r="F263" s="251">
        <v>0</v>
      </c>
      <c r="G263" s="251">
        <v>0</v>
      </c>
      <c r="H263" s="251">
        <v>0</v>
      </c>
    </row>
    <row r="264" spans="1:8" ht="22.5">
      <c r="A264" s="252" t="s">
        <v>868</v>
      </c>
      <c r="B264" s="253" t="s">
        <v>2100</v>
      </c>
      <c r="C264" s="254">
        <v>1120366</v>
      </c>
      <c r="D264" s="254">
        <v>0</v>
      </c>
      <c r="E264" s="254">
        <v>-362214</v>
      </c>
      <c r="F264" s="254">
        <v>0</v>
      </c>
      <c r="G264" s="254">
        <v>0</v>
      </c>
      <c r="H264" s="254">
        <v>758152</v>
      </c>
    </row>
    <row r="265" spans="1:8" ht="12.75">
      <c r="A265" s="252" t="s">
        <v>870</v>
      </c>
      <c r="B265" s="253" t="s">
        <v>2101</v>
      </c>
      <c r="C265" s="254">
        <v>208254575</v>
      </c>
      <c r="D265" s="254">
        <v>-20944346</v>
      </c>
      <c r="E265" s="254">
        <v>21148898</v>
      </c>
      <c r="F265" s="254">
        <v>0</v>
      </c>
      <c r="G265" s="254">
        <v>-44874</v>
      </c>
      <c r="H265" s="254">
        <v>208414253</v>
      </c>
    </row>
    <row r="266" spans="1:8" ht="12.75">
      <c r="A266" s="255"/>
      <c r="B266" s="255"/>
      <c r="C266" s="255"/>
      <c r="D266" s="255"/>
      <c r="E266" s="255"/>
      <c r="F266" s="255"/>
      <c r="G266" s="255"/>
      <c r="H266" s="255"/>
    </row>
  </sheetData>
  <sheetProtection/>
  <mergeCells count="4">
    <mergeCell ref="A3:H3"/>
    <mergeCell ref="A4:H4"/>
    <mergeCell ref="A1:H1"/>
    <mergeCell ref="A2:H2"/>
  </mergeCells>
  <printOptions/>
  <pageMargins left="0.7" right="0.7" top="0.75" bottom="0.75" header="0.3" footer="0.3"/>
  <pageSetup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46">
      <selection activeCell="H56" sqref="H56"/>
    </sheetView>
  </sheetViews>
  <sheetFormatPr defaultColWidth="10.25390625" defaultRowHeight="12.75"/>
  <cols>
    <col min="1" max="1" width="57.625" style="256" customWidth="1"/>
    <col min="2" max="2" width="5.25390625" style="258" customWidth="1"/>
    <col min="3" max="3" width="10.375" style="256" customWidth="1"/>
    <col min="4" max="4" width="11.75390625" style="256" customWidth="1"/>
    <col min="5" max="5" width="10.375" style="283" customWidth="1"/>
    <col min="6" max="16384" width="10.25390625" style="256" customWidth="1"/>
  </cols>
  <sheetData>
    <row r="1" spans="1:5" ht="15.75">
      <c r="A1" s="526" t="s">
        <v>2104</v>
      </c>
      <c r="B1" s="527"/>
      <c r="C1" s="527"/>
      <c r="D1" s="527"/>
      <c r="E1" s="527"/>
    </row>
    <row r="2" spans="1:5" ht="15.75">
      <c r="A2" s="510" t="s">
        <v>1793</v>
      </c>
      <c r="B2" s="511"/>
      <c r="C2" s="511"/>
      <c r="D2" s="511"/>
      <c r="E2" s="511"/>
    </row>
    <row r="3" spans="1:11" ht="49.5" customHeight="1">
      <c r="A3" s="510" t="s">
        <v>2197</v>
      </c>
      <c r="B3" s="511"/>
      <c r="C3" s="511"/>
      <c r="D3" s="511"/>
      <c r="E3" s="511"/>
      <c r="G3" s="510"/>
      <c r="H3" s="511"/>
      <c r="I3" s="511"/>
      <c r="J3" s="511"/>
      <c r="K3" s="511"/>
    </row>
    <row r="4" spans="1:5" ht="16.5" thickBot="1">
      <c r="A4" s="257"/>
      <c r="C4" s="512" t="s">
        <v>2198</v>
      </c>
      <c r="D4" s="512"/>
      <c r="E4" s="512"/>
    </row>
    <row r="5" spans="1:5" ht="15.75" customHeight="1">
      <c r="A5" s="513" t="s">
        <v>2105</v>
      </c>
      <c r="B5" s="516" t="s">
        <v>2106</v>
      </c>
      <c r="C5" s="519" t="s">
        <v>2107</v>
      </c>
      <c r="D5" s="519" t="s">
        <v>2108</v>
      </c>
      <c r="E5" s="521" t="s">
        <v>2109</v>
      </c>
    </row>
    <row r="6" spans="1:5" ht="11.25" customHeight="1">
      <c r="A6" s="514"/>
      <c r="B6" s="517"/>
      <c r="C6" s="520"/>
      <c r="D6" s="520"/>
      <c r="E6" s="522"/>
    </row>
    <row r="7" spans="1:5" ht="15.75">
      <c r="A7" s="515"/>
      <c r="B7" s="518"/>
      <c r="C7" s="523" t="s">
        <v>2110</v>
      </c>
      <c r="D7" s="523"/>
      <c r="E7" s="524"/>
    </row>
    <row r="8" spans="1:5" s="262" customFormat="1" ht="16.5" thickBot="1">
      <c r="A8" s="259" t="s">
        <v>2111</v>
      </c>
      <c r="B8" s="260" t="s">
        <v>2112</v>
      </c>
      <c r="C8" s="260" t="s">
        <v>2113</v>
      </c>
      <c r="D8" s="260" t="s">
        <v>2114</v>
      </c>
      <c r="E8" s="261" t="s">
        <v>2115</v>
      </c>
    </row>
    <row r="9" spans="1:5" s="267" customFormat="1" ht="15.75">
      <c r="A9" s="263" t="s">
        <v>2116</v>
      </c>
      <c r="B9" s="264" t="s">
        <v>2117</v>
      </c>
      <c r="C9" s="265">
        <v>271320</v>
      </c>
      <c r="D9" s="265">
        <v>271320</v>
      </c>
      <c r="E9" s="266">
        <v>0</v>
      </c>
    </row>
    <row r="10" spans="1:5" s="267" customFormat="1" ht="15.75">
      <c r="A10" s="268" t="s">
        <v>2118</v>
      </c>
      <c r="B10" s="269" t="s">
        <v>2119</v>
      </c>
      <c r="C10" s="270">
        <f>+C11+C16+C21+C26+C31</f>
        <v>279297945</v>
      </c>
      <c r="D10" s="270">
        <f>+D11+D16+D21+D26+D31</f>
        <v>85119448</v>
      </c>
      <c r="E10" s="271">
        <f>+E11+E16+E21+E26+E31</f>
        <v>194178497</v>
      </c>
    </row>
    <row r="11" spans="1:5" s="267" customFormat="1" ht="15.75">
      <c r="A11" s="268" t="s">
        <v>2120</v>
      </c>
      <c r="B11" s="269" t="s">
        <v>2121</v>
      </c>
      <c r="C11" s="270">
        <f>+C12+C13+C14+C15</f>
        <v>260764514</v>
      </c>
      <c r="D11" s="270">
        <f>+D12+D13+D14+D15</f>
        <v>73545591</v>
      </c>
      <c r="E11" s="271">
        <f>+E12+E13+E14+E15</f>
        <v>187218923</v>
      </c>
    </row>
    <row r="12" spans="1:5" s="267" customFormat="1" ht="15.75">
      <c r="A12" s="272" t="s">
        <v>2122</v>
      </c>
      <c r="B12" s="269" t="s">
        <v>2123</v>
      </c>
      <c r="C12" s="273">
        <v>118723021</v>
      </c>
      <c r="D12" s="273">
        <v>53571726</v>
      </c>
      <c r="E12" s="274">
        <f>C12-D12</f>
        <v>65151295</v>
      </c>
    </row>
    <row r="13" spans="1:5" s="267" customFormat="1" ht="26.25" customHeight="1">
      <c r="A13" s="272" t="s">
        <v>2124</v>
      </c>
      <c r="B13" s="269" t="s">
        <v>2125</v>
      </c>
      <c r="C13" s="273"/>
      <c r="D13" s="273"/>
      <c r="E13" s="274">
        <f>C13-D13</f>
        <v>0</v>
      </c>
    </row>
    <row r="14" spans="1:5" s="267" customFormat="1" ht="22.5">
      <c r="A14" s="272" t="s">
        <v>2126</v>
      </c>
      <c r="B14" s="269" t="s">
        <v>2127</v>
      </c>
      <c r="C14" s="273">
        <v>26245517</v>
      </c>
      <c r="D14" s="273">
        <v>11269574</v>
      </c>
      <c r="E14" s="274">
        <f>C14-D14</f>
        <v>14975943</v>
      </c>
    </row>
    <row r="15" spans="1:5" s="267" customFormat="1" ht="15.75">
      <c r="A15" s="272" t="s">
        <v>2128</v>
      </c>
      <c r="B15" s="269" t="s">
        <v>2129</v>
      </c>
      <c r="C15" s="273">
        <v>115795976</v>
      </c>
      <c r="D15" s="273">
        <v>8704291</v>
      </c>
      <c r="E15" s="274">
        <f>C15-D15</f>
        <v>107091685</v>
      </c>
    </row>
    <row r="16" spans="1:5" s="267" customFormat="1" ht="15.75">
      <c r="A16" s="268" t="s">
        <v>2130</v>
      </c>
      <c r="B16" s="269" t="s">
        <v>2131</v>
      </c>
      <c r="C16" s="275">
        <f>+C17+C18+C19+C20</f>
        <v>18533431</v>
      </c>
      <c r="D16" s="275">
        <f>+D17+D18+D19+D20</f>
        <v>11573857</v>
      </c>
      <c r="E16" s="276">
        <f>+E17+E18+E19+E20</f>
        <v>6959574</v>
      </c>
    </row>
    <row r="17" spans="1:5" s="267" customFormat="1" ht="15.75">
      <c r="A17" s="272" t="s">
        <v>2132</v>
      </c>
      <c r="B17" s="269" t="s">
        <v>2133</v>
      </c>
      <c r="C17" s="273">
        <v>920363</v>
      </c>
      <c r="D17" s="273">
        <v>920363</v>
      </c>
      <c r="E17" s="274"/>
    </row>
    <row r="18" spans="1:5" s="267" customFormat="1" ht="22.5">
      <c r="A18" s="272" t="s">
        <v>2134</v>
      </c>
      <c r="B18" s="269" t="s">
        <v>1301</v>
      </c>
      <c r="C18" s="273"/>
      <c r="D18" s="273"/>
      <c r="E18" s="274"/>
    </row>
    <row r="19" spans="1:5" s="267" customFormat="1" ht="15.75">
      <c r="A19" s="272" t="s">
        <v>2135</v>
      </c>
      <c r="B19" s="269" t="s">
        <v>1302</v>
      </c>
      <c r="C19" s="273"/>
      <c r="D19" s="273"/>
      <c r="E19" s="274"/>
    </row>
    <row r="20" spans="1:5" s="267" customFormat="1" ht="15.75">
      <c r="A20" s="272" t="s">
        <v>2136</v>
      </c>
      <c r="B20" s="269" t="s">
        <v>1303</v>
      </c>
      <c r="C20" s="273">
        <v>17613068</v>
      </c>
      <c r="D20" s="273">
        <v>10653494</v>
      </c>
      <c r="E20" s="274">
        <f>C20-D20</f>
        <v>6959574</v>
      </c>
    </row>
    <row r="21" spans="1:5" s="267" customFormat="1" ht="15.75">
      <c r="A21" s="268" t="s">
        <v>2137</v>
      </c>
      <c r="B21" s="269" t="s">
        <v>1304</v>
      </c>
      <c r="C21" s="275">
        <f>+C22+C23+C24+C25</f>
        <v>0</v>
      </c>
      <c r="D21" s="275">
        <f>+D22+D23+D24+D25</f>
        <v>0</v>
      </c>
      <c r="E21" s="276">
        <f>+E22+E23+E24+E25</f>
        <v>0</v>
      </c>
    </row>
    <row r="22" spans="1:5" s="267" customFormat="1" ht="15.75">
      <c r="A22" s="272" t="s">
        <v>2138</v>
      </c>
      <c r="B22" s="269" t="s">
        <v>1305</v>
      </c>
      <c r="C22" s="273"/>
      <c r="D22" s="273"/>
      <c r="E22" s="274"/>
    </row>
    <row r="23" spans="1:5" s="267" customFormat="1" ht="15.75">
      <c r="A23" s="272" t="s">
        <v>2139</v>
      </c>
      <c r="B23" s="269" t="s">
        <v>1306</v>
      </c>
      <c r="C23" s="273"/>
      <c r="D23" s="273"/>
      <c r="E23" s="274"/>
    </row>
    <row r="24" spans="1:5" s="267" customFormat="1" ht="15.75">
      <c r="A24" s="272" t="s">
        <v>2140</v>
      </c>
      <c r="B24" s="269" t="s">
        <v>1307</v>
      </c>
      <c r="C24" s="273"/>
      <c r="D24" s="273"/>
      <c r="E24" s="274"/>
    </row>
    <row r="25" spans="1:5" s="267" customFormat="1" ht="15.75">
      <c r="A25" s="272" t="s">
        <v>2141</v>
      </c>
      <c r="B25" s="269" t="s">
        <v>1308</v>
      </c>
      <c r="C25" s="273"/>
      <c r="D25" s="273"/>
      <c r="E25" s="274"/>
    </row>
    <row r="26" spans="1:5" s="267" customFormat="1" ht="15.75">
      <c r="A26" s="268" t="s">
        <v>2142</v>
      </c>
      <c r="B26" s="269" t="s">
        <v>1309</v>
      </c>
      <c r="C26" s="275">
        <f>+C27+C28+C29+C30</f>
        <v>0</v>
      </c>
      <c r="D26" s="275">
        <f>+D27+D28+D29+D30</f>
        <v>0</v>
      </c>
      <c r="E26" s="276">
        <f>+E27+E28+E29+E30</f>
        <v>0</v>
      </c>
    </row>
    <row r="27" spans="1:5" s="267" customFormat="1" ht="15.75">
      <c r="A27" s="272" t="s">
        <v>2143</v>
      </c>
      <c r="B27" s="269" t="s">
        <v>2144</v>
      </c>
      <c r="C27" s="273"/>
      <c r="D27" s="273"/>
      <c r="E27" s="274"/>
    </row>
    <row r="28" spans="1:5" s="267" customFormat="1" ht="15.75">
      <c r="A28" s="272" t="s">
        <v>2145</v>
      </c>
      <c r="B28" s="269" t="s">
        <v>2146</v>
      </c>
      <c r="C28" s="273"/>
      <c r="D28" s="273"/>
      <c r="E28" s="274"/>
    </row>
    <row r="29" spans="1:5" s="267" customFormat="1" ht="15.75">
      <c r="A29" s="272" t="s">
        <v>2147</v>
      </c>
      <c r="B29" s="269" t="s">
        <v>2148</v>
      </c>
      <c r="C29" s="273"/>
      <c r="D29" s="273"/>
      <c r="E29" s="274"/>
    </row>
    <row r="30" spans="1:5" s="267" customFormat="1" ht="15.75">
      <c r="A30" s="272" t="s">
        <v>2149</v>
      </c>
      <c r="B30" s="269" t="s">
        <v>2150</v>
      </c>
      <c r="C30" s="273"/>
      <c r="D30" s="273"/>
      <c r="E30" s="274"/>
    </row>
    <row r="31" spans="1:5" s="267" customFormat="1" ht="15.75">
      <c r="A31" s="268" t="s">
        <v>2151</v>
      </c>
      <c r="B31" s="269" t="s">
        <v>2152</v>
      </c>
      <c r="C31" s="275">
        <f>+C32+C33+C34+C35</f>
        <v>0</v>
      </c>
      <c r="D31" s="275">
        <f>+D32+D33+D34+D35</f>
        <v>0</v>
      </c>
      <c r="E31" s="276">
        <f>+E32+E33+E34+E35</f>
        <v>0</v>
      </c>
    </row>
    <row r="32" spans="1:5" s="267" customFormat="1" ht="15.75">
      <c r="A32" s="272" t="s">
        <v>2153</v>
      </c>
      <c r="B32" s="269" t="s">
        <v>2154</v>
      </c>
      <c r="C32" s="273"/>
      <c r="D32" s="273"/>
      <c r="E32" s="274"/>
    </row>
    <row r="33" spans="1:5" s="267" customFormat="1" ht="22.5">
      <c r="A33" s="272" t="s">
        <v>2155</v>
      </c>
      <c r="B33" s="269" t="s">
        <v>2156</v>
      </c>
      <c r="C33" s="273"/>
      <c r="D33" s="273"/>
      <c r="E33" s="274"/>
    </row>
    <row r="34" spans="1:5" s="267" customFormat="1" ht="15.75">
      <c r="A34" s="272" t="s">
        <v>2157</v>
      </c>
      <c r="B34" s="269" t="s">
        <v>2158</v>
      </c>
      <c r="C34" s="273"/>
      <c r="D34" s="273"/>
      <c r="E34" s="274"/>
    </row>
    <row r="35" spans="1:5" s="267" customFormat="1" ht="15.75">
      <c r="A35" s="272" t="s">
        <v>2159</v>
      </c>
      <c r="B35" s="269" t="s">
        <v>2160</v>
      </c>
      <c r="C35" s="273"/>
      <c r="D35" s="273"/>
      <c r="E35" s="274"/>
    </row>
    <row r="36" spans="1:5" s="267" customFormat="1" ht="15.75">
      <c r="A36" s="268" t="s">
        <v>2161</v>
      </c>
      <c r="B36" s="269" t="s">
        <v>2162</v>
      </c>
      <c r="C36" s="275">
        <f>+C37+C42+C47</f>
        <v>0</v>
      </c>
      <c r="D36" s="275">
        <f>+D37+D42+D47</f>
        <v>0</v>
      </c>
      <c r="E36" s="276">
        <f>+E37+E42+E47</f>
        <v>0</v>
      </c>
    </row>
    <row r="37" spans="1:5" s="267" customFormat="1" ht="15.75">
      <c r="A37" s="268" t="s">
        <v>2163</v>
      </c>
      <c r="B37" s="269" t="s">
        <v>2164</v>
      </c>
      <c r="C37" s="275">
        <f>+C38+C39+C40+C41</f>
        <v>0</v>
      </c>
      <c r="D37" s="275">
        <f>+D38+D39+D40+D41</f>
        <v>0</v>
      </c>
      <c r="E37" s="276">
        <f>+E38+E39+E40+E41</f>
        <v>0</v>
      </c>
    </row>
    <row r="38" spans="1:5" s="267" customFormat="1" ht="15.75">
      <c r="A38" s="272" t="s">
        <v>2165</v>
      </c>
      <c r="B38" s="269" t="s">
        <v>2166</v>
      </c>
      <c r="C38" s="273"/>
      <c r="D38" s="273"/>
      <c r="E38" s="274"/>
    </row>
    <row r="39" spans="1:5" s="267" customFormat="1" ht="15.75">
      <c r="A39" s="272" t="s">
        <v>2167</v>
      </c>
      <c r="B39" s="269" t="s">
        <v>2168</v>
      </c>
      <c r="C39" s="273"/>
      <c r="D39" s="273"/>
      <c r="E39" s="274"/>
    </row>
    <row r="40" spans="1:5" s="267" customFormat="1" ht="15.75">
      <c r="A40" s="272" t="s">
        <v>2169</v>
      </c>
      <c r="B40" s="269" t="s">
        <v>2170</v>
      </c>
      <c r="C40" s="273"/>
      <c r="D40" s="273"/>
      <c r="E40" s="274"/>
    </row>
    <row r="41" spans="1:5" s="267" customFormat="1" ht="15.75">
      <c r="A41" s="272" t="s">
        <v>2171</v>
      </c>
      <c r="B41" s="269" t="s">
        <v>2172</v>
      </c>
      <c r="C41" s="273"/>
      <c r="D41" s="273"/>
      <c r="E41" s="274"/>
    </row>
    <row r="42" spans="1:5" s="267" customFormat="1" ht="15.75">
      <c r="A42" s="268" t="s">
        <v>2173</v>
      </c>
      <c r="B42" s="269" t="s">
        <v>2174</v>
      </c>
      <c r="C42" s="275">
        <f>+C43+C44+C45+C46</f>
        <v>0</v>
      </c>
      <c r="D42" s="275">
        <f>+D43+D44+D45+D46</f>
        <v>0</v>
      </c>
      <c r="E42" s="276">
        <f>+E43+E44+E45+E46</f>
        <v>0</v>
      </c>
    </row>
    <row r="43" spans="1:5" s="267" customFormat="1" ht="15.75">
      <c r="A43" s="272" t="s">
        <v>2175</v>
      </c>
      <c r="B43" s="269" t="s">
        <v>2176</v>
      </c>
      <c r="C43" s="273"/>
      <c r="D43" s="273"/>
      <c r="E43" s="274"/>
    </row>
    <row r="44" spans="1:5" s="267" customFormat="1" ht="22.5">
      <c r="A44" s="272" t="s">
        <v>2177</v>
      </c>
      <c r="B44" s="269" t="s">
        <v>2178</v>
      </c>
      <c r="C44" s="273"/>
      <c r="D44" s="273"/>
      <c r="E44" s="274"/>
    </row>
    <row r="45" spans="1:5" s="267" customFormat="1" ht="15.75">
      <c r="A45" s="272" t="s">
        <v>2179</v>
      </c>
      <c r="B45" s="269" t="s">
        <v>2180</v>
      </c>
      <c r="C45" s="273"/>
      <c r="D45" s="273"/>
      <c r="E45" s="274"/>
    </row>
    <row r="46" spans="1:5" s="267" customFormat="1" ht="15.75">
      <c r="A46" s="272" t="s">
        <v>2181</v>
      </c>
      <c r="B46" s="269" t="s">
        <v>2182</v>
      </c>
      <c r="C46" s="273"/>
      <c r="D46" s="273"/>
      <c r="E46" s="274"/>
    </row>
    <row r="47" spans="1:5" s="267" customFormat="1" ht="15.75">
      <c r="A47" s="268" t="s">
        <v>2183</v>
      </c>
      <c r="B47" s="269" t="s">
        <v>2184</v>
      </c>
      <c r="C47" s="275">
        <f>+C48+C49+C50+C51</f>
        <v>0</v>
      </c>
      <c r="D47" s="275">
        <f>+D48+D49+D50+D51</f>
        <v>0</v>
      </c>
      <c r="E47" s="276">
        <f>+E48+E49+E50+E51</f>
        <v>0</v>
      </c>
    </row>
    <row r="48" spans="1:5" s="267" customFormat="1" ht="15.75">
      <c r="A48" s="272" t="s">
        <v>2185</v>
      </c>
      <c r="B48" s="269" t="s">
        <v>2186</v>
      </c>
      <c r="C48" s="273"/>
      <c r="D48" s="273"/>
      <c r="E48" s="274"/>
    </row>
    <row r="49" spans="1:5" s="267" customFormat="1" ht="22.5">
      <c r="A49" s="272" t="s">
        <v>2187</v>
      </c>
      <c r="B49" s="269" t="s">
        <v>2188</v>
      </c>
      <c r="C49" s="273"/>
      <c r="D49" s="273"/>
      <c r="E49" s="274"/>
    </row>
    <row r="50" spans="1:5" s="267" customFormat="1" ht="15.75">
      <c r="A50" s="272" t="s">
        <v>2189</v>
      </c>
      <c r="B50" s="269" t="s">
        <v>2190</v>
      </c>
      <c r="C50" s="273"/>
      <c r="D50" s="273"/>
      <c r="E50" s="274"/>
    </row>
    <row r="51" spans="1:5" s="267" customFormat="1" ht="15.75">
      <c r="A51" s="272" t="s">
        <v>2191</v>
      </c>
      <c r="B51" s="269" t="s">
        <v>2192</v>
      </c>
      <c r="C51" s="273"/>
      <c r="D51" s="273"/>
      <c r="E51" s="274"/>
    </row>
    <row r="52" spans="1:5" s="267" customFormat="1" ht="15.75">
      <c r="A52" s="268" t="s">
        <v>2193</v>
      </c>
      <c r="B52" s="269" t="s">
        <v>2194</v>
      </c>
      <c r="C52" s="273"/>
      <c r="D52" s="273"/>
      <c r="E52" s="274"/>
    </row>
    <row r="53" spans="1:5" s="267" customFormat="1" ht="21">
      <c r="A53" s="268" t="s">
        <v>2195</v>
      </c>
      <c r="B53" s="269" t="s">
        <v>2196</v>
      </c>
      <c r="C53" s="277">
        <f>+C9+C10+C36+C52</f>
        <v>279569265</v>
      </c>
      <c r="D53" s="277">
        <f>+D9+D10+D36+D52</f>
        <v>85390768</v>
      </c>
      <c r="E53" s="278">
        <f>+E9+E10+E36+E52</f>
        <v>194178497</v>
      </c>
    </row>
    <row r="54" spans="1:5" ht="15.75">
      <c r="A54" s="279"/>
      <c r="C54" s="280"/>
      <c r="D54" s="280"/>
      <c r="E54" s="281"/>
    </row>
    <row r="55" spans="1:5" ht="15.75">
      <c r="A55" s="279"/>
      <c r="C55" s="280"/>
      <c r="D55" s="280"/>
      <c r="E55" s="281"/>
    </row>
    <row r="56" spans="1:5" ht="15.75">
      <c r="A56" s="282"/>
      <c r="C56" s="280"/>
      <c r="D56" s="280"/>
      <c r="E56" s="281"/>
    </row>
    <row r="57" spans="1:5" ht="15.75">
      <c r="A57" s="525"/>
      <c r="B57" s="525"/>
      <c r="C57" s="525"/>
      <c r="D57" s="525"/>
      <c r="E57" s="525"/>
    </row>
    <row r="58" spans="1:5" ht="15.75">
      <c r="A58" s="525"/>
      <c r="B58" s="525"/>
      <c r="C58" s="525"/>
      <c r="D58" s="525"/>
      <c r="E58" s="525"/>
    </row>
  </sheetData>
  <sheetProtection/>
  <mergeCells count="13">
    <mergeCell ref="A57:E57"/>
    <mergeCell ref="A58:E58"/>
    <mergeCell ref="A1:E1"/>
    <mergeCell ref="A2:E2"/>
    <mergeCell ref="A3:E3"/>
    <mergeCell ref="G3:K3"/>
    <mergeCell ref="C4:E4"/>
    <mergeCell ref="A5:A7"/>
    <mergeCell ref="B5:B7"/>
    <mergeCell ref="C5:C6"/>
    <mergeCell ref="D5:D6"/>
    <mergeCell ref="E5:E6"/>
    <mergeCell ref="C7:E7"/>
  </mergeCells>
  <printOptions/>
  <pageMargins left="0.7" right="0.7" top="0.75" bottom="0.75" header="0.3" footer="0.3"/>
  <pageSetup orientation="portrait" paperSize="9" scale="83" r:id="rId1"/>
  <rowBreaks count="1" manualBreakCount="1">
    <brk id="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" sqref="A4:D4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84" t="s">
        <v>1190</v>
      </c>
      <c r="B1" s="285"/>
      <c r="C1" s="285"/>
      <c r="D1" s="285"/>
      <c r="E1" s="285"/>
      <c r="F1" s="285"/>
      <c r="G1" s="285"/>
      <c r="H1" s="285"/>
      <c r="I1" s="285"/>
    </row>
    <row r="2" spans="1:9" ht="105">
      <c r="A2" s="39" t="s">
        <v>470</v>
      </c>
      <c r="B2" s="39" t="s">
        <v>5</v>
      </c>
      <c r="C2" s="39" t="s">
        <v>471</v>
      </c>
      <c r="D2" s="39" t="s">
        <v>472</v>
      </c>
      <c r="E2" s="39" t="s">
        <v>473</v>
      </c>
      <c r="F2" s="39" t="s">
        <v>474</v>
      </c>
      <c r="G2" s="39" t="s">
        <v>475</v>
      </c>
      <c r="H2" s="39" t="s">
        <v>476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1191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</row>
    <row r="5" spans="1:9" ht="12.75">
      <c r="A5" s="40" t="s">
        <v>2</v>
      </c>
      <c r="B5" s="41" t="s">
        <v>1192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1193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1194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1195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1196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1197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</row>
    <row r="11" spans="1:9" ht="12.75">
      <c r="A11" s="40" t="s">
        <v>10</v>
      </c>
      <c r="B11" s="41" t="s">
        <v>1198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1199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1200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1201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1202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1203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</row>
    <row r="17" spans="1:9" ht="12.75">
      <c r="A17" s="40" t="s">
        <v>16</v>
      </c>
      <c r="B17" s="41" t="s">
        <v>1204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0" t="s">
        <v>17</v>
      </c>
      <c r="B18" s="41" t="s">
        <v>1205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spans="1:9" ht="12.75">
      <c r="A19" s="40" t="s">
        <v>18</v>
      </c>
      <c r="B19" s="41" t="s">
        <v>1206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</row>
    <row r="20" spans="1:9" ht="12.75">
      <c r="A20" s="40" t="s">
        <v>0</v>
      </c>
      <c r="B20" s="41" t="s">
        <v>1207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1208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0" t="s">
        <v>20</v>
      </c>
      <c r="B22" s="41" t="s">
        <v>1209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</row>
    <row r="23" spans="1:9" ht="12.75">
      <c r="A23" s="40" t="s">
        <v>21</v>
      </c>
      <c r="B23" s="41" t="s">
        <v>1210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</row>
    <row r="24" spans="1:9" ht="12.75">
      <c r="A24" s="40" t="s">
        <v>22</v>
      </c>
      <c r="B24" s="41" t="s">
        <v>1211</v>
      </c>
      <c r="C24" s="42">
        <v>0</v>
      </c>
      <c r="D24" s="42">
        <v>727</v>
      </c>
      <c r="E24" s="42">
        <v>0</v>
      </c>
      <c r="F24" s="42">
        <v>727</v>
      </c>
      <c r="G24" s="42">
        <v>0</v>
      </c>
      <c r="H24" s="42">
        <v>0</v>
      </c>
      <c r="I24" s="42">
        <v>727</v>
      </c>
    </row>
    <row r="25" spans="1:9" ht="12.75">
      <c r="A25" s="40" t="s">
        <v>23</v>
      </c>
      <c r="B25" s="41" t="s">
        <v>1212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</row>
    <row r="26" spans="1:9" ht="12.75">
      <c r="A26" s="40" t="s">
        <v>24</v>
      </c>
      <c r="B26" s="41" t="s">
        <v>1213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1214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</row>
    <row r="28" spans="1:9" ht="12.75">
      <c r="A28" s="40" t="s">
        <v>26</v>
      </c>
      <c r="B28" s="41" t="s">
        <v>1215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</row>
    <row r="29" spans="1:9" ht="12.75">
      <c r="A29" s="40" t="s">
        <v>27</v>
      </c>
      <c r="B29" s="41" t="s">
        <v>1216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12.75">
      <c r="A30" s="40" t="s">
        <v>28</v>
      </c>
      <c r="B30" s="41" t="s">
        <v>1217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1218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1219</v>
      </c>
      <c r="C32" s="42">
        <v>0</v>
      </c>
      <c r="D32" s="42">
        <v>727</v>
      </c>
      <c r="E32" s="42">
        <v>0</v>
      </c>
      <c r="F32" s="42">
        <v>727</v>
      </c>
      <c r="G32" s="42">
        <v>0</v>
      </c>
      <c r="H32" s="42">
        <v>0</v>
      </c>
      <c r="I32" s="42">
        <v>727</v>
      </c>
    </row>
    <row r="33" spans="1:9" ht="12.75">
      <c r="A33" s="40" t="s">
        <v>31</v>
      </c>
      <c r="B33" s="41" t="s">
        <v>1220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</row>
    <row r="34" spans="1:9" ht="12.75">
      <c r="A34" s="40" t="s">
        <v>32</v>
      </c>
      <c r="B34" s="41" t="s">
        <v>1221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0" t="s">
        <v>33</v>
      </c>
      <c r="B35" s="41" t="s">
        <v>1222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</row>
    <row r="36" spans="1:9" ht="12.75">
      <c r="A36" s="40" t="s">
        <v>34</v>
      </c>
      <c r="B36" s="41" t="s">
        <v>1223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  <row r="37" spans="1:9" ht="12.75">
      <c r="A37" s="40" t="s">
        <v>35</v>
      </c>
      <c r="B37" s="41" t="s">
        <v>1224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9" ht="12.75">
      <c r="A38" s="40" t="s">
        <v>36</v>
      </c>
      <c r="B38" s="41" t="s">
        <v>1225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9" ht="12.75">
      <c r="A39" s="40" t="s">
        <v>37</v>
      </c>
      <c r="B39" s="41" t="s">
        <v>1226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1:9" ht="12.75">
      <c r="A40" s="40" t="s">
        <v>38</v>
      </c>
      <c r="B40" s="41" t="s">
        <v>1227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9" ht="12.75">
      <c r="A41" s="40" t="s">
        <v>39</v>
      </c>
      <c r="B41" s="41" t="s">
        <v>1228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12.75">
      <c r="A42" s="40" t="s">
        <v>40</v>
      </c>
      <c r="B42" s="41" t="s">
        <v>1229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1230</v>
      </c>
      <c r="C43" s="42">
        <v>0</v>
      </c>
      <c r="D43" s="42">
        <v>727</v>
      </c>
      <c r="E43" s="42">
        <v>0</v>
      </c>
      <c r="F43" s="42">
        <v>727</v>
      </c>
      <c r="G43" s="42">
        <v>0</v>
      </c>
      <c r="H43" s="42">
        <v>0</v>
      </c>
      <c r="I43" s="42">
        <v>727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84" t="s">
        <v>1231</v>
      </c>
      <c r="B1" s="285"/>
      <c r="C1" s="285"/>
      <c r="D1" s="285"/>
      <c r="E1" s="285"/>
      <c r="F1" s="285"/>
      <c r="G1" s="285"/>
    </row>
    <row r="2" spans="1:7" ht="60">
      <c r="A2" s="39" t="s">
        <v>470</v>
      </c>
      <c r="B2" s="39" t="s">
        <v>5</v>
      </c>
      <c r="C2" s="39" t="s">
        <v>471</v>
      </c>
      <c r="D2" s="39" t="s">
        <v>472</v>
      </c>
      <c r="E2" s="39" t="s">
        <v>1232</v>
      </c>
      <c r="F2" s="39" t="s">
        <v>912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1233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</row>
    <row r="5" spans="1:7" ht="12.75">
      <c r="A5" s="40" t="s">
        <v>2</v>
      </c>
      <c r="B5" s="41" t="s">
        <v>1234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12.75">
      <c r="A6" s="40" t="s">
        <v>3</v>
      </c>
      <c r="B6" s="41" t="s">
        <v>1235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</row>
    <row r="7" spans="1:7" ht="12.75">
      <c r="A7" s="40" t="s">
        <v>4</v>
      </c>
      <c r="B7" s="41" t="s">
        <v>1236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</row>
    <row r="8" spans="1:7" ht="12.75">
      <c r="A8" s="40" t="s">
        <v>7</v>
      </c>
      <c r="B8" s="41" t="s">
        <v>1237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</row>
    <row r="9" spans="1:7" ht="12.75">
      <c r="A9" s="40" t="s">
        <v>8</v>
      </c>
      <c r="B9" s="41" t="s">
        <v>1238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</row>
    <row r="10" spans="1:7" ht="12.75">
      <c r="A10" s="40" t="s">
        <v>9</v>
      </c>
      <c r="B10" s="41" t="s">
        <v>1239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ht="12.75">
      <c r="A11" s="40" t="s">
        <v>10</v>
      </c>
      <c r="B11" s="41" t="s">
        <v>1240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12.75">
      <c r="A12" s="40" t="s">
        <v>11</v>
      </c>
      <c r="B12" s="41" t="s">
        <v>1241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12.75">
      <c r="A13" s="40" t="s">
        <v>12</v>
      </c>
      <c r="B13" s="41" t="s">
        <v>1242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1243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1244</v>
      </c>
      <c r="C15" s="42">
        <v>4429</v>
      </c>
      <c r="D15" s="42">
        <v>4429</v>
      </c>
      <c r="E15" s="42">
        <v>4429</v>
      </c>
      <c r="F15" s="42">
        <v>0</v>
      </c>
      <c r="G15" s="42">
        <v>4429</v>
      </c>
    </row>
    <row r="16" spans="1:7" ht="12.75">
      <c r="A16" s="40" t="s">
        <v>15</v>
      </c>
      <c r="B16" s="41" t="s">
        <v>1245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1246</v>
      </c>
      <c r="C17" s="42">
        <v>4429</v>
      </c>
      <c r="D17" s="42">
        <v>4429</v>
      </c>
      <c r="E17" s="42">
        <v>4429</v>
      </c>
      <c r="F17" s="42">
        <v>0</v>
      </c>
      <c r="G17" s="42">
        <v>4429</v>
      </c>
    </row>
    <row r="18" spans="1:7" ht="12.75">
      <c r="A18" s="40" t="s">
        <v>17</v>
      </c>
      <c r="B18" s="41" t="s">
        <v>1247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1248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1249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1250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1251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1252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12.75">
      <c r="A24" s="40" t="s">
        <v>22</v>
      </c>
      <c r="B24" s="41" t="s">
        <v>1253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1254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1255</v>
      </c>
      <c r="C26" s="42">
        <v>4429</v>
      </c>
      <c r="D26" s="42">
        <v>4429</v>
      </c>
      <c r="E26" s="42">
        <v>4429</v>
      </c>
      <c r="F26" s="42">
        <v>0</v>
      </c>
      <c r="G26" s="42">
        <v>4429</v>
      </c>
    </row>
    <row r="27" spans="1:7" ht="12.75">
      <c r="A27" s="40" t="s">
        <v>25</v>
      </c>
      <c r="B27" s="41" t="s">
        <v>1256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1257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1258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1259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1260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1261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1262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1263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1264</v>
      </c>
      <c r="C35" s="42">
        <v>4429</v>
      </c>
      <c r="D35" s="42">
        <v>4429</v>
      </c>
      <c r="E35" s="42">
        <v>4429</v>
      </c>
      <c r="F35" s="42">
        <v>0</v>
      </c>
      <c r="G35" s="42">
        <v>4429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U207"/>
  <sheetViews>
    <sheetView workbookViewId="0" topLeftCell="A1">
      <selection activeCell="A3" sqref="A3:D3"/>
    </sheetView>
  </sheetViews>
  <sheetFormatPr defaultColWidth="9.00390625" defaultRowHeight="12.75"/>
  <cols>
    <col min="1" max="1" width="4.00390625" style="0" bestFit="1" customWidth="1"/>
    <col min="2" max="2" width="73.00390625" style="0" customWidth="1"/>
    <col min="3" max="3" width="6.875" style="0" customWidth="1"/>
    <col min="4" max="4" width="13.125" style="0" customWidth="1"/>
    <col min="5" max="5" width="13.125" style="0" hidden="1" customWidth="1"/>
  </cols>
  <sheetData>
    <row r="3" spans="1:6" ht="12.75">
      <c r="A3" s="286" t="s">
        <v>2200</v>
      </c>
      <c r="B3" s="286"/>
      <c r="C3" s="286"/>
      <c r="D3" s="286"/>
      <c r="E3" s="225"/>
      <c r="F3" s="225"/>
    </row>
    <row r="5" spans="1:4" ht="15.75">
      <c r="A5" s="287" t="s">
        <v>1793</v>
      </c>
      <c r="B5" s="287"/>
      <c r="C5" s="287"/>
      <c r="D5" s="287"/>
    </row>
    <row r="6" spans="1:4" ht="12.75">
      <c r="A6" s="288" t="s">
        <v>457</v>
      </c>
      <c r="B6" s="288"/>
      <c r="C6" s="288"/>
      <c r="D6" s="288"/>
    </row>
    <row r="7" spans="1:4" ht="12.75">
      <c r="A7" s="291" t="s">
        <v>1801</v>
      </c>
      <c r="B7" s="291"/>
      <c r="C7" s="291"/>
      <c r="D7" s="291"/>
    </row>
    <row r="8" spans="1:5" ht="12.75">
      <c r="A8" s="289" t="s">
        <v>422</v>
      </c>
      <c r="B8" s="5" t="s">
        <v>150</v>
      </c>
      <c r="C8" s="290" t="s">
        <v>151</v>
      </c>
      <c r="D8" s="27" t="s">
        <v>421</v>
      </c>
      <c r="E8" s="27" t="s">
        <v>6</v>
      </c>
    </row>
    <row r="9" spans="1:5" ht="30.75" customHeight="1">
      <c r="A9" s="289"/>
      <c r="B9" s="5" t="s">
        <v>149</v>
      </c>
      <c r="C9" s="290"/>
      <c r="D9" s="222" t="s">
        <v>1802</v>
      </c>
      <c r="E9" s="5"/>
    </row>
    <row r="10" spans="1:255" ht="18.75" customHeight="1">
      <c r="A10" s="19" t="s">
        <v>1</v>
      </c>
      <c r="B10" s="6" t="s">
        <v>143</v>
      </c>
      <c r="C10" s="6" t="s">
        <v>125</v>
      </c>
      <c r="D10" s="7">
        <v>12039209</v>
      </c>
      <c r="E10" s="7">
        <v>12039209</v>
      </c>
      <c r="IU10" s="53">
        <f>SUM(D10:IT10)</f>
        <v>24078418</v>
      </c>
    </row>
    <row r="11" spans="1:5" ht="12.75">
      <c r="A11" s="19" t="s">
        <v>2</v>
      </c>
      <c r="B11" s="6" t="s">
        <v>144</v>
      </c>
      <c r="C11" s="6" t="s">
        <v>126</v>
      </c>
      <c r="D11" s="7">
        <f>4!D8</f>
        <v>0</v>
      </c>
      <c r="E11" s="7">
        <f>4!E8</f>
        <v>0</v>
      </c>
    </row>
    <row r="12" spans="1:5" ht="25.5">
      <c r="A12" s="19" t="s">
        <v>3</v>
      </c>
      <c r="B12" s="6" t="s">
        <v>145</v>
      </c>
      <c r="C12" s="6" t="s">
        <v>127</v>
      </c>
      <c r="D12" s="7">
        <v>4215789</v>
      </c>
      <c r="E12" s="7">
        <v>4215789</v>
      </c>
    </row>
    <row r="13" spans="1:5" ht="12.75">
      <c r="A13" s="19" t="s">
        <v>4</v>
      </c>
      <c r="B13" s="6" t="s">
        <v>146</v>
      </c>
      <c r="C13" s="6" t="s">
        <v>128</v>
      </c>
      <c r="D13" s="7">
        <v>1200000</v>
      </c>
      <c r="E13" s="7">
        <v>1200000</v>
      </c>
    </row>
    <row r="14" spans="1:5" ht="12.75">
      <c r="A14" s="19" t="s">
        <v>7</v>
      </c>
      <c r="B14" s="6" t="s">
        <v>147</v>
      </c>
      <c r="C14" s="6" t="s">
        <v>129</v>
      </c>
      <c r="D14" s="7">
        <v>228600</v>
      </c>
      <c r="E14" s="7">
        <v>228600</v>
      </c>
    </row>
    <row r="15" spans="1:5" ht="12.75">
      <c r="A15" s="19" t="s">
        <v>8</v>
      </c>
      <c r="B15" s="6" t="s">
        <v>148</v>
      </c>
      <c r="C15" s="6" t="s">
        <v>130</v>
      </c>
      <c r="D15" s="7">
        <f>4!D14</f>
        <v>0</v>
      </c>
      <c r="E15" s="7">
        <f>4!E14</f>
        <v>0</v>
      </c>
    </row>
    <row r="16" spans="1:5" ht="12.75">
      <c r="A16" s="19" t="s">
        <v>9</v>
      </c>
      <c r="B16" s="179" t="s">
        <v>389</v>
      </c>
      <c r="C16" s="179" t="s">
        <v>131</v>
      </c>
      <c r="D16" s="38">
        <f>SUM(D10:D15)</f>
        <v>17683598</v>
      </c>
      <c r="E16" s="38">
        <f>SUM(E10:E15)</f>
        <v>17683598</v>
      </c>
    </row>
    <row r="17" spans="1:5" ht="12.75">
      <c r="A17" s="19" t="s">
        <v>10</v>
      </c>
      <c r="B17" s="6" t="s">
        <v>153</v>
      </c>
      <c r="C17" s="6" t="s">
        <v>132</v>
      </c>
      <c r="D17" s="7">
        <f>4!D16</f>
        <v>0</v>
      </c>
      <c r="E17" s="7">
        <f>4!E16</f>
        <v>0</v>
      </c>
    </row>
    <row r="18" spans="1:5" ht="25.5">
      <c r="A18" s="19" t="s">
        <v>11</v>
      </c>
      <c r="B18" s="6" t="s">
        <v>152</v>
      </c>
      <c r="C18" s="6" t="s">
        <v>133</v>
      </c>
      <c r="D18" s="7">
        <f>4!D17</f>
        <v>0</v>
      </c>
      <c r="E18" s="7">
        <f>4!E17</f>
        <v>0</v>
      </c>
    </row>
    <row r="19" spans="1:5" ht="25.5">
      <c r="A19" s="19" t="s">
        <v>12</v>
      </c>
      <c r="B19" s="6" t="s">
        <v>184</v>
      </c>
      <c r="C19" s="6" t="s">
        <v>134</v>
      </c>
      <c r="D19" s="7">
        <f>4!D18</f>
        <v>0</v>
      </c>
      <c r="E19" s="7">
        <f>4!E18</f>
        <v>0</v>
      </c>
    </row>
    <row r="20" spans="1:5" ht="25.5">
      <c r="A20" s="19" t="s">
        <v>13</v>
      </c>
      <c r="B20" s="6" t="s">
        <v>185</v>
      </c>
      <c r="C20" s="6" t="s">
        <v>135</v>
      </c>
      <c r="D20" s="7">
        <f>4!D29</f>
        <v>0</v>
      </c>
      <c r="E20" s="7">
        <f>4!E29</f>
        <v>0</v>
      </c>
    </row>
    <row r="21" spans="1:5" ht="12.75">
      <c r="A21" s="19" t="s">
        <v>14</v>
      </c>
      <c r="B21" s="6" t="s">
        <v>186</v>
      </c>
      <c r="C21" s="6" t="s">
        <v>136</v>
      </c>
      <c r="D21" s="7">
        <v>5061247</v>
      </c>
      <c r="E21" s="7">
        <v>5061247</v>
      </c>
    </row>
    <row r="22" spans="1:5" ht="12.75">
      <c r="A22" s="182" t="s">
        <v>15</v>
      </c>
      <c r="B22" s="183" t="s">
        <v>397</v>
      </c>
      <c r="C22" s="183" t="s">
        <v>137</v>
      </c>
      <c r="D22" s="184">
        <f>SUM(D17:D21)+D16</f>
        <v>22744845</v>
      </c>
      <c r="E22" s="184">
        <f>SUM(E17:E21)+E16</f>
        <v>22744845</v>
      </c>
    </row>
    <row r="23" spans="1:5" ht="12.75">
      <c r="A23" s="19" t="s">
        <v>16</v>
      </c>
      <c r="B23" s="6" t="s">
        <v>162</v>
      </c>
      <c r="C23" s="6" t="s">
        <v>138</v>
      </c>
      <c r="D23" s="7">
        <v>1728616</v>
      </c>
      <c r="E23" s="7">
        <v>1728616</v>
      </c>
    </row>
    <row r="24" spans="1:5" ht="25.5">
      <c r="A24" s="19" t="s">
        <v>17</v>
      </c>
      <c r="B24" s="6" t="s">
        <v>161</v>
      </c>
      <c r="C24" s="6" t="s">
        <v>139</v>
      </c>
      <c r="D24" s="7">
        <f>4!D53</f>
        <v>0</v>
      </c>
      <c r="E24" s="7">
        <f>4!E53</f>
        <v>0</v>
      </c>
    </row>
    <row r="25" spans="1:5" ht="25.5">
      <c r="A25" s="19" t="s">
        <v>18</v>
      </c>
      <c r="B25" s="6" t="s">
        <v>183</v>
      </c>
      <c r="C25" s="6" t="s">
        <v>140</v>
      </c>
      <c r="D25" s="7">
        <f>4!D54</f>
        <v>0</v>
      </c>
      <c r="E25" s="7">
        <f>4!E54</f>
        <v>0</v>
      </c>
    </row>
    <row r="26" spans="1:5" ht="25.5">
      <c r="A26" s="19" t="s">
        <v>0</v>
      </c>
      <c r="B26" s="6" t="s">
        <v>182</v>
      </c>
      <c r="C26" s="6" t="s">
        <v>141</v>
      </c>
      <c r="D26" s="7">
        <f>4!D65</f>
        <v>0</v>
      </c>
      <c r="E26" s="7">
        <f>4!E65</f>
        <v>0</v>
      </c>
    </row>
    <row r="27" spans="1:5" ht="12.75">
      <c r="A27" s="19" t="s">
        <v>19</v>
      </c>
      <c r="B27" s="6" t="s">
        <v>181</v>
      </c>
      <c r="C27" s="6" t="s">
        <v>142</v>
      </c>
      <c r="D27" s="7">
        <f>4!D76</f>
        <v>0</v>
      </c>
      <c r="E27" s="7">
        <f>4!E76</f>
        <v>0</v>
      </c>
    </row>
    <row r="28" spans="1:5" ht="12.75">
      <c r="A28" s="182" t="s">
        <v>20</v>
      </c>
      <c r="B28" s="183" t="s">
        <v>390</v>
      </c>
      <c r="C28" s="183" t="s">
        <v>154</v>
      </c>
      <c r="D28" s="184">
        <f>SUM(D23:D27)</f>
        <v>1728616</v>
      </c>
      <c r="E28" s="184">
        <f>SUM(E23:E27)</f>
        <v>1728616</v>
      </c>
    </row>
    <row r="29" spans="1:5" ht="12.75">
      <c r="A29" s="19" t="s">
        <v>21</v>
      </c>
      <c r="B29" s="6" t="s">
        <v>461</v>
      </c>
      <c r="C29" s="6" t="s">
        <v>155</v>
      </c>
      <c r="D29" s="7">
        <v>0</v>
      </c>
      <c r="E29" s="7">
        <v>0</v>
      </c>
    </row>
    <row r="30" spans="1:5" ht="12.75">
      <c r="A30" s="19" t="s">
        <v>22</v>
      </c>
      <c r="B30" s="180" t="s">
        <v>1344</v>
      </c>
      <c r="C30" s="6" t="s">
        <v>452</v>
      </c>
      <c r="D30" s="7">
        <f>4!D102</f>
        <v>0</v>
      </c>
      <c r="E30" s="7">
        <f>4!E102</f>
        <v>0</v>
      </c>
    </row>
    <row r="31" spans="1:5" ht="12.75">
      <c r="A31" s="19" t="s">
        <v>23</v>
      </c>
      <c r="B31" s="180" t="s">
        <v>1345</v>
      </c>
      <c r="C31" s="6" t="s">
        <v>453</v>
      </c>
      <c r="D31" s="7">
        <f>4!D112</f>
        <v>0</v>
      </c>
      <c r="E31" s="7">
        <f>4!E112</f>
        <v>0</v>
      </c>
    </row>
    <row r="32" spans="1:5" ht="12.75">
      <c r="A32" s="19" t="s">
        <v>24</v>
      </c>
      <c r="B32" s="6" t="s">
        <v>187</v>
      </c>
      <c r="C32" s="6" t="s">
        <v>156</v>
      </c>
      <c r="D32" s="7">
        <v>156084</v>
      </c>
      <c r="E32" s="7">
        <v>132000</v>
      </c>
    </row>
    <row r="33" spans="1:5" ht="12.75">
      <c r="A33" s="19" t="s">
        <v>25</v>
      </c>
      <c r="B33" s="6" t="s">
        <v>391</v>
      </c>
      <c r="C33" s="6" t="s">
        <v>157</v>
      </c>
      <c r="D33" s="7">
        <v>600094</v>
      </c>
      <c r="E33" s="7">
        <v>600094</v>
      </c>
    </row>
    <row r="34" spans="1:5" ht="12.75">
      <c r="A34" s="19" t="s">
        <v>26</v>
      </c>
      <c r="B34" s="6" t="s">
        <v>188</v>
      </c>
      <c r="C34" s="6" t="s">
        <v>158</v>
      </c>
      <c r="D34" s="7">
        <v>2818</v>
      </c>
      <c r="E34" s="7">
        <v>1126</v>
      </c>
    </row>
    <row r="35" spans="1:5" ht="12.75">
      <c r="A35" s="182" t="s">
        <v>27</v>
      </c>
      <c r="B35" s="183" t="s">
        <v>392</v>
      </c>
      <c r="C35" s="183" t="s">
        <v>159</v>
      </c>
      <c r="D35" s="184">
        <f>D33+D34+D29+D30+D31+D32</f>
        <v>758996</v>
      </c>
      <c r="E35" s="184">
        <f>E33+E34+E29+E30+E31+E32</f>
        <v>733220</v>
      </c>
    </row>
    <row r="36" spans="1:5" ht="12.75">
      <c r="A36" s="19" t="s">
        <v>28</v>
      </c>
      <c r="B36" s="6" t="s">
        <v>180</v>
      </c>
      <c r="C36" s="6" t="s">
        <v>160</v>
      </c>
      <c r="D36" s="7">
        <f>4!D190</f>
        <v>0</v>
      </c>
      <c r="E36" s="7">
        <f>4!E190</f>
        <v>0</v>
      </c>
    </row>
    <row r="37" spans="1:5" ht="12.75">
      <c r="A37" s="19" t="s">
        <v>29</v>
      </c>
      <c r="B37" s="6" t="s">
        <v>189</v>
      </c>
      <c r="C37" s="6" t="s">
        <v>163</v>
      </c>
      <c r="D37" s="7">
        <v>767000</v>
      </c>
      <c r="E37" s="7">
        <v>737000</v>
      </c>
    </row>
    <row r="38" spans="1:5" ht="12.75">
      <c r="A38" s="19" t="s">
        <v>30</v>
      </c>
      <c r="B38" s="6" t="s">
        <v>190</v>
      </c>
      <c r="C38" s="6" t="s">
        <v>164</v>
      </c>
      <c r="D38" s="7">
        <v>602140</v>
      </c>
      <c r="E38" s="7">
        <v>462184</v>
      </c>
    </row>
    <row r="39" spans="1:5" ht="12.75">
      <c r="A39" s="19" t="s">
        <v>31</v>
      </c>
      <c r="B39" s="6" t="s">
        <v>191</v>
      </c>
      <c r="C39" s="6" t="s">
        <v>165</v>
      </c>
      <c r="D39" s="7">
        <v>49508</v>
      </c>
      <c r="E39" s="7">
        <v>45958</v>
      </c>
    </row>
    <row r="40" spans="1:5" ht="12.75">
      <c r="A40" s="19" t="s">
        <v>32</v>
      </c>
      <c r="B40" s="6" t="s">
        <v>179</v>
      </c>
      <c r="C40" s="6" t="s">
        <v>166</v>
      </c>
      <c r="D40" s="7">
        <v>698000</v>
      </c>
      <c r="E40" s="7">
        <v>430430</v>
      </c>
    </row>
    <row r="41" spans="1:5" ht="12.75">
      <c r="A41" s="19" t="s">
        <v>33</v>
      </c>
      <c r="B41" s="6" t="s">
        <v>178</v>
      </c>
      <c r="C41" s="6" t="s">
        <v>167</v>
      </c>
      <c r="D41" s="7">
        <v>0</v>
      </c>
      <c r="E41" s="7">
        <v>0</v>
      </c>
    </row>
    <row r="42" spans="1:5" ht="12.75">
      <c r="A42" s="19" t="s">
        <v>34</v>
      </c>
      <c r="B42" s="6" t="s">
        <v>177</v>
      </c>
      <c r="C42" s="6" t="s">
        <v>168</v>
      </c>
      <c r="D42" s="7">
        <f>4!D202</f>
        <v>0</v>
      </c>
      <c r="E42" s="7">
        <f>4!E202</f>
        <v>0</v>
      </c>
    </row>
    <row r="43" spans="1:5" ht="12.75">
      <c r="A43" s="19" t="s">
        <v>35</v>
      </c>
      <c r="B43" s="6" t="s">
        <v>192</v>
      </c>
      <c r="C43" s="6" t="s">
        <v>169</v>
      </c>
      <c r="D43" s="7">
        <v>7000</v>
      </c>
      <c r="E43" s="7">
        <v>6055</v>
      </c>
    </row>
    <row r="44" spans="1:5" ht="12.75">
      <c r="A44" s="19" t="s">
        <v>36</v>
      </c>
      <c r="B44" s="6" t="s">
        <v>193</v>
      </c>
      <c r="C44" s="6" t="s">
        <v>170</v>
      </c>
      <c r="D44" s="7">
        <f>4!D207</f>
        <v>0</v>
      </c>
      <c r="E44" s="7">
        <f>4!E207</f>
        <v>0</v>
      </c>
    </row>
    <row r="45" spans="1:5" ht="12.75">
      <c r="A45" s="19" t="s">
        <v>37</v>
      </c>
      <c r="B45" s="6" t="s">
        <v>1346</v>
      </c>
      <c r="C45" s="6" t="s">
        <v>171</v>
      </c>
      <c r="D45" s="7"/>
      <c r="E45" s="7"/>
    </row>
    <row r="46" spans="1:5" ht="12.75">
      <c r="A46" s="19" t="s">
        <v>38</v>
      </c>
      <c r="B46" s="6" t="s">
        <v>194</v>
      </c>
      <c r="C46" s="6" t="s">
        <v>1347</v>
      </c>
      <c r="D46" s="7">
        <v>13</v>
      </c>
      <c r="E46" s="7">
        <v>13</v>
      </c>
    </row>
    <row r="47" spans="1:5" ht="12.75">
      <c r="A47" s="182" t="s">
        <v>39</v>
      </c>
      <c r="B47" s="183" t="s">
        <v>399</v>
      </c>
      <c r="C47" s="183" t="s">
        <v>172</v>
      </c>
      <c r="D47" s="184">
        <f>SUM(D36:D46)</f>
        <v>2123661</v>
      </c>
      <c r="E47" s="184">
        <f>SUM(E36:E46)</f>
        <v>1681640</v>
      </c>
    </row>
    <row r="48" spans="1:5" ht="12.75">
      <c r="A48" s="19" t="s">
        <v>40</v>
      </c>
      <c r="B48" s="6" t="s">
        <v>199</v>
      </c>
      <c r="C48" s="6" t="s">
        <v>173</v>
      </c>
      <c r="D48" s="7">
        <f>4!D217</f>
        <v>0</v>
      </c>
      <c r="E48" s="7">
        <f>4!E217</f>
        <v>0</v>
      </c>
    </row>
    <row r="49" spans="1:5" ht="12.75">
      <c r="A49" s="19" t="s">
        <v>41</v>
      </c>
      <c r="B49" s="6" t="s">
        <v>200</v>
      </c>
      <c r="C49" s="6" t="s">
        <v>174</v>
      </c>
      <c r="D49" s="7">
        <f>4!D218</f>
        <v>0</v>
      </c>
      <c r="E49" s="7">
        <f>4!E218</f>
        <v>0</v>
      </c>
    </row>
    <row r="50" spans="1:5" ht="12.75">
      <c r="A50" s="19" t="s">
        <v>42</v>
      </c>
      <c r="B50" s="6" t="s">
        <v>198</v>
      </c>
      <c r="C50" s="6" t="s">
        <v>175</v>
      </c>
      <c r="D50" s="7">
        <f>4!D219</f>
        <v>0</v>
      </c>
      <c r="E50" s="7">
        <f>4!E219</f>
        <v>0</v>
      </c>
    </row>
    <row r="51" spans="1:5" ht="12.75">
      <c r="A51" s="19" t="s">
        <v>43</v>
      </c>
      <c r="B51" s="6" t="s">
        <v>197</v>
      </c>
      <c r="C51" s="6" t="s">
        <v>176</v>
      </c>
      <c r="D51" s="7">
        <f>4!D220</f>
        <v>0</v>
      </c>
      <c r="E51" s="7">
        <f>4!E220</f>
        <v>0</v>
      </c>
    </row>
    <row r="52" spans="1:5" ht="12.75">
      <c r="A52" s="19" t="s">
        <v>44</v>
      </c>
      <c r="B52" s="6" t="s">
        <v>196</v>
      </c>
      <c r="C52" s="6" t="s">
        <v>195</v>
      </c>
      <c r="D52" s="7">
        <f>4!D221</f>
        <v>0</v>
      </c>
      <c r="E52" s="7">
        <f>4!E221</f>
        <v>0</v>
      </c>
    </row>
    <row r="53" spans="1:5" ht="12.75">
      <c r="A53" s="182" t="s">
        <v>45</v>
      </c>
      <c r="B53" s="183" t="s">
        <v>393</v>
      </c>
      <c r="C53" s="183" t="s">
        <v>201</v>
      </c>
      <c r="D53" s="184">
        <f>SUM(D48:D52)</f>
        <v>0</v>
      </c>
      <c r="E53" s="184">
        <f>SUM(E48:E52)</f>
        <v>0</v>
      </c>
    </row>
    <row r="54" spans="1:5" ht="25.5">
      <c r="A54" s="19" t="s">
        <v>46</v>
      </c>
      <c r="B54" s="6" t="s">
        <v>205</v>
      </c>
      <c r="C54" s="6" t="s">
        <v>202</v>
      </c>
      <c r="D54" s="7">
        <f>4!D223</f>
        <v>0</v>
      </c>
      <c r="E54" s="7">
        <f>4!E223</f>
        <v>0</v>
      </c>
    </row>
    <row r="55" spans="1:5" ht="25.5">
      <c r="A55" s="19" t="s">
        <v>47</v>
      </c>
      <c r="B55" s="6" t="s">
        <v>1348</v>
      </c>
      <c r="C55" s="6"/>
      <c r="D55" s="7"/>
      <c r="E55" s="7"/>
    </row>
    <row r="56" spans="1:5" ht="25.5">
      <c r="A56" s="19" t="s">
        <v>48</v>
      </c>
      <c r="B56" s="6" t="s">
        <v>1349</v>
      </c>
      <c r="C56" s="6" t="s">
        <v>203</v>
      </c>
      <c r="D56" s="7">
        <f>4!D224</f>
        <v>0</v>
      </c>
      <c r="E56" s="7">
        <f>4!E224</f>
        <v>0</v>
      </c>
    </row>
    <row r="57" spans="1:5" ht="25.5">
      <c r="A57" s="19" t="s">
        <v>49</v>
      </c>
      <c r="B57" s="6" t="s">
        <v>1350</v>
      </c>
      <c r="C57" s="6" t="s">
        <v>204</v>
      </c>
      <c r="D57" s="7">
        <f>4!D225</f>
        <v>0</v>
      </c>
      <c r="E57" s="7">
        <f>4!E225</f>
        <v>0</v>
      </c>
    </row>
    <row r="58" spans="1:5" ht="12.75">
      <c r="A58" s="19" t="s">
        <v>50</v>
      </c>
      <c r="B58" s="6" t="s">
        <v>1351</v>
      </c>
      <c r="C58" s="6" t="s">
        <v>1460</v>
      </c>
      <c r="D58" s="7">
        <v>255000</v>
      </c>
      <c r="E58" s="7">
        <v>255000</v>
      </c>
    </row>
    <row r="59" spans="1:5" ht="12.75">
      <c r="A59" s="182" t="s">
        <v>51</v>
      </c>
      <c r="B59" s="183" t="s">
        <v>394</v>
      </c>
      <c r="C59" s="183" t="s">
        <v>206</v>
      </c>
      <c r="D59" s="184">
        <f>SUM(D54:D58)</f>
        <v>255000</v>
      </c>
      <c r="E59" s="184">
        <f>SUM(E54:E58)</f>
        <v>255000</v>
      </c>
    </row>
    <row r="60" spans="1:5" ht="25.5">
      <c r="A60" s="19" t="s">
        <v>52</v>
      </c>
      <c r="B60" s="6" t="s">
        <v>1352</v>
      </c>
      <c r="C60" s="6" t="s">
        <v>207</v>
      </c>
      <c r="D60" s="7">
        <f>4!D249</f>
        <v>0</v>
      </c>
      <c r="E60" s="7">
        <f>4!E249</f>
        <v>0</v>
      </c>
    </row>
    <row r="61" spans="1:5" ht="25.5">
      <c r="A61" s="19" t="s">
        <v>53</v>
      </c>
      <c r="B61" s="6" t="s">
        <v>1353</v>
      </c>
      <c r="C61" s="6" t="s">
        <v>208</v>
      </c>
      <c r="D61" s="7">
        <f>4!D250</f>
        <v>0</v>
      </c>
      <c r="E61" s="7">
        <f>4!E250</f>
        <v>0</v>
      </c>
    </row>
    <row r="62" spans="1:5" ht="25.5">
      <c r="A62" s="19" t="s">
        <v>54</v>
      </c>
      <c r="B62" s="6" t="s">
        <v>1354</v>
      </c>
      <c r="C62" s="6" t="s">
        <v>209</v>
      </c>
      <c r="D62" s="7">
        <f>4!D251</f>
        <v>0</v>
      </c>
      <c r="E62" s="7">
        <f>4!E251</f>
        <v>0</v>
      </c>
    </row>
    <row r="63" spans="1:5" ht="25.5">
      <c r="A63" s="19" t="s">
        <v>55</v>
      </c>
      <c r="B63" s="6" t="s">
        <v>1355</v>
      </c>
      <c r="C63" s="6" t="s">
        <v>1266</v>
      </c>
      <c r="D63" s="7">
        <v>40635</v>
      </c>
      <c r="E63" s="7">
        <v>40635</v>
      </c>
    </row>
    <row r="64" spans="1:5" ht="12.75">
      <c r="A64" s="19" t="s">
        <v>56</v>
      </c>
      <c r="B64" s="6" t="s">
        <v>1356</v>
      </c>
      <c r="C64" s="6" t="s">
        <v>1267</v>
      </c>
      <c r="D64" s="7">
        <f>4!D262</f>
        <v>0</v>
      </c>
      <c r="E64" s="7">
        <f>4!E262</f>
        <v>0</v>
      </c>
    </row>
    <row r="65" spans="1:5" ht="12.75">
      <c r="A65" s="182" t="s">
        <v>57</v>
      </c>
      <c r="B65" s="183" t="s">
        <v>395</v>
      </c>
      <c r="C65" s="183" t="s">
        <v>210</v>
      </c>
      <c r="D65" s="184">
        <f>SUM(D60:D64)</f>
        <v>40635</v>
      </c>
      <c r="E65" s="184">
        <f>SUM(E60:E64)</f>
        <v>40635</v>
      </c>
    </row>
    <row r="66" spans="1:5" ht="12.75">
      <c r="A66" s="182" t="s">
        <v>58</v>
      </c>
      <c r="B66" s="183" t="s">
        <v>396</v>
      </c>
      <c r="C66" s="183" t="s">
        <v>211</v>
      </c>
      <c r="D66" s="184">
        <f>D22+D28+D35+D47+D59+D65+D53</f>
        <v>27651753</v>
      </c>
      <c r="E66" s="184">
        <f>E22+E28+E35+E47+E59+E65+E53</f>
        <v>27183956</v>
      </c>
    </row>
    <row r="67" spans="1:5" ht="12.75">
      <c r="A67" s="19" t="s">
        <v>59</v>
      </c>
      <c r="B67" s="6" t="s">
        <v>1357</v>
      </c>
      <c r="C67" s="6" t="s">
        <v>212</v>
      </c>
      <c r="D67" s="7">
        <v>0</v>
      </c>
      <c r="E67" s="7">
        <v>0</v>
      </c>
    </row>
    <row r="68" spans="1:5" ht="12.75">
      <c r="A68" s="19" t="s">
        <v>60</v>
      </c>
      <c r="B68" s="6" t="s">
        <v>1358</v>
      </c>
      <c r="C68" s="6" t="s">
        <v>213</v>
      </c>
      <c r="D68" s="7">
        <v>0</v>
      </c>
      <c r="E68" s="7">
        <v>0</v>
      </c>
    </row>
    <row r="69" spans="1:5" ht="12.75">
      <c r="A69" s="19" t="s">
        <v>61</v>
      </c>
      <c r="B69" s="6" t="s">
        <v>1359</v>
      </c>
      <c r="C69" s="6" t="s">
        <v>214</v>
      </c>
      <c r="D69" s="7">
        <v>7474095</v>
      </c>
      <c r="E69" s="7">
        <v>7474095</v>
      </c>
    </row>
    <row r="70" spans="1:5" ht="12.75">
      <c r="A70" s="19" t="s">
        <v>62</v>
      </c>
      <c r="B70" s="6" t="s">
        <v>1360</v>
      </c>
      <c r="C70" s="6" t="s">
        <v>215</v>
      </c>
      <c r="D70" s="7">
        <v>703428</v>
      </c>
      <c r="E70" s="7">
        <v>703428</v>
      </c>
    </row>
    <row r="71" spans="1:5" ht="12.75">
      <c r="A71" s="19" t="s">
        <v>63</v>
      </c>
      <c r="B71" s="6" t="s">
        <v>1361</v>
      </c>
      <c r="C71" s="6" t="s">
        <v>1372</v>
      </c>
      <c r="D71" s="7">
        <v>0</v>
      </c>
      <c r="E71" s="7">
        <v>0</v>
      </c>
    </row>
    <row r="72" spans="1:5" ht="12.75">
      <c r="A72" s="19" t="s">
        <v>64</v>
      </c>
      <c r="B72" s="6" t="s">
        <v>1362</v>
      </c>
      <c r="C72" s="6" t="s">
        <v>426</v>
      </c>
      <c r="D72" s="7">
        <v>0</v>
      </c>
      <c r="E72" s="7">
        <v>0</v>
      </c>
    </row>
    <row r="73" spans="1:5" ht="12.75">
      <c r="A73" s="19" t="s">
        <v>65</v>
      </c>
      <c r="B73" s="6" t="s">
        <v>1363</v>
      </c>
      <c r="C73" s="6" t="s">
        <v>216</v>
      </c>
      <c r="D73" s="7">
        <v>0</v>
      </c>
      <c r="E73" s="7">
        <v>0</v>
      </c>
    </row>
    <row r="74" spans="1:5" ht="12.75">
      <c r="A74" s="19" t="s">
        <v>66</v>
      </c>
      <c r="B74" s="6" t="s">
        <v>1364</v>
      </c>
      <c r="C74" s="6" t="s">
        <v>1373</v>
      </c>
      <c r="D74" s="7">
        <v>0</v>
      </c>
      <c r="E74" s="7">
        <v>0</v>
      </c>
    </row>
    <row r="75" spans="1:5" ht="12.75">
      <c r="A75" s="19" t="s">
        <v>67</v>
      </c>
      <c r="B75" s="6" t="s">
        <v>1365</v>
      </c>
      <c r="C75" s="6" t="s">
        <v>217</v>
      </c>
      <c r="D75" s="7">
        <f>SUM(D67:D74)</f>
        <v>8177523</v>
      </c>
      <c r="E75" s="7">
        <f>SUM(E67:E74)</f>
        <v>8177523</v>
      </c>
    </row>
    <row r="76" spans="1:5" ht="12.75">
      <c r="A76" s="19" t="s">
        <v>68</v>
      </c>
      <c r="B76" s="6" t="s">
        <v>1366</v>
      </c>
      <c r="C76" s="6" t="s">
        <v>218</v>
      </c>
      <c r="D76" s="7">
        <v>0</v>
      </c>
      <c r="E76" s="7">
        <v>0</v>
      </c>
    </row>
    <row r="77" spans="1:5" ht="12.75">
      <c r="A77" s="19" t="s">
        <v>69</v>
      </c>
      <c r="B77" s="6" t="s">
        <v>319</v>
      </c>
      <c r="C77" s="6" t="s">
        <v>219</v>
      </c>
      <c r="D77" s="7">
        <v>0</v>
      </c>
      <c r="E77" s="7">
        <v>0</v>
      </c>
    </row>
    <row r="78" spans="1:5" ht="12.75">
      <c r="A78" s="19" t="s">
        <v>70</v>
      </c>
      <c r="B78" s="6" t="s">
        <v>318</v>
      </c>
      <c r="C78" s="6" t="s">
        <v>220</v>
      </c>
      <c r="D78" s="7">
        <v>0</v>
      </c>
      <c r="E78" s="7">
        <v>0</v>
      </c>
    </row>
    <row r="79" spans="1:5" ht="12.75">
      <c r="A79" s="19" t="s">
        <v>71</v>
      </c>
      <c r="B79" s="6" t="s">
        <v>1367</v>
      </c>
      <c r="C79" s="6" t="s">
        <v>221</v>
      </c>
      <c r="D79" s="7">
        <v>0</v>
      </c>
      <c r="E79" s="7">
        <v>0</v>
      </c>
    </row>
    <row r="80" spans="1:5" ht="12.75">
      <c r="A80" s="19" t="s">
        <v>72</v>
      </c>
      <c r="B80" s="6" t="s">
        <v>1368</v>
      </c>
      <c r="C80" s="6" t="s">
        <v>1374</v>
      </c>
      <c r="D80" s="7">
        <v>0</v>
      </c>
      <c r="E80" s="7">
        <v>0</v>
      </c>
    </row>
    <row r="81" spans="1:5" ht="12.75">
      <c r="A81" s="19" t="s">
        <v>73</v>
      </c>
      <c r="B81" s="6" t="s">
        <v>1369</v>
      </c>
      <c r="C81" s="6" t="s">
        <v>222</v>
      </c>
      <c r="D81" s="7">
        <v>0</v>
      </c>
      <c r="E81" s="7">
        <v>0</v>
      </c>
    </row>
    <row r="82" spans="1:5" ht="12.75">
      <c r="A82" s="19" t="s">
        <v>74</v>
      </c>
      <c r="B82" s="6" t="s">
        <v>1370</v>
      </c>
      <c r="C82" s="6" t="s">
        <v>223</v>
      </c>
      <c r="D82" s="7">
        <v>0</v>
      </c>
      <c r="E82" s="7">
        <v>0</v>
      </c>
    </row>
    <row r="83" spans="1:5" ht="12.75">
      <c r="A83" s="19" t="s">
        <v>75</v>
      </c>
      <c r="B83" s="6" t="s">
        <v>1371</v>
      </c>
      <c r="C83" s="6" t="s">
        <v>1375</v>
      </c>
      <c r="D83" s="7">
        <v>0</v>
      </c>
      <c r="E83" s="7">
        <v>0</v>
      </c>
    </row>
    <row r="84" spans="1:5" ht="12.75">
      <c r="A84" s="182" t="s">
        <v>76</v>
      </c>
      <c r="B84" s="183" t="s">
        <v>317</v>
      </c>
      <c r="C84" s="183" t="s">
        <v>224</v>
      </c>
      <c r="D84" s="184">
        <v>8177523</v>
      </c>
      <c r="E84" s="184">
        <v>8177523</v>
      </c>
    </row>
    <row r="85" spans="1:5" ht="12.75">
      <c r="A85" s="182"/>
      <c r="B85" s="183" t="s">
        <v>1269</v>
      </c>
      <c r="C85" s="183"/>
      <c r="D85" s="184">
        <f>D66+D84</f>
        <v>35829276</v>
      </c>
      <c r="E85" s="184">
        <f>E66+E84</f>
        <v>35361479</v>
      </c>
    </row>
    <row r="86" spans="1:5" ht="12.75">
      <c r="A86" s="21"/>
      <c r="B86" s="22"/>
      <c r="C86" s="22"/>
      <c r="D86" s="23"/>
      <c r="E86" s="23"/>
    </row>
    <row r="87" spans="1:4" ht="12.75">
      <c r="A87" s="291"/>
      <c r="B87" s="291"/>
      <c r="C87" s="291"/>
      <c r="D87" s="291"/>
    </row>
    <row r="88" spans="1:4" ht="12.75">
      <c r="A88" s="291"/>
      <c r="B88" s="291"/>
      <c r="C88" s="291"/>
      <c r="D88" s="291"/>
    </row>
    <row r="89" spans="1:5" ht="12.75">
      <c r="A89" s="18"/>
      <c r="B89" s="18"/>
      <c r="C89" s="18"/>
      <c r="D89" s="18"/>
      <c r="E89" s="18"/>
    </row>
    <row r="90" spans="1:4" ht="15.75">
      <c r="A90" s="287" t="s">
        <v>1793</v>
      </c>
      <c r="B90" s="287"/>
      <c r="C90" s="287"/>
      <c r="D90" s="287"/>
    </row>
    <row r="91" spans="1:4" ht="12.75">
      <c r="A91" s="288" t="s">
        <v>457</v>
      </c>
      <c r="B91" s="288"/>
      <c r="C91" s="288"/>
      <c r="D91" s="288"/>
    </row>
    <row r="92" spans="1:4" ht="12.75">
      <c r="A92" s="291" t="s">
        <v>1801</v>
      </c>
      <c r="B92" s="291"/>
      <c r="C92" s="291"/>
      <c r="D92" s="291"/>
    </row>
    <row r="93" spans="1:5" ht="12.75">
      <c r="A93" s="289" t="s">
        <v>422</v>
      </c>
      <c r="B93" s="5" t="s">
        <v>420</v>
      </c>
      <c r="C93" s="290" t="s">
        <v>151</v>
      </c>
      <c r="D93" s="27" t="s">
        <v>421</v>
      </c>
      <c r="E93" s="27" t="s">
        <v>6</v>
      </c>
    </row>
    <row r="94" spans="1:5" ht="28.5" customHeight="1">
      <c r="A94" s="289"/>
      <c r="B94" s="5" t="s">
        <v>149</v>
      </c>
      <c r="C94" s="290"/>
      <c r="D94" s="222" t="s">
        <v>1803</v>
      </c>
      <c r="E94" s="5"/>
    </row>
    <row r="95" spans="1:255" ht="12.75">
      <c r="A95" s="19" t="s">
        <v>1</v>
      </c>
      <c r="B95" s="6" t="s">
        <v>378</v>
      </c>
      <c r="C95" s="6" t="s">
        <v>225</v>
      </c>
      <c r="D95" s="7">
        <v>6185990</v>
      </c>
      <c r="E95" s="7">
        <v>6185990</v>
      </c>
      <c r="IU95" s="53">
        <f>SUM(D95:IT95)</f>
        <v>12371980</v>
      </c>
    </row>
    <row r="96" spans="1:5" ht="12.75">
      <c r="A96" s="19" t="s">
        <v>2</v>
      </c>
      <c r="B96" s="6" t="s">
        <v>379</v>
      </c>
      <c r="C96" s="6" t="s">
        <v>226</v>
      </c>
      <c r="D96" s="7">
        <v>0</v>
      </c>
      <c r="E96" s="7">
        <v>0</v>
      </c>
    </row>
    <row r="97" spans="1:5" ht="12.75">
      <c r="A97" s="19" t="s">
        <v>3</v>
      </c>
      <c r="B97" s="6" t="s">
        <v>380</v>
      </c>
      <c r="C97" s="6" t="s">
        <v>227</v>
      </c>
      <c r="D97" s="7">
        <v>0</v>
      </c>
      <c r="E97" s="7">
        <v>0</v>
      </c>
    </row>
    <row r="98" spans="1:5" ht="12.75">
      <c r="A98" s="19" t="s">
        <v>4</v>
      </c>
      <c r="B98" s="6" t="s">
        <v>381</v>
      </c>
      <c r="C98" s="6" t="s">
        <v>228</v>
      </c>
      <c r="D98" s="7">
        <v>0</v>
      </c>
      <c r="E98" s="7">
        <v>0</v>
      </c>
    </row>
    <row r="99" spans="1:5" ht="12.75">
      <c r="A99" s="19" t="s">
        <v>7</v>
      </c>
      <c r="B99" s="6" t="s">
        <v>382</v>
      </c>
      <c r="C99" s="6" t="s">
        <v>229</v>
      </c>
      <c r="D99" s="7">
        <v>0</v>
      </c>
      <c r="E99" s="7">
        <v>0</v>
      </c>
    </row>
    <row r="100" spans="1:5" ht="12.75">
      <c r="A100" s="19" t="s">
        <v>8</v>
      </c>
      <c r="B100" s="6" t="s">
        <v>383</v>
      </c>
      <c r="C100" s="6" t="s">
        <v>230</v>
      </c>
      <c r="D100" s="7">
        <v>0</v>
      </c>
      <c r="E100" s="7">
        <v>0</v>
      </c>
    </row>
    <row r="101" spans="1:5" ht="12.75">
      <c r="A101" s="19" t="s">
        <v>9</v>
      </c>
      <c r="B101" s="6" t="s">
        <v>384</v>
      </c>
      <c r="C101" s="6" t="s">
        <v>231</v>
      </c>
      <c r="D101" s="7">
        <v>0</v>
      </c>
      <c r="E101" s="7">
        <v>0</v>
      </c>
    </row>
    <row r="102" spans="1:5" ht="12.75">
      <c r="A102" s="19" t="s">
        <v>10</v>
      </c>
      <c r="B102" s="6" t="s">
        <v>385</v>
      </c>
      <c r="C102" s="6" t="s">
        <v>232</v>
      </c>
      <c r="D102" s="7">
        <v>0</v>
      </c>
      <c r="E102" s="7">
        <v>0</v>
      </c>
    </row>
    <row r="103" spans="1:5" ht="12.75">
      <c r="A103" s="19" t="s">
        <v>11</v>
      </c>
      <c r="B103" s="6" t="s">
        <v>386</v>
      </c>
      <c r="C103" s="6" t="s">
        <v>233</v>
      </c>
      <c r="D103" s="7">
        <v>0</v>
      </c>
      <c r="E103" s="7">
        <v>0</v>
      </c>
    </row>
    <row r="104" spans="1:5" ht="12.75">
      <c r="A104" s="19" t="s">
        <v>12</v>
      </c>
      <c r="B104" s="6" t="s">
        <v>387</v>
      </c>
      <c r="C104" s="6" t="s">
        <v>234</v>
      </c>
      <c r="D104" s="7">
        <v>0</v>
      </c>
      <c r="E104" s="7">
        <v>0</v>
      </c>
    </row>
    <row r="105" spans="1:5" ht="12.75">
      <c r="A105" s="19" t="s">
        <v>13</v>
      </c>
      <c r="B105" s="6" t="s">
        <v>376</v>
      </c>
      <c r="C105" s="6" t="s">
        <v>235</v>
      </c>
      <c r="D105" s="7">
        <v>0</v>
      </c>
      <c r="E105" s="7">
        <v>0</v>
      </c>
    </row>
    <row r="106" spans="1:5" ht="12.75">
      <c r="A106" s="19" t="s">
        <v>14</v>
      </c>
      <c r="B106" s="6" t="s">
        <v>375</v>
      </c>
      <c r="C106" s="6" t="s">
        <v>236</v>
      </c>
      <c r="D106" s="7">
        <v>0</v>
      </c>
      <c r="E106" s="7">
        <v>0</v>
      </c>
    </row>
    <row r="107" spans="1:5" ht="12.75">
      <c r="A107" s="19" t="s">
        <v>15</v>
      </c>
      <c r="B107" s="6" t="s">
        <v>377</v>
      </c>
      <c r="C107" s="6" t="s">
        <v>237</v>
      </c>
      <c r="D107" s="7">
        <v>80745</v>
      </c>
      <c r="E107" s="7">
        <v>80745</v>
      </c>
    </row>
    <row r="108" spans="1:5" ht="12.75">
      <c r="A108" s="19" t="s">
        <v>16</v>
      </c>
      <c r="B108" s="9" t="s">
        <v>441</v>
      </c>
      <c r="C108" s="9" t="s">
        <v>238</v>
      </c>
      <c r="D108" s="20">
        <f>SUM(D95:D107)</f>
        <v>6266735</v>
      </c>
      <c r="E108" s="20">
        <f>SUM(E95:E107)</f>
        <v>6266735</v>
      </c>
    </row>
    <row r="109" spans="1:5" ht="12.75">
      <c r="A109" s="19" t="s">
        <v>17</v>
      </c>
      <c r="B109" s="6" t="s">
        <v>374</v>
      </c>
      <c r="C109" s="6" t="s">
        <v>239</v>
      </c>
      <c r="D109" s="7">
        <v>2257000</v>
      </c>
      <c r="E109" s="7">
        <v>2235089</v>
      </c>
    </row>
    <row r="110" spans="1:5" ht="25.5">
      <c r="A110" s="19" t="s">
        <v>18</v>
      </c>
      <c r="B110" s="6" t="s">
        <v>373</v>
      </c>
      <c r="C110" s="6" t="s">
        <v>240</v>
      </c>
      <c r="D110" s="7">
        <v>240000</v>
      </c>
      <c r="E110" s="7">
        <v>240000</v>
      </c>
    </row>
    <row r="111" spans="1:5" ht="12.75">
      <c r="A111" s="19" t="s">
        <v>0</v>
      </c>
      <c r="B111" s="6" t="s">
        <v>372</v>
      </c>
      <c r="C111" s="6" t="s">
        <v>241</v>
      </c>
      <c r="D111" s="7">
        <v>0</v>
      </c>
      <c r="E111" s="7">
        <v>0</v>
      </c>
    </row>
    <row r="112" spans="1:5" ht="12.75">
      <c r="A112" s="19" t="s">
        <v>19</v>
      </c>
      <c r="B112" s="9" t="s">
        <v>440</v>
      </c>
      <c r="C112" s="9" t="s">
        <v>242</v>
      </c>
      <c r="D112" s="20">
        <f>SUM(D109:D111)</f>
        <v>2497000</v>
      </c>
      <c r="E112" s="20">
        <f>SUM(E109:E111)</f>
        <v>2475089</v>
      </c>
    </row>
    <row r="113" spans="1:5" ht="12.75">
      <c r="A113" s="185" t="s">
        <v>20</v>
      </c>
      <c r="B113" s="183" t="s">
        <v>433</v>
      </c>
      <c r="C113" s="183" t="s">
        <v>243</v>
      </c>
      <c r="D113" s="184">
        <f>D108+D112</f>
        <v>8763735</v>
      </c>
      <c r="E113" s="184">
        <f>E108+E112</f>
        <v>8741824</v>
      </c>
    </row>
    <row r="114" spans="1:5" ht="12.75">
      <c r="A114" s="185" t="s">
        <v>21</v>
      </c>
      <c r="B114" s="183" t="s">
        <v>403</v>
      </c>
      <c r="C114" s="183" t="s">
        <v>244</v>
      </c>
      <c r="D114" s="184">
        <v>1627516</v>
      </c>
      <c r="E114" s="184">
        <v>1627516</v>
      </c>
    </row>
    <row r="115" spans="1:5" ht="12.75">
      <c r="A115" s="19" t="s">
        <v>22</v>
      </c>
      <c r="B115" s="6" t="s">
        <v>371</v>
      </c>
      <c r="C115" s="6" t="s">
        <v>245</v>
      </c>
      <c r="D115" s="7">
        <v>111117</v>
      </c>
      <c r="E115" s="7">
        <v>111117</v>
      </c>
    </row>
    <row r="116" spans="1:5" ht="12.75">
      <c r="A116" s="19" t="s">
        <v>23</v>
      </c>
      <c r="B116" s="6" t="s">
        <v>370</v>
      </c>
      <c r="C116" s="6" t="s">
        <v>246</v>
      </c>
      <c r="D116" s="7">
        <v>1979848</v>
      </c>
      <c r="E116" s="7">
        <v>1967248</v>
      </c>
    </row>
    <row r="117" spans="1:5" ht="12.75">
      <c r="A117" s="19" t="s">
        <v>24</v>
      </c>
      <c r="B117" s="6" t="s">
        <v>369</v>
      </c>
      <c r="C117" s="6" t="s">
        <v>247</v>
      </c>
      <c r="D117" s="7">
        <v>0</v>
      </c>
      <c r="E117" s="7">
        <v>0</v>
      </c>
    </row>
    <row r="118" spans="1:5" ht="12.75">
      <c r="A118" s="19" t="s">
        <v>25</v>
      </c>
      <c r="B118" s="9" t="s">
        <v>439</v>
      </c>
      <c r="C118" s="9" t="s">
        <v>248</v>
      </c>
      <c r="D118" s="20">
        <f>SUM(D115:D117)</f>
        <v>2090965</v>
      </c>
      <c r="E118" s="20">
        <f>SUM(E115:E117)</f>
        <v>2078365</v>
      </c>
    </row>
    <row r="119" spans="1:5" ht="12.75">
      <c r="A119" s="19" t="s">
        <v>26</v>
      </c>
      <c r="B119" s="6" t="s">
        <v>368</v>
      </c>
      <c r="C119" s="6" t="s">
        <v>249</v>
      </c>
      <c r="D119" s="7">
        <v>8000</v>
      </c>
      <c r="E119" s="7">
        <v>8000</v>
      </c>
    </row>
    <row r="120" spans="1:5" ht="12.75">
      <c r="A120" s="19" t="s">
        <v>27</v>
      </c>
      <c r="B120" s="6" t="s">
        <v>367</v>
      </c>
      <c r="C120" s="6" t="s">
        <v>250</v>
      </c>
      <c r="D120" s="7">
        <v>62401</v>
      </c>
      <c r="E120" s="7">
        <v>48996</v>
      </c>
    </row>
    <row r="121" spans="1:5" ht="12.75">
      <c r="A121" s="19" t="s">
        <v>28</v>
      </c>
      <c r="B121" s="9" t="s">
        <v>437</v>
      </c>
      <c r="C121" s="9" t="s">
        <v>251</v>
      </c>
      <c r="D121" s="20">
        <f>SUM(D119:D120)</f>
        <v>70401</v>
      </c>
      <c r="E121" s="20">
        <f>SUM(E119:E120)</f>
        <v>56996</v>
      </c>
    </row>
    <row r="122" spans="1:5" ht="12.75">
      <c r="A122" s="19" t="s">
        <v>29</v>
      </c>
      <c r="B122" s="6" t="s">
        <v>366</v>
      </c>
      <c r="C122" s="6" t="s">
        <v>252</v>
      </c>
      <c r="D122" s="7">
        <v>1050323</v>
      </c>
      <c r="E122" s="7">
        <v>736091</v>
      </c>
    </row>
    <row r="123" spans="1:5" ht="12.75">
      <c r="A123" s="19" t="s">
        <v>30</v>
      </c>
      <c r="B123" s="6" t="s">
        <v>365</v>
      </c>
      <c r="C123" s="6" t="s">
        <v>253</v>
      </c>
      <c r="D123" s="7">
        <v>858000</v>
      </c>
      <c r="E123" s="7">
        <v>488686</v>
      </c>
    </row>
    <row r="124" spans="1:5" ht="12.75">
      <c r="A124" s="19" t="s">
        <v>31</v>
      </c>
      <c r="B124" s="6" t="s">
        <v>364</v>
      </c>
      <c r="C124" s="6" t="s">
        <v>254</v>
      </c>
      <c r="D124" s="7">
        <v>9033</v>
      </c>
      <c r="E124" s="7">
        <v>9033</v>
      </c>
    </row>
    <row r="125" spans="1:5" ht="12.75">
      <c r="A125" s="19" t="s">
        <v>32</v>
      </c>
      <c r="B125" s="6" t="s">
        <v>363</v>
      </c>
      <c r="C125" s="6" t="s">
        <v>255</v>
      </c>
      <c r="D125" s="7">
        <v>5120000</v>
      </c>
      <c r="E125" s="7">
        <v>1205319</v>
      </c>
    </row>
    <row r="126" spans="1:5" ht="12.75">
      <c r="A126" s="19" t="s">
        <v>33</v>
      </c>
      <c r="B126" s="6" t="s">
        <v>362</v>
      </c>
      <c r="C126" s="6" t="s">
        <v>256</v>
      </c>
      <c r="D126" s="7">
        <v>457032</v>
      </c>
      <c r="E126" s="7">
        <v>449389</v>
      </c>
    </row>
    <row r="127" spans="1:5" ht="12.75">
      <c r="A127" s="19" t="s">
        <v>34</v>
      </c>
      <c r="B127" s="6" t="s">
        <v>361</v>
      </c>
      <c r="C127" s="6" t="s">
        <v>257</v>
      </c>
      <c r="D127" s="7">
        <v>0</v>
      </c>
      <c r="E127" s="7">
        <v>0</v>
      </c>
    </row>
    <row r="128" spans="1:5" ht="12.75">
      <c r="A128" s="19" t="s">
        <v>35</v>
      </c>
      <c r="B128" s="6" t="s">
        <v>360</v>
      </c>
      <c r="C128" s="6" t="s">
        <v>258</v>
      </c>
      <c r="D128" s="7">
        <v>562679</v>
      </c>
      <c r="E128" s="7">
        <v>491857</v>
      </c>
    </row>
    <row r="129" spans="1:5" ht="12.75">
      <c r="A129" s="19" t="s">
        <v>36</v>
      </c>
      <c r="B129" s="9" t="s">
        <v>436</v>
      </c>
      <c r="C129" s="9" t="s">
        <v>259</v>
      </c>
      <c r="D129" s="20">
        <f>SUM(D122:D128)</f>
        <v>8057067</v>
      </c>
      <c r="E129" s="20">
        <f>SUM(E122:E128)</f>
        <v>3380375</v>
      </c>
    </row>
    <row r="130" spans="1:5" ht="12.75">
      <c r="A130" s="19" t="s">
        <v>37</v>
      </c>
      <c r="B130" s="6" t="s">
        <v>359</v>
      </c>
      <c r="C130" s="6" t="s">
        <v>260</v>
      </c>
      <c r="D130" s="7">
        <v>0</v>
      </c>
      <c r="E130" s="7">
        <v>0</v>
      </c>
    </row>
    <row r="131" spans="1:5" ht="12.75">
      <c r="A131" s="19" t="s">
        <v>38</v>
      </c>
      <c r="B131" s="6" t="s">
        <v>358</v>
      </c>
      <c r="C131" s="6" t="s">
        <v>261</v>
      </c>
      <c r="D131" s="7">
        <v>0</v>
      </c>
      <c r="E131" s="7">
        <v>0</v>
      </c>
    </row>
    <row r="132" spans="1:5" ht="12.75">
      <c r="A132" s="19" t="s">
        <v>39</v>
      </c>
      <c r="B132" s="9" t="s">
        <v>438</v>
      </c>
      <c r="C132" s="9" t="s">
        <v>262</v>
      </c>
      <c r="D132" s="20">
        <f>SUM(D130:D131)</f>
        <v>0</v>
      </c>
      <c r="E132" s="20">
        <f>SUM(E130:E131)</f>
        <v>0</v>
      </c>
    </row>
    <row r="133" spans="1:5" ht="12.75">
      <c r="A133" s="19" t="s">
        <v>40</v>
      </c>
      <c r="B133" s="6" t="s">
        <v>357</v>
      </c>
      <c r="C133" s="6" t="s">
        <v>263</v>
      </c>
      <c r="D133" s="7">
        <v>3594000</v>
      </c>
      <c r="E133" s="7">
        <v>1202246</v>
      </c>
    </row>
    <row r="134" spans="1:5" ht="12.75">
      <c r="A134" s="19" t="s">
        <v>41</v>
      </c>
      <c r="B134" s="6" t="s">
        <v>356</v>
      </c>
      <c r="C134" s="6" t="s">
        <v>264</v>
      </c>
      <c r="D134" s="7">
        <v>0</v>
      </c>
      <c r="E134" s="7">
        <v>0</v>
      </c>
    </row>
    <row r="135" spans="1:5" ht="12.75">
      <c r="A135" s="19" t="s">
        <v>42</v>
      </c>
      <c r="B135" s="6" t="s">
        <v>355</v>
      </c>
      <c r="C135" s="6" t="s">
        <v>265</v>
      </c>
      <c r="D135" s="7">
        <v>529</v>
      </c>
      <c r="E135" s="7">
        <v>529</v>
      </c>
    </row>
    <row r="136" spans="1:5" ht="12.75">
      <c r="A136" s="19" t="s">
        <v>43</v>
      </c>
      <c r="B136" s="6" t="s">
        <v>354</v>
      </c>
      <c r="C136" s="6" t="s">
        <v>266</v>
      </c>
      <c r="D136" s="7">
        <v>0</v>
      </c>
      <c r="E136" s="7">
        <v>0</v>
      </c>
    </row>
    <row r="137" spans="1:5" ht="12.75">
      <c r="A137" s="19" t="s">
        <v>44</v>
      </c>
      <c r="B137" s="6" t="s">
        <v>353</v>
      </c>
      <c r="C137" s="6" t="s">
        <v>267</v>
      </c>
      <c r="D137" s="7">
        <v>828000</v>
      </c>
      <c r="E137" s="7">
        <v>549475</v>
      </c>
    </row>
    <row r="138" spans="1:5" ht="12.75">
      <c r="A138" s="19" t="s">
        <v>45</v>
      </c>
      <c r="B138" s="9" t="s">
        <v>435</v>
      </c>
      <c r="C138" s="9" t="s">
        <v>268</v>
      </c>
      <c r="D138" s="20">
        <f>SUM(D133:D137)</f>
        <v>4422529</v>
      </c>
      <c r="E138" s="20">
        <f>SUM(E133:E137)</f>
        <v>1752250</v>
      </c>
    </row>
    <row r="139" spans="1:5" ht="12.75">
      <c r="A139" s="185" t="s">
        <v>46</v>
      </c>
      <c r="B139" s="183" t="s">
        <v>405</v>
      </c>
      <c r="C139" s="183" t="s">
        <v>269</v>
      </c>
      <c r="D139" s="184">
        <f>D138+D132+D129+D121+D118</f>
        <v>14640962</v>
      </c>
      <c r="E139" s="184">
        <f>E138+E132+E129+E121+E118</f>
        <v>7267986</v>
      </c>
    </row>
    <row r="140" spans="1:5" ht="12.75">
      <c r="A140" s="19" t="s">
        <v>47</v>
      </c>
      <c r="B140" s="6" t="s">
        <v>352</v>
      </c>
      <c r="C140" s="6" t="s">
        <v>270</v>
      </c>
      <c r="D140" s="7">
        <v>0</v>
      </c>
      <c r="E140" s="7">
        <v>0</v>
      </c>
    </row>
    <row r="141" spans="1:5" ht="12.75">
      <c r="A141" s="19" t="s">
        <v>48</v>
      </c>
      <c r="B141" s="6" t="s">
        <v>351</v>
      </c>
      <c r="C141" s="6" t="s">
        <v>271</v>
      </c>
      <c r="D141" s="7">
        <v>58000</v>
      </c>
      <c r="E141" s="7">
        <v>58000</v>
      </c>
    </row>
    <row r="142" spans="1:5" ht="12.75">
      <c r="A142" s="19" t="s">
        <v>49</v>
      </c>
      <c r="B142" s="6" t="s">
        <v>350</v>
      </c>
      <c r="C142" s="6" t="s">
        <v>272</v>
      </c>
      <c r="D142" s="7">
        <v>0</v>
      </c>
      <c r="E142" s="7">
        <v>0</v>
      </c>
    </row>
    <row r="143" spans="1:5" ht="12.75">
      <c r="A143" s="19" t="s">
        <v>50</v>
      </c>
      <c r="B143" s="6" t="s">
        <v>349</v>
      </c>
      <c r="C143" s="6" t="s">
        <v>273</v>
      </c>
      <c r="D143" s="7">
        <v>0</v>
      </c>
      <c r="E143" s="7">
        <v>0</v>
      </c>
    </row>
    <row r="144" spans="1:5" ht="12.75">
      <c r="A144" s="19" t="s">
        <v>51</v>
      </c>
      <c r="B144" s="6" t="s">
        <v>348</v>
      </c>
      <c r="C144" s="6" t="s">
        <v>274</v>
      </c>
      <c r="D144" s="7">
        <v>0</v>
      </c>
      <c r="E144" s="7">
        <v>0</v>
      </c>
    </row>
    <row r="145" spans="1:5" ht="12.75">
      <c r="A145" s="19" t="s">
        <v>52</v>
      </c>
      <c r="B145" s="6" t="s">
        <v>347</v>
      </c>
      <c r="C145" s="6" t="s">
        <v>275</v>
      </c>
      <c r="D145" s="7">
        <v>0</v>
      </c>
      <c r="E145" s="7">
        <v>0</v>
      </c>
    </row>
    <row r="146" spans="1:5" ht="12.75">
      <c r="A146" s="19" t="s">
        <v>53</v>
      </c>
      <c r="B146" s="6" t="s">
        <v>346</v>
      </c>
      <c r="C146" s="6" t="s">
        <v>276</v>
      </c>
      <c r="D146" s="7">
        <v>0</v>
      </c>
      <c r="E146" s="7">
        <v>0</v>
      </c>
    </row>
    <row r="147" spans="1:5" ht="12.75">
      <c r="A147" s="19" t="s">
        <v>54</v>
      </c>
      <c r="B147" s="6" t="s">
        <v>345</v>
      </c>
      <c r="C147" s="6" t="s">
        <v>277</v>
      </c>
      <c r="D147" s="7">
        <v>864600</v>
      </c>
      <c r="E147" s="7">
        <v>578000</v>
      </c>
    </row>
    <row r="148" spans="1:5" ht="12.75">
      <c r="A148" s="185" t="s">
        <v>55</v>
      </c>
      <c r="B148" s="183" t="s">
        <v>406</v>
      </c>
      <c r="C148" s="183" t="s">
        <v>278</v>
      </c>
      <c r="D148" s="184">
        <f>SUM(D140:D147)</f>
        <v>922600</v>
      </c>
      <c r="E148" s="184">
        <f>SUM(E140:E147)</f>
        <v>636000</v>
      </c>
    </row>
    <row r="149" spans="1:5" ht="12.75">
      <c r="A149" s="19" t="s">
        <v>56</v>
      </c>
      <c r="B149" s="6" t="s">
        <v>344</v>
      </c>
      <c r="C149" s="6" t="s">
        <v>279</v>
      </c>
      <c r="D149" s="7">
        <v>0</v>
      </c>
      <c r="E149" s="7">
        <v>0</v>
      </c>
    </row>
    <row r="150" spans="1:5" ht="12.75">
      <c r="A150" s="19" t="s">
        <v>57</v>
      </c>
      <c r="B150" s="6" t="s">
        <v>343</v>
      </c>
      <c r="C150" s="6" t="s">
        <v>280</v>
      </c>
      <c r="D150" s="7">
        <v>0</v>
      </c>
      <c r="E150" s="7">
        <v>0</v>
      </c>
    </row>
    <row r="151" spans="1:5" ht="25.5">
      <c r="A151" s="19" t="s">
        <v>58</v>
      </c>
      <c r="B151" s="6" t="s">
        <v>342</v>
      </c>
      <c r="C151" s="6" t="s">
        <v>281</v>
      </c>
      <c r="D151" s="7">
        <v>0</v>
      </c>
      <c r="E151" s="7">
        <v>0</v>
      </c>
    </row>
    <row r="152" spans="1:5" ht="25.5">
      <c r="A152" s="19" t="s">
        <v>59</v>
      </c>
      <c r="B152" s="6" t="s">
        <v>341</v>
      </c>
      <c r="C152" s="6" t="s">
        <v>282</v>
      </c>
      <c r="D152" s="7">
        <v>0</v>
      </c>
      <c r="E152" s="7">
        <v>0</v>
      </c>
    </row>
    <row r="153" spans="1:5" ht="25.5">
      <c r="A153" s="19" t="s">
        <v>60</v>
      </c>
      <c r="B153" s="6" t="s">
        <v>340</v>
      </c>
      <c r="C153" s="6" t="s">
        <v>283</v>
      </c>
      <c r="D153" s="7">
        <v>0</v>
      </c>
      <c r="E153" s="7">
        <v>0</v>
      </c>
    </row>
    <row r="154" spans="1:5" ht="12.75">
      <c r="A154" s="19" t="s">
        <v>61</v>
      </c>
      <c r="B154" s="6" t="s">
        <v>339</v>
      </c>
      <c r="C154" s="6" t="s">
        <v>284</v>
      </c>
      <c r="D154" s="7">
        <v>360000</v>
      </c>
      <c r="E154" s="7">
        <v>80936</v>
      </c>
    </row>
    <row r="155" spans="1:5" ht="25.5">
      <c r="A155" s="19" t="s">
        <v>62</v>
      </c>
      <c r="B155" s="6" t="s">
        <v>338</v>
      </c>
      <c r="C155" s="6" t="s">
        <v>285</v>
      </c>
      <c r="D155" s="7">
        <v>0</v>
      </c>
      <c r="E155" s="7">
        <v>0</v>
      </c>
    </row>
    <row r="156" spans="1:5" ht="25.5">
      <c r="A156" s="19" t="s">
        <v>63</v>
      </c>
      <c r="B156" s="6" t="s">
        <v>337</v>
      </c>
      <c r="C156" s="6" t="s">
        <v>286</v>
      </c>
      <c r="D156" s="7">
        <v>0</v>
      </c>
      <c r="E156" s="7">
        <v>0</v>
      </c>
    </row>
    <row r="157" spans="1:5" ht="12.75">
      <c r="A157" s="19" t="s">
        <v>64</v>
      </c>
      <c r="B157" s="6" t="s">
        <v>336</v>
      </c>
      <c r="C157" s="6" t="s">
        <v>287</v>
      </c>
      <c r="D157" s="7">
        <v>0</v>
      </c>
      <c r="E157" s="7">
        <v>0</v>
      </c>
    </row>
    <row r="158" spans="1:5" ht="12.75">
      <c r="A158" s="19" t="s">
        <v>65</v>
      </c>
      <c r="B158" s="6" t="s">
        <v>335</v>
      </c>
      <c r="C158" s="6" t="s">
        <v>288</v>
      </c>
      <c r="D158" s="7">
        <v>0</v>
      </c>
      <c r="E158" s="7">
        <v>0</v>
      </c>
    </row>
    <row r="159" spans="1:5" ht="12.75">
      <c r="A159" s="19" t="s">
        <v>66</v>
      </c>
      <c r="B159" s="6" t="s">
        <v>1376</v>
      </c>
      <c r="C159" s="6" t="s">
        <v>289</v>
      </c>
      <c r="D159" s="7">
        <v>0</v>
      </c>
      <c r="E159" s="7">
        <v>0</v>
      </c>
    </row>
    <row r="160" spans="1:5" ht="12.75">
      <c r="A160" s="19" t="s">
        <v>67</v>
      </c>
      <c r="B160" s="6" t="s">
        <v>334</v>
      </c>
      <c r="C160" s="6" t="s">
        <v>290</v>
      </c>
      <c r="D160" s="7">
        <v>12000</v>
      </c>
      <c r="E160" s="7">
        <v>12000</v>
      </c>
    </row>
    <row r="161" spans="1:5" ht="12.75">
      <c r="A161" s="19" t="s">
        <v>68</v>
      </c>
      <c r="B161" s="6" t="s">
        <v>333</v>
      </c>
      <c r="C161" s="6" t="s">
        <v>1377</v>
      </c>
      <c r="D161" s="7">
        <v>3875688</v>
      </c>
      <c r="E161" s="7">
        <v>0</v>
      </c>
    </row>
    <row r="162" spans="1:5" ht="12.75">
      <c r="A162" s="182" t="s">
        <v>69</v>
      </c>
      <c r="B162" s="183" t="s">
        <v>432</v>
      </c>
      <c r="C162" s="183" t="s">
        <v>291</v>
      </c>
      <c r="D162" s="184">
        <f>SUM(D149:D161)</f>
        <v>4247688</v>
      </c>
      <c r="E162" s="184">
        <f>SUM(E149:E161)</f>
        <v>92936</v>
      </c>
    </row>
    <row r="163" spans="1:5" ht="12.75">
      <c r="A163" s="19" t="s">
        <v>70</v>
      </c>
      <c r="B163" s="6" t="s">
        <v>332</v>
      </c>
      <c r="C163" s="6" t="s">
        <v>292</v>
      </c>
      <c r="D163" s="7">
        <v>2362000</v>
      </c>
      <c r="E163" s="7">
        <v>0</v>
      </c>
    </row>
    <row r="164" spans="1:5" ht="12.75">
      <c r="A164" s="19" t="s">
        <v>71</v>
      </c>
      <c r="B164" s="6" t="s">
        <v>331</v>
      </c>
      <c r="C164" s="6" t="s">
        <v>293</v>
      </c>
      <c r="D164" s="7">
        <v>793437</v>
      </c>
      <c r="E164" s="7">
        <v>793437</v>
      </c>
    </row>
    <row r="165" spans="1:5" ht="12.75">
      <c r="A165" s="19" t="s">
        <v>72</v>
      </c>
      <c r="B165" s="6" t="s">
        <v>330</v>
      </c>
      <c r="C165" s="6" t="s">
        <v>294</v>
      </c>
      <c r="D165" s="7">
        <v>213536</v>
      </c>
      <c r="E165" s="7">
        <v>213536</v>
      </c>
    </row>
    <row r="166" spans="1:5" ht="12.75">
      <c r="A166" s="19" t="s">
        <v>73</v>
      </c>
      <c r="B166" s="6" t="s">
        <v>329</v>
      </c>
      <c r="C166" s="6" t="s">
        <v>295</v>
      </c>
      <c r="D166" s="7">
        <v>933671</v>
      </c>
      <c r="E166" s="7">
        <v>933671</v>
      </c>
    </row>
    <row r="167" spans="1:5" ht="12.75">
      <c r="A167" s="19" t="s">
        <v>74</v>
      </c>
      <c r="B167" s="6" t="s">
        <v>328</v>
      </c>
      <c r="C167" s="6" t="s">
        <v>296</v>
      </c>
      <c r="D167" s="7">
        <v>0</v>
      </c>
      <c r="E167" s="7">
        <v>0</v>
      </c>
    </row>
    <row r="168" spans="1:5" ht="12.75">
      <c r="A168" s="19" t="s">
        <v>75</v>
      </c>
      <c r="B168" s="6" t="s">
        <v>327</v>
      </c>
      <c r="C168" s="6" t="s">
        <v>297</v>
      </c>
      <c r="D168" s="7">
        <v>0</v>
      </c>
      <c r="E168" s="7">
        <v>0</v>
      </c>
    </row>
    <row r="169" spans="1:5" ht="12.75">
      <c r="A169" s="19" t="s">
        <v>76</v>
      </c>
      <c r="B169" s="6" t="s">
        <v>326</v>
      </c>
      <c r="C169" s="6" t="s">
        <v>298</v>
      </c>
      <c r="D169" s="7">
        <v>638000</v>
      </c>
      <c r="E169" s="7">
        <v>435821</v>
      </c>
    </row>
    <row r="170" spans="1:5" ht="12.75">
      <c r="A170" s="182" t="s">
        <v>77</v>
      </c>
      <c r="B170" s="183" t="s">
        <v>415</v>
      </c>
      <c r="C170" s="183" t="s">
        <v>299</v>
      </c>
      <c r="D170" s="184">
        <f>SUM(D163:D169)</f>
        <v>4940644</v>
      </c>
      <c r="E170" s="184">
        <f>SUM(E163:E169)</f>
        <v>2376465</v>
      </c>
    </row>
    <row r="171" spans="1:5" ht="12.75">
      <c r="A171" s="19" t="s">
        <v>78</v>
      </c>
      <c r="B171" s="6" t="s">
        <v>325</v>
      </c>
      <c r="C171" s="6" t="s">
        <v>300</v>
      </c>
      <c r="D171" s="7">
        <v>4335</v>
      </c>
      <c r="E171" s="7">
        <v>4335</v>
      </c>
    </row>
    <row r="172" spans="1:5" ht="12.75">
      <c r="A172" s="19" t="s">
        <v>79</v>
      </c>
      <c r="B172" s="6" t="s">
        <v>323</v>
      </c>
      <c r="C172" s="6" t="s">
        <v>301</v>
      </c>
      <c r="D172" s="7">
        <v>0</v>
      </c>
      <c r="E172" s="7">
        <v>0</v>
      </c>
    </row>
    <row r="173" spans="1:5" ht="12.75">
      <c r="A173" s="19" t="s">
        <v>80</v>
      </c>
      <c r="B173" s="6" t="s">
        <v>322</v>
      </c>
      <c r="C173" s="6" t="s">
        <v>302</v>
      </c>
      <c r="D173" s="7">
        <v>0</v>
      </c>
      <c r="E173" s="7">
        <v>0</v>
      </c>
    </row>
    <row r="174" spans="1:5" ht="12.75">
      <c r="A174" s="19" t="s">
        <v>81</v>
      </c>
      <c r="B174" s="6" t="s">
        <v>324</v>
      </c>
      <c r="C174" s="6" t="s">
        <v>303</v>
      </c>
      <c r="D174" s="7">
        <v>1170</v>
      </c>
      <c r="E174" s="7">
        <v>1170</v>
      </c>
    </row>
    <row r="175" spans="1:5" ht="12.75">
      <c r="A175" s="182" t="s">
        <v>82</v>
      </c>
      <c r="B175" s="183" t="s">
        <v>434</v>
      </c>
      <c r="C175" s="183" t="s">
        <v>304</v>
      </c>
      <c r="D175" s="184">
        <f>SUM(D171:D174)</f>
        <v>5505</v>
      </c>
      <c r="E175" s="184">
        <f>SUM(E171:E174)</f>
        <v>5505</v>
      </c>
    </row>
    <row r="176" spans="1:5" ht="17.25" customHeight="1">
      <c r="A176" s="19" t="s">
        <v>83</v>
      </c>
      <c r="B176" s="6" t="s">
        <v>1378</v>
      </c>
      <c r="C176" s="6" t="s">
        <v>1413</v>
      </c>
      <c r="D176" s="38">
        <v>0</v>
      </c>
      <c r="E176" s="38">
        <v>0</v>
      </c>
    </row>
    <row r="177" spans="1:5" ht="25.5">
      <c r="A177" s="19" t="s">
        <v>84</v>
      </c>
      <c r="B177" s="6" t="s">
        <v>1379</v>
      </c>
      <c r="C177" s="6" t="s">
        <v>1414</v>
      </c>
      <c r="D177" s="38">
        <v>0</v>
      </c>
      <c r="E177" s="38">
        <v>0</v>
      </c>
    </row>
    <row r="178" spans="1:5" ht="18" customHeight="1">
      <c r="A178" s="19" t="s">
        <v>85</v>
      </c>
      <c r="B178" s="6" t="s">
        <v>1380</v>
      </c>
      <c r="C178" s="6" t="s">
        <v>1415</v>
      </c>
      <c r="D178" s="38">
        <v>0</v>
      </c>
      <c r="E178" s="38">
        <v>0</v>
      </c>
    </row>
    <row r="179" spans="1:5" ht="12.75">
      <c r="A179" s="19" t="s">
        <v>86</v>
      </c>
      <c r="B179" s="6" t="s">
        <v>1381</v>
      </c>
      <c r="C179" s="6" t="s">
        <v>1416</v>
      </c>
      <c r="D179" s="38">
        <v>0</v>
      </c>
      <c r="E179" s="38">
        <v>0</v>
      </c>
    </row>
    <row r="180" spans="1:5" ht="16.5" customHeight="1">
      <c r="A180" s="19" t="s">
        <v>87</v>
      </c>
      <c r="B180" s="6" t="s">
        <v>1382</v>
      </c>
      <c r="C180" s="6" t="s">
        <v>1417</v>
      </c>
      <c r="D180" s="38">
        <v>0</v>
      </c>
      <c r="E180" s="38">
        <v>0</v>
      </c>
    </row>
    <row r="181" spans="1:5" ht="25.5">
      <c r="A181" s="19" t="s">
        <v>88</v>
      </c>
      <c r="B181" s="6" t="s">
        <v>1383</v>
      </c>
      <c r="C181" s="6" t="s">
        <v>1418</v>
      </c>
      <c r="D181" s="38">
        <v>0</v>
      </c>
      <c r="E181" s="38">
        <v>0</v>
      </c>
    </row>
    <row r="182" spans="1:5" ht="12.75">
      <c r="A182" s="19" t="s">
        <v>89</v>
      </c>
      <c r="B182" s="6" t="s">
        <v>1384</v>
      </c>
      <c r="C182" s="6" t="s">
        <v>1419</v>
      </c>
      <c r="D182" s="38">
        <v>0</v>
      </c>
      <c r="E182" s="38">
        <v>0</v>
      </c>
    </row>
    <row r="183" spans="1:5" ht="12.75">
      <c r="A183" s="19" t="s">
        <v>90</v>
      </c>
      <c r="B183" s="6" t="s">
        <v>1385</v>
      </c>
      <c r="C183" s="6" t="s">
        <v>1420</v>
      </c>
      <c r="D183" s="38">
        <v>0</v>
      </c>
      <c r="E183" s="38">
        <v>0</v>
      </c>
    </row>
    <row r="184" spans="1:5" ht="12.75">
      <c r="A184" s="19" t="s">
        <v>91</v>
      </c>
      <c r="B184" s="6" t="s">
        <v>1386</v>
      </c>
      <c r="C184" s="6" t="s">
        <v>1421</v>
      </c>
      <c r="D184" s="38">
        <v>0</v>
      </c>
      <c r="E184" s="38">
        <v>0</v>
      </c>
    </row>
    <row r="185" spans="1:5" ht="12.75">
      <c r="A185" s="182" t="s">
        <v>92</v>
      </c>
      <c r="B185" s="183" t="s">
        <v>417</v>
      </c>
      <c r="C185" s="183" t="s">
        <v>305</v>
      </c>
      <c r="D185" s="184">
        <v>0</v>
      </c>
      <c r="E185" s="184">
        <v>0</v>
      </c>
    </row>
    <row r="186" spans="1:5" ht="12.75">
      <c r="A186" s="182" t="s">
        <v>93</v>
      </c>
      <c r="B186" s="183" t="s">
        <v>408</v>
      </c>
      <c r="C186" s="183" t="s">
        <v>306</v>
      </c>
      <c r="D186" s="184">
        <f>D113+D114+D139+D148+D162+D170+D175+D185</f>
        <v>35148650</v>
      </c>
      <c r="E186" s="184">
        <f>E113+E114+E139+E148+E162+E170+E175+E185</f>
        <v>20748232</v>
      </c>
    </row>
    <row r="187" spans="1:5" ht="12.75">
      <c r="A187" s="19" t="s">
        <v>94</v>
      </c>
      <c r="B187" s="6" t="s">
        <v>1387</v>
      </c>
      <c r="C187" s="181" t="s">
        <v>307</v>
      </c>
      <c r="D187" s="7">
        <v>0</v>
      </c>
      <c r="E187" s="7">
        <v>0</v>
      </c>
    </row>
    <row r="188" spans="1:5" ht="12.75">
      <c r="A188" s="19" t="s">
        <v>95</v>
      </c>
      <c r="B188" s="6" t="s">
        <v>1388</v>
      </c>
      <c r="C188" s="181" t="s">
        <v>308</v>
      </c>
      <c r="D188" s="7">
        <v>0</v>
      </c>
      <c r="E188" s="7">
        <v>0</v>
      </c>
    </row>
    <row r="189" spans="1:5" ht="12.75">
      <c r="A189" s="19" t="s">
        <v>96</v>
      </c>
      <c r="B189" s="6" t="s">
        <v>1389</v>
      </c>
      <c r="C189" s="181" t="s">
        <v>1404</v>
      </c>
      <c r="D189" s="7">
        <v>0</v>
      </c>
      <c r="E189" s="7">
        <v>0</v>
      </c>
    </row>
    <row r="190" spans="1:5" ht="12.75">
      <c r="A190" s="19" t="s">
        <v>97</v>
      </c>
      <c r="B190" s="6" t="s">
        <v>321</v>
      </c>
      <c r="C190" s="181" t="s">
        <v>309</v>
      </c>
      <c r="D190" s="7">
        <v>680626</v>
      </c>
      <c r="E190" s="7">
        <v>680626</v>
      </c>
    </row>
    <row r="191" spans="1:5" ht="12.75">
      <c r="A191" s="19" t="s">
        <v>98</v>
      </c>
      <c r="B191" s="6" t="s">
        <v>1390</v>
      </c>
      <c r="C191" s="181" t="s">
        <v>310</v>
      </c>
      <c r="D191" s="7">
        <v>0</v>
      </c>
      <c r="E191" s="7">
        <v>0</v>
      </c>
    </row>
    <row r="192" spans="1:5" ht="12.75">
      <c r="A192" s="19" t="s">
        <v>99</v>
      </c>
      <c r="B192" s="6" t="s">
        <v>1391</v>
      </c>
      <c r="C192" s="181" t="s">
        <v>311</v>
      </c>
      <c r="D192" s="7">
        <v>0</v>
      </c>
      <c r="E192" s="7">
        <v>0</v>
      </c>
    </row>
    <row r="193" spans="1:5" ht="12.75">
      <c r="A193" s="19" t="s">
        <v>100</v>
      </c>
      <c r="B193" s="6" t="s">
        <v>1392</v>
      </c>
      <c r="C193" s="181" t="s">
        <v>312</v>
      </c>
      <c r="D193" s="7">
        <v>0</v>
      </c>
      <c r="E193" s="7">
        <v>0</v>
      </c>
    </row>
    <row r="194" spans="1:5" ht="12.75">
      <c r="A194" s="19" t="s">
        <v>101</v>
      </c>
      <c r="B194" s="6" t="s">
        <v>1393</v>
      </c>
      <c r="C194" s="181" t="s">
        <v>1405</v>
      </c>
      <c r="D194" s="7">
        <v>0</v>
      </c>
      <c r="E194" s="7">
        <v>0</v>
      </c>
    </row>
    <row r="195" spans="1:5" ht="12.75">
      <c r="A195" s="19" t="s">
        <v>102</v>
      </c>
      <c r="B195" s="6" t="s">
        <v>1394</v>
      </c>
      <c r="C195" s="181" t="s">
        <v>1406</v>
      </c>
      <c r="D195" s="7">
        <v>0</v>
      </c>
      <c r="E195" s="7">
        <v>0</v>
      </c>
    </row>
    <row r="196" spans="1:5" ht="12.75">
      <c r="A196" s="19" t="s">
        <v>103</v>
      </c>
      <c r="B196" s="6" t="s">
        <v>1395</v>
      </c>
      <c r="C196" s="181" t="s">
        <v>313</v>
      </c>
      <c r="D196" s="7">
        <v>0</v>
      </c>
      <c r="E196" s="7">
        <v>0</v>
      </c>
    </row>
    <row r="197" spans="1:5" ht="12.75">
      <c r="A197" s="19" t="s">
        <v>104</v>
      </c>
      <c r="B197" s="6" t="s">
        <v>1396</v>
      </c>
      <c r="C197" s="181" t="s">
        <v>1407</v>
      </c>
      <c r="D197" s="7">
        <v>0</v>
      </c>
      <c r="E197" s="7">
        <v>0</v>
      </c>
    </row>
    <row r="198" spans="1:5" ht="12.75">
      <c r="A198" s="19" t="s">
        <v>105</v>
      </c>
      <c r="B198" s="6" t="s">
        <v>1397</v>
      </c>
      <c r="C198" s="181" t="s">
        <v>1408</v>
      </c>
      <c r="D198" s="7">
        <v>0</v>
      </c>
      <c r="E198" s="7">
        <v>0</v>
      </c>
    </row>
    <row r="199" spans="1:5" ht="12.75">
      <c r="A199" s="19" t="s">
        <v>106</v>
      </c>
      <c r="B199" s="6" t="s">
        <v>1398</v>
      </c>
      <c r="C199" s="181" t="s">
        <v>1409</v>
      </c>
      <c r="D199" s="7">
        <v>0</v>
      </c>
      <c r="E199" s="7">
        <v>0</v>
      </c>
    </row>
    <row r="200" spans="1:5" ht="12.75">
      <c r="A200" s="19" t="s">
        <v>107</v>
      </c>
      <c r="B200" s="6" t="s">
        <v>1399</v>
      </c>
      <c r="C200" s="181" t="s">
        <v>1409</v>
      </c>
      <c r="D200" s="7">
        <v>0</v>
      </c>
      <c r="E200" s="7">
        <v>0</v>
      </c>
    </row>
    <row r="201" spans="1:5" ht="25.5">
      <c r="A201" s="19" t="s">
        <v>108</v>
      </c>
      <c r="B201" s="6" t="s">
        <v>1400</v>
      </c>
      <c r="C201" s="181" t="s">
        <v>1410</v>
      </c>
      <c r="D201" s="7">
        <v>0</v>
      </c>
      <c r="E201" s="7">
        <v>0</v>
      </c>
    </row>
    <row r="202" spans="1:5" ht="12.75">
      <c r="A202" s="19" t="s">
        <v>109</v>
      </c>
      <c r="B202" s="6" t="s">
        <v>1401</v>
      </c>
      <c r="C202" s="181" t="s">
        <v>1411</v>
      </c>
      <c r="D202" s="7">
        <v>0</v>
      </c>
      <c r="E202" s="7">
        <v>0</v>
      </c>
    </row>
    <row r="203" spans="1:5" ht="12.75">
      <c r="A203" s="19" t="s">
        <v>110</v>
      </c>
      <c r="B203" s="6" t="s">
        <v>1402</v>
      </c>
      <c r="C203" s="181" t="s">
        <v>314</v>
      </c>
      <c r="D203" s="7">
        <v>0</v>
      </c>
      <c r="E203" s="7">
        <v>0</v>
      </c>
    </row>
    <row r="204" spans="1:5" ht="12.75">
      <c r="A204" s="19" t="s">
        <v>111</v>
      </c>
      <c r="B204" s="6" t="s">
        <v>320</v>
      </c>
      <c r="C204" s="181" t="s">
        <v>315</v>
      </c>
      <c r="D204" s="7">
        <v>0</v>
      </c>
      <c r="E204" s="7">
        <v>0</v>
      </c>
    </row>
    <row r="205" spans="1:5" ht="12.75">
      <c r="A205" s="19" t="s">
        <v>112</v>
      </c>
      <c r="B205" s="6" t="s">
        <v>1403</v>
      </c>
      <c r="C205" s="181" t="s">
        <v>1412</v>
      </c>
      <c r="D205" s="7">
        <v>0</v>
      </c>
      <c r="E205" s="7">
        <v>0</v>
      </c>
    </row>
    <row r="206" spans="1:5" ht="12.75">
      <c r="A206" s="182" t="s">
        <v>113</v>
      </c>
      <c r="B206" s="183" t="s">
        <v>411</v>
      </c>
      <c r="C206" s="183" t="s">
        <v>316</v>
      </c>
      <c r="D206" s="184">
        <v>680626</v>
      </c>
      <c r="E206" s="184">
        <v>680626</v>
      </c>
    </row>
    <row r="207" spans="1:5" ht="12.75">
      <c r="A207" s="182"/>
      <c r="B207" s="183" t="s">
        <v>1271</v>
      </c>
      <c r="C207" s="183"/>
      <c r="D207" s="184">
        <f>D206+D186</f>
        <v>35829276</v>
      </c>
      <c r="E207" s="184">
        <f>E206+E186</f>
        <v>21428858</v>
      </c>
    </row>
  </sheetData>
  <sheetProtection/>
  <mergeCells count="13">
    <mergeCell ref="A87:D87"/>
    <mergeCell ref="A90:D90"/>
    <mergeCell ref="A91:D91"/>
    <mergeCell ref="A93:A94"/>
    <mergeCell ref="C93:C94"/>
    <mergeCell ref="A88:D88"/>
    <mergeCell ref="A92:D92"/>
    <mergeCell ref="A3:D3"/>
    <mergeCell ref="A5:D5"/>
    <mergeCell ref="A6:D6"/>
    <mergeCell ref="A8:A9"/>
    <mergeCell ref="C8:C9"/>
    <mergeCell ref="A7:D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&amp;R1. melléklet az .../...(...) önkormányzati rendelethez</oddHeader>
    <oddFooter>&amp;C&amp;P. oldal</oddFoot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G43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00390625" style="0" bestFit="1" customWidth="1"/>
    <col min="2" max="2" width="48.375" style="0" customWidth="1"/>
    <col min="3" max="3" width="13.125" style="0" customWidth="1"/>
    <col min="4" max="4" width="13.125" style="0" hidden="1" customWidth="1"/>
    <col min="5" max="5" width="40.875" style="0" customWidth="1"/>
    <col min="6" max="6" width="14.25390625" style="0" customWidth="1"/>
    <col min="7" max="7" width="14.25390625" style="0" hidden="1" customWidth="1"/>
  </cols>
  <sheetData>
    <row r="3" spans="1:6" ht="12.75">
      <c r="A3" s="286" t="s">
        <v>2201</v>
      </c>
      <c r="B3" s="286"/>
      <c r="C3" s="286"/>
      <c r="D3" s="286"/>
      <c r="E3" s="286"/>
      <c r="F3" s="286"/>
    </row>
    <row r="4" spans="1:6" ht="15.75">
      <c r="A4" s="292" t="s">
        <v>1793</v>
      </c>
      <c r="B4" s="292"/>
      <c r="C4" s="292"/>
      <c r="D4" s="292"/>
      <c r="E4" s="292"/>
      <c r="F4" s="292"/>
    </row>
    <row r="5" spans="1:6" ht="12.75">
      <c r="A5" s="293" t="s">
        <v>458</v>
      </c>
      <c r="B5" s="293"/>
      <c r="C5" s="293"/>
      <c r="D5" s="293"/>
      <c r="E5" s="293"/>
      <c r="F5" s="293"/>
    </row>
    <row r="6" spans="1:6" ht="12.75">
      <c r="A6" s="286" t="s">
        <v>1452</v>
      </c>
      <c r="B6" s="286"/>
      <c r="C6" s="286"/>
      <c r="D6" s="286"/>
      <c r="E6" s="286"/>
      <c r="F6" s="286"/>
    </row>
    <row r="7" spans="1:7" ht="12.75">
      <c r="A7" s="298" t="s">
        <v>422</v>
      </c>
      <c r="B7" s="295" t="s">
        <v>150</v>
      </c>
      <c r="C7" s="296"/>
      <c r="D7" s="220"/>
      <c r="E7" s="295" t="s">
        <v>420</v>
      </c>
      <c r="F7" s="296"/>
      <c r="G7" s="297"/>
    </row>
    <row r="8" spans="1:7" ht="12.75">
      <c r="A8" s="299"/>
      <c r="B8" s="298" t="s">
        <v>149</v>
      </c>
      <c r="C8" s="187" t="s">
        <v>421</v>
      </c>
      <c r="D8" s="187" t="s">
        <v>6</v>
      </c>
      <c r="E8" s="289" t="s">
        <v>149</v>
      </c>
      <c r="F8" s="27" t="s">
        <v>421</v>
      </c>
      <c r="G8" s="187" t="s">
        <v>6</v>
      </c>
    </row>
    <row r="9" spans="1:7" ht="27.75" customHeight="1">
      <c r="A9" s="300"/>
      <c r="B9" s="300"/>
      <c r="C9" s="222" t="s">
        <v>1802</v>
      </c>
      <c r="D9" s="222"/>
      <c r="E9" s="289"/>
      <c r="F9" s="222" t="s">
        <v>1802</v>
      </c>
      <c r="G9" s="222"/>
    </row>
    <row r="10" spans="1:7" ht="13.5" customHeight="1">
      <c r="A10" s="19" t="s">
        <v>1</v>
      </c>
      <c r="B10" s="6" t="s">
        <v>388</v>
      </c>
      <c r="C10" s="7">
        <f>1!D22</f>
        <v>22744845</v>
      </c>
      <c r="D10" s="7">
        <f>1!E22</f>
        <v>22744845</v>
      </c>
      <c r="E10" s="6" t="s">
        <v>402</v>
      </c>
      <c r="F10" s="7">
        <f>1!D113</f>
        <v>8763735</v>
      </c>
      <c r="G10" s="7">
        <f>1!E113</f>
        <v>8741824</v>
      </c>
    </row>
    <row r="11" spans="1:7" ht="28.5" customHeight="1">
      <c r="A11" s="19" t="s">
        <v>2</v>
      </c>
      <c r="B11" s="6" t="s">
        <v>398</v>
      </c>
      <c r="C11" s="7">
        <f>1!D35</f>
        <v>758996</v>
      </c>
      <c r="D11" s="7">
        <f>1!E35</f>
        <v>733220</v>
      </c>
      <c r="E11" s="6" t="s">
        <v>404</v>
      </c>
      <c r="F11" s="7">
        <f>1!D114</f>
        <v>1627516</v>
      </c>
      <c r="G11" s="7">
        <f>1!E114</f>
        <v>1627516</v>
      </c>
    </row>
    <row r="12" spans="1:7" ht="12.75">
      <c r="A12" s="19" t="s">
        <v>3</v>
      </c>
      <c r="B12" s="6" t="s">
        <v>399</v>
      </c>
      <c r="C12" s="7">
        <f>1!D47</f>
        <v>2123661</v>
      </c>
      <c r="D12" s="7">
        <f>1!E47</f>
        <v>1681640</v>
      </c>
      <c r="E12" s="8" t="s">
        <v>405</v>
      </c>
      <c r="F12" s="7">
        <f>1!D139</f>
        <v>14640962</v>
      </c>
      <c r="G12" s="7">
        <f>1!E139</f>
        <v>7267986</v>
      </c>
    </row>
    <row r="13" spans="1:7" ht="12.75">
      <c r="A13" s="19" t="s">
        <v>4</v>
      </c>
      <c r="B13" s="6" t="s">
        <v>400</v>
      </c>
      <c r="C13" s="7">
        <f>1!D59</f>
        <v>255000</v>
      </c>
      <c r="D13" s="7">
        <f>1!E59</f>
        <v>255000</v>
      </c>
      <c r="E13" s="8" t="s">
        <v>406</v>
      </c>
      <c r="F13" s="7">
        <f>1!D148</f>
        <v>922600</v>
      </c>
      <c r="G13" s="7">
        <f>1!E148</f>
        <v>636000</v>
      </c>
    </row>
    <row r="14" spans="1:7" ht="12.75">
      <c r="A14" s="19" t="s">
        <v>7</v>
      </c>
      <c r="B14" s="9"/>
      <c r="C14" s="7"/>
      <c r="D14" s="7"/>
      <c r="E14" s="8" t="s">
        <v>407</v>
      </c>
      <c r="F14" s="24">
        <f>1!D162</f>
        <v>4247688</v>
      </c>
      <c r="G14" s="24">
        <f>1!E162</f>
        <v>92936</v>
      </c>
    </row>
    <row r="15" spans="1:7" ht="12.75">
      <c r="A15" s="19" t="s">
        <v>8</v>
      </c>
      <c r="B15" s="9" t="s">
        <v>409</v>
      </c>
      <c r="C15" s="20">
        <f>C10+C11+C12+C13</f>
        <v>25882502</v>
      </c>
      <c r="D15" s="20">
        <f>D10+D11+D12+D13</f>
        <v>25414705</v>
      </c>
      <c r="E15" s="9" t="s">
        <v>410</v>
      </c>
      <c r="F15" s="32">
        <f>SUM(F10:F14)</f>
        <v>30202501</v>
      </c>
      <c r="G15" s="32">
        <f>SUM(G10:G14)</f>
        <v>18366262</v>
      </c>
    </row>
    <row r="16" spans="1:7" ht="12.75">
      <c r="A16" s="19" t="s">
        <v>9</v>
      </c>
      <c r="B16" s="9" t="s">
        <v>317</v>
      </c>
      <c r="C16" s="20">
        <f>1!D84</f>
        <v>8177523</v>
      </c>
      <c r="D16" s="20">
        <f>1!E84</f>
        <v>8177523</v>
      </c>
      <c r="E16" s="9" t="s">
        <v>411</v>
      </c>
      <c r="F16" s="32">
        <f>1!D206</f>
        <v>680626</v>
      </c>
      <c r="G16" s="32">
        <f>1!E206</f>
        <v>680626</v>
      </c>
    </row>
    <row r="17" spans="1:7" ht="12.75">
      <c r="A17" s="19" t="s">
        <v>10</v>
      </c>
      <c r="B17" s="9" t="s">
        <v>412</v>
      </c>
      <c r="C17" s="20">
        <f>C15+C16</f>
        <v>34060025</v>
      </c>
      <c r="D17" s="20">
        <f>D15+D16</f>
        <v>33592228</v>
      </c>
      <c r="E17" s="9" t="s">
        <v>459</v>
      </c>
      <c r="F17" s="32">
        <f>F15+F16</f>
        <v>30883127</v>
      </c>
      <c r="G17" s="32">
        <f>G15+G16</f>
        <v>19046888</v>
      </c>
    </row>
    <row r="18" spans="1:7" ht="12.75">
      <c r="A18" s="21"/>
      <c r="B18" s="10"/>
      <c r="C18" s="11"/>
      <c r="D18" s="11"/>
      <c r="E18" s="10"/>
      <c r="F18" s="12"/>
      <c r="G18" s="12"/>
    </row>
    <row r="19" spans="1:5" ht="12.75">
      <c r="A19" s="25"/>
      <c r="B19" s="1"/>
      <c r="C19" s="3"/>
      <c r="D19" s="3"/>
      <c r="E19" s="1"/>
    </row>
    <row r="20" spans="1:6" ht="15.75">
      <c r="A20" s="292" t="s">
        <v>1793</v>
      </c>
      <c r="B20" s="292"/>
      <c r="C20" s="292"/>
      <c r="D20" s="292"/>
      <c r="E20" s="292"/>
      <c r="F20" s="292"/>
    </row>
    <row r="21" spans="1:6" ht="12.75">
      <c r="A21" s="293" t="s">
        <v>460</v>
      </c>
      <c r="B21" s="293"/>
      <c r="C21" s="293"/>
      <c r="D21" s="293"/>
      <c r="E21" s="293"/>
      <c r="F21" s="293"/>
    </row>
    <row r="22" spans="1:6" ht="12.75">
      <c r="A22" s="4"/>
      <c r="B22" s="4"/>
      <c r="C22" s="4"/>
      <c r="D22" s="4"/>
      <c r="E22" s="4"/>
      <c r="F22" t="s">
        <v>1452</v>
      </c>
    </row>
    <row r="23" spans="1:7" ht="12.75">
      <c r="A23" s="289" t="s">
        <v>422</v>
      </c>
      <c r="B23" s="289" t="s">
        <v>150</v>
      </c>
      <c r="C23" s="289"/>
      <c r="D23" s="27"/>
      <c r="E23" s="295" t="s">
        <v>420</v>
      </c>
      <c r="F23" s="296"/>
      <c r="G23" s="297"/>
    </row>
    <row r="24" spans="1:7" ht="12.75">
      <c r="A24" s="294"/>
      <c r="B24" s="289" t="s">
        <v>149</v>
      </c>
      <c r="C24" s="27" t="s">
        <v>421</v>
      </c>
      <c r="D24" s="187" t="s">
        <v>6</v>
      </c>
      <c r="E24" s="289" t="s">
        <v>149</v>
      </c>
      <c r="F24" s="27" t="s">
        <v>421</v>
      </c>
      <c r="G24" s="187" t="s">
        <v>6</v>
      </c>
    </row>
    <row r="25" spans="1:7" ht="25.5">
      <c r="A25" s="294"/>
      <c r="B25" s="289"/>
      <c r="C25" s="222" t="s">
        <v>1802</v>
      </c>
      <c r="D25" s="222"/>
      <c r="E25" s="289"/>
      <c r="F25" s="222" t="s">
        <v>1802</v>
      </c>
      <c r="G25" s="222"/>
    </row>
    <row r="26" spans="1:7" ht="12.75">
      <c r="A26" s="19" t="s">
        <v>1</v>
      </c>
      <c r="B26" s="6" t="s">
        <v>414</v>
      </c>
      <c r="C26" s="7">
        <f>1!D28</f>
        <v>1728616</v>
      </c>
      <c r="D26" s="7">
        <f>1!E28</f>
        <v>1728616</v>
      </c>
      <c r="E26" s="8" t="s">
        <v>415</v>
      </c>
      <c r="F26" s="7">
        <f>1!D170</f>
        <v>4940644</v>
      </c>
      <c r="G26" s="7">
        <f>1!E170</f>
        <v>2376465</v>
      </c>
    </row>
    <row r="27" spans="1:7" ht="12.75">
      <c r="A27" s="19" t="s">
        <v>2</v>
      </c>
      <c r="B27" s="6" t="s">
        <v>413</v>
      </c>
      <c r="C27" s="7">
        <f>1!D53</f>
        <v>0</v>
      </c>
      <c r="D27" s="7">
        <f>1!E53</f>
        <v>0</v>
      </c>
      <c r="E27" s="8" t="s">
        <v>416</v>
      </c>
      <c r="F27" s="7">
        <f>1!D175</f>
        <v>5505</v>
      </c>
      <c r="G27" s="7">
        <f>1!E175</f>
        <v>5505</v>
      </c>
    </row>
    <row r="28" spans="1:7" ht="12.75">
      <c r="A28" s="19" t="s">
        <v>3</v>
      </c>
      <c r="B28" s="6" t="s">
        <v>401</v>
      </c>
      <c r="C28" s="7">
        <f>1!D65</f>
        <v>40635</v>
      </c>
      <c r="D28" s="7">
        <f>1!E65</f>
        <v>40635</v>
      </c>
      <c r="E28" s="8" t="s">
        <v>417</v>
      </c>
      <c r="F28" s="7">
        <f>1!D185</f>
        <v>0</v>
      </c>
      <c r="G28" s="7">
        <f>1!E185</f>
        <v>0</v>
      </c>
    </row>
    <row r="29" spans="1:7" ht="12.75">
      <c r="A29" s="19" t="s">
        <v>4</v>
      </c>
      <c r="B29" s="9" t="s">
        <v>418</v>
      </c>
      <c r="C29" s="20">
        <f>SUM(C26:C28)</f>
        <v>1769251</v>
      </c>
      <c r="D29" s="20">
        <f>SUM(D26:D28)</f>
        <v>1769251</v>
      </c>
      <c r="E29" s="9" t="s">
        <v>419</v>
      </c>
      <c r="F29" s="20">
        <f>SUM(F26:F28)</f>
        <v>4946149</v>
      </c>
      <c r="G29" s="20">
        <f>SUM(G26:G28)</f>
        <v>2381970</v>
      </c>
    </row>
    <row r="30" spans="1:7" ht="12.75">
      <c r="A30" s="19" t="s">
        <v>8</v>
      </c>
      <c r="B30" s="9" t="s">
        <v>462</v>
      </c>
      <c r="C30" s="20">
        <f>C29</f>
        <v>1769251</v>
      </c>
      <c r="D30" s="20">
        <f>D29</f>
        <v>1769251</v>
      </c>
      <c r="E30" s="9" t="s">
        <v>463</v>
      </c>
      <c r="F30" s="20">
        <f>F29</f>
        <v>4946149</v>
      </c>
      <c r="G30" s="20">
        <f>G29</f>
        <v>2381970</v>
      </c>
    </row>
    <row r="31" spans="1:4" ht="12.75">
      <c r="A31" s="25"/>
      <c r="B31" s="2"/>
      <c r="C31" s="26"/>
      <c r="D31" s="26"/>
    </row>
    <row r="32" spans="1:4" ht="12.75">
      <c r="A32" s="25"/>
      <c r="B32" s="2"/>
      <c r="C32" s="26"/>
      <c r="D32" s="26"/>
    </row>
    <row r="33" spans="1:4" ht="12.75">
      <c r="A33" s="25"/>
      <c r="B33" s="1"/>
      <c r="C33" s="3"/>
      <c r="D33" s="3"/>
    </row>
    <row r="34" spans="1:4" ht="12.75">
      <c r="A34" s="25"/>
      <c r="B34" s="1"/>
      <c r="C34" s="3"/>
      <c r="D34" s="3"/>
    </row>
    <row r="35" spans="1:4" ht="12.75">
      <c r="A35" s="25"/>
      <c r="B35" s="2"/>
      <c r="C35" s="26"/>
      <c r="D35" s="26"/>
    </row>
    <row r="36" spans="1:4" ht="12.75">
      <c r="A36" s="25"/>
      <c r="B36" s="1"/>
      <c r="C36" s="3"/>
      <c r="D36" s="3"/>
    </row>
    <row r="37" spans="1:4" ht="12.75">
      <c r="A37" s="25"/>
      <c r="B37" s="1"/>
      <c r="C37" s="3"/>
      <c r="D37" s="3"/>
    </row>
    <row r="38" spans="1:4" ht="12.75">
      <c r="A38" s="25"/>
      <c r="B38" s="2"/>
      <c r="C38" s="26"/>
      <c r="D38" s="26"/>
    </row>
    <row r="39" spans="1:4" ht="12.75">
      <c r="A39" s="25"/>
      <c r="B39" s="1"/>
      <c r="C39" s="3"/>
      <c r="D39" s="3"/>
    </row>
    <row r="40" spans="1:4" ht="12.75">
      <c r="A40" s="25"/>
      <c r="B40" s="1"/>
      <c r="C40" s="3"/>
      <c r="D40" s="3"/>
    </row>
    <row r="41" spans="1:4" ht="12.75">
      <c r="A41" s="25"/>
      <c r="B41" s="1"/>
      <c r="C41" s="3"/>
      <c r="D41" s="3"/>
    </row>
    <row r="42" spans="1:4" ht="12.75">
      <c r="A42" s="25"/>
      <c r="B42" s="1"/>
      <c r="C42" s="3"/>
      <c r="D42" s="3"/>
    </row>
    <row r="43" spans="1:4" ht="12.75">
      <c r="A43" s="25"/>
      <c r="B43" s="2"/>
      <c r="C43" s="26"/>
      <c r="D43" s="26"/>
    </row>
  </sheetData>
  <sheetProtection/>
  <mergeCells count="16">
    <mergeCell ref="A3:F3"/>
    <mergeCell ref="A4:F4"/>
    <mergeCell ref="A5:F5"/>
    <mergeCell ref="B7:C7"/>
    <mergeCell ref="A7:A9"/>
    <mergeCell ref="B8:B9"/>
    <mergeCell ref="A6:F6"/>
    <mergeCell ref="E8:E9"/>
    <mergeCell ref="E7:G7"/>
    <mergeCell ref="A20:F20"/>
    <mergeCell ref="A21:F21"/>
    <mergeCell ref="A23:A25"/>
    <mergeCell ref="B23:C23"/>
    <mergeCell ref="B24:B25"/>
    <mergeCell ref="E24:E25"/>
    <mergeCell ref="E23:G23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.00390625" style="0" bestFit="1" customWidth="1"/>
    <col min="2" max="2" width="81.25390625" style="0" bestFit="1" customWidth="1"/>
    <col min="3" max="3" width="7.125" style="0" bestFit="1" customWidth="1"/>
    <col min="4" max="4" width="13.75390625" style="0" customWidth="1"/>
    <col min="5" max="5" width="13.25390625" style="0" bestFit="1" customWidth="1"/>
    <col min="6" max="6" width="11.00390625" style="0" customWidth="1"/>
    <col min="7" max="7" width="10.25390625" style="0" customWidth="1"/>
    <col min="8" max="8" width="10.125" style="0" hidden="1" customWidth="1"/>
  </cols>
  <sheetData>
    <row r="1" spans="1:7" ht="12.75">
      <c r="A1" s="291" t="s">
        <v>2202</v>
      </c>
      <c r="B1" s="291"/>
      <c r="C1" s="291"/>
      <c r="D1" s="291"/>
      <c r="E1" s="291"/>
      <c r="F1" s="291"/>
      <c r="G1" s="291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7" ht="15.75">
      <c r="A3" s="287" t="s">
        <v>1793</v>
      </c>
      <c r="B3" s="287"/>
      <c r="C3" s="287"/>
      <c r="D3" s="287"/>
      <c r="E3" s="287"/>
      <c r="F3" s="287"/>
      <c r="G3" s="287"/>
    </row>
    <row r="4" spans="1:7" ht="12.75">
      <c r="A4" s="288" t="s">
        <v>2203</v>
      </c>
      <c r="B4" s="288"/>
      <c r="C4" s="288"/>
      <c r="D4" s="288"/>
      <c r="E4" s="288"/>
      <c r="F4" s="288"/>
      <c r="G4" s="288"/>
    </row>
    <row r="5" spans="1:7" ht="12.75">
      <c r="A5" s="301" t="s">
        <v>1452</v>
      </c>
      <c r="B5" s="301"/>
      <c r="C5" s="301"/>
      <c r="D5" s="301"/>
      <c r="E5" s="301"/>
      <c r="F5" s="301"/>
      <c r="G5" s="301"/>
    </row>
    <row r="6" spans="1:8" ht="12.75">
      <c r="A6" s="302" t="s">
        <v>422</v>
      </c>
      <c r="B6" s="27" t="s">
        <v>466</v>
      </c>
      <c r="C6" s="289" t="s">
        <v>151</v>
      </c>
      <c r="D6" s="289" t="s">
        <v>1804</v>
      </c>
      <c r="E6" s="289"/>
      <c r="F6" s="289"/>
      <c r="G6" s="289"/>
      <c r="H6" s="8" t="s">
        <v>6</v>
      </c>
    </row>
    <row r="7" spans="1:8" ht="22.5">
      <c r="A7" s="302"/>
      <c r="B7" s="27" t="s">
        <v>149</v>
      </c>
      <c r="C7" s="294"/>
      <c r="D7" s="29" t="s">
        <v>465</v>
      </c>
      <c r="E7" s="29" t="s">
        <v>464</v>
      </c>
      <c r="F7" s="29" t="s">
        <v>468</v>
      </c>
      <c r="G7" s="29" t="s">
        <v>423</v>
      </c>
      <c r="H7" s="29" t="s">
        <v>423</v>
      </c>
    </row>
    <row r="8" spans="1:8" ht="12.75">
      <c r="A8" s="30" t="s">
        <v>1</v>
      </c>
      <c r="B8" s="6" t="s">
        <v>388</v>
      </c>
      <c r="C8" s="6" t="s">
        <v>137</v>
      </c>
      <c r="D8" s="7">
        <v>22420845</v>
      </c>
      <c r="E8" s="7">
        <v>324000</v>
      </c>
      <c r="F8" s="7">
        <v>0</v>
      </c>
      <c r="G8" s="24">
        <f>D8+E8+F8</f>
        <v>22744845</v>
      </c>
      <c r="H8" s="24">
        <v>22744845</v>
      </c>
    </row>
    <row r="9" spans="1:8" ht="12.75">
      <c r="A9" s="30" t="s">
        <v>2</v>
      </c>
      <c r="B9" s="6" t="s">
        <v>390</v>
      </c>
      <c r="C9" s="6" t="s">
        <v>154</v>
      </c>
      <c r="D9" s="7">
        <v>1728616</v>
      </c>
      <c r="E9" s="7">
        <v>0</v>
      </c>
      <c r="F9" s="7"/>
      <c r="G9" s="24">
        <f aca="true" t="shared" si="0" ref="G9:H17">D9+E9+F9</f>
        <v>1728616</v>
      </c>
      <c r="H9" s="24">
        <f t="shared" si="0"/>
        <v>1728616</v>
      </c>
    </row>
    <row r="10" spans="1:8" ht="12.75">
      <c r="A10" s="30" t="s">
        <v>3</v>
      </c>
      <c r="B10" s="6" t="s">
        <v>428</v>
      </c>
      <c r="C10" s="6" t="s">
        <v>159</v>
      </c>
      <c r="D10" s="7">
        <v>69694</v>
      </c>
      <c r="E10" s="7">
        <v>689302</v>
      </c>
      <c r="F10" s="7"/>
      <c r="G10" s="24">
        <f t="shared" si="0"/>
        <v>758996</v>
      </c>
      <c r="H10" s="24">
        <v>733220</v>
      </c>
    </row>
    <row r="11" spans="1:8" ht="12.75">
      <c r="A11" s="30" t="s">
        <v>4</v>
      </c>
      <c r="B11" s="6" t="s">
        <v>429</v>
      </c>
      <c r="C11" s="6" t="s">
        <v>172</v>
      </c>
      <c r="D11" s="7">
        <v>754508</v>
      </c>
      <c r="E11" s="7">
        <v>1369153</v>
      </c>
      <c r="F11" s="7"/>
      <c r="G11" s="24">
        <f t="shared" si="0"/>
        <v>2123661</v>
      </c>
      <c r="H11" s="24">
        <v>1681640</v>
      </c>
    </row>
    <row r="12" spans="1:8" ht="12.75">
      <c r="A12" s="30" t="s">
        <v>7</v>
      </c>
      <c r="B12" s="6" t="s">
        <v>413</v>
      </c>
      <c r="C12" s="6" t="s">
        <v>201</v>
      </c>
      <c r="D12" s="7">
        <v>0</v>
      </c>
      <c r="E12" s="7">
        <v>0</v>
      </c>
      <c r="F12" s="7"/>
      <c r="G12" s="24">
        <f t="shared" si="0"/>
        <v>0</v>
      </c>
      <c r="H12" s="24">
        <f t="shared" si="0"/>
        <v>0</v>
      </c>
    </row>
    <row r="13" spans="1:8" ht="12.75">
      <c r="A13" s="30" t="s">
        <v>8</v>
      </c>
      <c r="B13" s="6" t="s">
        <v>400</v>
      </c>
      <c r="C13" s="6" t="s">
        <v>206</v>
      </c>
      <c r="D13" s="7">
        <v>0</v>
      </c>
      <c r="E13" s="7">
        <v>255000</v>
      </c>
      <c r="F13" s="7"/>
      <c r="G13" s="24">
        <f t="shared" si="0"/>
        <v>255000</v>
      </c>
      <c r="H13" s="24">
        <v>255000</v>
      </c>
    </row>
    <row r="14" spans="1:8" ht="12.75">
      <c r="A14" s="30" t="s">
        <v>9</v>
      </c>
      <c r="B14" s="6" t="s">
        <v>401</v>
      </c>
      <c r="C14" s="6" t="s">
        <v>210</v>
      </c>
      <c r="D14" s="7">
        <v>0</v>
      </c>
      <c r="E14" s="7">
        <v>40635</v>
      </c>
      <c r="F14" s="7"/>
      <c r="G14" s="24">
        <f t="shared" si="0"/>
        <v>40635</v>
      </c>
      <c r="H14" s="24">
        <v>40635</v>
      </c>
    </row>
    <row r="15" spans="1:8" ht="12.75">
      <c r="A15" s="30" t="s">
        <v>10</v>
      </c>
      <c r="B15" s="9" t="s">
        <v>430</v>
      </c>
      <c r="C15" s="9" t="s">
        <v>211</v>
      </c>
      <c r="D15" s="31">
        <f>D8+D9+D10+D11+D13+D14</f>
        <v>24973663</v>
      </c>
      <c r="E15" s="31">
        <f>E8+E9+E10+E11+E13+E14</f>
        <v>2678090</v>
      </c>
      <c r="F15" s="31">
        <f>F8+F9+F10+F11+F13+F14</f>
        <v>0</v>
      </c>
      <c r="G15" s="32">
        <f t="shared" si="0"/>
        <v>27651753</v>
      </c>
      <c r="H15" s="32">
        <f>SUM(H8:H14)</f>
        <v>27183956</v>
      </c>
    </row>
    <row r="16" spans="1:8" ht="12.75">
      <c r="A16" s="30" t="s">
        <v>11</v>
      </c>
      <c r="B16" s="6" t="s">
        <v>317</v>
      </c>
      <c r="C16" s="6" t="s">
        <v>224</v>
      </c>
      <c r="D16" s="7">
        <v>0</v>
      </c>
      <c r="E16" s="33">
        <v>8177523</v>
      </c>
      <c r="F16" s="33"/>
      <c r="G16" s="24">
        <f t="shared" si="0"/>
        <v>8177523</v>
      </c>
      <c r="H16" s="24">
        <v>8177523</v>
      </c>
    </row>
    <row r="17" spans="1:8" ht="12.75">
      <c r="A17" s="30" t="s">
        <v>12</v>
      </c>
      <c r="B17" s="9" t="s">
        <v>431</v>
      </c>
      <c r="C17" s="6"/>
      <c r="D17" s="20">
        <f>D15+D16</f>
        <v>24973663</v>
      </c>
      <c r="E17" s="20">
        <f>SUM(E15:E16)</f>
        <v>10855613</v>
      </c>
      <c r="F17" s="20">
        <f>SUM(F15:F16)</f>
        <v>0</v>
      </c>
      <c r="G17" s="32">
        <f t="shared" si="0"/>
        <v>35829276</v>
      </c>
      <c r="H17" s="32">
        <f>H15+H16</f>
        <v>35361479</v>
      </c>
    </row>
    <row r="18" spans="1:8" ht="12.75">
      <c r="A18" s="30" t="s">
        <v>13</v>
      </c>
      <c r="B18" s="8" t="s">
        <v>424</v>
      </c>
      <c r="C18" s="6" t="s">
        <v>426</v>
      </c>
      <c r="D18" s="20">
        <v>0</v>
      </c>
      <c r="E18" s="33">
        <v>0</v>
      </c>
      <c r="F18" s="33"/>
      <c r="G18" s="24">
        <f>D18+E18</f>
        <v>0</v>
      </c>
      <c r="H18" s="24">
        <f>E18+F18</f>
        <v>0</v>
      </c>
    </row>
    <row r="19" spans="1:8" ht="12.75">
      <c r="A19" s="34" t="s">
        <v>14</v>
      </c>
      <c r="B19" s="35" t="s">
        <v>425</v>
      </c>
      <c r="C19" s="36"/>
      <c r="D19" s="37">
        <f>D17+D18</f>
        <v>24973663</v>
      </c>
      <c r="E19" s="37">
        <f>E17+E18</f>
        <v>10855613</v>
      </c>
      <c r="F19" s="37">
        <f>F17+F18</f>
        <v>0</v>
      </c>
      <c r="G19" s="37">
        <f>G17+G18</f>
        <v>35829276</v>
      </c>
      <c r="H19" s="37">
        <f>H17+H18</f>
        <v>35361479</v>
      </c>
    </row>
    <row r="20" spans="1:8" ht="12.75">
      <c r="A20" s="30" t="s">
        <v>15</v>
      </c>
      <c r="B20" s="6" t="s">
        <v>433</v>
      </c>
      <c r="C20" s="6" t="s">
        <v>243</v>
      </c>
      <c r="D20" s="38">
        <v>8763735</v>
      </c>
      <c r="E20" s="33">
        <v>0</v>
      </c>
      <c r="F20" s="33"/>
      <c r="G20" s="24">
        <f aca="true" t="shared" si="1" ref="G20:H30">D20+E20+F20</f>
        <v>8763735</v>
      </c>
      <c r="H20" s="24">
        <v>8741824</v>
      </c>
    </row>
    <row r="21" spans="1:8" ht="12.75">
      <c r="A21" s="30" t="s">
        <v>16</v>
      </c>
      <c r="B21" s="6" t="s">
        <v>403</v>
      </c>
      <c r="C21" s="6" t="s">
        <v>244</v>
      </c>
      <c r="D21" s="7">
        <v>1627516</v>
      </c>
      <c r="E21" s="33">
        <v>0</v>
      </c>
      <c r="F21" s="33"/>
      <c r="G21" s="24">
        <f t="shared" si="1"/>
        <v>1627516</v>
      </c>
      <c r="H21" s="24">
        <f t="shared" si="1"/>
        <v>1627516</v>
      </c>
    </row>
    <row r="22" spans="1:8" ht="12.75">
      <c r="A22" s="30" t="s">
        <v>17</v>
      </c>
      <c r="B22" s="6" t="s">
        <v>405</v>
      </c>
      <c r="C22" s="6" t="s">
        <v>269</v>
      </c>
      <c r="D22" s="7">
        <v>13384962</v>
      </c>
      <c r="E22" s="33">
        <v>1256000</v>
      </c>
      <c r="F22" s="33"/>
      <c r="G22" s="24">
        <f t="shared" si="1"/>
        <v>14640962</v>
      </c>
      <c r="H22" s="24">
        <v>7267986</v>
      </c>
    </row>
    <row r="23" spans="1:8" ht="12.75">
      <c r="A23" s="30" t="s">
        <v>18</v>
      </c>
      <c r="B23" s="6" t="s">
        <v>406</v>
      </c>
      <c r="C23" s="6" t="s">
        <v>278</v>
      </c>
      <c r="D23" s="7">
        <v>654000</v>
      </c>
      <c r="E23" s="33">
        <v>268600</v>
      </c>
      <c r="F23" s="33">
        <v>0</v>
      </c>
      <c r="G23" s="24">
        <f t="shared" si="1"/>
        <v>922600</v>
      </c>
      <c r="H23" s="24">
        <v>636000</v>
      </c>
    </row>
    <row r="24" spans="1:8" ht="12.75">
      <c r="A24" s="30" t="s">
        <v>0</v>
      </c>
      <c r="B24" s="6" t="s">
        <v>432</v>
      </c>
      <c r="C24" s="6" t="s">
        <v>291</v>
      </c>
      <c r="D24" s="7">
        <v>360000</v>
      </c>
      <c r="E24" s="33">
        <v>3887688</v>
      </c>
      <c r="F24" s="33"/>
      <c r="G24" s="24">
        <f t="shared" si="1"/>
        <v>4247688</v>
      </c>
      <c r="H24" s="24">
        <v>92936</v>
      </c>
    </row>
    <row r="25" spans="1:8" ht="12.75">
      <c r="A25" s="30" t="s">
        <v>19</v>
      </c>
      <c r="B25" s="6" t="s">
        <v>415</v>
      </c>
      <c r="C25" s="6" t="s">
        <v>299</v>
      </c>
      <c r="D25" s="7">
        <v>4940644</v>
      </c>
      <c r="E25" s="33">
        <v>0</v>
      </c>
      <c r="F25" s="33"/>
      <c r="G25" s="24">
        <f t="shared" si="1"/>
        <v>4940644</v>
      </c>
      <c r="H25" s="24">
        <v>2376465</v>
      </c>
    </row>
    <row r="26" spans="1:8" ht="12.75">
      <c r="A26" s="30" t="s">
        <v>20</v>
      </c>
      <c r="B26" s="6" t="s">
        <v>416</v>
      </c>
      <c r="C26" s="6" t="s">
        <v>304</v>
      </c>
      <c r="D26" s="7">
        <v>5505</v>
      </c>
      <c r="E26" s="33">
        <v>0</v>
      </c>
      <c r="F26" s="33"/>
      <c r="G26" s="24">
        <f t="shared" si="1"/>
        <v>5505</v>
      </c>
      <c r="H26" s="24">
        <v>5505</v>
      </c>
    </row>
    <row r="27" spans="1:8" ht="12.75">
      <c r="A27" s="30" t="s">
        <v>21</v>
      </c>
      <c r="B27" s="6" t="s">
        <v>417</v>
      </c>
      <c r="C27" s="6" t="s">
        <v>305</v>
      </c>
      <c r="D27" s="7">
        <v>0</v>
      </c>
      <c r="E27" s="33">
        <v>0</v>
      </c>
      <c r="F27" s="33"/>
      <c r="G27" s="24">
        <f t="shared" si="1"/>
        <v>0</v>
      </c>
      <c r="H27" s="24">
        <f t="shared" si="1"/>
        <v>0</v>
      </c>
    </row>
    <row r="28" spans="1:8" ht="12.75">
      <c r="A28" s="30" t="s">
        <v>22</v>
      </c>
      <c r="B28" s="9" t="s">
        <v>467</v>
      </c>
      <c r="C28" s="9" t="s">
        <v>306</v>
      </c>
      <c r="D28" s="31">
        <f>SUM(D20:D27)</f>
        <v>29736362</v>
      </c>
      <c r="E28" s="20">
        <f>SUM(E20:E27)</f>
        <v>5412288</v>
      </c>
      <c r="F28" s="20">
        <f>SUM(F20:F27)</f>
        <v>0</v>
      </c>
      <c r="G28" s="32">
        <f t="shared" si="1"/>
        <v>35148650</v>
      </c>
      <c r="H28" s="32">
        <f>SUM(H20:H27)</f>
        <v>20748232</v>
      </c>
    </row>
    <row r="29" spans="1:8" ht="12.75">
      <c r="A29" s="30" t="s">
        <v>23</v>
      </c>
      <c r="B29" s="6" t="s">
        <v>411</v>
      </c>
      <c r="C29" s="6" t="s">
        <v>316</v>
      </c>
      <c r="D29" s="7">
        <v>680626</v>
      </c>
      <c r="E29" s="33">
        <v>0</v>
      </c>
      <c r="F29" s="33"/>
      <c r="G29" s="24">
        <f t="shared" si="1"/>
        <v>680626</v>
      </c>
      <c r="H29" s="24">
        <f t="shared" si="1"/>
        <v>680626</v>
      </c>
    </row>
    <row r="30" spans="1:8" s="13" customFormat="1" ht="12.75">
      <c r="A30" s="34" t="s">
        <v>24</v>
      </c>
      <c r="B30" s="36" t="s">
        <v>427</v>
      </c>
      <c r="C30" s="35"/>
      <c r="D30" s="37">
        <f>D29+D28</f>
        <v>30416988</v>
      </c>
      <c r="E30" s="37">
        <f>E29+E28</f>
        <v>5412288</v>
      </c>
      <c r="F30" s="37">
        <f>F29+F28</f>
        <v>0</v>
      </c>
      <c r="G30" s="37">
        <f t="shared" si="1"/>
        <v>35829276</v>
      </c>
      <c r="H30" s="37">
        <f>H28+H29</f>
        <v>21428858</v>
      </c>
    </row>
  </sheetData>
  <sheetProtection/>
  <mergeCells count="7">
    <mergeCell ref="A1:G1"/>
    <mergeCell ref="A3:G3"/>
    <mergeCell ref="A4:G4"/>
    <mergeCell ref="A5:G5"/>
    <mergeCell ref="D6:G6"/>
    <mergeCell ref="A6:A7"/>
    <mergeCell ref="C6:C7"/>
  </mergeCells>
  <printOptions horizontalCentered="1"/>
  <pageMargins left="0.31496062992125984" right="0.31496062992125984" top="0.7480314960629921" bottom="0.7480314960629921" header="0.31496062992125984" footer="0.31496062992125984"/>
  <pageSetup horizontalDpi="360" verticalDpi="36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0"/>
  <sheetViews>
    <sheetView zoomScale="106" zoomScaleNormal="106" zoomScalePageLayoutView="0" workbookViewId="0" topLeftCell="A1">
      <selection activeCell="A1" sqref="A1:D1"/>
    </sheetView>
  </sheetViews>
  <sheetFormatPr defaultColWidth="9.00390625" defaultRowHeight="12.75"/>
  <cols>
    <col min="1" max="1" width="8.125" style="0" customWidth="1"/>
    <col min="2" max="2" width="77.375" style="0" customWidth="1"/>
    <col min="3" max="3" width="8.375" style="55" customWidth="1"/>
    <col min="4" max="4" width="14.75390625" style="0" customWidth="1"/>
    <col min="5" max="5" width="13.375" style="0" hidden="1" customWidth="1"/>
  </cols>
  <sheetData>
    <row r="1" spans="1:6" ht="12.75">
      <c r="A1" s="286" t="s">
        <v>2204</v>
      </c>
      <c r="B1" s="286"/>
      <c r="C1" s="286"/>
      <c r="D1" s="286"/>
      <c r="E1" s="225"/>
      <c r="F1" s="225"/>
    </row>
    <row r="2" spans="1:4" ht="18" customHeight="1">
      <c r="A2" s="305" t="s">
        <v>1793</v>
      </c>
      <c r="B2" s="306"/>
      <c r="C2" s="306"/>
      <c r="D2" s="306"/>
    </row>
    <row r="3" spans="1:4" ht="12.75" customHeight="1">
      <c r="A3" s="304" t="s">
        <v>1268</v>
      </c>
      <c r="B3" s="304"/>
      <c r="C3" s="304"/>
      <c r="D3" s="304"/>
    </row>
    <row r="4" spans="1:4" ht="12.75" customHeight="1">
      <c r="A4" s="303" t="s">
        <v>1452</v>
      </c>
      <c r="B4" s="303"/>
      <c r="C4" s="303"/>
      <c r="D4" s="303"/>
    </row>
    <row r="5" spans="1:5" ht="12.75" customHeight="1">
      <c r="A5" s="289" t="s">
        <v>422</v>
      </c>
      <c r="B5" s="5" t="s">
        <v>150</v>
      </c>
      <c r="C5" s="307" t="s">
        <v>1792</v>
      </c>
      <c r="D5" s="27" t="s">
        <v>421</v>
      </c>
      <c r="E5" s="27" t="s">
        <v>6</v>
      </c>
    </row>
    <row r="6" spans="1:5" ht="28.5" customHeight="1">
      <c r="A6" s="289"/>
      <c r="B6" s="5" t="s">
        <v>149</v>
      </c>
      <c r="C6" s="308"/>
      <c r="D6" s="222" t="s">
        <v>1802</v>
      </c>
      <c r="E6" s="5"/>
    </row>
    <row r="7" spans="1:5" ht="12.75">
      <c r="A7" s="30" t="s">
        <v>1</v>
      </c>
      <c r="B7" s="46" t="s">
        <v>1449</v>
      </c>
      <c r="C7" s="30" t="s">
        <v>125</v>
      </c>
      <c r="D7" s="47">
        <v>12039209</v>
      </c>
      <c r="E7" s="47">
        <v>12039209</v>
      </c>
    </row>
    <row r="8" spans="1:5" ht="12.75">
      <c r="A8" s="30" t="s">
        <v>2</v>
      </c>
      <c r="B8" s="6" t="s">
        <v>1450</v>
      </c>
      <c r="C8" s="19" t="s">
        <v>126</v>
      </c>
      <c r="D8" s="47">
        <f>'02'!C5</f>
        <v>0</v>
      </c>
      <c r="E8" s="47">
        <f>'02'!D5</f>
        <v>0</v>
      </c>
    </row>
    <row r="9" spans="1:5" ht="25.5">
      <c r="A9" s="30" t="s">
        <v>3</v>
      </c>
      <c r="B9" s="6" t="s">
        <v>145</v>
      </c>
      <c r="C9" s="19" t="s">
        <v>127</v>
      </c>
      <c r="D9" s="47">
        <v>4215789</v>
      </c>
      <c r="E9" s="47">
        <v>4215789</v>
      </c>
    </row>
    <row r="10" spans="1:5" ht="12.75">
      <c r="A10" s="212" t="s">
        <v>1562</v>
      </c>
      <c r="B10" s="6" t="s">
        <v>1451</v>
      </c>
      <c r="C10" s="212" t="s">
        <v>1562</v>
      </c>
      <c r="D10" s="47">
        <v>1265569</v>
      </c>
      <c r="E10" s="47">
        <v>1265569</v>
      </c>
    </row>
    <row r="11" spans="1:5" ht="12.75">
      <c r="A11" s="212" t="s">
        <v>1562</v>
      </c>
      <c r="B11" s="6" t="s">
        <v>1794</v>
      </c>
      <c r="C11" s="212" t="s">
        <v>1562</v>
      </c>
      <c r="D11" s="47">
        <v>2500000</v>
      </c>
      <c r="E11" s="47">
        <v>2500000</v>
      </c>
    </row>
    <row r="12" spans="1:5" ht="12.75">
      <c r="A12" s="30" t="s">
        <v>4</v>
      </c>
      <c r="B12" s="6" t="s">
        <v>1473</v>
      </c>
      <c r="C12" s="19" t="s">
        <v>128</v>
      </c>
      <c r="D12" s="47">
        <v>1200000</v>
      </c>
      <c r="E12" s="47">
        <v>1200000</v>
      </c>
    </row>
    <row r="13" spans="1:5" ht="12.75">
      <c r="A13" s="30" t="s">
        <v>7</v>
      </c>
      <c r="B13" s="6" t="s">
        <v>1474</v>
      </c>
      <c r="C13" s="19" t="s">
        <v>129</v>
      </c>
      <c r="D13" s="47">
        <v>228600</v>
      </c>
      <c r="E13" s="47">
        <v>228600</v>
      </c>
    </row>
    <row r="14" spans="1:5" ht="12.75">
      <c r="A14" s="30" t="s">
        <v>8</v>
      </c>
      <c r="B14" s="6" t="s">
        <v>1475</v>
      </c>
      <c r="C14" s="19" t="s">
        <v>130</v>
      </c>
      <c r="D14" s="47">
        <f>'02'!C9</f>
        <v>0</v>
      </c>
      <c r="E14" s="47">
        <v>0</v>
      </c>
    </row>
    <row r="15" spans="1:5" ht="12.75">
      <c r="A15" s="209" t="s">
        <v>9</v>
      </c>
      <c r="B15" s="210" t="s">
        <v>1597</v>
      </c>
      <c r="C15" s="209" t="s">
        <v>131</v>
      </c>
      <c r="D15" s="211">
        <f>D7+D9+D12+D13</f>
        <v>17683598</v>
      </c>
      <c r="E15" s="211">
        <f>E7+E9+E12+E13</f>
        <v>17683598</v>
      </c>
    </row>
    <row r="16" spans="1:5" ht="12.75">
      <c r="A16" s="209" t="s">
        <v>10</v>
      </c>
      <c r="B16" s="210" t="s">
        <v>1476</v>
      </c>
      <c r="C16" s="209" t="s">
        <v>132</v>
      </c>
      <c r="D16" s="211">
        <f>'02'!C11</f>
        <v>0</v>
      </c>
      <c r="E16" s="211">
        <f>'02'!D11</f>
        <v>0</v>
      </c>
    </row>
    <row r="17" spans="1:5" ht="25.5">
      <c r="A17" s="209" t="s">
        <v>11</v>
      </c>
      <c r="B17" s="210" t="s">
        <v>1477</v>
      </c>
      <c r="C17" s="209" t="s">
        <v>133</v>
      </c>
      <c r="D17" s="211">
        <f>'02'!C12</f>
        <v>0</v>
      </c>
      <c r="E17" s="211">
        <f>'02'!D12</f>
        <v>0</v>
      </c>
    </row>
    <row r="18" spans="1:5" ht="25.5">
      <c r="A18" s="209" t="s">
        <v>12</v>
      </c>
      <c r="B18" s="210" t="s">
        <v>184</v>
      </c>
      <c r="C18" s="209" t="s">
        <v>134</v>
      </c>
      <c r="D18" s="211">
        <f>'02'!C13</f>
        <v>0</v>
      </c>
      <c r="E18" s="211">
        <f>'02'!D13</f>
        <v>0</v>
      </c>
    </row>
    <row r="19" spans="1:5" ht="12.75">
      <c r="A19" s="212" t="s">
        <v>1562</v>
      </c>
      <c r="B19" s="6" t="s">
        <v>1478</v>
      </c>
      <c r="C19" s="212" t="s">
        <v>1562</v>
      </c>
      <c r="D19" s="47">
        <f>'02'!C14</f>
        <v>0</v>
      </c>
      <c r="E19" s="47">
        <f>'02'!D14</f>
        <v>0</v>
      </c>
    </row>
    <row r="20" spans="1:5" ht="12.75">
      <c r="A20" s="212" t="s">
        <v>1562</v>
      </c>
      <c r="B20" s="6" t="s">
        <v>1479</v>
      </c>
      <c r="C20" s="212" t="s">
        <v>1562</v>
      </c>
      <c r="D20" s="47">
        <f>'02'!C15</f>
        <v>0</v>
      </c>
      <c r="E20" s="47">
        <f>'02'!D15</f>
        <v>0</v>
      </c>
    </row>
    <row r="21" spans="1:5" ht="12.75">
      <c r="A21" s="212" t="s">
        <v>1562</v>
      </c>
      <c r="B21" s="6" t="s">
        <v>1480</v>
      </c>
      <c r="C21" s="212" t="s">
        <v>1562</v>
      </c>
      <c r="D21" s="47">
        <f>'02'!C16</f>
        <v>0</v>
      </c>
      <c r="E21" s="47">
        <f>'02'!D16</f>
        <v>0</v>
      </c>
    </row>
    <row r="22" spans="1:5" ht="12.75">
      <c r="A22" s="212" t="s">
        <v>1562</v>
      </c>
      <c r="B22" s="6" t="s">
        <v>1481</v>
      </c>
      <c r="C22" s="212" t="s">
        <v>1562</v>
      </c>
      <c r="D22" s="47">
        <f>'02'!C17</f>
        <v>0</v>
      </c>
      <c r="E22" s="47">
        <f>'02'!D17</f>
        <v>0</v>
      </c>
    </row>
    <row r="23" spans="1:5" ht="12.75">
      <c r="A23" s="212" t="s">
        <v>1562</v>
      </c>
      <c r="B23" s="6" t="s">
        <v>1482</v>
      </c>
      <c r="C23" s="212" t="s">
        <v>1562</v>
      </c>
      <c r="D23" s="47">
        <f>'02'!C18</f>
        <v>0</v>
      </c>
      <c r="E23" s="47">
        <f>'02'!D18</f>
        <v>0</v>
      </c>
    </row>
    <row r="24" spans="1:5" ht="12.75">
      <c r="A24" s="212" t="s">
        <v>1562</v>
      </c>
      <c r="B24" s="6" t="s">
        <v>1483</v>
      </c>
      <c r="C24" s="212" t="s">
        <v>1562</v>
      </c>
      <c r="D24" s="47">
        <f>'02'!C19</f>
        <v>0</v>
      </c>
      <c r="E24" s="47">
        <f>'02'!D19</f>
        <v>0</v>
      </c>
    </row>
    <row r="25" spans="1:5" ht="12.75">
      <c r="A25" s="212" t="s">
        <v>1562</v>
      </c>
      <c r="B25" s="6" t="s">
        <v>1484</v>
      </c>
      <c r="C25" s="212" t="s">
        <v>1562</v>
      </c>
      <c r="D25" s="47">
        <f>'02'!C20</f>
        <v>0</v>
      </c>
      <c r="E25" s="47">
        <f>'02'!D20</f>
        <v>0</v>
      </c>
    </row>
    <row r="26" spans="1:5" ht="12.75">
      <c r="A26" s="212" t="s">
        <v>1562</v>
      </c>
      <c r="B26" s="6" t="s">
        <v>1485</v>
      </c>
      <c r="C26" s="212" t="s">
        <v>1562</v>
      </c>
      <c r="D26" s="47">
        <f>'02'!C21</f>
        <v>0</v>
      </c>
      <c r="E26" s="47">
        <f>'02'!D21</f>
        <v>0</v>
      </c>
    </row>
    <row r="27" spans="1:5" ht="12.75">
      <c r="A27" s="212" t="s">
        <v>1562</v>
      </c>
      <c r="B27" s="6" t="s">
        <v>1486</v>
      </c>
      <c r="C27" s="212" t="s">
        <v>1562</v>
      </c>
      <c r="D27" s="47">
        <f>'02'!C22</f>
        <v>0</v>
      </c>
      <c r="E27" s="47">
        <f>'02'!D22</f>
        <v>0</v>
      </c>
    </row>
    <row r="28" spans="1:5" ht="12.75">
      <c r="A28" s="212" t="s">
        <v>1562</v>
      </c>
      <c r="B28" s="6" t="s">
        <v>1487</v>
      </c>
      <c r="C28" s="212" t="s">
        <v>1562</v>
      </c>
      <c r="D28" s="47">
        <f>'02'!C23</f>
        <v>0</v>
      </c>
      <c r="E28" s="47">
        <f>'02'!D23</f>
        <v>0</v>
      </c>
    </row>
    <row r="29" spans="1:5" ht="25.5">
      <c r="A29" s="209">
        <v>11</v>
      </c>
      <c r="B29" s="210" t="s">
        <v>185</v>
      </c>
      <c r="C29" s="209" t="s">
        <v>135</v>
      </c>
      <c r="D29" s="211">
        <f>'02'!C24</f>
        <v>0</v>
      </c>
      <c r="E29" s="211">
        <f>'02'!D24</f>
        <v>0</v>
      </c>
    </row>
    <row r="30" spans="1:5" ht="12.75">
      <c r="A30" s="212" t="s">
        <v>1562</v>
      </c>
      <c r="B30" s="6" t="s">
        <v>1488</v>
      </c>
      <c r="C30" s="212" t="s">
        <v>1562</v>
      </c>
      <c r="D30" s="47">
        <f>'02'!C25</f>
        <v>0</v>
      </c>
      <c r="E30" s="47">
        <f>'02'!D25</f>
        <v>0</v>
      </c>
    </row>
    <row r="31" spans="1:5" ht="12.75">
      <c r="A31" s="212" t="s">
        <v>1562</v>
      </c>
      <c r="B31" s="6" t="s">
        <v>1479</v>
      </c>
      <c r="C31" s="212" t="s">
        <v>1562</v>
      </c>
      <c r="D31" s="47">
        <f>'02'!C26</f>
        <v>0</v>
      </c>
      <c r="E31" s="47">
        <f>'02'!D26</f>
        <v>0</v>
      </c>
    </row>
    <row r="32" spans="1:5" ht="12.75">
      <c r="A32" s="212" t="s">
        <v>1562</v>
      </c>
      <c r="B32" s="6" t="s">
        <v>1489</v>
      </c>
      <c r="C32" s="212" t="s">
        <v>1562</v>
      </c>
      <c r="D32" s="47">
        <f>'02'!C27</f>
        <v>0</v>
      </c>
      <c r="E32" s="47">
        <f>'02'!D27</f>
        <v>0</v>
      </c>
    </row>
    <row r="33" spans="1:5" ht="12.75">
      <c r="A33" s="212" t="s">
        <v>1562</v>
      </c>
      <c r="B33" s="6" t="s">
        <v>1490</v>
      </c>
      <c r="C33" s="212" t="s">
        <v>1562</v>
      </c>
      <c r="D33" s="47">
        <f>'02'!C28</f>
        <v>0</v>
      </c>
      <c r="E33" s="47">
        <f>'02'!D28</f>
        <v>0</v>
      </c>
    </row>
    <row r="34" spans="1:5" ht="12.75">
      <c r="A34" s="212" t="s">
        <v>1562</v>
      </c>
      <c r="B34" s="6" t="s">
        <v>1491</v>
      </c>
      <c r="C34" s="212" t="s">
        <v>1562</v>
      </c>
      <c r="D34" s="47">
        <f>'02'!C29</f>
        <v>0</v>
      </c>
      <c r="E34" s="47">
        <f>'02'!D29</f>
        <v>0</v>
      </c>
    </row>
    <row r="35" spans="1:5" ht="12.75">
      <c r="A35" s="212" t="s">
        <v>1562</v>
      </c>
      <c r="B35" s="6" t="s">
        <v>1492</v>
      </c>
      <c r="C35" s="212" t="s">
        <v>1562</v>
      </c>
      <c r="D35" s="47">
        <f>'02'!C30</f>
        <v>0</v>
      </c>
      <c r="E35" s="47">
        <f>'02'!D30</f>
        <v>0</v>
      </c>
    </row>
    <row r="36" spans="1:5" ht="12.75">
      <c r="A36" s="212" t="s">
        <v>1562</v>
      </c>
      <c r="B36" s="6" t="s">
        <v>1484</v>
      </c>
      <c r="C36" s="212" t="s">
        <v>1562</v>
      </c>
      <c r="D36" s="47">
        <f>'02'!C31</f>
        <v>0</v>
      </c>
      <c r="E36" s="47">
        <f>'02'!D31</f>
        <v>0</v>
      </c>
    </row>
    <row r="37" spans="1:5" ht="12.75">
      <c r="A37" s="212" t="s">
        <v>1562</v>
      </c>
      <c r="B37" s="6" t="s">
        <v>1493</v>
      </c>
      <c r="C37" s="212" t="s">
        <v>1562</v>
      </c>
      <c r="D37" s="47">
        <f>'02'!C32</f>
        <v>0</v>
      </c>
      <c r="E37" s="47">
        <f>'02'!D32</f>
        <v>0</v>
      </c>
    </row>
    <row r="38" spans="1:5" ht="12.75">
      <c r="A38" s="212" t="s">
        <v>1562</v>
      </c>
      <c r="B38" s="6" t="s">
        <v>1494</v>
      </c>
      <c r="C38" s="212" t="s">
        <v>1562</v>
      </c>
      <c r="D38" s="47">
        <f>'02'!C33</f>
        <v>0</v>
      </c>
      <c r="E38" s="47">
        <f>'02'!D33</f>
        <v>0</v>
      </c>
    </row>
    <row r="39" spans="1:5" ht="12.75">
      <c r="A39" s="212" t="s">
        <v>1562</v>
      </c>
      <c r="B39" s="6" t="s">
        <v>1495</v>
      </c>
      <c r="C39" s="212" t="s">
        <v>1562</v>
      </c>
      <c r="D39" s="47">
        <f>'02'!C34</f>
        <v>0</v>
      </c>
      <c r="E39" s="47">
        <f>'02'!D34</f>
        <v>0</v>
      </c>
    </row>
    <row r="40" spans="1:5" ht="12.75">
      <c r="A40" s="209">
        <v>12</v>
      </c>
      <c r="B40" s="210" t="s">
        <v>186</v>
      </c>
      <c r="C40" s="209" t="s">
        <v>136</v>
      </c>
      <c r="D40" s="211">
        <v>5061247</v>
      </c>
      <c r="E40" s="211">
        <v>5061247</v>
      </c>
    </row>
    <row r="41" spans="1:5" ht="12.75">
      <c r="A41" s="212" t="s">
        <v>1562</v>
      </c>
      <c r="B41" s="6" t="s">
        <v>1488</v>
      </c>
      <c r="C41" s="212" t="s">
        <v>1562</v>
      </c>
      <c r="D41" s="47">
        <f>'02'!C36</f>
        <v>0</v>
      </c>
      <c r="E41" s="47">
        <f>'02'!D36</f>
        <v>0</v>
      </c>
    </row>
    <row r="42" spans="1:5" ht="12.75">
      <c r="A42" s="212" t="s">
        <v>1562</v>
      </c>
      <c r="B42" s="6" t="s">
        <v>1496</v>
      </c>
      <c r="C42" s="212" t="s">
        <v>1562</v>
      </c>
      <c r="D42" s="47">
        <f>'02'!C37</f>
        <v>0</v>
      </c>
      <c r="E42" s="47">
        <f>'02'!D37</f>
        <v>0</v>
      </c>
    </row>
    <row r="43" spans="1:5" ht="25.5">
      <c r="A43" s="212" t="s">
        <v>1562</v>
      </c>
      <c r="B43" s="6" t="s">
        <v>1489</v>
      </c>
      <c r="C43" s="212" t="s">
        <v>1562</v>
      </c>
      <c r="D43" s="47">
        <f>'02'!C38</f>
        <v>0</v>
      </c>
      <c r="E43" s="47">
        <f>'02'!D38</f>
        <v>0</v>
      </c>
    </row>
    <row r="44" spans="1:5" ht="12.75">
      <c r="A44" s="212" t="s">
        <v>1562</v>
      </c>
      <c r="B44" s="6" t="s">
        <v>1490</v>
      </c>
      <c r="C44" s="212" t="s">
        <v>1562</v>
      </c>
      <c r="D44" s="47">
        <v>288423</v>
      </c>
      <c r="E44" s="47">
        <v>288423</v>
      </c>
    </row>
    <row r="45" spans="1:5" ht="12.75">
      <c r="A45" s="212" t="s">
        <v>1562</v>
      </c>
      <c r="B45" s="6" t="s">
        <v>1491</v>
      </c>
      <c r="C45" s="212" t="s">
        <v>1562</v>
      </c>
      <c r="D45" s="47">
        <f>'02'!C40</f>
        <v>0</v>
      </c>
      <c r="E45" s="47">
        <f>'02'!D40</f>
        <v>0</v>
      </c>
    </row>
    <row r="46" spans="1:5" ht="12.75">
      <c r="A46" s="212" t="s">
        <v>1562</v>
      </c>
      <c r="B46" s="6" t="s">
        <v>1497</v>
      </c>
      <c r="C46" s="212" t="s">
        <v>1562</v>
      </c>
      <c r="D46" s="47">
        <v>4580805</v>
      </c>
      <c r="E46" s="47">
        <v>4580805</v>
      </c>
    </row>
    <row r="47" spans="1:5" ht="12.75">
      <c r="A47" s="212" t="s">
        <v>1562</v>
      </c>
      <c r="B47" s="6" t="s">
        <v>1484</v>
      </c>
      <c r="C47" s="212" t="s">
        <v>1562</v>
      </c>
      <c r="D47" s="47">
        <v>192019</v>
      </c>
      <c r="E47" s="47">
        <v>192019</v>
      </c>
    </row>
    <row r="48" spans="1:5" ht="12.75">
      <c r="A48" s="212" t="s">
        <v>1562</v>
      </c>
      <c r="B48" s="6" t="s">
        <v>1498</v>
      </c>
      <c r="C48" s="212" t="s">
        <v>1562</v>
      </c>
      <c r="D48" s="47">
        <f>'02'!C43</f>
        <v>0</v>
      </c>
      <c r="E48" s="47">
        <f>'02'!D43</f>
        <v>0</v>
      </c>
    </row>
    <row r="49" spans="1:5" ht="12.75">
      <c r="A49" s="212" t="s">
        <v>1562</v>
      </c>
      <c r="B49" s="6" t="s">
        <v>1494</v>
      </c>
      <c r="C49" s="212" t="s">
        <v>1562</v>
      </c>
      <c r="D49" s="47">
        <f>'02'!C44</f>
        <v>0</v>
      </c>
      <c r="E49" s="47">
        <f>'02'!D44</f>
        <v>0</v>
      </c>
    </row>
    <row r="50" spans="1:5" ht="12.75">
      <c r="A50" s="212" t="s">
        <v>1562</v>
      </c>
      <c r="B50" s="6" t="s">
        <v>1499</v>
      </c>
      <c r="C50" s="212" t="s">
        <v>1562</v>
      </c>
      <c r="D50" s="47">
        <f>'02'!C45</f>
        <v>0</v>
      </c>
      <c r="E50" s="47">
        <f>'02'!D45</f>
        <v>0</v>
      </c>
    </row>
    <row r="51" spans="1:5" ht="12.75">
      <c r="A51" s="185">
        <v>13</v>
      </c>
      <c r="B51" s="183" t="s">
        <v>1500</v>
      </c>
      <c r="C51" s="185" t="s">
        <v>137</v>
      </c>
      <c r="D51" s="184">
        <f>D40+D15</f>
        <v>22744845</v>
      </c>
      <c r="E51" s="184">
        <f>E40+E15</f>
        <v>22744845</v>
      </c>
    </row>
    <row r="52" spans="1:5" ht="12.75">
      <c r="A52" s="209">
        <v>14</v>
      </c>
      <c r="B52" s="210" t="s">
        <v>1501</v>
      </c>
      <c r="C52" s="209" t="s">
        <v>138</v>
      </c>
      <c r="D52" s="211">
        <v>1728616</v>
      </c>
      <c r="E52" s="211">
        <v>1728616</v>
      </c>
    </row>
    <row r="53" spans="1:5" ht="25.5">
      <c r="A53" s="209">
        <v>15</v>
      </c>
      <c r="B53" s="210" t="s">
        <v>1502</v>
      </c>
      <c r="C53" s="209" t="s">
        <v>139</v>
      </c>
      <c r="D53" s="211">
        <f>'02'!C48</f>
        <v>0</v>
      </c>
      <c r="E53" s="211">
        <f>'02'!D48</f>
        <v>0</v>
      </c>
    </row>
    <row r="54" spans="1:5" ht="25.5">
      <c r="A54" s="209">
        <v>16</v>
      </c>
      <c r="B54" s="210" t="s">
        <v>1503</v>
      </c>
      <c r="C54" s="209" t="s">
        <v>140</v>
      </c>
      <c r="D54" s="211">
        <f>'02'!C49</f>
        <v>0</v>
      </c>
      <c r="E54" s="211">
        <f>'02'!D49</f>
        <v>0</v>
      </c>
    </row>
    <row r="55" spans="1:5" ht="12.75">
      <c r="A55" s="212" t="s">
        <v>1562</v>
      </c>
      <c r="B55" s="6" t="s">
        <v>1488</v>
      </c>
      <c r="C55" s="212" t="s">
        <v>1562</v>
      </c>
      <c r="D55" s="47">
        <f>'02'!C50</f>
        <v>0</v>
      </c>
      <c r="E55" s="47">
        <f>'02'!D50</f>
        <v>0</v>
      </c>
    </row>
    <row r="56" spans="1:5" ht="12.75">
      <c r="A56" s="212" t="s">
        <v>1562</v>
      </c>
      <c r="B56" s="6" t="s">
        <v>1496</v>
      </c>
      <c r="C56" s="212" t="s">
        <v>1562</v>
      </c>
      <c r="D56" s="47">
        <f>'02'!C51</f>
        <v>0</v>
      </c>
      <c r="E56" s="47">
        <f>'02'!D51</f>
        <v>0</v>
      </c>
    </row>
    <row r="57" spans="1:5" ht="25.5">
      <c r="A57" s="212" t="s">
        <v>1562</v>
      </c>
      <c r="B57" s="6" t="s">
        <v>1504</v>
      </c>
      <c r="C57" s="212" t="s">
        <v>1562</v>
      </c>
      <c r="D57" s="47">
        <f>'02'!C52</f>
        <v>0</v>
      </c>
      <c r="E57" s="47">
        <f>'02'!D52</f>
        <v>0</v>
      </c>
    </row>
    <row r="58" spans="1:5" ht="12.75">
      <c r="A58" s="212" t="s">
        <v>1562</v>
      </c>
      <c r="B58" s="6" t="s">
        <v>1505</v>
      </c>
      <c r="C58" s="212" t="s">
        <v>1562</v>
      </c>
      <c r="D58" s="47">
        <f>'02'!C53</f>
        <v>0</v>
      </c>
      <c r="E58" s="47">
        <f>'02'!D53</f>
        <v>0</v>
      </c>
    </row>
    <row r="59" spans="1:5" ht="12.75">
      <c r="A59" s="212" t="s">
        <v>1562</v>
      </c>
      <c r="B59" s="6" t="s">
        <v>1506</v>
      </c>
      <c r="C59" s="212" t="s">
        <v>1562</v>
      </c>
      <c r="D59" s="47">
        <f>'02'!C54</f>
        <v>0</v>
      </c>
      <c r="E59" s="47">
        <f>'02'!D54</f>
        <v>0</v>
      </c>
    </row>
    <row r="60" spans="1:5" ht="12.75">
      <c r="A60" s="212" t="s">
        <v>1562</v>
      </c>
      <c r="B60" s="6" t="s">
        <v>1507</v>
      </c>
      <c r="C60" s="212" t="s">
        <v>1562</v>
      </c>
      <c r="D60" s="47">
        <f>'02'!C55</f>
        <v>0</v>
      </c>
      <c r="E60" s="47">
        <f>'02'!D55</f>
        <v>0</v>
      </c>
    </row>
    <row r="61" spans="1:5" ht="12.75">
      <c r="A61" s="212" t="s">
        <v>1562</v>
      </c>
      <c r="B61" s="6" t="s">
        <v>1508</v>
      </c>
      <c r="C61" s="212" t="s">
        <v>1562</v>
      </c>
      <c r="D61" s="47">
        <f>'02'!C56</f>
        <v>0</v>
      </c>
      <c r="E61" s="47">
        <f>'02'!D56</f>
        <v>0</v>
      </c>
    </row>
    <row r="62" spans="1:5" ht="12.75">
      <c r="A62" s="212" t="s">
        <v>1562</v>
      </c>
      <c r="B62" s="6" t="s">
        <v>1509</v>
      </c>
      <c r="C62" s="212" t="s">
        <v>1562</v>
      </c>
      <c r="D62" s="47">
        <f>'02'!C57</f>
        <v>0</v>
      </c>
      <c r="E62" s="47">
        <f>'02'!D57</f>
        <v>0</v>
      </c>
    </row>
    <row r="63" spans="1:5" ht="12.75">
      <c r="A63" s="212" t="s">
        <v>1562</v>
      </c>
      <c r="B63" s="6" t="s">
        <v>1510</v>
      </c>
      <c r="C63" s="212" t="s">
        <v>1562</v>
      </c>
      <c r="D63" s="47">
        <f>'02'!C58</f>
        <v>0</v>
      </c>
      <c r="E63" s="47">
        <f>'02'!D58</f>
        <v>0</v>
      </c>
    </row>
    <row r="64" spans="1:5" ht="12.75">
      <c r="A64" s="212" t="s">
        <v>1562</v>
      </c>
      <c r="B64" s="6" t="s">
        <v>1511</v>
      </c>
      <c r="C64" s="212" t="s">
        <v>1562</v>
      </c>
      <c r="D64" s="47">
        <f>'02'!C59</f>
        <v>0</v>
      </c>
      <c r="E64" s="47">
        <f>'02'!D59</f>
        <v>0</v>
      </c>
    </row>
    <row r="65" spans="1:5" ht="25.5">
      <c r="A65" s="209">
        <v>17</v>
      </c>
      <c r="B65" s="210" t="s">
        <v>1512</v>
      </c>
      <c r="C65" s="209" t="s">
        <v>141</v>
      </c>
      <c r="D65" s="211">
        <f>'02'!C60</f>
        <v>0</v>
      </c>
      <c r="E65" s="211">
        <f>'02'!D60</f>
        <v>0</v>
      </c>
    </row>
    <row r="66" spans="1:5" ht="12.75">
      <c r="A66" s="212" t="s">
        <v>1562</v>
      </c>
      <c r="B66" s="6" t="s">
        <v>1488</v>
      </c>
      <c r="C66" s="212" t="s">
        <v>1562</v>
      </c>
      <c r="D66" s="47">
        <f>'02'!C61</f>
        <v>0</v>
      </c>
      <c r="E66" s="47">
        <f>'02'!D61</f>
        <v>0</v>
      </c>
    </row>
    <row r="67" spans="1:5" ht="12.75">
      <c r="A67" s="212" t="s">
        <v>1562</v>
      </c>
      <c r="B67" s="6" t="s">
        <v>1496</v>
      </c>
      <c r="C67" s="212" t="s">
        <v>1562</v>
      </c>
      <c r="D67" s="47">
        <f>'02'!C62</f>
        <v>0</v>
      </c>
      <c r="E67" s="47">
        <f>'02'!D62</f>
        <v>0</v>
      </c>
    </row>
    <row r="68" spans="1:5" ht="25.5">
      <c r="A68" s="212" t="s">
        <v>1562</v>
      </c>
      <c r="B68" s="6" t="s">
        <v>1504</v>
      </c>
      <c r="C68" s="212" t="s">
        <v>1562</v>
      </c>
      <c r="D68" s="47">
        <f>'02'!C63</f>
        <v>0</v>
      </c>
      <c r="E68" s="47">
        <f>'02'!D63</f>
        <v>0</v>
      </c>
    </row>
    <row r="69" spans="1:5" ht="12.75">
      <c r="A69" s="212" t="s">
        <v>1562</v>
      </c>
      <c r="B69" s="6" t="s">
        <v>1513</v>
      </c>
      <c r="C69" s="212" t="s">
        <v>1562</v>
      </c>
      <c r="D69" s="47">
        <f>'02'!C64</f>
        <v>0</v>
      </c>
      <c r="E69" s="47">
        <f>'02'!D64</f>
        <v>0</v>
      </c>
    </row>
    <row r="70" spans="1:5" ht="12.75">
      <c r="A70" s="212" t="s">
        <v>1562</v>
      </c>
      <c r="B70" s="6" t="s">
        <v>1506</v>
      </c>
      <c r="C70" s="212" t="s">
        <v>1562</v>
      </c>
      <c r="D70" s="47">
        <f>'02'!C65</f>
        <v>0</v>
      </c>
      <c r="E70" s="47">
        <f>'02'!D65</f>
        <v>0</v>
      </c>
    </row>
    <row r="71" spans="1:5" ht="12.75">
      <c r="A71" s="212" t="s">
        <v>1562</v>
      </c>
      <c r="B71" s="6" t="s">
        <v>1492</v>
      </c>
      <c r="C71" s="212" t="s">
        <v>1562</v>
      </c>
      <c r="D71" s="47">
        <f>'02'!C66</f>
        <v>0</v>
      </c>
      <c r="E71" s="47">
        <f>'02'!D66</f>
        <v>0</v>
      </c>
    </row>
    <row r="72" spans="1:5" ht="12.75">
      <c r="A72" s="212" t="s">
        <v>1562</v>
      </c>
      <c r="B72" s="6" t="s">
        <v>1514</v>
      </c>
      <c r="C72" s="212" t="s">
        <v>1562</v>
      </c>
      <c r="D72" s="47">
        <f>'02'!C67</f>
        <v>0</v>
      </c>
      <c r="E72" s="47">
        <f>'02'!D67</f>
        <v>0</v>
      </c>
    </row>
    <row r="73" spans="1:5" ht="12.75">
      <c r="A73" s="212" t="s">
        <v>1562</v>
      </c>
      <c r="B73" s="6" t="s">
        <v>1498</v>
      </c>
      <c r="C73" s="212" t="s">
        <v>1562</v>
      </c>
      <c r="D73" s="47">
        <f>'02'!C68</f>
        <v>0</v>
      </c>
      <c r="E73" s="47">
        <f>'02'!D68</f>
        <v>0</v>
      </c>
    </row>
    <row r="74" spans="1:5" ht="12.75">
      <c r="A74" s="212" t="s">
        <v>1562</v>
      </c>
      <c r="B74" s="6" t="s">
        <v>1515</v>
      </c>
      <c r="C74" s="212" t="s">
        <v>1562</v>
      </c>
      <c r="D74" s="47">
        <f>'02'!C69</f>
        <v>0</v>
      </c>
      <c r="E74" s="47">
        <f>'02'!D69</f>
        <v>0</v>
      </c>
    </row>
    <row r="75" spans="1:5" ht="12.75">
      <c r="A75" s="212" t="s">
        <v>1562</v>
      </c>
      <c r="B75" s="6" t="s">
        <v>1516</v>
      </c>
      <c r="C75" s="212" t="s">
        <v>1562</v>
      </c>
      <c r="D75" s="47">
        <f>'02'!C70</f>
        <v>0</v>
      </c>
      <c r="E75" s="47">
        <f>'02'!D70</f>
        <v>0</v>
      </c>
    </row>
    <row r="76" spans="1:5" ht="12.75">
      <c r="A76" s="209">
        <v>18</v>
      </c>
      <c r="B76" s="210" t="s">
        <v>1517</v>
      </c>
      <c r="C76" s="209" t="s">
        <v>142</v>
      </c>
      <c r="D76" s="211">
        <f>'02'!C71</f>
        <v>0</v>
      </c>
      <c r="E76" s="211">
        <f>'02'!D71</f>
        <v>0</v>
      </c>
    </row>
    <row r="77" spans="1:5" ht="12.75">
      <c r="A77" s="212" t="s">
        <v>1562</v>
      </c>
      <c r="B77" s="6" t="s">
        <v>1518</v>
      </c>
      <c r="C77" s="212" t="s">
        <v>1562</v>
      </c>
      <c r="D77" s="47">
        <f>'02'!C72</f>
        <v>0</v>
      </c>
      <c r="E77" s="47">
        <f>'02'!D72</f>
        <v>0</v>
      </c>
    </row>
    <row r="78" spans="1:5" ht="12.75">
      <c r="A78" s="212" t="s">
        <v>1562</v>
      </c>
      <c r="B78" s="6" t="s">
        <v>1496</v>
      </c>
      <c r="C78" s="212" t="s">
        <v>1562</v>
      </c>
      <c r="D78" s="47">
        <f>'02'!C73</f>
        <v>0</v>
      </c>
      <c r="E78" s="47">
        <f>'02'!D73</f>
        <v>0</v>
      </c>
    </row>
    <row r="79" spans="1:5" ht="25.5">
      <c r="A79" s="212" t="s">
        <v>1562</v>
      </c>
      <c r="B79" s="6" t="s">
        <v>1504</v>
      </c>
      <c r="C79" s="212" t="s">
        <v>1562</v>
      </c>
      <c r="D79" s="47">
        <f>'02'!C74</f>
        <v>0</v>
      </c>
      <c r="E79" s="47">
        <f>'02'!D74</f>
        <v>0</v>
      </c>
    </row>
    <row r="80" spans="1:5" ht="12.75">
      <c r="A80" s="212" t="s">
        <v>1562</v>
      </c>
      <c r="B80" s="6" t="s">
        <v>1505</v>
      </c>
      <c r="C80" s="212" t="s">
        <v>1562</v>
      </c>
      <c r="D80" s="47">
        <f>'02'!C75</f>
        <v>0</v>
      </c>
      <c r="E80" s="47">
        <f>'02'!D75</f>
        <v>0</v>
      </c>
    </row>
    <row r="81" spans="1:5" ht="12.75">
      <c r="A81" s="212" t="s">
        <v>1562</v>
      </c>
      <c r="B81" s="6" t="s">
        <v>1519</v>
      </c>
      <c r="C81" s="212" t="s">
        <v>1562</v>
      </c>
      <c r="D81" s="47">
        <f>'02'!C76</f>
        <v>0</v>
      </c>
      <c r="E81" s="47">
        <f>'02'!D76</f>
        <v>0</v>
      </c>
    </row>
    <row r="82" spans="1:5" ht="12.75">
      <c r="A82" s="212" t="s">
        <v>1562</v>
      </c>
      <c r="B82" s="6" t="s">
        <v>1507</v>
      </c>
      <c r="C82" s="212" t="s">
        <v>1562</v>
      </c>
      <c r="D82" s="47">
        <f>'02'!C77</f>
        <v>0</v>
      </c>
      <c r="E82" s="47">
        <f>'02'!D77</f>
        <v>0</v>
      </c>
    </row>
    <row r="83" spans="1:5" ht="12.75">
      <c r="A83" s="212" t="s">
        <v>1562</v>
      </c>
      <c r="B83" s="6" t="s">
        <v>1514</v>
      </c>
      <c r="C83" s="212" t="s">
        <v>1562</v>
      </c>
      <c r="D83" s="47">
        <f>'02'!C78</f>
        <v>0</v>
      </c>
      <c r="E83" s="47">
        <f>'02'!D78</f>
        <v>0</v>
      </c>
    </row>
    <row r="84" spans="1:5" ht="12.75">
      <c r="A84" s="212" t="s">
        <v>1562</v>
      </c>
      <c r="B84" s="6" t="s">
        <v>1509</v>
      </c>
      <c r="C84" s="212" t="s">
        <v>1562</v>
      </c>
      <c r="D84" s="47">
        <f>'02'!C79</f>
        <v>0</v>
      </c>
      <c r="E84" s="47">
        <f>'02'!D79</f>
        <v>0</v>
      </c>
    </row>
    <row r="85" spans="1:5" ht="12.75">
      <c r="A85" s="212" t="s">
        <v>1562</v>
      </c>
      <c r="B85" s="6" t="s">
        <v>1515</v>
      </c>
      <c r="C85" s="212" t="s">
        <v>1562</v>
      </c>
      <c r="D85" s="47">
        <f>'02'!C80</f>
        <v>0</v>
      </c>
      <c r="E85" s="47">
        <f>'02'!D80</f>
        <v>0</v>
      </c>
    </row>
    <row r="86" spans="1:5" ht="12.75">
      <c r="A86" s="212" t="s">
        <v>1562</v>
      </c>
      <c r="B86" s="6" t="s">
        <v>1511</v>
      </c>
      <c r="C86" s="212" t="s">
        <v>1562</v>
      </c>
      <c r="D86" s="47">
        <f>'02'!C81</f>
        <v>0</v>
      </c>
      <c r="E86" s="47">
        <f>'02'!D81</f>
        <v>0</v>
      </c>
    </row>
    <row r="87" spans="1:5" ht="12.75">
      <c r="A87" s="185">
        <v>19</v>
      </c>
      <c r="B87" s="183" t="s">
        <v>390</v>
      </c>
      <c r="C87" s="185" t="s">
        <v>154</v>
      </c>
      <c r="D87" s="184">
        <f>'02'!C82</f>
        <v>0</v>
      </c>
      <c r="E87" s="184">
        <f>'02'!D82</f>
        <v>0</v>
      </c>
    </row>
    <row r="88" spans="1:5" ht="12.75">
      <c r="A88" s="30">
        <v>20</v>
      </c>
      <c r="B88" s="6" t="s">
        <v>1520</v>
      </c>
      <c r="C88" s="19" t="s">
        <v>1453</v>
      </c>
      <c r="D88" s="47">
        <v>0</v>
      </c>
      <c r="E88" s="47">
        <v>0</v>
      </c>
    </row>
    <row r="89" spans="1:5" ht="12.75">
      <c r="A89" s="212" t="s">
        <v>1562</v>
      </c>
      <c r="B89" s="6" t="s">
        <v>1521</v>
      </c>
      <c r="C89" s="212" t="s">
        <v>1562</v>
      </c>
      <c r="D89" s="47">
        <f>'02'!C84</f>
        <v>0</v>
      </c>
      <c r="E89" s="47">
        <f>'02'!D84</f>
        <v>0</v>
      </c>
    </row>
    <row r="90" spans="1:5" ht="25.5">
      <c r="A90" s="212" t="s">
        <v>1562</v>
      </c>
      <c r="B90" s="6" t="s">
        <v>1522</v>
      </c>
      <c r="C90" s="212" t="s">
        <v>1562</v>
      </c>
      <c r="D90" s="47">
        <f>'02'!C85</f>
        <v>0</v>
      </c>
      <c r="E90" s="47">
        <f>'02'!D85</f>
        <v>0</v>
      </c>
    </row>
    <row r="91" spans="1:5" ht="12.75">
      <c r="A91" s="212" t="s">
        <v>1562</v>
      </c>
      <c r="B91" s="6" t="s">
        <v>1523</v>
      </c>
      <c r="C91" s="212" t="s">
        <v>1562</v>
      </c>
      <c r="D91" s="47">
        <f>'02'!C86</f>
        <v>0</v>
      </c>
      <c r="E91" s="47">
        <f>'02'!D86</f>
        <v>0</v>
      </c>
    </row>
    <row r="92" spans="1:5" ht="12.75">
      <c r="A92" s="30">
        <v>21</v>
      </c>
      <c r="B92" s="6" t="s">
        <v>1524</v>
      </c>
      <c r="C92" s="19" t="s">
        <v>1454</v>
      </c>
      <c r="D92" s="47">
        <f>'02'!C87</f>
        <v>0</v>
      </c>
      <c r="E92" s="47">
        <f>'02'!D87</f>
        <v>0</v>
      </c>
    </row>
    <row r="93" spans="1:5" ht="12.75">
      <c r="A93" s="212" t="s">
        <v>1562</v>
      </c>
      <c r="B93" s="6" t="s">
        <v>1525</v>
      </c>
      <c r="C93" s="212" t="s">
        <v>1562</v>
      </c>
      <c r="D93" s="47">
        <f>'02'!C88</f>
        <v>0</v>
      </c>
      <c r="E93" s="47">
        <f>'02'!D88</f>
        <v>0</v>
      </c>
    </row>
    <row r="94" spans="1:5" ht="12.75">
      <c r="A94" s="212" t="s">
        <v>1562</v>
      </c>
      <c r="B94" s="6" t="s">
        <v>1526</v>
      </c>
      <c r="C94" s="212" t="s">
        <v>1562</v>
      </c>
      <c r="D94" s="47">
        <f>'02'!C89</f>
        <v>0</v>
      </c>
      <c r="E94" s="47">
        <f>'02'!D89</f>
        <v>0</v>
      </c>
    </row>
    <row r="95" spans="1:5" ht="12.75">
      <c r="A95" s="212" t="s">
        <v>1562</v>
      </c>
      <c r="B95" s="6" t="s">
        <v>1527</v>
      </c>
      <c r="C95" s="212" t="s">
        <v>1562</v>
      </c>
      <c r="D95" s="47">
        <f>'02'!C90</f>
        <v>0</v>
      </c>
      <c r="E95" s="47">
        <f>'02'!D90</f>
        <v>0</v>
      </c>
    </row>
    <row r="96" spans="1:5" ht="12.75">
      <c r="A96" s="212" t="s">
        <v>1562</v>
      </c>
      <c r="B96" s="6" t="s">
        <v>1528</v>
      </c>
      <c r="C96" s="212" t="s">
        <v>1562</v>
      </c>
      <c r="D96" s="47">
        <f>'02'!C91</f>
        <v>0</v>
      </c>
      <c r="E96" s="47">
        <f>'02'!D91</f>
        <v>0</v>
      </c>
    </row>
    <row r="97" spans="1:5" ht="12.75">
      <c r="A97" s="212" t="s">
        <v>1562</v>
      </c>
      <c r="B97" s="6" t="s">
        <v>1529</v>
      </c>
      <c r="C97" s="212" t="s">
        <v>1562</v>
      </c>
      <c r="D97" s="47">
        <f>'02'!C92</f>
        <v>0</v>
      </c>
      <c r="E97" s="47">
        <f>'02'!D92</f>
        <v>0</v>
      </c>
    </row>
    <row r="98" spans="1:5" ht="12.75">
      <c r="A98" s="212" t="s">
        <v>1562</v>
      </c>
      <c r="B98" s="6" t="s">
        <v>1530</v>
      </c>
      <c r="C98" s="212" t="s">
        <v>1562</v>
      </c>
      <c r="D98" s="47">
        <f>'02'!C93</f>
        <v>0</v>
      </c>
      <c r="E98" s="47">
        <f>'02'!D93</f>
        <v>0</v>
      </c>
    </row>
    <row r="99" spans="1:5" ht="12.75">
      <c r="A99" s="212" t="s">
        <v>1562</v>
      </c>
      <c r="B99" s="6" t="s">
        <v>1531</v>
      </c>
      <c r="C99" s="212" t="s">
        <v>1562</v>
      </c>
      <c r="D99" s="47">
        <f>'02'!C94</f>
        <v>0</v>
      </c>
      <c r="E99" s="47">
        <f>'02'!D94</f>
        <v>0</v>
      </c>
    </row>
    <row r="100" spans="1:5" ht="12.75">
      <c r="A100" s="212" t="s">
        <v>1562</v>
      </c>
      <c r="B100" s="6" t="s">
        <v>1532</v>
      </c>
      <c r="C100" s="212" t="s">
        <v>1562</v>
      </c>
      <c r="D100" s="47">
        <f>'02'!C95</f>
        <v>0</v>
      </c>
      <c r="E100" s="47">
        <f>'02'!D95</f>
        <v>0</v>
      </c>
    </row>
    <row r="101" spans="1:5" ht="12.75">
      <c r="A101" s="209">
        <v>22</v>
      </c>
      <c r="B101" s="210" t="s">
        <v>1533</v>
      </c>
      <c r="C101" s="209" t="s">
        <v>155</v>
      </c>
      <c r="D101" s="211">
        <v>0</v>
      </c>
      <c r="E101" s="211">
        <v>0</v>
      </c>
    </row>
    <row r="102" spans="1:5" ht="12.75">
      <c r="A102" s="209">
        <v>23</v>
      </c>
      <c r="B102" s="210" t="s">
        <v>1534</v>
      </c>
      <c r="C102" s="209" t="s">
        <v>452</v>
      </c>
      <c r="D102" s="211">
        <f>'02'!C97</f>
        <v>0</v>
      </c>
      <c r="E102" s="211">
        <f>'02'!D97</f>
        <v>0</v>
      </c>
    </row>
    <row r="103" spans="1:5" ht="12.75">
      <c r="A103" s="212" t="s">
        <v>1562</v>
      </c>
      <c r="B103" s="46" t="s">
        <v>1535</v>
      </c>
      <c r="C103" s="212" t="s">
        <v>1562</v>
      </c>
      <c r="D103" s="47">
        <f>'02'!C98</f>
        <v>0</v>
      </c>
      <c r="E103" s="47">
        <f>'02'!D98</f>
        <v>0</v>
      </c>
    </row>
    <row r="104" spans="1:5" ht="25.5">
      <c r="A104" s="212" t="s">
        <v>1562</v>
      </c>
      <c r="B104" s="46" t="s">
        <v>1536</v>
      </c>
      <c r="C104" s="212" t="s">
        <v>1562</v>
      </c>
      <c r="D104" s="47">
        <f>'02'!C99</f>
        <v>0</v>
      </c>
      <c r="E104" s="47">
        <f>'02'!D99</f>
        <v>0</v>
      </c>
    </row>
    <row r="105" spans="1:5" ht="12.75">
      <c r="A105" s="212" t="s">
        <v>1562</v>
      </c>
      <c r="B105" s="46" t="s">
        <v>1537</v>
      </c>
      <c r="C105" s="212" t="s">
        <v>1562</v>
      </c>
      <c r="D105" s="47">
        <f>'02'!C100</f>
        <v>0</v>
      </c>
      <c r="E105" s="47">
        <f>'02'!D100</f>
        <v>0</v>
      </c>
    </row>
    <row r="106" spans="1:5" ht="12.75">
      <c r="A106" s="212" t="s">
        <v>1562</v>
      </c>
      <c r="B106" s="46" t="s">
        <v>1538</v>
      </c>
      <c r="C106" s="212" t="s">
        <v>1562</v>
      </c>
      <c r="D106" s="47">
        <f>'02'!C101</f>
        <v>0</v>
      </c>
      <c r="E106" s="47">
        <f>'02'!D101</f>
        <v>0</v>
      </c>
    </row>
    <row r="107" spans="1:5" ht="12.75">
      <c r="A107" s="212" t="s">
        <v>1562</v>
      </c>
      <c r="B107" s="46" t="s">
        <v>1539</v>
      </c>
      <c r="C107" s="212" t="s">
        <v>1562</v>
      </c>
      <c r="D107" s="47">
        <f>'02'!C102</f>
        <v>0</v>
      </c>
      <c r="E107" s="47">
        <f>'02'!D102</f>
        <v>0</v>
      </c>
    </row>
    <row r="108" spans="1:5" ht="12.75">
      <c r="A108" s="212" t="s">
        <v>1562</v>
      </c>
      <c r="B108" s="46" t="s">
        <v>1540</v>
      </c>
      <c r="C108" s="212" t="s">
        <v>1562</v>
      </c>
      <c r="D108" s="47">
        <f>'02'!C103</f>
        <v>0</v>
      </c>
      <c r="E108" s="47">
        <f>'02'!D103</f>
        <v>0</v>
      </c>
    </row>
    <row r="109" spans="1:5" ht="12.75">
      <c r="A109" s="212" t="s">
        <v>1562</v>
      </c>
      <c r="B109" s="46" t="s">
        <v>1541</v>
      </c>
      <c r="C109" s="212" t="s">
        <v>1562</v>
      </c>
      <c r="D109" s="47">
        <f>'02'!C104</f>
        <v>0</v>
      </c>
      <c r="E109" s="47">
        <f>'02'!D104</f>
        <v>0</v>
      </c>
    </row>
    <row r="110" spans="1:5" ht="12.75">
      <c r="A110" s="212" t="s">
        <v>1562</v>
      </c>
      <c r="B110" s="46" t="s">
        <v>1542</v>
      </c>
      <c r="C110" s="212" t="s">
        <v>1562</v>
      </c>
      <c r="D110" s="47">
        <f>'02'!C105</f>
        <v>0</v>
      </c>
      <c r="E110" s="47">
        <f>'02'!D105</f>
        <v>0</v>
      </c>
    </row>
    <row r="111" spans="1:5" ht="12.75">
      <c r="A111" s="212" t="s">
        <v>1562</v>
      </c>
      <c r="B111" s="46" t="s">
        <v>1543</v>
      </c>
      <c r="C111" s="212" t="s">
        <v>1562</v>
      </c>
      <c r="D111" s="47">
        <f>'02'!C106</f>
        <v>0</v>
      </c>
      <c r="E111" s="47">
        <f>'02'!D106</f>
        <v>0</v>
      </c>
    </row>
    <row r="112" spans="1:5" ht="12.75">
      <c r="A112" s="209">
        <v>24</v>
      </c>
      <c r="B112" s="210" t="s">
        <v>1544</v>
      </c>
      <c r="C112" s="209" t="s">
        <v>453</v>
      </c>
      <c r="D112" s="211">
        <f>'02'!C107</f>
        <v>0</v>
      </c>
      <c r="E112" s="211">
        <f>'02'!D107</f>
        <v>0</v>
      </c>
    </row>
    <row r="113" spans="1:5" ht="12.75">
      <c r="A113" s="212" t="s">
        <v>1562</v>
      </c>
      <c r="B113" s="46" t="s">
        <v>1545</v>
      </c>
      <c r="C113" s="212" t="s">
        <v>1562</v>
      </c>
      <c r="D113" s="47">
        <f>'02'!C108</f>
        <v>0</v>
      </c>
      <c r="E113" s="47">
        <f>'02'!D108</f>
        <v>0</v>
      </c>
    </row>
    <row r="114" spans="1:5" ht="12.75">
      <c r="A114" s="212" t="s">
        <v>1562</v>
      </c>
      <c r="B114" s="46" t="s">
        <v>1546</v>
      </c>
      <c r="C114" s="212" t="s">
        <v>1562</v>
      </c>
      <c r="D114" s="47">
        <f>'02'!C109</f>
        <v>0</v>
      </c>
      <c r="E114" s="47">
        <f>'02'!D109</f>
        <v>0</v>
      </c>
    </row>
    <row r="115" spans="1:5" ht="12.75">
      <c r="A115" s="212" t="s">
        <v>1562</v>
      </c>
      <c r="B115" s="46" t="s">
        <v>1547</v>
      </c>
      <c r="C115" s="212" t="s">
        <v>1562</v>
      </c>
      <c r="D115" s="47">
        <f>'02'!C110</f>
        <v>0</v>
      </c>
      <c r="E115" s="47">
        <f>'02'!D110</f>
        <v>0</v>
      </c>
    </row>
    <row r="116" spans="1:5" ht="12.75">
      <c r="A116" s="212" t="s">
        <v>1562</v>
      </c>
      <c r="B116" s="46" t="s">
        <v>1548</v>
      </c>
      <c r="C116" s="212" t="s">
        <v>1562</v>
      </c>
      <c r="D116" s="47">
        <f>'02'!C111</f>
        <v>0</v>
      </c>
      <c r="E116" s="47">
        <f>'02'!D111</f>
        <v>0</v>
      </c>
    </row>
    <row r="117" spans="1:5" ht="12.75">
      <c r="A117" s="209">
        <v>25</v>
      </c>
      <c r="B117" s="210" t="s">
        <v>187</v>
      </c>
      <c r="C117" s="209" t="s">
        <v>156</v>
      </c>
      <c r="D117" s="211">
        <v>156084</v>
      </c>
      <c r="E117" s="211">
        <v>132000</v>
      </c>
    </row>
    <row r="118" spans="1:5" ht="12.75">
      <c r="A118" s="212" t="s">
        <v>1562</v>
      </c>
      <c r="B118" s="6" t="s">
        <v>1598</v>
      </c>
      <c r="C118" s="212" t="s">
        <v>1562</v>
      </c>
      <c r="D118" s="47">
        <f>'02'!C113</f>
        <v>0</v>
      </c>
      <c r="E118" s="47">
        <f>'02'!D113</f>
        <v>0</v>
      </c>
    </row>
    <row r="119" spans="1:5" ht="12.75">
      <c r="A119" s="212" t="s">
        <v>1562</v>
      </c>
      <c r="B119" s="6" t="s">
        <v>1599</v>
      </c>
      <c r="C119" s="212" t="s">
        <v>1562</v>
      </c>
      <c r="D119" s="47">
        <f>'02'!C114</f>
        <v>0</v>
      </c>
      <c r="E119" s="47">
        <f>'02'!D114</f>
        <v>0</v>
      </c>
    </row>
    <row r="120" spans="1:5" ht="12.75">
      <c r="A120" s="212" t="s">
        <v>1562</v>
      </c>
      <c r="B120" s="6" t="s">
        <v>1600</v>
      </c>
      <c r="C120" s="212" t="s">
        <v>1562</v>
      </c>
      <c r="D120" s="47">
        <v>156084</v>
      </c>
      <c r="E120" s="47">
        <v>132000</v>
      </c>
    </row>
    <row r="121" spans="1:5" ht="12.75">
      <c r="A121" s="212" t="s">
        <v>1562</v>
      </c>
      <c r="B121" s="6" t="s">
        <v>1601</v>
      </c>
      <c r="C121" s="212" t="s">
        <v>1562</v>
      </c>
      <c r="D121" s="47">
        <f>'02'!C116</f>
        <v>0</v>
      </c>
      <c r="E121" s="47">
        <f>'02'!D116</f>
        <v>0</v>
      </c>
    </row>
    <row r="122" spans="1:5" ht="12.75">
      <c r="A122" s="212" t="s">
        <v>1562</v>
      </c>
      <c r="B122" s="6" t="s">
        <v>1602</v>
      </c>
      <c r="C122" s="212" t="s">
        <v>1562</v>
      </c>
      <c r="D122" s="47">
        <f>'02'!C117</f>
        <v>0</v>
      </c>
      <c r="E122" s="47">
        <f>'02'!D117</f>
        <v>0</v>
      </c>
    </row>
    <row r="123" spans="1:5" ht="12.75">
      <c r="A123" s="212" t="s">
        <v>1562</v>
      </c>
      <c r="B123" s="6" t="s">
        <v>1603</v>
      </c>
      <c r="C123" s="212" t="s">
        <v>1562</v>
      </c>
      <c r="D123" s="47">
        <f>'02'!C118</f>
        <v>0</v>
      </c>
      <c r="E123" s="47">
        <f>'02'!D118</f>
        <v>0</v>
      </c>
    </row>
    <row r="124" spans="1:5" ht="12.75">
      <c r="A124" s="212" t="s">
        <v>1562</v>
      </c>
      <c r="B124" s="6" t="s">
        <v>1604</v>
      </c>
      <c r="C124" s="212" t="s">
        <v>1562</v>
      </c>
      <c r="D124" s="47">
        <f>'02'!C119</f>
        <v>0</v>
      </c>
      <c r="E124" s="47">
        <f>'02'!D119</f>
        <v>0</v>
      </c>
    </row>
    <row r="125" spans="1:5" ht="12.75">
      <c r="A125" s="30">
        <v>26</v>
      </c>
      <c r="B125" s="6" t="s">
        <v>1605</v>
      </c>
      <c r="C125" s="19" t="s">
        <v>1455</v>
      </c>
      <c r="D125" s="47">
        <v>530400</v>
      </c>
      <c r="E125" s="47">
        <v>530400</v>
      </c>
    </row>
    <row r="126" spans="1:5" ht="12.75">
      <c r="A126" s="212" t="s">
        <v>1562</v>
      </c>
      <c r="B126" s="6" t="s">
        <v>1606</v>
      </c>
      <c r="C126" s="212" t="s">
        <v>1562</v>
      </c>
      <c r="D126" s="47">
        <f>'02'!C121</f>
        <v>0</v>
      </c>
      <c r="E126" s="47">
        <f>'02'!D121</f>
        <v>0</v>
      </c>
    </row>
    <row r="127" spans="1:5" ht="12.75">
      <c r="A127" s="212" t="s">
        <v>1562</v>
      </c>
      <c r="B127" s="6" t="s">
        <v>1607</v>
      </c>
      <c r="C127" s="212" t="s">
        <v>1562</v>
      </c>
      <c r="D127" s="47">
        <f>'02'!C122</f>
        <v>0</v>
      </c>
      <c r="E127" s="47">
        <f>'02'!D122</f>
        <v>0</v>
      </c>
    </row>
    <row r="128" spans="1:5" ht="12.75">
      <c r="A128" s="212" t="s">
        <v>1562</v>
      </c>
      <c r="B128" s="6" t="s">
        <v>1608</v>
      </c>
      <c r="C128" s="212" t="s">
        <v>1562</v>
      </c>
      <c r="D128" s="47">
        <f>'02'!C123</f>
        <v>0</v>
      </c>
      <c r="E128" s="47">
        <f>'02'!D123</f>
        <v>0</v>
      </c>
    </row>
    <row r="129" spans="1:5" ht="12.75">
      <c r="A129" s="212" t="s">
        <v>1562</v>
      </c>
      <c r="B129" s="6" t="s">
        <v>1609</v>
      </c>
      <c r="C129" s="212" t="s">
        <v>1562</v>
      </c>
      <c r="D129" s="47">
        <f>'02'!C124</f>
        <v>0</v>
      </c>
      <c r="E129" s="47">
        <f>'02'!D124</f>
        <v>0</v>
      </c>
    </row>
    <row r="130" spans="1:5" ht="12.75">
      <c r="A130" s="212" t="s">
        <v>1562</v>
      </c>
      <c r="B130" s="6" t="s">
        <v>1610</v>
      </c>
      <c r="C130" s="212" t="s">
        <v>1562</v>
      </c>
      <c r="D130" s="47">
        <f>'02'!C125</f>
        <v>0</v>
      </c>
      <c r="E130" s="47">
        <f>'02'!D125</f>
        <v>0</v>
      </c>
    </row>
    <row r="131" spans="1:5" ht="12.75">
      <c r="A131" s="212" t="s">
        <v>1562</v>
      </c>
      <c r="B131" s="6" t="s">
        <v>1611</v>
      </c>
      <c r="C131" s="212" t="s">
        <v>1562</v>
      </c>
      <c r="D131" s="47">
        <f>'02'!C126</f>
        <v>0</v>
      </c>
      <c r="E131" s="47">
        <f>'02'!D126</f>
        <v>0</v>
      </c>
    </row>
    <row r="132" spans="1:5" ht="12.75">
      <c r="A132" s="212" t="s">
        <v>1562</v>
      </c>
      <c r="B132" s="6" t="s">
        <v>1612</v>
      </c>
      <c r="C132" s="212" t="s">
        <v>1562</v>
      </c>
      <c r="D132" s="47">
        <v>530400</v>
      </c>
      <c r="E132" s="47">
        <v>530400</v>
      </c>
    </row>
    <row r="133" spans="1:5" ht="12.75">
      <c r="A133" s="212" t="s">
        <v>1562</v>
      </c>
      <c r="B133" s="6" t="s">
        <v>1613</v>
      </c>
      <c r="C133" s="212" t="s">
        <v>1562</v>
      </c>
      <c r="D133" s="47">
        <f>'02'!C128</f>
        <v>0</v>
      </c>
      <c r="E133" s="47">
        <f>'02'!D128</f>
        <v>0</v>
      </c>
    </row>
    <row r="134" spans="1:5" ht="12.75">
      <c r="A134" s="212" t="s">
        <v>1562</v>
      </c>
      <c r="B134" s="6" t="s">
        <v>1614</v>
      </c>
      <c r="C134" s="212" t="s">
        <v>1562</v>
      </c>
      <c r="D134" s="47">
        <f>'02'!C129</f>
        <v>0</v>
      </c>
      <c r="E134" s="47">
        <f>'02'!D129</f>
        <v>0</v>
      </c>
    </row>
    <row r="135" spans="1:5" ht="12.75">
      <c r="A135" s="212" t="s">
        <v>1562</v>
      </c>
      <c r="B135" s="6" t="s">
        <v>1615</v>
      </c>
      <c r="C135" s="212" t="s">
        <v>1562</v>
      </c>
      <c r="D135" s="47">
        <f>'02'!C130</f>
        <v>0</v>
      </c>
      <c r="E135" s="47">
        <f>'02'!D130</f>
        <v>0</v>
      </c>
    </row>
    <row r="136" spans="1:5" ht="12.75">
      <c r="A136" s="212" t="s">
        <v>1562</v>
      </c>
      <c r="B136" s="6" t="s">
        <v>1616</v>
      </c>
      <c r="C136" s="212" t="s">
        <v>1562</v>
      </c>
      <c r="D136" s="47">
        <f>'02'!C131</f>
        <v>0</v>
      </c>
      <c r="E136" s="47">
        <f>'02'!D131</f>
        <v>0</v>
      </c>
    </row>
    <row r="137" spans="1:5" ht="12.75">
      <c r="A137" s="212" t="s">
        <v>1562</v>
      </c>
      <c r="B137" s="6" t="s">
        <v>1617</v>
      </c>
      <c r="C137" s="212" t="s">
        <v>1562</v>
      </c>
      <c r="D137" s="47">
        <f>'02'!C132</f>
        <v>0</v>
      </c>
      <c r="E137" s="47">
        <f>'02'!D132</f>
        <v>0</v>
      </c>
    </row>
    <row r="138" spans="1:5" ht="25.5">
      <c r="A138" s="212" t="s">
        <v>1562</v>
      </c>
      <c r="B138" s="6" t="s">
        <v>1618</v>
      </c>
      <c r="C138" s="212" t="s">
        <v>1562</v>
      </c>
      <c r="D138" s="47">
        <f>'02'!C133</f>
        <v>0</v>
      </c>
      <c r="E138" s="47">
        <f>'02'!D133</f>
        <v>0</v>
      </c>
    </row>
    <row r="139" spans="1:5" ht="25.5">
      <c r="A139" s="212" t="s">
        <v>1562</v>
      </c>
      <c r="B139" s="6" t="s">
        <v>1619</v>
      </c>
      <c r="C139" s="212" t="s">
        <v>1562</v>
      </c>
      <c r="D139" s="47">
        <f>'02'!C134</f>
        <v>0</v>
      </c>
      <c r="E139" s="47">
        <f>'02'!D134</f>
        <v>0</v>
      </c>
    </row>
    <row r="140" spans="1:5" ht="25.5">
      <c r="A140" s="212" t="s">
        <v>1562</v>
      </c>
      <c r="B140" s="6" t="s">
        <v>1620</v>
      </c>
      <c r="C140" s="212" t="s">
        <v>1562</v>
      </c>
      <c r="D140" s="47">
        <f>'02'!C135</f>
        <v>0</v>
      </c>
      <c r="E140" s="47">
        <f>'02'!D135</f>
        <v>0</v>
      </c>
    </row>
    <row r="141" spans="1:5" ht="12.75">
      <c r="A141" s="212" t="s">
        <v>1562</v>
      </c>
      <c r="B141" s="6" t="s">
        <v>1621</v>
      </c>
      <c r="C141" s="212" t="s">
        <v>1562</v>
      </c>
      <c r="D141" s="47">
        <f>'02'!C136</f>
        <v>0</v>
      </c>
      <c r="E141" s="47">
        <f>'02'!D136</f>
        <v>0</v>
      </c>
    </row>
    <row r="142" spans="1:5" ht="12.75">
      <c r="A142" s="212" t="s">
        <v>1562</v>
      </c>
      <c r="B142" s="6" t="s">
        <v>1622</v>
      </c>
      <c r="C142" s="212" t="s">
        <v>1562</v>
      </c>
      <c r="D142" s="47">
        <f>'02'!C137</f>
        <v>0</v>
      </c>
      <c r="E142" s="47">
        <f>'02'!D137</f>
        <v>0</v>
      </c>
    </row>
    <row r="143" spans="1:5" ht="12.75">
      <c r="A143" s="212" t="s">
        <v>1562</v>
      </c>
      <c r="B143" s="6" t="s">
        <v>1623</v>
      </c>
      <c r="C143" s="212" t="s">
        <v>1562</v>
      </c>
      <c r="D143" s="47">
        <f>'02'!C138</f>
        <v>0</v>
      </c>
      <c r="E143" s="47">
        <f>'02'!D138</f>
        <v>0</v>
      </c>
    </row>
    <row r="144" spans="1:5" ht="12.75">
      <c r="A144" s="212" t="s">
        <v>1562</v>
      </c>
      <c r="B144" s="6" t="s">
        <v>1624</v>
      </c>
      <c r="C144" s="212" t="s">
        <v>1562</v>
      </c>
      <c r="D144" s="47">
        <f>'02'!C139</f>
        <v>0</v>
      </c>
      <c r="E144" s="47">
        <f>'02'!D139</f>
        <v>0</v>
      </c>
    </row>
    <row r="145" spans="1:5" ht="12.75">
      <c r="A145" s="212" t="s">
        <v>1562</v>
      </c>
      <c r="B145" s="6" t="s">
        <v>1625</v>
      </c>
      <c r="C145" s="212" t="s">
        <v>1562</v>
      </c>
      <c r="D145" s="47">
        <f>'02'!C140</f>
        <v>0</v>
      </c>
      <c r="E145" s="47">
        <f>'02'!D140</f>
        <v>0</v>
      </c>
    </row>
    <row r="146" spans="1:5" ht="12.75">
      <c r="A146" s="212" t="s">
        <v>1562</v>
      </c>
      <c r="B146" s="6" t="s">
        <v>1626</v>
      </c>
      <c r="C146" s="212" t="s">
        <v>1562</v>
      </c>
      <c r="D146" s="47">
        <f>'02'!C141</f>
        <v>0</v>
      </c>
      <c r="E146" s="47">
        <f>'02'!D141</f>
        <v>0</v>
      </c>
    </row>
    <row r="147" spans="1:5" ht="38.25">
      <c r="A147" s="212" t="s">
        <v>1562</v>
      </c>
      <c r="B147" s="6" t="s">
        <v>1627</v>
      </c>
      <c r="C147" s="212" t="s">
        <v>1562</v>
      </c>
      <c r="D147" s="47">
        <f>'02'!C142</f>
        <v>0</v>
      </c>
      <c r="E147" s="47">
        <f>'02'!D142</f>
        <v>0</v>
      </c>
    </row>
    <row r="148" spans="1:5" ht="12.75">
      <c r="A148" s="30">
        <v>27</v>
      </c>
      <c r="B148" s="6" t="s">
        <v>1628</v>
      </c>
      <c r="C148" s="19" t="s">
        <v>1456</v>
      </c>
      <c r="D148" s="47">
        <f>'02'!C143</f>
        <v>0</v>
      </c>
      <c r="E148" s="47">
        <f>'02'!D143</f>
        <v>0</v>
      </c>
    </row>
    <row r="149" spans="1:5" ht="12.75">
      <c r="A149" s="212" t="s">
        <v>1562</v>
      </c>
      <c r="B149" s="6" t="s">
        <v>1629</v>
      </c>
      <c r="C149" s="212" t="s">
        <v>1562</v>
      </c>
      <c r="D149" s="47">
        <f>'02'!C144</f>
        <v>0</v>
      </c>
      <c r="E149" s="47">
        <f>'02'!D144</f>
        <v>0</v>
      </c>
    </row>
    <row r="150" spans="1:5" ht="12.75">
      <c r="A150" s="212" t="s">
        <v>1562</v>
      </c>
      <c r="B150" s="6" t="s">
        <v>1630</v>
      </c>
      <c r="C150" s="212" t="s">
        <v>1562</v>
      </c>
      <c r="D150" s="47">
        <f>'02'!C145</f>
        <v>0</v>
      </c>
      <c r="E150" s="47">
        <f>'02'!D145</f>
        <v>0</v>
      </c>
    </row>
    <row r="151" spans="1:5" ht="12.75">
      <c r="A151" s="212" t="s">
        <v>1562</v>
      </c>
      <c r="B151" s="6" t="s">
        <v>1631</v>
      </c>
      <c r="C151" s="212" t="s">
        <v>1562</v>
      </c>
      <c r="D151" s="47">
        <f>'02'!C146</f>
        <v>0</v>
      </c>
      <c r="E151" s="47">
        <f>'02'!D146</f>
        <v>0</v>
      </c>
    </row>
    <row r="152" spans="1:5" ht="12.75">
      <c r="A152" s="30">
        <v>28</v>
      </c>
      <c r="B152" s="6" t="s">
        <v>1565</v>
      </c>
      <c r="C152" s="19" t="s">
        <v>1457</v>
      </c>
      <c r="D152" s="47">
        <f>'02'!C147</f>
        <v>0</v>
      </c>
      <c r="E152" s="47">
        <f>'02'!D147</f>
        <v>0</v>
      </c>
    </row>
    <row r="153" spans="1:5" ht="12.75">
      <c r="A153" s="30">
        <v>29</v>
      </c>
      <c r="B153" s="6" t="s">
        <v>1564</v>
      </c>
      <c r="C153" s="19" t="s">
        <v>1458</v>
      </c>
      <c r="D153" s="47">
        <v>69694</v>
      </c>
      <c r="E153" s="47">
        <v>69694</v>
      </c>
    </row>
    <row r="154" spans="1:5" ht="12.75">
      <c r="A154" s="30">
        <v>30</v>
      </c>
      <c r="B154" s="6" t="s">
        <v>1566</v>
      </c>
      <c r="C154" s="19" t="s">
        <v>1459</v>
      </c>
      <c r="D154" s="47">
        <f>'02'!C153</f>
        <v>0</v>
      </c>
      <c r="E154" s="47">
        <f>'02'!D153</f>
        <v>0</v>
      </c>
    </row>
    <row r="155" spans="1:5" ht="12.75">
      <c r="A155" s="212" t="s">
        <v>1562</v>
      </c>
      <c r="B155" s="6" t="s">
        <v>1567</v>
      </c>
      <c r="C155" s="212" t="s">
        <v>1562</v>
      </c>
      <c r="D155" s="47">
        <f>'02'!C154</f>
        <v>0</v>
      </c>
      <c r="E155" s="47">
        <f>'02'!D154</f>
        <v>0</v>
      </c>
    </row>
    <row r="156" spans="1:5" ht="12.75">
      <c r="A156" s="212" t="s">
        <v>1562</v>
      </c>
      <c r="B156" s="6" t="s">
        <v>1568</v>
      </c>
      <c r="C156" s="212" t="s">
        <v>1562</v>
      </c>
      <c r="D156" s="47">
        <f>'02'!C155</f>
        <v>0</v>
      </c>
      <c r="E156" s="47">
        <f>'02'!D155</f>
        <v>0</v>
      </c>
    </row>
    <row r="157" spans="1:5" ht="25.5">
      <c r="A157" s="212" t="s">
        <v>1562</v>
      </c>
      <c r="B157" s="6" t="s">
        <v>1569</v>
      </c>
      <c r="C157" s="212" t="s">
        <v>1562</v>
      </c>
      <c r="D157" s="47">
        <f>'02'!C156</f>
        <v>0</v>
      </c>
      <c r="E157" s="47">
        <f>'02'!D156</f>
        <v>0</v>
      </c>
    </row>
    <row r="158" spans="1:5" ht="12.75">
      <c r="A158" s="212" t="s">
        <v>1562</v>
      </c>
      <c r="B158" s="6" t="s">
        <v>1570</v>
      </c>
      <c r="C158" s="212" t="s">
        <v>1562</v>
      </c>
      <c r="D158" s="47">
        <f>'02'!C157</f>
        <v>0</v>
      </c>
      <c r="E158" s="47">
        <f>'02'!D157</f>
        <v>0</v>
      </c>
    </row>
    <row r="159" spans="1:5" ht="12.75">
      <c r="A159" s="212" t="s">
        <v>1562</v>
      </c>
      <c r="B159" s="6" t="s">
        <v>1571</v>
      </c>
      <c r="C159" s="212" t="s">
        <v>1562</v>
      </c>
      <c r="D159" s="47">
        <f>'02'!C158</f>
        <v>0</v>
      </c>
      <c r="E159" s="47">
        <f>'02'!D158</f>
        <v>0</v>
      </c>
    </row>
    <row r="160" spans="1:5" ht="12.75">
      <c r="A160" s="212" t="s">
        <v>1562</v>
      </c>
      <c r="B160" s="6" t="s">
        <v>1572</v>
      </c>
      <c r="C160" s="212" t="s">
        <v>1562</v>
      </c>
      <c r="D160" s="47">
        <f>'02'!C159</f>
        <v>0</v>
      </c>
      <c r="E160" s="47">
        <f>'02'!D159</f>
        <v>0</v>
      </c>
    </row>
    <row r="161" spans="1:5" ht="12.75">
      <c r="A161" s="212" t="s">
        <v>1562</v>
      </c>
      <c r="B161" s="6" t="s">
        <v>1573</v>
      </c>
      <c r="C161" s="212" t="s">
        <v>1562</v>
      </c>
      <c r="D161" s="47">
        <f>'02'!C160</f>
        <v>0</v>
      </c>
      <c r="E161" s="47">
        <f>'02'!D160</f>
        <v>0</v>
      </c>
    </row>
    <row r="162" spans="1:5" ht="12.75">
      <c r="A162" s="212" t="s">
        <v>1562</v>
      </c>
      <c r="B162" s="6" t="s">
        <v>1574</v>
      </c>
      <c r="C162" s="212" t="s">
        <v>1562</v>
      </c>
      <c r="D162" s="47">
        <f>'02'!C161</f>
        <v>0</v>
      </c>
      <c r="E162" s="47">
        <f>'02'!D161</f>
        <v>0</v>
      </c>
    </row>
    <row r="163" spans="1:5" ht="12.75">
      <c r="A163" s="212" t="s">
        <v>1562</v>
      </c>
      <c r="B163" s="6" t="s">
        <v>1575</v>
      </c>
      <c r="C163" s="212" t="s">
        <v>1562</v>
      </c>
      <c r="D163" s="47">
        <f>'02'!C162</f>
        <v>0</v>
      </c>
      <c r="E163" s="47">
        <f>'02'!D162</f>
        <v>0</v>
      </c>
    </row>
    <row r="164" spans="1:5" ht="12.75">
      <c r="A164" s="212" t="s">
        <v>1562</v>
      </c>
      <c r="B164" s="6" t="s">
        <v>1576</v>
      </c>
      <c r="C164" s="212" t="s">
        <v>1562</v>
      </c>
      <c r="D164" s="47">
        <f>'02'!C163</f>
        <v>0</v>
      </c>
      <c r="E164" s="47">
        <f>'02'!D163</f>
        <v>0</v>
      </c>
    </row>
    <row r="165" spans="1:5" ht="12.75">
      <c r="A165" s="212" t="s">
        <v>1562</v>
      </c>
      <c r="B165" s="6" t="s">
        <v>1577</v>
      </c>
      <c r="C165" s="212" t="s">
        <v>1562</v>
      </c>
      <c r="D165" s="47">
        <f>'02'!C164</f>
        <v>0</v>
      </c>
      <c r="E165" s="47">
        <f>'02'!D164</f>
        <v>0</v>
      </c>
    </row>
    <row r="166" spans="1:5" ht="12.75">
      <c r="A166" s="212" t="s">
        <v>1562</v>
      </c>
      <c r="B166" s="6" t="s">
        <v>1579</v>
      </c>
      <c r="C166" s="212" t="s">
        <v>1562</v>
      </c>
      <c r="D166" s="47">
        <f>'02'!C165</f>
        <v>0</v>
      </c>
      <c r="E166" s="47">
        <f>'02'!D165</f>
        <v>0</v>
      </c>
    </row>
    <row r="167" spans="1:5" ht="12.75">
      <c r="A167" s="212" t="s">
        <v>1562</v>
      </c>
      <c r="B167" s="6" t="s">
        <v>1578</v>
      </c>
      <c r="C167" s="212" t="s">
        <v>1562</v>
      </c>
      <c r="D167" s="47">
        <f>'02'!C166</f>
        <v>0</v>
      </c>
      <c r="E167" s="47">
        <f>'02'!D166</f>
        <v>0</v>
      </c>
    </row>
    <row r="168" spans="1:5" ht="12.75">
      <c r="A168" s="212" t="s">
        <v>1562</v>
      </c>
      <c r="B168" s="6" t="s">
        <v>1580</v>
      </c>
      <c r="C168" s="212" t="s">
        <v>1562</v>
      </c>
      <c r="D168" s="47">
        <f>'02'!C167</f>
        <v>0</v>
      </c>
      <c r="E168" s="47">
        <f>'02'!D167</f>
        <v>0</v>
      </c>
    </row>
    <row r="169" spans="1:5" ht="12.75">
      <c r="A169" s="212" t="s">
        <v>1562</v>
      </c>
      <c r="B169" s="6" t="s">
        <v>1581</v>
      </c>
      <c r="C169" s="212" t="s">
        <v>1562</v>
      </c>
      <c r="D169" s="47">
        <f>'02'!C168</f>
        <v>0</v>
      </c>
      <c r="E169" s="47">
        <f>'02'!D168</f>
        <v>0</v>
      </c>
    </row>
    <row r="170" spans="1:5" ht="38.25">
      <c r="A170" s="212" t="s">
        <v>1562</v>
      </c>
      <c r="B170" s="6" t="s">
        <v>1582</v>
      </c>
      <c r="C170" s="212" t="s">
        <v>1562</v>
      </c>
      <c r="D170" s="47">
        <f>'02'!C169</f>
        <v>0</v>
      </c>
      <c r="E170" s="47">
        <f>'02'!D169</f>
        <v>0</v>
      </c>
    </row>
    <row r="171" spans="1:5" ht="12.75">
      <c r="A171" s="212" t="s">
        <v>1562</v>
      </c>
      <c r="B171" s="6" t="s">
        <v>1583</v>
      </c>
      <c r="C171" s="212" t="s">
        <v>1562</v>
      </c>
      <c r="D171" s="47">
        <f>'02'!C170</f>
        <v>0</v>
      </c>
      <c r="E171" s="47">
        <f>'02'!D170</f>
        <v>0</v>
      </c>
    </row>
    <row r="172" spans="1:5" ht="12.75">
      <c r="A172" s="209">
        <v>31</v>
      </c>
      <c r="B172" s="210" t="s">
        <v>1632</v>
      </c>
      <c r="C172" s="209" t="s">
        <v>157</v>
      </c>
      <c r="D172" s="211">
        <v>600094</v>
      </c>
      <c r="E172" s="211">
        <v>600094</v>
      </c>
    </row>
    <row r="173" spans="1:5" ht="12.75">
      <c r="A173" s="209">
        <v>32</v>
      </c>
      <c r="B173" s="210" t="s">
        <v>1633</v>
      </c>
      <c r="C173" s="209" t="s">
        <v>158</v>
      </c>
      <c r="D173" s="211">
        <v>2818</v>
      </c>
      <c r="E173" s="211">
        <v>1126</v>
      </c>
    </row>
    <row r="174" spans="1:5" ht="12.75">
      <c r="A174" s="212" t="s">
        <v>1562</v>
      </c>
      <c r="B174" s="6" t="s">
        <v>1635</v>
      </c>
      <c r="C174" s="212" t="s">
        <v>1562</v>
      </c>
      <c r="D174" s="47">
        <f>'02'!C173</f>
        <v>0</v>
      </c>
      <c r="E174" s="47">
        <f>'02'!D173</f>
        <v>0</v>
      </c>
    </row>
    <row r="175" spans="1:5" ht="12.75">
      <c r="A175" s="212" t="s">
        <v>1562</v>
      </c>
      <c r="B175" s="6" t="s">
        <v>1636</v>
      </c>
      <c r="C175" s="212" t="s">
        <v>1562</v>
      </c>
      <c r="D175" s="47">
        <f>'02'!C174</f>
        <v>0</v>
      </c>
      <c r="E175" s="47">
        <f>'02'!D174</f>
        <v>0</v>
      </c>
    </row>
    <row r="176" spans="1:5" ht="12.75">
      <c r="A176" s="212" t="s">
        <v>1562</v>
      </c>
      <c r="B176" s="6" t="s">
        <v>1637</v>
      </c>
      <c r="C176" s="212" t="s">
        <v>1562</v>
      </c>
      <c r="D176" s="47">
        <f>'02'!C175</f>
        <v>0</v>
      </c>
      <c r="E176" s="47">
        <f>'02'!D175</f>
        <v>0</v>
      </c>
    </row>
    <row r="177" spans="1:5" ht="12.75">
      <c r="A177" s="212" t="s">
        <v>1562</v>
      </c>
      <c r="B177" s="6" t="s">
        <v>1638</v>
      </c>
      <c r="C177" s="212" t="s">
        <v>1562</v>
      </c>
      <c r="D177" s="47">
        <f>'02'!C176</f>
        <v>0</v>
      </c>
      <c r="E177" s="47">
        <f>'02'!D176</f>
        <v>0</v>
      </c>
    </row>
    <row r="178" spans="1:5" ht="12.75">
      <c r="A178" s="212" t="s">
        <v>1562</v>
      </c>
      <c r="B178" s="6" t="s">
        <v>1639</v>
      </c>
      <c r="C178" s="212" t="s">
        <v>1562</v>
      </c>
      <c r="D178" s="47">
        <f>'02'!C177</f>
        <v>0</v>
      </c>
      <c r="E178" s="47">
        <f>'02'!D177</f>
        <v>0</v>
      </c>
    </row>
    <row r="179" spans="1:5" ht="25.5">
      <c r="A179" s="212" t="s">
        <v>1562</v>
      </c>
      <c r="B179" s="6" t="s">
        <v>1640</v>
      </c>
      <c r="C179" s="212" t="s">
        <v>1562</v>
      </c>
      <c r="D179" s="47">
        <f>'02'!C178</f>
        <v>0</v>
      </c>
      <c r="E179" s="47">
        <f>'02'!D178</f>
        <v>0</v>
      </c>
    </row>
    <row r="180" spans="1:5" ht="12.75">
      <c r="A180" s="212" t="s">
        <v>1562</v>
      </c>
      <c r="B180" s="6" t="s">
        <v>1641</v>
      </c>
      <c r="C180" s="212" t="s">
        <v>1562</v>
      </c>
      <c r="D180" s="47">
        <f>'02'!C179</f>
        <v>0</v>
      </c>
      <c r="E180" s="47">
        <f>'02'!D179</f>
        <v>0</v>
      </c>
    </row>
    <row r="181" spans="1:5" ht="12.75">
      <c r="A181" s="212" t="s">
        <v>1562</v>
      </c>
      <c r="B181" s="6" t="s">
        <v>1642</v>
      </c>
      <c r="C181" s="212" t="s">
        <v>1562</v>
      </c>
      <c r="D181" s="47">
        <f>'02'!C180</f>
        <v>0</v>
      </c>
      <c r="E181" s="47">
        <f>'02'!D180</f>
        <v>0</v>
      </c>
    </row>
    <row r="182" spans="1:5" ht="12.75">
      <c r="A182" s="212" t="s">
        <v>1562</v>
      </c>
      <c r="B182" s="6" t="s">
        <v>1643</v>
      </c>
      <c r="C182" s="212" t="s">
        <v>1562</v>
      </c>
      <c r="D182" s="47">
        <f>'02'!C181</f>
        <v>0</v>
      </c>
      <c r="E182" s="47">
        <f>'02'!D181</f>
        <v>0</v>
      </c>
    </row>
    <row r="183" spans="1:5" ht="12.75">
      <c r="A183" s="212" t="s">
        <v>1562</v>
      </c>
      <c r="B183" s="6" t="s">
        <v>1644</v>
      </c>
      <c r="C183" s="212" t="s">
        <v>1562</v>
      </c>
      <c r="D183" s="47">
        <f>'02'!C182</f>
        <v>0</v>
      </c>
      <c r="E183" s="47">
        <f>'02'!D182</f>
        <v>0</v>
      </c>
    </row>
    <row r="184" spans="1:5" ht="25.5">
      <c r="A184" s="212" t="s">
        <v>1562</v>
      </c>
      <c r="B184" s="6" t="s">
        <v>1645</v>
      </c>
      <c r="C184" s="212" t="s">
        <v>1562</v>
      </c>
      <c r="D184" s="47">
        <f>'02'!C183</f>
        <v>0</v>
      </c>
      <c r="E184" s="47">
        <f>'02'!D183</f>
        <v>0</v>
      </c>
    </row>
    <row r="185" spans="1:5" ht="12.75">
      <c r="A185" s="212" t="s">
        <v>1562</v>
      </c>
      <c r="B185" s="6" t="s">
        <v>1646</v>
      </c>
      <c r="C185" s="212" t="s">
        <v>1562</v>
      </c>
      <c r="D185" s="47">
        <f>'02'!C184</f>
        <v>0</v>
      </c>
      <c r="E185" s="47">
        <f>'02'!D184</f>
        <v>0</v>
      </c>
    </row>
    <row r="186" spans="1:5" ht="12.75">
      <c r="A186" s="212" t="s">
        <v>1562</v>
      </c>
      <c r="B186" s="6" t="s">
        <v>1647</v>
      </c>
      <c r="C186" s="212" t="s">
        <v>1562</v>
      </c>
      <c r="D186" s="47">
        <f>'02'!C185</f>
        <v>0</v>
      </c>
      <c r="E186" s="47">
        <f>'02'!D185</f>
        <v>0</v>
      </c>
    </row>
    <row r="187" spans="1:5" ht="12.75">
      <c r="A187" s="212" t="s">
        <v>1562</v>
      </c>
      <c r="B187" s="6" t="s">
        <v>1648</v>
      </c>
      <c r="C187" s="212" t="s">
        <v>1562</v>
      </c>
      <c r="D187" s="47">
        <f>'02'!C186</f>
        <v>0</v>
      </c>
      <c r="E187" s="47">
        <f>'02'!D186</f>
        <v>0</v>
      </c>
    </row>
    <row r="188" spans="1:5" ht="12.75">
      <c r="A188" s="212" t="s">
        <v>1562</v>
      </c>
      <c r="B188" s="6" t="s">
        <v>1634</v>
      </c>
      <c r="C188" s="212" t="s">
        <v>1562</v>
      </c>
      <c r="D188" s="47">
        <f>'02'!C187</f>
        <v>0</v>
      </c>
      <c r="E188" s="47">
        <f>'02'!D187</f>
        <v>0</v>
      </c>
    </row>
    <row r="189" spans="1:5" ht="12.75">
      <c r="A189" s="185">
        <v>33</v>
      </c>
      <c r="B189" s="183" t="s">
        <v>428</v>
      </c>
      <c r="C189" s="185" t="s">
        <v>159</v>
      </c>
      <c r="D189" s="184">
        <f>D173+D172+D117+D101</f>
        <v>758996</v>
      </c>
      <c r="E189" s="184">
        <f>E173+E172+E117+E101</f>
        <v>733220</v>
      </c>
    </row>
    <row r="190" spans="1:5" ht="12.75">
      <c r="A190" s="30">
        <v>34</v>
      </c>
      <c r="B190" s="6" t="s">
        <v>1555</v>
      </c>
      <c r="C190" s="19" t="s">
        <v>160</v>
      </c>
      <c r="D190" s="47">
        <f>'02'!C189</f>
        <v>0</v>
      </c>
      <c r="E190" s="47">
        <f>'02'!D189</f>
        <v>0</v>
      </c>
    </row>
    <row r="191" spans="1:5" ht="12.75">
      <c r="A191" s="30">
        <v>35</v>
      </c>
      <c r="B191" s="6" t="s">
        <v>189</v>
      </c>
      <c r="C191" s="19" t="s">
        <v>163</v>
      </c>
      <c r="D191" s="47">
        <v>767000</v>
      </c>
      <c r="E191" s="47">
        <v>737000</v>
      </c>
    </row>
    <row r="192" spans="1:5" ht="12.75">
      <c r="A192" s="30">
        <v>36</v>
      </c>
      <c r="B192" s="6" t="s">
        <v>1556</v>
      </c>
      <c r="C192" s="19" t="s">
        <v>164</v>
      </c>
      <c r="D192" s="47">
        <v>602140</v>
      </c>
      <c r="E192" s="47">
        <v>462184</v>
      </c>
    </row>
    <row r="193" spans="1:5" ht="12.75">
      <c r="A193" s="30">
        <v>37</v>
      </c>
      <c r="B193" s="6" t="s">
        <v>191</v>
      </c>
      <c r="C193" s="19" t="s">
        <v>165</v>
      </c>
      <c r="D193" s="47">
        <v>49508</v>
      </c>
      <c r="E193" s="47">
        <v>45958</v>
      </c>
    </row>
    <row r="194" spans="1:5" ht="12.75">
      <c r="A194" s="212" t="s">
        <v>1562</v>
      </c>
      <c r="B194" s="6" t="s">
        <v>1557</v>
      </c>
      <c r="C194" s="212" t="s">
        <v>1562</v>
      </c>
      <c r="D194" s="47">
        <f>'02'!C196</f>
        <v>0</v>
      </c>
      <c r="E194" s="47">
        <f>'02'!D196</f>
        <v>0</v>
      </c>
    </row>
    <row r="195" spans="1:5" ht="12.75">
      <c r="A195" s="212" t="s">
        <v>1562</v>
      </c>
      <c r="B195" s="6" t="s">
        <v>1558</v>
      </c>
      <c r="C195" s="212" t="s">
        <v>1562</v>
      </c>
      <c r="D195" s="47">
        <f>'02'!C197</f>
        <v>0</v>
      </c>
      <c r="E195" s="47">
        <f>'02'!D197</f>
        <v>0</v>
      </c>
    </row>
    <row r="196" spans="1:5" ht="12.75">
      <c r="A196" s="212" t="s">
        <v>1562</v>
      </c>
      <c r="B196" s="6" t="s">
        <v>1559</v>
      </c>
      <c r="C196" s="212" t="s">
        <v>1562</v>
      </c>
      <c r="D196" s="47">
        <f>'02'!C198</f>
        <v>0</v>
      </c>
      <c r="E196" s="47">
        <f>'02'!D198</f>
        <v>0</v>
      </c>
    </row>
    <row r="197" spans="1:5" ht="12.75">
      <c r="A197" s="212" t="s">
        <v>1562</v>
      </c>
      <c r="B197" s="6" t="s">
        <v>1560</v>
      </c>
      <c r="C197" s="212" t="s">
        <v>1562</v>
      </c>
      <c r="D197" s="47">
        <f>'02'!C199</f>
        <v>0</v>
      </c>
      <c r="E197" s="47">
        <f>'02'!D199</f>
        <v>0</v>
      </c>
    </row>
    <row r="198" spans="1:5" ht="12.75">
      <c r="A198" s="212" t="s">
        <v>1562</v>
      </c>
      <c r="B198" s="6" t="s">
        <v>1561</v>
      </c>
      <c r="C198" s="212" t="s">
        <v>1562</v>
      </c>
      <c r="D198" s="47">
        <f>'02'!C200</f>
        <v>0</v>
      </c>
      <c r="E198" s="47">
        <f>'02'!D200</f>
        <v>0</v>
      </c>
    </row>
    <row r="199" spans="1:5" ht="12.75">
      <c r="A199" s="212" t="s">
        <v>1562</v>
      </c>
      <c r="B199" s="6" t="s">
        <v>1596</v>
      </c>
      <c r="C199" s="212" t="s">
        <v>1562</v>
      </c>
      <c r="D199" s="47">
        <f>'02'!C201</f>
        <v>0</v>
      </c>
      <c r="E199" s="47">
        <f>'02'!D201</f>
        <v>0</v>
      </c>
    </row>
    <row r="200" spans="1:5" ht="12.75">
      <c r="A200" s="30">
        <v>38</v>
      </c>
      <c r="B200" s="6" t="s">
        <v>1595</v>
      </c>
      <c r="C200" s="19" t="s">
        <v>166</v>
      </c>
      <c r="D200" s="47">
        <v>698000</v>
      </c>
      <c r="E200" s="47">
        <v>430430</v>
      </c>
    </row>
    <row r="201" spans="1:5" ht="12.75">
      <c r="A201" s="30">
        <v>39</v>
      </c>
      <c r="B201" s="6" t="s">
        <v>1594</v>
      </c>
      <c r="C201" s="19" t="s">
        <v>167</v>
      </c>
      <c r="D201" s="47">
        <v>0</v>
      </c>
      <c r="E201" s="47">
        <v>0</v>
      </c>
    </row>
    <row r="202" spans="1:5" ht="12.75">
      <c r="A202" s="30">
        <v>40</v>
      </c>
      <c r="B202" s="6" t="s">
        <v>1593</v>
      </c>
      <c r="C202" s="19" t="s">
        <v>168</v>
      </c>
      <c r="D202" s="47">
        <f>'02'!C204</f>
        <v>0</v>
      </c>
      <c r="E202" s="47">
        <v>0</v>
      </c>
    </row>
    <row r="203" spans="1:5" ht="12.75">
      <c r="A203" s="30">
        <v>41</v>
      </c>
      <c r="B203" s="6" t="s">
        <v>1589</v>
      </c>
      <c r="C203" s="19" t="s">
        <v>169</v>
      </c>
      <c r="D203" s="47">
        <v>7000</v>
      </c>
      <c r="E203" s="47">
        <v>6055</v>
      </c>
    </row>
    <row r="204" spans="1:5" ht="12.75">
      <c r="A204" s="212" t="s">
        <v>1562</v>
      </c>
      <c r="B204" s="6" t="s">
        <v>1590</v>
      </c>
      <c r="C204" s="212" t="s">
        <v>1562</v>
      </c>
      <c r="D204" s="47">
        <f>'02'!C206</f>
        <v>0</v>
      </c>
      <c r="E204" s="47">
        <f>'02'!D206</f>
        <v>0</v>
      </c>
    </row>
    <row r="205" spans="1:5" ht="12.75">
      <c r="A205" s="212" t="s">
        <v>1562</v>
      </c>
      <c r="B205" s="6" t="s">
        <v>1591</v>
      </c>
      <c r="C205" s="212" t="s">
        <v>1562</v>
      </c>
      <c r="D205" s="47">
        <f>'02'!C207</f>
        <v>0</v>
      </c>
      <c r="E205" s="47">
        <f>'02'!D207</f>
        <v>0</v>
      </c>
    </row>
    <row r="206" spans="1:5" ht="12.75">
      <c r="A206" s="212" t="s">
        <v>1562</v>
      </c>
      <c r="B206" s="6" t="s">
        <v>1592</v>
      </c>
      <c r="C206" s="212" t="s">
        <v>1562</v>
      </c>
      <c r="D206" s="47">
        <f>'02'!C208</f>
        <v>0</v>
      </c>
      <c r="E206" s="47">
        <f>'02'!D208</f>
        <v>0</v>
      </c>
    </row>
    <row r="207" spans="1:5" ht="12.75">
      <c r="A207" s="30">
        <v>42</v>
      </c>
      <c r="B207" s="6" t="s">
        <v>1588</v>
      </c>
      <c r="C207" s="19" t="s">
        <v>170</v>
      </c>
      <c r="D207" s="47">
        <f>'02'!C209</f>
        <v>0</v>
      </c>
      <c r="E207" s="47">
        <f>'02'!D209</f>
        <v>0</v>
      </c>
    </row>
    <row r="208" spans="1:5" ht="12.75">
      <c r="A208" s="212" t="s">
        <v>1562</v>
      </c>
      <c r="B208" s="6" t="s">
        <v>1584</v>
      </c>
      <c r="C208" s="212" t="s">
        <v>1562</v>
      </c>
      <c r="D208" s="47">
        <f>'02'!C210</f>
        <v>0</v>
      </c>
      <c r="E208" s="47">
        <f>'02'!D210</f>
        <v>0</v>
      </c>
    </row>
    <row r="209" spans="1:5" ht="12.75">
      <c r="A209" s="212" t="s">
        <v>1562</v>
      </c>
      <c r="B209" s="6" t="s">
        <v>1585</v>
      </c>
      <c r="C209" s="212" t="s">
        <v>1562</v>
      </c>
      <c r="D209" s="47">
        <f>'02'!C211</f>
        <v>0</v>
      </c>
      <c r="E209" s="47">
        <f>'02'!D211</f>
        <v>0</v>
      </c>
    </row>
    <row r="210" spans="1:5" ht="12.75">
      <c r="A210" s="212" t="s">
        <v>1562</v>
      </c>
      <c r="B210" s="6" t="s">
        <v>1586</v>
      </c>
      <c r="C210" s="212" t="s">
        <v>1562</v>
      </c>
      <c r="D210" s="47">
        <f>'02'!C212</f>
        <v>0</v>
      </c>
      <c r="E210" s="47">
        <f>'02'!D212</f>
        <v>0</v>
      </c>
    </row>
    <row r="211" spans="1:5" ht="12.75">
      <c r="A211" s="212" t="s">
        <v>1562</v>
      </c>
      <c r="B211" s="6" t="s">
        <v>1587</v>
      </c>
      <c r="C211" s="212" t="s">
        <v>1562</v>
      </c>
      <c r="D211" s="47">
        <f>'02'!C213</f>
        <v>0</v>
      </c>
      <c r="E211" s="47">
        <f>'02'!D213</f>
        <v>0</v>
      </c>
    </row>
    <row r="212" spans="1:5" ht="12.75">
      <c r="A212" s="30">
        <v>43</v>
      </c>
      <c r="B212" s="46" t="s">
        <v>1123</v>
      </c>
      <c r="C212" s="19" t="s">
        <v>171</v>
      </c>
      <c r="D212" s="47">
        <f>'02'!C214</f>
        <v>0</v>
      </c>
      <c r="E212" s="47">
        <f>'02'!D214</f>
        <v>0</v>
      </c>
    </row>
    <row r="213" spans="1:5" ht="12.75">
      <c r="A213" s="30">
        <v>44</v>
      </c>
      <c r="B213" s="46" t="s">
        <v>1124</v>
      </c>
      <c r="C213" s="19" t="s">
        <v>1347</v>
      </c>
      <c r="D213" s="47">
        <v>13</v>
      </c>
      <c r="E213" s="47">
        <v>13</v>
      </c>
    </row>
    <row r="214" spans="1:5" ht="38.25">
      <c r="A214" s="212" t="s">
        <v>1562</v>
      </c>
      <c r="B214" s="46" t="s">
        <v>1125</v>
      </c>
      <c r="C214" s="212" t="s">
        <v>1562</v>
      </c>
      <c r="D214" s="47">
        <f>'02'!C216</f>
        <v>0</v>
      </c>
      <c r="E214" s="47">
        <f>'02'!D216</f>
        <v>0</v>
      </c>
    </row>
    <row r="215" spans="1:5" ht="12.75">
      <c r="A215" s="212" t="s">
        <v>1562</v>
      </c>
      <c r="B215" s="46" t="s">
        <v>1126</v>
      </c>
      <c r="C215" s="212" t="s">
        <v>1562</v>
      </c>
      <c r="D215" s="47">
        <f>'02'!C217</f>
        <v>0</v>
      </c>
      <c r="E215" s="47">
        <f>'02'!D217</f>
        <v>0</v>
      </c>
    </row>
    <row r="216" spans="1:5" ht="12.75">
      <c r="A216" s="185">
        <v>45</v>
      </c>
      <c r="B216" s="183" t="s">
        <v>1127</v>
      </c>
      <c r="C216" s="185" t="s">
        <v>172</v>
      </c>
      <c r="D216" s="184">
        <f>SUM(D190:D215)</f>
        <v>2123661</v>
      </c>
      <c r="E216" s="184">
        <f>SUM(E190:E215)</f>
        <v>1681640</v>
      </c>
    </row>
    <row r="217" spans="1:5" ht="12.75">
      <c r="A217" s="209">
        <v>46</v>
      </c>
      <c r="B217" s="210" t="s">
        <v>1549</v>
      </c>
      <c r="C217" s="209" t="s">
        <v>173</v>
      </c>
      <c r="D217" s="211">
        <f>'02'!C219</f>
        <v>0</v>
      </c>
      <c r="E217" s="211">
        <f>'02'!D219</f>
        <v>0</v>
      </c>
    </row>
    <row r="218" spans="1:5" ht="12.75">
      <c r="A218" s="209">
        <v>47</v>
      </c>
      <c r="B218" s="210" t="s">
        <v>1550</v>
      </c>
      <c r="C218" s="209" t="s">
        <v>174</v>
      </c>
      <c r="D218" s="211">
        <f>'02'!C221</f>
        <v>0</v>
      </c>
      <c r="E218" s="211">
        <f>'02'!D221</f>
        <v>0</v>
      </c>
    </row>
    <row r="219" spans="1:5" ht="12.75">
      <c r="A219" s="209">
        <v>48</v>
      </c>
      <c r="B219" s="210" t="s">
        <v>1551</v>
      </c>
      <c r="C219" s="209" t="s">
        <v>175</v>
      </c>
      <c r="D219" s="211">
        <f>'02'!C223</f>
        <v>0</v>
      </c>
      <c r="E219" s="211">
        <f>'02'!D223</f>
        <v>0</v>
      </c>
    </row>
    <row r="220" spans="1:5" ht="12.75">
      <c r="A220" s="209">
        <v>49</v>
      </c>
      <c r="B220" s="210" t="s">
        <v>1552</v>
      </c>
      <c r="C220" s="209" t="s">
        <v>176</v>
      </c>
      <c r="D220" s="211">
        <f>'02'!C224</f>
        <v>0</v>
      </c>
      <c r="E220" s="211">
        <f>'02'!D224</f>
        <v>0</v>
      </c>
    </row>
    <row r="221" spans="1:5" ht="12.75">
      <c r="A221" s="209">
        <v>50</v>
      </c>
      <c r="B221" s="210" t="s">
        <v>1553</v>
      </c>
      <c r="C221" s="209" t="s">
        <v>195</v>
      </c>
      <c r="D221" s="211">
        <f>'02'!C226</f>
        <v>0</v>
      </c>
      <c r="E221" s="211">
        <f>'02'!D226</f>
        <v>0</v>
      </c>
    </row>
    <row r="222" spans="1:5" ht="12.75">
      <c r="A222" s="185">
        <v>51</v>
      </c>
      <c r="B222" s="183" t="s">
        <v>1136</v>
      </c>
      <c r="C222" s="185" t="s">
        <v>201</v>
      </c>
      <c r="D222" s="184">
        <f>'02'!C227</f>
        <v>0</v>
      </c>
      <c r="E222" s="184">
        <f>'02'!D227</f>
        <v>0</v>
      </c>
    </row>
    <row r="223" spans="1:5" ht="25.5">
      <c r="A223" s="209">
        <v>52</v>
      </c>
      <c r="B223" s="210" t="s">
        <v>1137</v>
      </c>
      <c r="C223" s="209" t="s">
        <v>202</v>
      </c>
      <c r="D223" s="211">
        <f>'02'!C228</f>
        <v>0</v>
      </c>
      <c r="E223" s="211">
        <f>'02'!D228</f>
        <v>0</v>
      </c>
    </row>
    <row r="224" spans="1:5" ht="25.5">
      <c r="A224" s="209">
        <v>53</v>
      </c>
      <c r="B224" s="210" t="s">
        <v>1138</v>
      </c>
      <c r="C224" s="209" t="s">
        <v>203</v>
      </c>
      <c r="D224" s="211">
        <f>'02'!C229</f>
        <v>0</v>
      </c>
      <c r="E224" s="211">
        <f>'02'!D229</f>
        <v>0</v>
      </c>
    </row>
    <row r="225" spans="1:5" ht="25.5">
      <c r="A225" s="209">
        <v>54</v>
      </c>
      <c r="B225" s="210" t="s">
        <v>1139</v>
      </c>
      <c r="C225" s="209" t="s">
        <v>204</v>
      </c>
      <c r="D225" s="211">
        <f>'02'!C230</f>
        <v>0</v>
      </c>
      <c r="E225" s="211">
        <f>'02'!D230</f>
        <v>0</v>
      </c>
    </row>
    <row r="226" spans="1:5" ht="25.5">
      <c r="A226" s="209">
        <v>55</v>
      </c>
      <c r="B226" s="210" t="s">
        <v>1140</v>
      </c>
      <c r="C226" s="209" t="s">
        <v>1265</v>
      </c>
      <c r="D226" s="211">
        <f>'02'!C231</f>
        <v>0</v>
      </c>
      <c r="E226" s="211">
        <f>'02'!D231</f>
        <v>0</v>
      </c>
    </row>
    <row r="227" spans="1:5" ht="12.75">
      <c r="A227" s="212" t="s">
        <v>1562</v>
      </c>
      <c r="B227" s="46" t="s">
        <v>1141</v>
      </c>
      <c r="C227" s="212" t="s">
        <v>1562</v>
      </c>
      <c r="D227" s="47">
        <f>'02'!C232</f>
        <v>0</v>
      </c>
      <c r="E227" s="47">
        <f>'02'!D232</f>
        <v>0</v>
      </c>
    </row>
    <row r="228" spans="1:5" ht="12.75">
      <c r="A228" s="212" t="s">
        <v>1562</v>
      </c>
      <c r="B228" s="46" t="s">
        <v>1142</v>
      </c>
      <c r="C228" s="212" t="s">
        <v>1562</v>
      </c>
      <c r="D228" s="47">
        <f>'02'!C233</f>
        <v>0</v>
      </c>
      <c r="E228" s="47">
        <f>'02'!D233</f>
        <v>0</v>
      </c>
    </row>
    <row r="229" spans="1:5" ht="12.75">
      <c r="A229" s="212" t="s">
        <v>1562</v>
      </c>
      <c r="B229" s="46" t="s">
        <v>1143</v>
      </c>
      <c r="C229" s="212" t="s">
        <v>1562</v>
      </c>
      <c r="D229" s="47">
        <f>'02'!C234</f>
        <v>0</v>
      </c>
      <c r="E229" s="47">
        <f>'02'!D234</f>
        <v>0</v>
      </c>
    </row>
    <row r="230" spans="1:5" ht="12.75">
      <c r="A230" s="212" t="s">
        <v>1562</v>
      </c>
      <c r="B230" s="46" t="s">
        <v>1144</v>
      </c>
      <c r="C230" s="212" t="s">
        <v>1562</v>
      </c>
      <c r="D230" s="47">
        <f>'02'!C235</f>
        <v>0</v>
      </c>
      <c r="E230" s="47">
        <f>'02'!D235</f>
        <v>0</v>
      </c>
    </row>
    <row r="231" spans="1:5" ht="12.75">
      <c r="A231" s="212" t="s">
        <v>1562</v>
      </c>
      <c r="B231" s="46" t="s">
        <v>1145</v>
      </c>
      <c r="C231" s="212" t="s">
        <v>1562</v>
      </c>
      <c r="D231" s="47">
        <f>'02'!C236</f>
        <v>0</v>
      </c>
      <c r="E231" s="47">
        <f>'02'!D236</f>
        <v>0</v>
      </c>
    </row>
    <row r="232" spans="1:5" ht="12.75">
      <c r="A232" s="212" t="s">
        <v>1562</v>
      </c>
      <c r="B232" s="46" t="s">
        <v>1146</v>
      </c>
      <c r="C232" s="212" t="s">
        <v>1562</v>
      </c>
      <c r="D232" s="47">
        <f>'02'!C237</f>
        <v>0</v>
      </c>
      <c r="E232" s="47">
        <f>'02'!D237</f>
        <v>0</v>
      </c>
    </row>
    <row r="233" spans="1:5" ht="12.75">
      <c r="A233" s="212" t="s">
        <v>1562</v>
      </c>
      <c r="B233" s="46" t="s">
        <v>1147</v>
      </c>
      <c r="C233" s="212" t="s">
        <v>1562</v>
      </c>
      <c r="D233" s="47">
        <f>'02'!C238</f>
        <v>0</v>
      </c>
      <c r="E233" s="47">
        <f>'02'!D238</f>
        <v>0</v>
      </c>
    </row>
    <row r="234" spans="1:5" ht="12.75">
      <c r="A234" s="212" t="s">
        <v>1562</v>
      </c>
      <c r="B234" s="46" t="s">
        <v>1148</v>
      </c>
      <c r="C234" s="212" t="s">
        <v>1562</v>
      </c>
      <c r="D234" s="47">
        <f>'02'!C239</f>
        <v>0</v>
      </c>
      <c r="E234" s="47">
        <f>'02'!D239</f>
        <v>0</v>
      </c>
    </row>
    <row r="235" spans="1:5" ht="12.75">
      <c r="A235" s="212" t="s">
        <v>1562</v>
      </c>
      <c r="B235" s="46" t="s">
        <v>1149</v>
      </c>
      <c r="C235" s="212" t="s">
        <v>1562</v>
      </c>
      <c r="D235" s="47">
        <f>'02'!C240</f>
        <v>0</v>
      </c>
      <c r="E235" s="47">
        <f>'02'!D240</f>
        <v>0</v>
      </c>
    </row>
    <row r="236" spans="1:5" ht="12.75">
      <c r="A236" s="209">
        <v>56</v>
      </c>
      <c r="B236" s="210" t="s">
        <v>1150</v>
      </c>
      <c r="C236" s="209" t="s">
        <v>1460</v>
      </c>
      <c r="D236" s="211">
        <v>255000</v>
      </c>
      <c r="E236" s="211">
        <v>255000</v>
      </c>
    </row>
    <row r="237" spans="1:5" ht="12.75">
      <c r="A237" s="212" t="s">
        <v>1562</v>
      </c>
      <c r="B237" s="46" t="s">
        <v>1151</v>
      </c>
      <c r="C237" s="212" t="s">
        <v>1562</v>
      </c>
      <c r="D237" s="47">
        <f>'02'!C242</f>
        <v>0</v>
      </c>
      <c r="E237" s="47">
        <f>'02'!D242</f>
        <v>0</v>
      </c>
    </row>
    <row r="238" spans="1:5" ht="12.75">
      <c r="A238" s="212" t="s">
        <v>1562</v>
      </c>
      <c r="B238" s="46" t="s">
        <v>1152</v>
      </c>
      <c r="C238" s="212" t="s">
        <v>1562</v>
      </c>
      <c r="D238" s="47">
        <f>'02'!C243</f>
        <v>0</v>
      </c>
      <c r="E238" s="47">
        <f>'02'!D243</f>
        <v>0</v>
      </c>
    </row>
    <row r="239" spans="1:5" ht="12.75">
      <c r="A239" s="212" t="s">
        <v>1562</v>
      </c>
      <c r="B239" s="46" t="s">
        <v>1153</v>
      </c>
      <c r="C239" s="212" t="s">
        <v>1562</v>
      </c>
      <c r="D239" s="47">
        <f>'02'!C244</f>
        <v>0</v>
      </c>
      <c r="E239" s="47">
        <f>'02'!D244</f>
        <v>0</v>
      </c>
    </row>
    <row r="240" spans="1:5" ht="12.75">
      <c r="A240" s="212" t="s">
        <v>1562</v>
      </c>
      <c r="B240" s="46" t="s">
        <v>1154</v>
      </c>
      <c r="C240" s="212" t="s">
        <v>1562</v>
      </c>
      <c r="D240" s="47">
        <f>'02'!C245</f>
        <v>0</v>
      </c>
      <c r="E240" s="47">
        <f>'02'!D245</f>
        <v>0</v>
      </c>
    </row>
    <row r="241" spans="1:5" ht="12.75">
      <c r="A241" s="212" t="s">
        <v>1562</v>
      </c>
      <c r="B241" s="46" t="s">
        <v>1155</v>
      </c>
      <c r="C241" s="212" t="s">
        <v>1562</v>
      </c>
      <c r="D241" s="47">
        <f>'02'!C246</f>
        <v>0</v>
      </c>
      <c r="E241" s="47">
        <f>'02'!D246</f>
        <v>0</v>
      </c>
    </row>
    <row r="242" spans="1:5" ht="12.75">
      <c r="A242" s="212" t="s">
        <v>1562</v>
      </c>
      <c r="B242" s="46" t="s">
        <v>1156</v>
      </c>
      <c r="C242" s="212" t="s">
        <v>1562</v>
      </c>
      <c r="D242" s="47">
        <f>'02'!C247</f>
        <v>0</v>
      </c>
      <c r="E242" s="47">
        <f>'02'!D247</f>
        <v>0</v>
      </c>
    </row>
    <row r="243" spans="1:5" ht="12.75">
      <c r="A243" s="212" t="s">
        <v>1562</v>
      </c>
      <c r="B243" s="46" t="s">
        <v>1157</v>
      </c>
      <c r="C243" s="212" t="s">
        <v>1562</v>
      </c>
      <c r="D243" s="47">
        <f>'02'!C248</f>
        <v>0</v>
      </c>
      <c r="E243" s="47">
        <f>'02'!D248</f>
        <v>0</v>
      </c>
    </row>
    <row r="244" spans="1:5" ht="12.75">
      <c r="A244" s="212" t="s">
        <v>1562</v>
      </c>
      <c r="B244" s="46" t="s">
        <v>1158</v>
      </c>
      <c r="C244" s="212" t="s">
        <v>1562</v>
      </c>
      <c r="D244" s="47">
        <v>255000</v>
      </c>
      <c r="E244" s="47">
        <v>255000</v>
      </c>
    </row>
    <row r="245" spans="1:5" ht="12.75">
      <c r="A245" s="212" t="s">
        <v>1562</v>
      </c>
      <c r="B245" s="46" t="s">
        <v>1159</v>
      </c>
      <c r="C245" s="212" t="s">
        <v>1562</v>
      </c>
      <c r="D245" s="47">
        <f>'02'!C250</f>
        <v>0</v>
      </c>
      <c r="E245" s="47">
        <f>'02'!D250</f>
        <v>0</v>
      </c>
    </row>
    <row r="246" spans="1:5" ht="12.75">
      <c r="A246" s="212" t="s">
        <v>1562</v>
      </c>
      <c r="B246" s="46" t="s">
        <v>1160</v>
      </c>
      <c r="C246" s="212" t="s">
        <v>1562</v>
      </c>
      <c r="D246" s="47">
        <f>'02'!C251</f>
        <v>0</v>
      </c>
      <c r="E246" s="47">
        <f>'02'!D251</f>
        <v>0</v>
      </c>
    </row>
    <row r="247" spans="1:5" ht="12.75">
      <c r="A247" s="212" t="s">
        <v>1562</v>
      </c>
      <c r="B247" s="46" t="s">
        <v>1161</v>
      </c>
      <c r="C247" s="212" t="s">
        <v>1562</v>
      </c>
      <c r="D247" s="47">
        <f>'02'!C252</f>
        <v>0</v>
      </c>
      <c r="E247" s="47">
        <f>'02'!D252</f>
        <v>0</v>
      </c>
    </row>
    <row r="248" spans="1:5" ht="12.75">
      <c r="A248" s="185">
        <v>57</v>
      </c>
      <c r="B248" s="183" t="s">
        <v>1284</v>
      </c>
      <c r="C248" s="185" t="s">
        <v>206</v>
      </c>
      <c r="D248" s="184">
        <v>255000</v>
      </c>
      <c r="E248" s="184">
        <v>255000</v>
      </c>
    </row>
    <row r="249" spans="1:5" ht="25.5">
      <c r="A249" s="209">
        <v>58</v>
      </c>
      <c r="B249" s="210" t="s">
        <v>1163</v>
      </c>
      <c r="C249" s="209" t="s">
        <v>207</v>
      </c>
      <c r="D249" s="211">
        <f>'02'!C254</f>
        <v>0</v>
      </c>
      <c r="E249" s="211">
        <f>'02'!D254</f>
        <v>0</v>
      </c>
    </row>
    <row r="250" spans="1:5" ht="25.5">
      <c r="A250" s="209">
        <v>59</v>
      </c>
      <c r="B250" s="210" t="s">
        <v>1164</v>
      </c>
      <c r="C250" s="209" t="s">
        <v>208</v>
      </c>
      <c r="D250" s="211">
        <f>'02'!C255</f>
        <v>0</v>
      </c>
      <c r="E250" s="211">
        <f>'02'!D255</f>
        <v>0</v>
      </c>
    </row>
    <row r="251" spans="1:5" ht="25.5">
      <c r="A251" s="209">
        <v>60</v>
      </c>
      <c r="B251" s="210" t="s">
        <v>1165</v>
      </c>
      <c r="C251" s="209" t="s">
        <v>209</v>
      </c>
      <c r="D251" s="211">
        <f>'02'!C256</f>
        <v>0</v>
      </c>
      <c r="E251" s="211">
        <f>'02'!D256</f>
        <v>0</v>
      </c>
    </row>
    <row r="252" spans="1:5" ht="25.5">
      <c r="A252" s="209">
        <v>61</v>
      </c>
      <c r="B252" s="210" t="s">
        <v>1283</v>
      </c>
      <c r="C252" s="209" t="s">
        <v>1266</v>
      </c>
      <c r="D252" s="211">
        <v>40635</v>
      </c>
      <c r="E252" s="211">
        <v>40635</v>
      </c>
    </row>
    <row r="253" spans="1:5" ht="12.75">
      <c r="A253" s="212" t="s">
        <v>1562</v>
      </c>
      <c r="B253" s="46" t="s">
        <v>1167</v>
      </c>
      <c r="C253" s="212" t="s">
        <v>1562</v>
      </c>
      <c r="D253" s="47">
        <f>'02'!C258</f>
        <v>0</v>
      </c>
      <c r="E253" s="47">
        <f>'02'!D258</f>
        <v>0</v>
      </c>
    </row>
    <row r="254" spans="1:5" ht="12.75">
      <c r="A254" s="212" t="s">
        <v>1562</v>
      </c>
      <c r="B254" s="46" t="s">
        <v>1168</v>
      </c>
      <c r="C254" s="212" t="s">
        <v>1562</v>
      </c>
      <c r="D254" s="47">
        <f>'02'!C259</f>
        <v>0</v>
      </c>
      <c r="E254" s="47">
        <f>'02'!D259</f>
        <v>0</v>
      </c>
    </row>
    <row r="255" spans="1:5" ht="12.75">
      <c r="A255" s="212" t="s">
        <v>1562</v>
      </c>
      <c r="B255" s="46" t="s">
        <v>1169</v>
      </c>
      <c r="C255" s="212" t="s">
        <v>1562</v>
      </c>
      <c r="D255" s="47">
        <f>'02'!C260</f>
        <v>0</v>
      </c>
      <c r="E255" s="47">
        <f>'02'!D260</f>
        <v>0</v>
      </c>
    </row>
    <row r="256" spans="1:5" ht="12.75">
      <c r="A256" s="212" t="s">
        <v>1562</v>
      </c>
      <c r="B256" s="46" t="s">
        <v>1170</v>
      </c>
      <c r="C256" s="212" t="s">
        <v>1562</v>
      </c>
      <c r="D256" s="47">
        <v>40635</v>
      </c>
      <c r="E256" s="47">
        <v>40635</v>
      </c>
    </row>
    <row r="257" spans="1:5" ht="12.75">
      <c r="A257" s="212" t="s">
        <v>1562</v>
      </c>
      <c r="B257" s="46" t="s">
        <v>1171</v>
      </c>
      <c r="C257" s="212" t="s">
        <v>1562</v>
      </c>
      <c r="D257" s="47">
        <f>'02'!C262</f>
        <v>0</v>
      </c>
      <c r="E257" s="47">
        <f>'02'!D262</f>
        <v>0</v>
      </c>
    </row>
    <row r="258" spans="1:5" ht="12.75">
      <c r="A258" s="212" t="s">
        <v>1562</v>
      </c>
      <c r="B258" s="46" t="s">
        <v>1172</v>
      </c>
      <c r="C258" s="212" t="s">
        <v>1562</v>
      </c>
      <c r="D258" s="47">
        <f>'02'!C263</f>
        <v>0</v>
      </c>
      <c r="E258" s="47">
        <f>'02'!D263</f>
        <v>0</v>
      </c>
    </row>
    <row r="259" spans="1:5" ht="12.75">
      <c r="A259" s="212" t="s">
        <v>1562</v>
      </c>
      <c r="B259" s="46" t="s">
        <v>1173</v>
      </c>
      <c r="C259" s="212" t="s">
        <v>1562</v>
      </c>
      <c r="D259" s="47">
        <f>'02'!C264</f>
        <v>0</v>
      </c>
      <c r="E259" s="47">
        <f>'02'!D264</f>
        <v>0</v>
      </c>
    </row>
    <row r="260" spans="1:5" ht="12.75">
      <c r="A260" s="212" t="s">
        <v>1562</v>
      </c>
      <c r="B260" s="46" t="s">
        <v>1174</v>
      </c>
      <c r="C260" s="212" t="s">
        <v>1562</v>
      </c>
      <c r="D260" s="47">
        <f>'02'!C265</f>
        <v>0</v>
      </c>
      <c r="E260" s="47">
        <f>'02'!D265</f>
        <v>0</v>
      </c>
    </row>
    <row r="261" spans="1:5" ht="12.75">
      <c r="A261" s="212" t="s">
        <v>1562</v>
      </c>
      <c r="B261" s="46" t="s">
        <v>1175</v>
      </c>
      <c r="C261" s="212" t="s">
        <v>1562</v>
      </c>
      <c r="D261" s="47">
        <f>'02'!C266</f>
        <v>0</v>
      </c>
      <c r="E261" s="47">
        <f>'02'!D266</f>
        <v>0</v>
      </c>
    </row>
    <row r="262" spans="1:5" ht="12.75">
      <c r="A262" s="209">
        <v>62</v>
      </c>
      <c r="B262" s="210" t="s">
        <v>1282</v>
      </c>
      <c r="C262" s="209" t="s">
        <v>1267</v>
      </c>
      <c r="D262" s="211">
        <f>'02'!C267</f>
        <v>0</v>
      </c>
      <c r="E262" s="211">
        <f>'02'!D267</f>
        <v>0</v>
      </c>
    </row>
    <row r="263" spans="1:5" ht="12.75">
      <c r="A263" s="212" t="s">
        <v>1562</v>
      </c>
      <c r="B263" s="46" t="s">
        <v>1177</v>
      </c>
      <c r="C263" s="212" t="s">
        <v>1562</v>
      </c>
      <c r="D263" s="47">
        <f>'02'!C268</f>
        <v>0</v>
      </c>
      <c r="E263" s="47">
        <f>'02'!D268</f>
        <v>0</v>
      </c>
    </row>
    <row r="264" spans="1:5" ht="12.75">
      <c r="A264" s="212" t="s">
        <v>1562</v>
      </c>
      <c r="B264" s="46" t="s">
        <v>1178</v>
      </c>
      <c r="C264" s="212" t="s">
        <v>1562</v>
      </c>
      <c r="D264" s="47">
        <f>'02'!C269</f>
        <v>0</v>
      </c>
      <c r="E264" s="47">
        <f>'02'!D269</f>
        <v>0</v>
      </c>
    </row>
    <row r="265" spans="1:5" ht="12.75">
      <c r="A265" s="212" t="s">
        <v>1562</v>
      </c>
      <c r="B265" s="46" t="s">
        <v>1179</v>
      </c>
      <c r="C265" s="212" t="s">
        <v>1562</v>
      </c>
      <c r="D265" s="47">
        <f>'02'!C270</f>
        <v>0</v>
      </c>
      <c r="E265" s="47">
        <f>'02'!D270</f>
        <v>0</v>
      </c>
    </row>
    <row r="266" spans="1:5" ht="12.75">
      <c r="A266" s="212" t="s">
        <v>1562</v>
      </c>
      <c r="B266" s="46" t="s">
        <v>1180</v>
      </c>
      <c r="C266" s="212" t="s">
        <v>1562</v>
      </c>
      <c r="D266" s="47">
        <f>'02'!C271</f>
        <v>0</v>
      </c>
      <c r="E266" s="47">
        <f>'02'!D271</f>
        <v>0</v>
      </c>
    </row>
    <row r="267" spans="1:5" ht="12.75">
      <c r="A267" s="212" t="s">
        <v>1562</v>
      </c>
      <c r="B267" s="46" t="s">
        <v>1181</v>
      </c>
      <c r="C267" s="212" t="s">
        <v>1562</v>
      </c>
      <c r="D267" s="47">
        <f>'02'!C272</f>
        <v>0</v>
      </c>
      <c r="E267" s="47">
        <f>'02'!D272</f>
        <v>0</v>
      </c>
    </row>
    <row r="268" spans="1:5" ht="12.75">
      <c r="A268" s="212" t="s">
        <v>1562</v>
      </c>
      <c r="B268" s="46" t="s">
        <v>1182</v>
      </c>
      <c r="C268" s="212" t="s">
        <v>1562</v>
      </c>
      <c r="D268" s="47">
        <f>'02'!C273</f>
        <v>0</v>
      </c>
      <c r="E268" s="47">
        <f>'02'!D273</f>
        <v>0</v>
      </c>
    </row>
    <row r="269" spans="1:5" ht="12.75">
      <c r="A269" s="212" t="s">
        <v>1562</v>
      </c>
      <c r="B269" s="46" t="s">
        <v>1183</v>
      </c>
      <c r="C269" s="212" t="s">
        <v>1562</v>
      </c>
      <c r="D269" s="47">
        <f>'02'!C274</f>
        <v>0</v>
      </c>
      <c r="E269" s="47">
        <f>'02'!D274</f>
        <v>0</v>
      </c>
    </row>
    <row r="270" spans="1:5" ht="12.75">
      <c r="A270" s="212" t="s">
        <v>1562</v>
      </c>
      <c r="B270" s="46" t="s">
        <v>1184</v>
      </c>
      <c r="C270" s="212" t="s">
        <v>1562</v>
      </c>
      <c r="D270" s="47">
        <f>'02'!C275</f>
        <v>0</v>
      </c>
      <c r="E270" s="47">
        <f>'02'!D275</f>
        <v>0</v>
      </c>
    </row>
    <row r="271" spans="1:5" ht="12.75">
      <c r="A271" s="212" t="s">
        <v>1562</v>
      </c>
      <c r="B271" s="46" t="s">
        <v>1185</v>
      </c>
      <c r="C271" s="212" t="s">
        <v>1562</v>
      </c>
      <c r="D271" s="47">
        <f>'02'!C276</f>
        <v>0</v>
      </c>
      <c r="E271" s="47">
        <f>'02'!D276</f>
        <v>0</v>
      </c>
    </row>
    <row r="272" spans="1:5" ht="12.75">
      <c r="A272" s="212" t="s">
        <v>1562</v>
      </c>
      <c r="B272" s="46" t="s">
        <v>1186</v>
      </c>
      <c r="C272" s="212" t="s">
        <v>1562</v>
      </c>
      <c r="D272" s="47">
        <f>'02'!C277</f>
        <v>0</v>
      </c>
      <c r="E272" s="47">
        <f>'02'!D277</f>
        <v>0</v>
      </c>
    </row>
    <row r="273" spans="1:5" ht="12.75">
      <c r="A273" s="212" t="s">
        <v>1562</v>
      </c>
      <c r="B273" s="46" t="s">
        <v>1187</v>
      </c>
      <c r="C273" s="212" t="s">
        <v>1562</v>
      </c>
      <c r="D273" s="47">
        <f>'02'!C278</f>
        <v>0</v>
      </c>
      <c r="E273" s="47">
        <f>'02'!D278</f>
        <v>0</v>
      </c>
    </row>
    <row r="274" spans="1:5" ht="12.75">
      <c r="A274" s="185">
        <v>63</v>
      </c>
      <c r="B274" s="183" t="s">
        <v>1281</v>
      </c>
      <c r="C274" s="185" t="s">
        <v>210</v>
      </c>
      <c r="D274" s="184">
        <v>40635</v>
      </c>
      <c r="E274" s="184">
        <v>40635</v>
      </c>
    </row>
    <row r="275" spans="1:5" ht="12.75">
      <c r="A275" s="54">
        <v>64</v>
      </c>
      <c r="B275" s="51" t="s">
        <v>1280</v>
      </c>
      <c r="C275" s="19" t="s">
        <v>211</v>
      </c>
      <c r="D275" s="52">
        <v>27651753</v>
      </c>
      <c r="E275" s="52">
        <v>27183956</v>
      </c>
    </row>
    <row r="276" spans="1:5" ht="12.75">
      <c r="A276" s="30">
        <v>65</v>
      </c>
      <c r="B276" s="46" t="s">
        <v>1233</v>
      </c>
      <c r="C276" s="19" t="s">
        <v>1461</v>
      </c>
      <c r="D276" s="47">
        <f>'04'!C4</f>
        <v>0</v>
      </c>
      <c r="E276" s="47">
        <f>'04'!D4</f>
        <v>0</v>
      </c>
    </row>
    <row r="277" spans="1:5" ht="12.75">
      <c r="A277" s="30">
        <v>66</v>
      </c>
      <c r="B277" s="46" t="s">
        <v>1234</v>
      </c>
      <c r="C277" s="19" t="s">
        <v>1462</v>
      </c>
      <c r="D277" s="47">
        <f>'04'!C5</f>
        <v>0</v>
      </c>
      <c r="E277" s="47">
        <f>'04'!D5</f>
        <v>0</v>
      </c>
    </row>
    <row r="278" spans="1:5" ht="12.75">
      <c r="A278" s="30">
        <v>67</v>
      </c>
      <c r="B278" s="46" t="s">
        <v>1235</v>
      </c>
      <c r="C278" s="19" t="s">
        <v>1463</v>
      </c>
      <c r="D278" s="47">
        <f>'04'!C6</f>
        <v>0</v>
      </c>
      <c r="E278" s="47">
        <f>'04'!D6</f>
        <v>0</v>
      </c>
    </row>
    <row r="279" spans="1:5" ht="12.75">
      <c r="A279" s="30">
        <v>68</v>
      </c>
      <c r="B279" s="6" t="s">
        <v>1279</v>
      </c>
      <c r="C279" s="19" t="s">
        <v>212</v>
      </c>
      <c r="D279" s="47">
        <f>'04'!C7</f>
        <v>0</v>
      </c>
      <c r="E279" s="47">
        <f>'04'!D7</f>
        <v>0</v>
      </c>
    </row>
    <row r="280" spans="1:5" ht="12.75">
      <c r="A280" s="30">
        <v>69</v>
      </c>
      <c r="B280" s="6" t="s">
        <v>1270</v>
      </c>
      <c r="C280" s="19" t="s">
        <v>1464</v>
      </c>
      <c r="D280" s="47">
        <f>'04'!C8</f>
        <v>0</v>
      </c>
      <c r="E280" s="47">
        <f>'04'!D8</f>
        <v>0</v>
      </c>
    </row>
    <row r="281" spans="1:5" ht="12.75">
      <c r="A281" s="30">
        <v>70</v>
      </c>
      <c r="B281" s="46" t="s">
        <v>1240</v>
      </c>
      <c r="C281" s="19" t="s">
        <v>1465</v>
      </c>
      <c r="D281" s="47">
        <f>'04'!C11</f>
        <v>0</v>
      </c>
      <c r="E281" s="47">
        <f>'04'!D11</f>
        <v>0</v>
      </c>
    </row>
    <row r="282" spans="1:5" ht="12.75">
      <c r="A282" s="30">
        <v>71</v>
      </c>
      <c r="B282" s="46" t="s">
        <v>1241</v>
      </c>
      <c r="C282" s="19" t="s">
        <v>1466</v>
      </c>
      <c r="D282" s="47">
        <f>'04'!C12</f>
        <v>0</v>
      </c>
      <c r="E282" s="47">
        <f>'04'!D12</f>
        <v>0</v>
      </c>
    </row>
    <row r="283" spans="1:5" ht="12.75">
      <c r="A283" s="30">
        <v>72</v>
      </c>
      <c r="B283" s="46" t="s">
        <v>1242</v>
      </c>
      <c r="C283" s="19" t="s">
        <v>1467</v>
      </c>
      <c r="D283" s="47">
        <f>'04'!C13</f>
        <v>0</v>
      </c>
      <c r="E283" s="47">
        <f>'04'!D13</f>
        <v>0</v>
      </c>
    </row>
    <row r="284" spans="1:5" ht="12.75">
      <c r="A284" s="30">
        <v>73</v>
      </c>
      <c r="B284" s="6" t="s">
        <v>1278</v>
      </c>
      <c r="C284" s="19" t="s">
        <v>213</v>
      </c>
      <c r="D284" s="47">
        <f>'04'!C14</f>
        <v>0</v>
      </c>
      <c r="E284" s="47">
        <f>'04'!D14</f>
        <v>0</v>
      </c>
    </row>
    <row r="285" spans="1:5" ht="12.75">
      <c r="A285" s="30">
        <v>74</v>
      </c>
      <c r="B285" s="46" t="s">
        <v>1244</v>
      </c>
      <c r="C285" s="19" t="s">
        <v>1468</v>
      </c>
      <c r="D285" s="47">
        <v>7474095</v>
      </c>
      <c r="E285" s="47">
        <v>7474095</v>
      </c>
    </row>
    <row r="286" spans="1:5" ht="12.75">
      <c r="A286" s="30">
        <v>75</v>
      </c>
      <c r="B286" s="46" t="s">
        <v>1245</v>
      </c>
      <c r="C286" s="19" t="s">
        <v>1469</v>
      </c>
      <c r="D286" s="47">
        <f>'04'!C16</f>
        <v>0</v>
      </c>
      <c r="E286" s="47">
        <f>'04'!D16</f>
        <v>0</v>
      </c>
    </row>
    <row r="287" spans="1:5" ht="12.75">
      <c r="A287" s="30">
        <v>76</v>
      </c>
      <c r="B287" s="6" t="s">
        <v>1277</v>
      </c>
      <c r="C287" s="19" t="s">
        <v>214</v>
      </c>
      <c r="D287" s="47">
        <v>7474095</v>
      </c>
      <c r="E287" s="47">
        <v>7474095</v>
      </c>
    </row>
    <row r="288" spans="1:5" ht="12.75">
      <c r="A288" s="30">
        <v>77</v>
      </c>
      <c r="B288" s="46" t="s">
        <v>1247</v>
      </c>
      <c r="C288" s="19" t="s">
        <v>215</v>
      </c>
      <c r="D288" s="47">
        <v>703428</v>
      </c>
      <c r="E288" s="47">
        <v>703428</v>
      </c>
    </row>
    <row r="289" spans="1:5" ht="12.75">
      <c r="A289" s="30">
        <v>78</v>
      </c>
      <c r="B289" s="46" t="s">
        <v>1248</v>
      </c>
      <c r="C289" s="19" t="s">
        <v>1372</v>
      </c>
      <c r="D289" s="47">
        <f>'04'!C19</f>
        <v>0</v>
      </c>
      <c r="E289" s="47">
        <f>'04'!D19</f>
        <v>0</v>
      </c>
    </row>
    <row r="290" spans="1:5" ht="12.75">
      <c r="A290" s="30">
        <v>79</v>
      </c>
      <c r="B290" s="46" t="s">
        <v>1249</v>
      </c>
      <c r="C290" s="19" t="s">
        <v>426</v>
      </c>
      <c r="D290" s="47">
        <f>'04'!C20</f>
        <v>0</v>
      </c>
      <c r="E290" s="47">
        <f>'04'!D20</f>
        <v>0</v>
      </c>
    </row>
    <row r="291" spans="1:5" ht="12.75">
      <c r="A291" s="30">
        <v>80</v>
      </c>
      <c r="B291" s="46" t="s">
        <v>1250</v>
      </c>
      <c r="C291" s="19" t="s">
        <v>216</v>
      </c>
      <c r="D291" s="47">
        <f>'04'!C21</f>
        <v>0</v>
      </c>
      <c r="E291" s="47">
        <f>'04'!D21</f>
        <v>0</v>
      </c>
    </row>
    <row r="292" spans="1:5" ht="12.75">
      <c r="A292" s="30">
        <v>81</v>
      </c>
      <c r="B292" s="46" t="s">
        <v>1251</v>
      </c>
      <c r="C292" s="19" t="s">
        <v>1470</v>
      </c>
      <c r="D292" s="47">
        <f>'04'!C22</f>
        <v>0</v>
      </c>
      <c r="E292" s="47">
        <f>'04'!D22</f>
        <v>0</v>
      </c>
    </row>
    <row r="293" spans="1:5" ht="12.75">
      <c r="A293" s="30">
        <v>82</v>
      </c>
      <c r="B293" s="46" t="s">
        <v>1252</v>
      </c>
      <c r="C293" s="19" t="s">
        <v>1471</v>
      </c>
      <c r="D293" s="47">
        <f>'04'!C23</f>
        <v>0</v>
      </c>
      <c r="E293" s="47">
        <f>'04'!D23</f>
        <v>0</v>
      </c>
    </row>
    <row r="294" spans="1:5" ht="12.75">
      <c r="A294" s="30">
        <v>83</v>
      </c>
      <c r="B294" s="46" t="s">
        <v>1253</v>
      </c>
      <c r="C294" s="19" t="s">
        <v>1472</v>
      </c>
      <c r="D294" s="47">
        <f>'04'!C24</f>
        <v>0</v>
      </c>
      <c r="E294" s="47">
        <f>'04'!D24</f>
        <v>0</v>
      </c>
    </row>
    <row r="295" spans="1:5" ht="12.75">
      <c r="A295" s="30">
        <v>84</v>
      </c>
      <c r="B295" s="6" t="s">
        <v>1276</v>
      </c>
      <c r="C295" s="19" t="s">
        <v>1373</v>
      </c>
      <c r="D295" s="47">
        <f>'04'!C25</f>
        <v>0</v>
      </c>
      <c r="E295" s="47">
        <f>'04'!D25</f>
        <v>0</v>
      </c>
    </row>
    <row r="296" spans="1:5" ht="12.75">
      <c r="A296" s="209">
        <v>88</v>
      </c>
      <c r="B296" s="210" t="s">
        <v>1275</v>
      </c>
      <c r="C296" s="209" t="s">
        <v>217</v>
      </c>
      <c r="D296" s="211">
        <v>8177523</v>
      </c>
      <c r="E296" s="211">
        <v>8177523</v>
      </c>
    </row>
    <row r="297" spans="1:5" ht="12.75">
      <c r="A297" s="30">
        <v>89</v>
      </c>
      <c r="B297" s="46" t="s">
        <v>1256</v>
      </c>
      <c r="C297" s="19" t="s">
        <v>218</v>
      </c>
      <c r="D297" s="47">
        <f>'04'!C27</f>
        <v>0</v>
      </c>
      <c r="E297" s="47">
        <f>'04'!D27</f>
        <v>0</v>
      </c>
    </row>
    <row r="298" spans="1:5" ht="12.75">
      <c r="A298" s="30">
        <v>90</v>
      </c>
      <c r="B298" s="46" t="s">
        <v>1257</v>
      </c>
      <c r="C298" s="19" t="s">
        <v>219</v>
      </c>
      <c r="D298" s="47">
        <f>'04'!C28</f>
        <v>0</v>
      </c>
      <c r="E298" s="47">
        <f>'04'!D28</f>
        <v>0</v>
      </c>
    </row>
    <row r="299" spans="1:5" ht="12.75">
      <c r="A299" s="30">
        <v>91</v>
      </c>
      <c r="B299" s="46" t="s">
        <v>1258</v>
      </c>
      <c r="C299" s="19" t="s">
        <v>220</v>
      </c>
      <c r="D299" s="47">
        <f>'04'!C29</f>
        <v>0</v>
      </c>
      <c r="E299" s="47">
        <f>'04'!D29</f>
        <v>0</v>
      </c>
    </row>
    <row r="300" spans="1:5" ht="12.75">
      <c r="A300" s="30">
        <v>92</v>
      </c>
      <c r="B300" s="46" t="s">
        <v>1259</v>
      </c>
      <c r="C300" s="19" t="s">
        <v>221</v>
      </c>
      <c r="D300" s="47">
        <f>'04'!C30</f>
        <v>0</v>
      </c>
      <c r="E300" s="47">
        <f>'04'!D30</f>
        <v>0</v>
      </c>
    </row>
    <row r="301" spans="1:5" ht="12.75">
      <c r="A301" s="30">
        <v>93</v>
      </c>
      <c r="B301" s="46" t="s">
        <v>1260</v>
      </c>
      <c r="C301" s="19" t="s">
        <v>1374</v>
      </c>
      <c r="D301" s="47">
        <f>'04'!C31</f>
        <v>0</v>
      </c>
      <c r="E301" s="47">
        <f>'04'!D31</f>
        <v>0</v>
      </c>
    </row>
    <row r="302" spans="1:5" ht="12.75">
      <c r="A302" s="209">
        <v>94</v>
      </c>
      <c r="B302" s="210" t="s">
        <v>1274</v>
      </c>
      <c r="C302" s="209" t="s">
        <v>222</v>
      </c>
      <c r="D302" s="211">
        <f>'04'!C32</f>
        <v>0</v>
      </c>
      <c r="E302" s="211">
        <f>'04'!D32</f>
        <v>0</v>
      </c>
    </row>
    <row r="303" spans="1:5" ht="12.75">
      <c r="A303" s="209">
        <v>95</v>
      </c>
      <c r="B303" s="210" t="s">
        <v>1262</v>
      </c>
      <c r="C303" s="209" t="s">
        <v>223</v>
      </c>
      <c r="D303" s="211">
        <f>'04'!C33</f>
        <v>0</v>
      </c>
      <c r="E303" s="211">
        <f>'04'!D33</f>
        <v>0</v>
      </c>
    </row>
    <row r="304" spans="1:5" ht="12.75">
      <c r="A304" s="209">
        <v>96</v>
      </c>
      <c r="B304" s="210" t="s">
        <v>1263</v>
      </c>
      <c r="C304" s="209" t="s">
        <v>1375</v>
      </c>
      <c r="D304" s="211">
        <f>'04'!C34</f>
        <v>0</v>
      </c>
      <c r="E304" s="211">
        <f>'04'!D34</f>
        <v>0</v>
      </c>
    </row>
    <row r="305" spans="1:5" ht="12.75">
      <c r="A305" s="185">
        <v>97</v>
      </c>
      <c r="B305" s="183" t="s">
        <v>1273</v>
      </c>
      <c r="C305" s="185" t="s">
        <v>224</v>
      </c>
      <c r="D305" s="184">
        <v>8177523</v>
      </c>
      <c r="E305" s="184">
        <v>8177523</v>
      </c>
    </row>
    <row r="306" spans="1:5" ht="12.75">
      <c r="A306" s="185"/>
      <c r="B306" s="183" t="s">
        <v>462</v>
      </c>
      <c r="C306" s="182"/>
      <c r="D306" s="184">
        <f>D305+D275</f>
        <v>35829276</v>
      </c>
      <c r="E306" s="184">
        <f>E305+E275</f>
        <v>35361479</v>
      </c>
    </row>
    <row r="307" spans="1:5" ht="12.75">
      <c r="A307" s="48"/>
      <c r="B307" s="49"/>
      <c r="C307" s="48"/>
      <c r="D307" s="50"/>
      <c r="E307" s="50"/>
    </row>
    <row r="308" spans="1:4" ht="18" customHeight="1">
      <c r="A308" s="305" t="s">
        <v>1793</v>
      </c>
      <c r="B308" s="306"/>
      <c r="C308" s="306"/>
      <c r="D308" s="306"/>
    </row>
    <row r="309" spans="1:4" ht="12.75" customHeight="1">
      <c r="A309" s="304" t="s">
        <v>1268</v>
      </c>
      <c r="B309" s="304"/>
      <c r="C309" s="304"/>
      <c r="D309" s="304"/>
    </row>
    <row r="310" spans="1:4" ht="12.75" customHeight="1">
      <c r="A310" s="303" t="s">
        <v>1452</v>
      </c>
      <c r="B310" s="303"/>
      <c r="C310" s="303"/>
      <c r="D310" s="303"/>
    </row>
    <row r="311" spans="1:5" ht="12.75">
      <c r="A311" s="289" t="s">
        <v>422</v>
      </c>
      <c r="B311" s="5" t="s">
        <v>420</v>
      </c>
      <c r="C311" s="307" t="s">
        <v>1792</v>
      </c>
      <c r="D311" s="27" t="s">
        <v>421</v>
      </c>
      <c r="E311" s="27" t="s">
        <v>6</v>
      </c>
    </row>
    <row r="312" spans="1:5" ht="26.25" customHeight="1">
      <c r="A312" s="289"/>
      <c r="B312" s="5" t="s">
        <v>149</v>
      </c>
      <c r="C312" s="308"/>
      <c r="D312" s="222" t="s">
        <v>1802</v>
      </c>
      <c r="E312" s="5"/>
    </row>
    <row r="313" spans="1:5" ht="12.75">
      <c r="A313" s="30" t="s">
        <v>1</v>
      </c>
      <c r="B313" s="6" t="s">
        <v>1662</v>
      </c>
      <c r="C313" s="19" t="s">
        <v>225</v>
      </c>
      <c r="D313" s="47">
        <v>6185990</v>
      </c>
      <c r="E313" s="47">
        <v>6185990</v>
      </c>
    </row>
    <row r="314" spans="1:5" ht="12.75">
      <c r="A314" s="30" t="s">
        <v>2</v>
      </c>
      <c r="B314" s="6" t="s">
        <v>1663</v>
      </c>
      <c r="C314" s="19" t="s">
        <v>226</v>
      </c>
      <c r="D314" s="47">
        <v>0</v>
      </c>
      <c r="E314" s="47">
        <v>0</v>
      </c>
    </row>
    <row r="315" spans="1:5" ht="12.75">
      <c r="A315" s="30" t="s">
        <v>3</v>
      </c>
      <c r="B315" s="6" t="s">
        <v>1664</v>
      </c>
      <c r="C315" s="19" t="s">
        <v>227</v>
      </c>
      <c r="D315" s="47">
        <v>0</v>
      </c>
      <c r="E315" s="47">
        <v>0</v>
      </c>
    </row>
    <row r="316" spans="1:5" ht="12.75">
      <c r="A316" s="30" t="s">
        <v>4</v>
      </c>
      <c r="B316" s="6" t="s">
        <v>1665</v>
      </c>
      <c r="C316" s="19" t="s">
        <v>228</v>
      </c>
      <c r="D316" s="47">
        <v>0</v>
      </c>
      <c r="E316" s="47">
        <v>0</v>
      </c>
    </row>
    <row r="317" spans="1:5" ht="12.75">
      <c r="A317" s="30" t="s">
        <v>7</v>
      </c>
      <c r="B317" s="6" t="s">
        <v>1666</v>
      </c>
      <c r="C317" s="19" t="s">
        <v>229</v>
      </c>
      <c r="D317" s="47">
        <v>0</v>
      </c>
      <c r="E317" s="47">
        <v>0</v>
      </c>
    </row>
    <row r="318" spans="1:5" ht="12.75">
      <c r="A318" s="30" t="s">
        <v>8</v>
      </c>
      <c r="B318" s="6" t="s">
        <v>1667</v>
      </c>
      <c r="C318" s="19" t="s">
        <v>230</v>
      </c>
      <c r="D318" s="47">
        <v>0</v>
      </c>
      <c r="E318" s="47">
        <v>0</v>
      </c>
    </row>
    <row r="319" spans="1:5" ht="12.75">
      <c r="A319" s="30" t="s">
        <v>9</v>
      </c>
      <c r="B319" s="6" t="s">
        <v>1668</v>
      </c>
      <c r="C319" s="19" t="s">
        <v>231</v>
      </c>
      <c r="D319" s="47">
        <v>0</v>
      </c>
      <c r="E319" s="47">
        <v>0</v>
      </c>
    </row>
    <row r="320" spans="1:5" ht="12.75">
      <c r="A320" s="30" t="s">
        <v>10</v>
      </c>
      <c r="B320" s="6" t="s">
        <v>1669</v>
      </c>
      <c r="C320" s="19" t="s">
        <v>232</v>
      </c>
      <c r="D320" s="47">
        <v>0</v>
      </c>
      <c r="E320" s="47">
        <v>0</v>
      </c>
    </row>
    <row r="321" spans="1:5" ht="12.75">
      <c r="A321" s="30" t="s">
        <v>11</v>
      </c>
      <c r="B321" s="6" t="s">
        <v>1670</v>
      </c>
      <c r="C321" s="19" t="s">
        <v>233</v>
      </c>
      <c r="D321" s="47">
        <v>0</v>
      </c>
      <c r="E321" s="47">
        <v>0</v>
      </c>
    </row>
    <row r="322" spans="1:5" ht="12.75">
      <c r="A322" s="30" t="s">
        <v>12</v>
      </c>
      <c r="B322" s="6" t="s">
        <v>1671</v>
      </c>
      <c r="C322" s="19" t="s">
        <v>234</v>
      </c>
      <c r="D322" s="47">
        <v>0</v>
      </c>
      <c r="E322" s="47">
        <v>0</v>
      </c>
    </row>
    <row r="323" spans="1:5" ht="12.75">
      <c r="A323" s="30" t="s">
        <v>13</v>
      </c>
      <c r="B323" s="6" t="s">
        <v>1672</v>
      </c>
      <c r="C323" s="19" t="s">
        <v>235</v>
      </c>
      <c r="D323" s="47">
        <v>0</v>
      </c>
      <c r="E323" s="47">
        <v>0</v>
      </c>
    </row>
    <row r="324" spans="1:5" ht="12.75">
      <c r="A324" s="30" t="s">
        <v>14</v>
      </c>
      <c r="B324" s="6" t="s">
        <v>1673</v>
      </c>
      <c r="C324" s="19" t="s">
        <v>236</v>
      </c>
      <c r="D324" s="47">
        <v>0</v>
      </c>
      <c r="E324" s="47">
        <v>0</v>
      </c>
    </row>
    <row r="325" spans="1:5" ht="12.75">
      <c r="A325" s="30" t="s">
        <v>14</v>
      </c>
      <c r="B325" s="6" t="s">
        <v>377</v>
      </c>
      <c r="C325" s="19" t="s">
        <v>237</v>
      </c>
      <c r="D325" s="47">
        <v>80745</v>
      </c>
      <c r="E325" s="47">
        <v>80745</v>
      </c>
    </row>
    <row r="326" spans="1:5" ht="12.75">
      <c r="A326" s="212" t="s">
        <v>1562</v>
      </c>
      <c r="B326" s="6" t="s">
        <v>1674</v>
      </c>
      <c r="C326" s="212" t="s">
        <v>1562</v>
      </c>
      <c r="D326" s="47">
        <v>0</v>
      </c>
      <c r="E326" s="47">
        <v>0</v>
      </c>
    </row>
    <row r="327" spans="1:5" ht="12.75">
      <c r="A327" s="30">
        <v>13</v>
      </c>
      <c r="B327" s="9" t="s">
        <v>441</v>
      </c>
      <c r="C327" s="213" t="s">
        <v>238</v>
      </c>
      <c r="D327" s="20">
        <f>SUM(D313:D326)</f>
        <v>6266735</v>
      </c>
      <c r="E327" s="20">
        <f>SUM(E313:E326)</f>
        <v>6266735</v>
      </c>
    </row>
    <row r="328" spans="1:5" ht="12.75">
      <c r="A328" s="30">
        <v>14</v>
      </c>
      <c r="B328" s="6" t="s">
        <v>1661</v>
      </c>
      <c r="C328" s="19" t="s">
        <v>239</v>
      </c>
      <c r="D328" s="47">
        <v>2257000</v>
      </c>
      <c r="E328" s="47">
        <v>2235089</v>
      </c>
    </row>
    <row r="329" spans="1:5" ht="25.5">
      <c r="A329" s="30">
        <v>15</v>
      </c>
      <c r="B329" s="6" t="s">
        <v>373</v>
      </c>
      <c r="C329" s="19" t="s">
        <v>240</v>
      </c>
      <c r="D329" s="47">
        <v>240000</v>
      </c>
      <c r="E329" s="47">
        <v>240000</v>
      </c>
    </row>
    <row r="330" spans="1:5" ht="12.75">
      <c r="A330" s="30">
        <v>16</v>
      </c>
      <c r="B330" s="6" t="s">
        <v>1660</v>
      </c>
      <c r="C330" s="19" t="s">
        <v>241</v>
      </c>
      <c r="D330" s="47">
        <v>0</v>
      </c>
      <c r="E330" s="47">
        <v>0</v>
      </c>
    </row>
    <row r="331" spans="1:5" ht="12.75">
      <c r="A331" s="30">
        <v>17</v>
      </c>
      <c r="B331" s="9" t="s">
        <v>1659</v>
      </c>
      <c r="C331" s="213" t="s">
        <v>242</v>
      </c>
      <c r="D331" s="20">
        <v>2497000</v>
      </c>
      <c r="E331" s="20">
        <v>2475089</v>
      </c>
    </row>
    <row r="332" spans="1:5" ht="12.75">
      <c r="A332" s="215" t="s">
        <v>19</v>
      </c>
      <c r="B332" s="183" t="s">
        <v>1658</v>
      </c>
      <c r="C332" s="185" t="s">
        <v>243</v>
      </c>
      <c r="D332" s="184">
        <f>D327+D331</f>
        <v>8763735</v>
      </c>
      <c r="E332" s="184">
        <f>E327+E331</f>
        <v>8741824</v>
      </c>
    </row>
    <row r="333" spans="1:5" ht="12.75">
      <c r="A333" s="215" t="s">
        <v>20</v>
      </c>
      <c r="B333" s="183" t="s">
        <v>1657</v>
      </c>
      <c r="C333" s="185" t="s">
        <v>244</v>
      </c>
      <c r="D333" s="184">
        <v>1627516</v>
      </c>
      <c r="E333" s="184">
        <v>1627516</v>
      </c>
    </row>
    <row r="334" spans="1:5" ht="12.75">
      <c r="A334" s="212" t="s">
        <v>1562</v>
      </c>
      <c r="B334" s="6" t="s">
        <v>1652</v>
      </c>
      <c r="C334" s="212" t="s">
        <v>1562</v>
      </c>
      <c r="D334" s="47">
        <v>1576201</v>
      </c>
      <c r="E334" s="47">
        <v>1576201</v>
      </c>
    </row>
    <row r="335" spans="1:5" ht="12.75">
      <c r="A335" s="212" t="s">
        <v>1562</v>
      </c>
      <c r="B335" s="6" t="s">
        <v>1653</v>
      </c>
      <c r="C335" s="212" t="s">
        <v>1562</v>
      </c>
      <c r="D335" s="47">
        <v>0</v>
      </c>
      <c r="E335" s="47">
        <v>0</v>
      </c>
    </row>
    <row r="336" spans="1:5" ht="12.75">
      <c r="A336" s="212" t="s">
        <v>1562</v>
      </c>
      <c r="B336" s="6" t="s">
        <v>1654</v>
      </c>
      <c r="C336" s="212" t="s">
        <v>1562</v>
      </c>
      <c r="D336" s="47">
        <v>0</v>
      </c>
      <c r="E336" s="47">
        <v>0</v>
      </c>
    </row>
    <row r="337" spans="1:5" ht="12.75">
      <c r="A337" s="212" t="s">
        <v>1562</v>
      </c>
      <c r="B337" s="6" t="s">
        <v>1655</v>
      </c>
      <c r="C337" s="212" t="s">
        <v>1562</v>
      </c>
      <c r="D337" s="47">
        <v>24774</v>
      </c>
      <c r="E337" s="47">
        <v>24774</v>
      </c>
    </row>
    <row r="338" spans="1:5" ht="12.75">
      <c r="A338" s="212" t="s">
        <v>1562</v>
      </c>
      <c r="B338" s="6" t="s">
        <v>1656</v>
      </c>
      <c r="C338" s="212" t="s">
        <v>1562</v>
      </c>
      <c r="D338" s="47">
        <v>0</v>
      </c>
      <c r="E338" s="47">
        <v>0</v>
      </c>
    </row>
    <row r="339" spans="1:5" ht="25.5">
      <c r="A339" s="212" t="s">
        <v>1562</v>
      </c>
      <c r="B339" s="46" t="s">
        <v>503</v>
      </c>
      <c r="C339" s="212" t="s">
        <v>1562</v>
      </c>
      <c r="D339" s="47">
        <v>26541</v>
      </c>
      <c r="E339" s="47">
        <v>26541</v>
      </c>
    </row>
    <row r="340" spans="1:5" ht="12.75">
      <c r="A340" s="212" t="s">
        <v>1562</v>
      </c>
      <c r="B340" s="46" t="s">
        <v>504</v>
      </c>
      <c r="C340" s="212" t="s">
        <v>1562</v>
      </c>
      <c r="D340" s="47"/>
      <c r="E340" s="47"/>
    </row>
    <row r="341" spans="1:5" ht="12.75">
      <c r="A341" s="212" t="s">
        <v>21</v>
      </c>
      <c r="B341" s="46" t="s">
        <v>505</v>
      </c>
      <c r="C341" s="19" t="s">
        <v>245</v>
      </c>
      <c r="D341" s="47">
        <v>111117</v>
      </c>
      <c r="E341" s="47">
        <v>111117</v>
      </c>
    </row>
    <row r="342" spans="1:5" ht="12.75">
      <c r="A342" s="212" t="s">
        <v>22</v>
      </c>
      <c r="B342" s="6" t="s">
        <v>1651</v>
      </c>
      <c r="C342" s="19" t="s">
        <v>246</v>
      </c>
      <c r="D342" s="47">
        <v>1979848</v>
      </c>
      <c r="E342" s="47">
        <v>1967248</v>
      </c>
    </row>
    <row r="343" spans="1:5" ht="12.75">
      <c r="A343" s="212" t="s">
        <v>1562</v>
      </c>
      <c r="B343" s="6" t="s">
        <v>1649</v>
      </c>
      <c r="C343" s="212" t="s">
        <v>1562</v>
      </c>
      <c r="D343" s="47">
        <v>822296</v>
      </c>
      <c r="E343" s="47">
        <v>822296</v>
      </c>
    </row>
    <row r="344" spans="1:5" ht="12.75">
      <c r="A344" s="212" t="s">
        <v>1562</v>
      </c>
      <c r="B344" s="6" t="s">
        <v>1650</v>
      </c>
      <c r="C344" s="212" t="s">
        <v>1562</v>
      </c>
      <c r="D344" s="47">
        <v>1157552</v>
      </c>
      <c r="E344" s="47">
        <v>1144952</v>
      </c>
    </row>
    <row r="345" spans="1:5" ht="12.75">
      <c r="A345" s="212" t="s">
        <v>23</v>
      </c>
      <c r="B345" s="46" t="s">
        <v>507</v>
      </c>
      <c r="C345" s="19" t="s">
        <v>247</v>
      </c>
      <c r="D345" s="47">
        <v>0</v>
      </c>
      <c r="E345" s="47">
        <v>0</v>
      </c>
    </row>
    <row r="346" spans="1:5" ht="12.75">
      <c r="A346" s="214" t="s">
        <v>24</v>
      </c>
      <c r="B346" s="9" t="s">
        <v>508</v>
      </c>
      <c r="C346" s="213" t="s">
        <v>248</v>
      </c>
      <c r="D346" s="20">
        <v>2090965</v>
      </c>
      <c r="E346" s="20">
        <v>2078365</v>
      </c>
    </row>
    <row r="347" spans="1:5" ht="12.75">
      <c r="A347" s="212" t="s">
        <v>25</v>
      </c>
      <c r="B347" s="46" t="s">
        <v>509</v>
      </c>
      <c r="C347" s="19" t="s">
        <v>249</v>
      </c>
      <c r="D347" s="47">
        <v>8000</v>
      </c>
      <c r="E347" s="47">
        <v>8000</v>
      </c>
    </row>
    <row r="348" spans="1:5" ht="12.75">
      <c r="A348" s="212" t="s">
        <v>26</v>
      </c>
      <c r="B348" s="46" t="s">
        <v>510</v>
      </c>
      <c r="C348" s="19" t="s">
        <v>250</v>
      </c>
      <c r="D348" s="47">
        <v>62401</v>
      </c>
      <c r="E348" s="47">
        <v>48996</v>
      </c>
    </row>
    <row r="349" spans="1:5" ht="12.75">
      <c r="A349" s="214" t="s">
        <v>27</v>
      </c>
      <c r="B349" s="9" t="s">
        <v>511</v>
      </c>
      <c r="C349" s="213" t="s">
        <v>251</v>
      </c>
      <c r="D349" s="20">
        <f>D347+D348</f>
        <v>70401</v>
      </c>
      <c r="E349" s="20">
        <f>E347+E348</f>
        <v>56996</v>
      </c>
    </row>
    <row r="350" spans="1:5" ht="12.75">
      <c r="A350" s="212" t="s">
        <v>28</v>
      </c>
      <c r="B350" s="46" t="s">
        <v>512</v>
      </c>
      <c r="C350" s="19" t="s">
        <v>252</v>
      </c>
      <c r="D350" s="47">
        <v>1050323</v>
      </c>
      <c r="E350" s="47">
        <v>736091</v>
      </c>
    </row>
    <row r="351" spans="1:5" ht="12.75">
      <c r="A351" s="212" t="s">
        <v>1562</v>
      </c>
      <c r="B351" s="6" t="s">
        <v>1679</v>
      </c>
      <c r="C351" s="212" t="s">
        <v>1562</v>
      </c>
      <c r="D351" s="47">
        <v>286752</v>
      </c>
      <c r="E351" s="47">
        <v>286752</v>
      </c>
    </row>
    <row r="352" spans="1:5" ht="12.75">
      <c r="A352" s="212" t="s">
        <v>1562</v>
      </c>
      <c r="B352" s="6" t="s">
        <v>1680</v>
      </c>
      <c r="C352" s="212" t="s">
        <v>1562</v>
      </c>
      <c r="D352" s="47">
        <v>370213</v>
      </c>
      <c r="E352" s="47">
        <v>370213</v>
      </c>
    </row>
    <row r="353" spans="1:5" ht="12.75">
      <c r="A353" s="212" t="s">
        <v>1562</v>
      </c>
      <c r="B353" s="6" t="s">
        <v>1681</v>
      </c>
      <c r="C353" s="212" t="s">
        <v>1562</v>
      </c>
      <c r="D353" s="47">
        <v>79126</v>
      </c>
      <c r="E353" s="47">
        <v>79126</v>
      </c>
    </row>
    <row r="354" spans="1:5" ht="12.75">
      <c r="A354" s="212" t="s">
        <v>29</v>
      </c>
      <c r="B354" s="6" t="s">
        <v>1678</v>
      </c>
      <c r="C354" s="19" t="s">
        <v>253</v>
      </c>
      <c r="D354" s="47">
        <v>858000</v>
      </c>
      <c r="E354" s="47">
        <v>488686</v>
      </c>
    </row>
    <row r="355" spans="1:5" ht="12.75">
      <c r="A355" s="212" t="s">
        <v>30</v>
      </c>
      <c r="B355" s="6" t="s">
        <v>1563</v>
      </c>
      <c r="C355" s="19" t="s">
        <v>254</v>
      </c>
      <c r="D355" s="47">
        <v>9033</v>
      </c>
      <c r="E355" s="47">
        <v>9033</v>
      </c>
    </row>
    <row r="356" spans="1:5" ht="12.75">
      <c r="A356" s="212" t="s">
        <v>31</v>
      </c>
      <c r="B356" s="6" t="s">
        <v>1677</v>
      </c>
      <c r="C356" s="19" t="s">
        <v>255</v>
      </c>
      <c r="D356" s="47">
        <v>5120000</v>
      </c>
      <c r="E356" s="47">
        <v>1205319</v>
      </c>
    </row>
    <row r="357" spans="1:5" ht="12.75">
      <c r="A357" s="212" t="s">
        <v>32</v>
      </c>
      <c r="B357" s="6" t="s">
        <v>362</v>
      </c>
      <c r="C357" s="19" t="s">
        <v>256</v>
      </c>
      <c r="D357" s="47">
        <v>457032</v>
      </c>
      <c r="E357" s="47">
        <v>449389</v>
      </c>
    </row>
    <row r="358" spans="1:5" ht="12.75">
      <c r="A358" s="212" t="s">
        <v>1562</v>
      </c>
      <c r="B358" s="6" t="s">
        <v>1676</v>
      </c>
      <c r="C358" s="212" t="s">
        <v>1562</v>
      </c>
      <c r="D358" s="47">
        <v>124000</v>
      </c>
      <c r="E358" s="47">
        <v>111271</v>
      </c>
    </row>
    <row r="359" spans="1:5" ht="12.75">
      <c r="A359" s="212" t="s">
        <v>33</v>
      </c>
      <c r="B359" s="6" t="s">
        <v>1675</v>
      </c>
      <c r="C359" s="19" t="s">
        <v>257</v>
      </c>
      <c r="D359" s="47">
        <v>0</v>
      </c>
      <c r="E359" s="47">
        <v>0</v>
      </c>
    </row>
    <row r="360" spans="1:5" ht="12.75">
      <c r="A360" s="212" t="s">
        <v>34</v>
      </c>
      <c r="B360" s="6" t="s">
        <v>1734</v>
      </c>
      <c r="C360" s="212" t="s">
        <v>258</v>
      </c>
      <c r="D360" s="47">
        <v>562679</v>
      </c>
      <c r="E360" s="47">
        <v>491857</v>
      </c>
    </row>
    <row r="361" spans="1:5" ht="12.75">
      <c r="A361" s="212" t="s">
        <v>1562</v>
      </c>
      <c r="B361" s="6" t="s">
        <v>1682</v>
      </c>
      <c r="C361" s="212" t="s">
        <v>1562</v>
      </c>
      <c r="D361" s="47">
        <v>132355</v>
      </c>
      <c r="E361" s="47">
        <v>132355</v>
      </c>
    </row>
    <row r="362" spans="1:5" ht="12.75">
      <c r="A362" s="212" t="s">
        <v>1562</v>
      </c>
      <c r="B362" s="6" t="s">
        <v>1683</v>
      </c>
      <c r="C362" s="212" t="s">
        <v>1562</v>
      </c>
      <c r="D362" s="47">
        <v>9725</v>
      </c>
      <c r="E362" s="47">
        <v>9725</v>
      </c>
    </row>
    <row r="363" spans="1:5" ht="12.75">
      <c r="A363" s="212" t="s">
        <v>1562</v>
      </c>
      <c r="B363" s="181" t="s">
        <v>1684</v>
      </c>
      <c r="C363" s="212" t="s">
        <v>1562</v>
      </c>
      <c r="D363" s="216">
        <v>25700</v>
      </c>
      <c r="E363" s="216">
        <v>25700</v>
      </c>
    </row>
    <row r="364" spans="1:5" ht="12.75">
      <c r="A364" s="212" t="s">
        <v>1562</v>
      </c>
      <c r="B364" s="181" t="s">
        <v>1685</v>
      </c>
      <c r="C364" s="212" t="s">
        <v>1562</v>
      </c>
      <c r="D364" s="216">
        <v>0</v>
      </c>
      <c r="E364" s="216">
        <v>0</v>
      </c>
    </row>
    <row r="365" spans="1:5" ht="12.75">
      <c r="A365" s="212" t="s">
        <v>1562</v>
      </c>
      <c r="B365" s="181" t="s">
        <v>1686</v>
      </c>
      <c r="C365" s="212" t="s">
        <v>1562</v>
      </c>
      <c r="D365" s="216">
        <v>324077</v>
      </c>
      <c r="E365" s="216">
        <v>324077</v>
      </c>
    </row>
    <row r="366" spans="1:5" ht="12.75">
      <c r="A366" s="214" t="s">
        <v>35</v>
      </c>
      <c r="B366" s="9" t="s">
        <v>1743</v>
      </c>
      <c r="C366" s="213" t="s">
        <v>259</v>
      </c>
      <c r="D366" s="20">
        <f>D360+D359+D357+D356+D354+D350+D355</f>
        <v>8057067</v>
      </c>
      <c r="E366" s="20">
        <f>E360+E359+E357+E356+E354+E350+E355</f>
        <v>3380375</v>
      </c>
    </row>
    <row r="367" spans="1:5" ht="12.75">
      <c r="A367" s="212" t="s">
        <v>36</v>
      </c>
      <c r="B367" s="6" t="s">
        <v>1744</v>
      </c>
      <c r="C367" s="19" t="s">
        <v>260</v>
      </c>
      <c r="D367" s="47">
        <v>0</v>
      </c>
      <c r="E367" s="47">
        <v>0</v>
      </c>
    </row>
    <row r="368" spans="1:5" ht="12.75">
      <c r="A368" s="212" t="s">
        <v>37</v>
      </c>
      <c r="B368" s="6" t="s">
        <v>1745</v>
      </c>
      <c r="C368" s="19" t="s">
        <v>261</v>
      </c>
      <c r="D368" s="47">
        <v>0</v>
      </c>
      <c r="E368" s="47">
        <v>0</v>
      </c>
    </row>
    <row r="369" spans="1:5" ht="12.75">
      <c r="A369" s="214" t="s">
        <v>38</v>
      </c>
      <c r="B369" s="9" t="s">
        <v>1746</v>
      </c>
      <c r="C369" s="213" t="s">
        <v>262</v>
      </c>
      <c r="D369" s="20">
        <v>0</v>
      </c>
      <c r="E369" s="20">
        <v>0</v>
      </c>
    </row>
    <row r="370" spans="1:5" ht="12.75">
      <c r="A370" s="212" t="s">
        <v>39</v>
      </c>
      <c r="B370" s="6" t="s">
        <v>1747</v>
      </c>
      <c r="C370" s="19" t="s">
        <v>263</v>
      </c>
      <c r="D370" s="47">
        <v>3594000</v>
      </c>
      <c r="E370" s="47">
        <v>1202246</v>
      </c>
    </row>
    <row r="371" spans="1:5" ht="12.75">
      <c r="A371" s="212" t="s">
        <v>40</v>
      </c>
      <c r="B371" s="6" t="s">
        <v>1748</v>
      </c>
      <c r="C371" s="19" t="s">
        <v>264</v>
      </c>
      <c r="D371" s="47">
        <v>0</v>
      </c>
      <c r="E371" s="47">
        <v>0</v>
      </c>
    </row>
    <row r="372" spans="1:5" ht="12.75">
      <c r="A372" s="212" t="s">
        <v>41</v>
      </c>
      <c r="B372" s="6" t="s">
        <v>1749</v>
      </c>
      <c r="C372" s="19" t="s">
        <v>265</v>
      </c>
      <c r="D372" s="47">
        <v>529</v>
      </c>
      <c r="E372" s="47">
        <v>529</v>
      </c>
    </row>
    <row r="373" spans="1:5" ht="12.75">
      <c r="A373" s="212" t="s">
        <v>1562</v>
      </c>
      <c r="B373" s="6" t="s">
        <v>1750</v>
      </c>
      <c r="C373" s="212" t="s">
        <v>1562</v>
      </c>
      <c r="D373" s="47">
        <v>0</v>
      </c>
      <c r="E373" s="47">
        <v>0</v>
      </c>
    </row>
    <row r="374" spans="1:5" ht="12.75">
      <c r="A374" s="212" t="s">
        <v>1562</v>
      </c>
      <c r="B374" s="6" t="s">
        <v>1751</v>
      </c>
      <c r="C374" s="212" t="s">
        <v>1562</v>
      </c>
      <c r="D374" s="47">
        <v>0</v>
      </c>
      <c r="E374" s="47">
        <v>0</v>
      </c>
    </row>
    <row r="375" spans="1:5" ht="12.75">
      <c r="A375" s="212" t="s">
        <v>42</v>
      </c>
      <c r="B375" s="6" t="s">
        <v>1752</v>
      </c>
      <c r="C375" s="19" t="s">
        <v>266</v>
      </c>
      <c r="D375" s="47">
        <v>0</v>
      </c>
      <c r="E375" s="47">
        <v>0</v>
      </c>
    </row>
    <row r="376" spans="1:5" ht="12.75">
      <c r="A376" s="212" t="s">
        <v>1562</v>
      </c>
      <c r="B376" s="6" t="s">
        <v>1753</v>
      </c>
      <c r="C376" s="212" t="s">
        <v>1562</v>
      </c>
      <c r="D376" s="47">
        <v>0</v>
      </c>
      <c r="E376" s="47">
        <v>0</v>
      </c>
    </row>
    <row r="377" spans="1:5" ht="12.75">
      <c r="A377" s="212" t="s">
        <v>1562</v>
      </c>
      <c r="B377" s="6" t="s">
        <v>1740</v>
      </c>
      <c r="C377" s="212" t="s">
        <v>1562</v>
      </c>
      <c r="D377" s="47">
        <v>0</v>
      </c>
      <c r="E377" s="47">
        <v>0</v>
      </c>
    </row>
    <row r="378" spans="1:5" ht="12.75">
      <c r="A378" s="212" t="s">
        <v>1562</v>
      </c>
      <c r="B378" s="6" t="s">
        <v>1739</v>
      </c>
      <c r="C378" s="212" t="s">
        <v>1562</v>
      </c>
      <c r="D378" s="47">
        <v>0</v>
      </c>
      <c r="E378" s="47">
        <v>0</v>
      </c>
    </row>
    <row r="379" spans="1:5" ht="12.75">
      <c r="A379" s="212" t="s">
        <v>43</v>
      </c>
      <c r="B379" s="6" t="s">
        <v>1738</v>
      </c>
      <c r="C379" s="19" t="s">
        <v>267</v>
      </c>
      <c r="D379" s="47">
        <v>828000</v>
      </c>
      <c r="E379" s="47">
        <v>549475</v>
      </c>
    </row>
    <row r="380" spans="1:5" ht="12.75">
      <c r="A380" s="214" t="s">
        <v>44</v>
      </c>
      <c r="B380" s="9" t="s">
        <v>1737</v>
      </c>
      <c r="C380" s="213" t="s">
        <v>268</v>
      </c>
      <c r="D380" s="20">
        <f>SUM(D370:D379)</f>
        <v>4422529</v>
      </c>
      <c r="E380" s="20">
        <f>SUM(E370:E379)</f>
        <v>1752250</v>
      </c>
    </row>
    <row r="381" spans="1:5" ht="12.75">
      <c r="A381" s="215" t="s">
        <v>45</v>
      </c>
      <c r="B381" s="183" t="s">
        <v>1736</v>
      </c>
      <c r="C381" s="185" t="s">
        <v>269</v>
      </c>
      <c r="D381" s="184">
        <f>D380+D369+D366+D349+D346</f>
        <v>14640962</v>
      </c>
      <c r="E381" s="184">
        <f>E380+E369+E366+E349+E346</f>
        <v>7267986</v>
      </c>
    </row>
    <row r="382" spans="1:5" ht="12.75">
      <c r="A382" s="214" t="s">
        <v>46</v>
      </c>
      <c r="B382" s="9" t="s">
        <v>1735</v>
      </c>
      <c r="C382" s="213" t="s">
        <v>270</v>
      </c>
      <c r="D382" s="20">
        <v>0</v>
      </c>
      <c r="E382" s="20">
        <v>0</v>
      </c>
    </row>
    <row r="383" spans="1:5" ht="12.75">
      <c r="A383" s="214" t="s">
        <v>47</v>
      </c>
      <c r="B383" s="9" t="s">
        <v>1741</v>
      </c>
      <c r="C383" s="213" t="s">
        <v>271</v>
      </c>
      <c r="D383" s="20">
        <v>58000</v>
      </c>
      <c r="E383" s="20">
        <v>58000</v>
      </c>
    </row>
    <row r="384" spans="1:5" ht="12.75">
      <c r="A384" s="212" t="s">
        <v>1562</v>
      </c>
      <c r="B384" s="6" t="s">
        <v>1742</v>
      </c>
      <c r="C384" s="212" t="s">
        <v>1562</v>
      </c>
      <c r="D384" s="47">
        <v>0</v>
      </c>
      <c r="E384" s="47">
        <v>0</v>
      </c>
    </row>
    <row r="385" spans="1:5" ht="12.75">
      <c r="A385" s="212" t="s">
        <v>1562</v>
      </c>
      <c r="B385" s="6" t="s">
        <v>1754</v>
      </c>
      <c r="C385" s="212" t="s">
        <v>1562</v>
      </c>
      <c r="D385" s="47">
        <v>0</v>
      </c>
      <c r="E385" s="47">
        <v>0</v>
      </c>
    </row>
    <row r="386" spans="1:5" ht="12.75">
      <c r="A386" s="212" t="s">
        <v>1562</v>
      </c>
      <c r="B386" s="6" t="s">
        <v>1755</v>
      </c>
      <c r="C386" s="212" t="s">
        <v>1562</v>
      </c>
      <c r="D386" s="47">
        <v>0</v>
      </c>
      <c r="E386" s="47">
        <v>0</v>
      </c>
    </row>
    <row r="387" spans="1:5" ht="12.75">
      <c r="A387" s="212" t="s">
        <v>1562</v>
      </c>
      <c r="B387" s="6" t="s">
        <v>1756</v>
      </c>
      <c r="C387" s="212" t="s">
        <v>1562</v>
      </c>
      <c r="D387" s="47">
        <v>0</v>
      </c>
      <c r="E387" s="47">
        <v>0</v>
      </c>
    </row>
    <row r="388" spans="1:5" ht="12.75">
      <c r="A388" s="212" t="s">
        <v>1562</v>
      </c>
      <c r="B388" s="6" t="s">
        <v>1757</v>
      </c>
      <c r="C388" s="212" t="s">
        <v>1562</v>
      </c>
      <c r="D388" s="47">
        <v>0</v>
      </c>
      <c r="E388" s="47">
        <v>0</v>
      </c>
    </row>
    <row r="389" spans="1:5" ht="12.75">
      <c r="A389" s="212" t="s">
        <v>1562</v>
      </c>
      <c r="B389" s="6" t="s">
        <v>1758</v>
      </c>
      <c r="C389" s="212" t="s">
        <v>1562</v>
      </c>
      <c r="D389" s="47">
        <v>0</v>
      </c>
      <c r="E389" s="47">
        <v>0</v>
      </c>
    </row>
    <row r="390" spans="1:5" ht="12.75">
      <c r="A390" s="212" t="s">
        <v>1562</v>
      </c>
      <c r="B390" s="6" t="s">
        <v>1759</v>
      </c>
      <c r="C390" s="212" t="s">
        <v>1562</v>
      </c>
      <c r="D390" s="47">
        <v>0</v>
      </c>
      <c r="E390" s="47">
        <v>0</v>
      </c>
    </row>
    <row r="391" spans="1:5" ht="12.75">
      <c r="A391" s="212" t="s">
        <v>1562</v>
      </c>
      <c r="B391" s="6" t="s">
        <v>1760</v>
      </c>
      <c r="C391" s="212" t="s">
        <v>1562</v>
      </c>
      <c r="D391" s="47">
        <v>0</v>
      </c>
      <c r="E391" s="47">
        <v>0</v>
      </c>
    </row>
    <row r="392" spans="1:5" ht="25.5">
      <c r="A392" s="212" t="s">
        <v>1562</v>
      </c>
      <c r="B392" s="6" t="s">
        <v>1761</v>
      </c>
      <c r="C392" s="212" t="s">
        <v>1562</v>
      </c>
      <c r="D392" s="47">
        <v>0</v>
      </c>
      <c r="E392" s="47">
        <v>0</v>
      </c>
    </row>
    <row r="393" spans="1:5" ht="12.75">
      <c r="A393" s="212" t="s">
        <v>1562</v>
      </c>
      <c r="B393" s="6" t="s">
        <v>1762</v>
      </c>
      <c r="C393" s="212" t="s">
        <v>1562</v>
      </c>
      <c r="D393" s="47">
        <v>0</v>
      </c>
      <c r="E393" s="47">
        <v>0</v>
      </c>
    </row>
    <row r="394" spans="1:5" ht="12.75">
      <c r="A394" s="212" t="s">
        <v>1562</v>
      </c>
      <c r="B394" s="6" t="s">
        <v>1763</v>
      </c>
      <c r="C394" s="212" t="s">
        <v>1562</v>
      </c>
      <c r="D394" s="47">
        <v>58000</v>
      </c>
      <c r="E394" s="47">
        <v>58000</v>
      </c>
    </row>
    <row r="395" spans="1:5" ht="12.75">
      <c r="A395" s="214" t="s">
        <v>48</v>
      </c>
      <c r="B395" s="9" t="s">
        <v>1764</v>
      </c>
      <c r="C395" s="213" t="s">
        <v>272</v>
      </c>
      <c r="D395" s="20">
        <v>0</v>
      </c>
      <c r="E395" s="20">
        <v>0</v>
      </c>
    </row>
    <row r="396" spans="1:5" ht="12.75">
      <c r="A396" s="214" t="s">
        <v>49</v>
      </c>
      <c r="B396" s="9" t="s">
        <v>1765</v>
      </c>
      <c r="C396" s="213" t="s">
        <v>273</v>
      </c>
      <c r="D396" s="20">
        <v>0</v>
      </c>
      <c r="E396" s="20">
        <v>0</v>
      </c>
    </row>
    <row r="397" spans="1:5" ht="12.75">
      <c r="A397" s="212" t="s">
        <v>1562</v>
      </c>
      <c r="B397" s="6" t="s">
        <v>1766</v>
      </c>
      <c r="C397" s="212" t="s">
        <v>1562</v>
      </c>
      <c r="D397" s="47">
        <v>0</v>
      </c>
      <c r="E397" s="47">
        <v>0</v>
      </c>
    </row>
    <row r="398" spans="1:5" ht="12.75">
      <c r="A398" s="212" t="s">
        <v>1562</v>
      </c>
      <c r="B398" s="6" t="s">
        <v>1767</v>
      </c>
      <c r="C398" s="212" t="s">
        <v>1562</v>
      </c>
      <c r="D398" s="47">
        <v>0</v>
      </c>
      <c r="E398" s="47">
        <v>0</v>
      </c>
    </row>
    <row r="399" spans="1:5" ht="12.75">
      <c r="A399" s="212" t="s">
        <v>1562</v>
      </c>
      <c r="B399" s="6" t="s">
        <v>1768</v>
      </c>
      <c r="C399" s="212" t="s">
        <v>1562</v>
      </c>
      <c r="D399" s="47">
        <v>0</v>
      </c>
      <c r="E399" s="47">
        <v>0</v>
      </c>
    </row>
    <row r="400" spans="1:5" ht="12.75">
      <c r="A400" s="212" t="s">
        <v>1562</v>
      </c>
      <c r="B400" s="6" t="s">
        <v>1769</v>
      </c>
      <c r="C400" s="212" t="s">
        <v>1562</v>
      </c>
      <c r="D400" s="47">
        <v>0</v>
      </c>
      <c r="E400" s="47">
        <v>0</v>
      </c>
    </row>
    <row r="401" spans="1:5" ht="25.5">
      <c r="A401" s="212" t="s">
        <v>1562</v>
      </c>
      <c r="B401" s="6" t="s">
        <v>1770</v>
      </c>
      <c r="C401" s="212" t="s">
        <v>1562</v>
      </c>
      <c r="D401" s="47">
        <v>0</v>
      </c>
      <c r="E401" s="47">
        <v>0</v>
      </c>
    </row>
    <row r="402" spans="1:5" ht="12.75">
      <c r="A402" s="212" t="s">
        <v>1562</v>
      </c>
      <c r="B402" s="6" t="s">
        <v>1771</v>
      </c>
      <c r="C402" s="212" t="s">
        <v>1562</v>
      </c>
      <c r="D402" s="47">
        <v>0</v>
      </c>
      <c r="E402" s="47">
        <v>0</v>
      </c>
    </row>
    <row r="403" spans="1:5" ht="12.75">
      <c r="A403" s="212" t="s">
        <v>1562</v>
      </c>
      <c r="B403" s="6" t="s">
        <v>1772</v>
      </c>
      <c r="C403" s="212" t="s">
        <v>1562</v>
      </c>
      <c r="D403" s="47">
        <v>0</v>
      </c>
      <c r="E403" s="47">
        <v>0</v>
      </c>
    </row>
    <row r="404" spans="1:5" ht="12.75">
      <c r="A404" s="212" t="s">
        <v>1562</v>
      </c>
      <c r="B404" s="6" t="s">
        <v>1773</v>
      </c>
      <c r="C404" s="212" t="s">
        <v>1562</v>
      </c>
      <c r="D404" s="47">
        <v>0</v>
      </c>
      <c r="E404" s="47">
        <v>0</v>
      </c>
    </row>
    <row r="405" spans="1:5" ht="25.5">
      <c r="A405" s="212" t="s">
        <v>1562</v>
      </c>
      <c r="B405" s="6" t="s">
        <v>1774</v>
      </c>
      <c r="C405" s="212" t="s">
        <v>1562</v>
      </c>
      <c r="D405" s="47">
        <v>0</v>
      </c>
      <c r="E405" s="47">
        <v>0</v>
      </c>
    </row>
    <row r="406" spans="1:5" ht="12.75">
      <c r="A406" s="214" t="s">
        <v>50</v>
      </c>
      <c r="B406" s="9" t="s">
        <v>1775</v>
      </c>
      <c r="C406" s="213" t="s">
        <v>274</v>
      </c>
      <c r="D406" s="20">
        <v>0</v>
      </c>
      <c r="E406" s="20">
        <v>0</v>
      </c>
    </row>
    <row r="407" spans="1:5" ht="38.25">
      <c r="A407" s="212" t="s">
        <v>1562</v>
      </c>
      <c r="B407" s="6" t="s">
        <v>1776</v>
      </c>
      <c r="C407" s="212" t="s">
        <v>1562</v>
      </c>
      <c r="D407" s="47">
        <v>0</v>
      </c>
      <c r="E407" s="47">
        <v>0</v>
      </c>
    </row>
    <row r="408" spans="1:5" ht="12.75">
      <c r="A408" s="212" t="s">
        <v>1562</v>
      </c>
      <c r="B408" s="6" t="s">
        <v>1777</v>
      </c>
      <c r="C408" s="212" t="s">
        <v>1562</v>
      </c>
      <c r="D408" s="47">
        <v>0</v>
      </c>
      <c r="E408" s="47">
        <v>0</v>
      </c>
    </row>
    <row r="409" spans="1:5" ht="12.75">
      <c r="A409" s="212" t="s">
        <v>1562</v>
      </c>
      <c r="B409" s="6" t="s">
        <v>1778</v>
      </c>
      <c r="C409" s="212" t="s">
        <v>1562</v>
      </c>
      <c r="D409" s="47">
        <v>0</v>
      </c>
      <c r="E409" s="47">
        <v>0</v>
      </c>
    </row>
    <row r="410" spans="1:5" ht="12.75">
      <c r="A410" s="212" t="s">
        <v>1562</v>
      </c>
      <c r="B410" s="6" t="s">
        <v>1779</v>
      </c>
      <c r="C410" s="212" t="s">
        <v>1562</v>
      </c>
      <c r="D410" s="47">
        <v>0</v>
      </c>
      <c r="E410" s="47">
        <v>0</v>
      </c>
    </row>
    <row r="411" spans="1:5" ht="12.75">
      <c r="A411" s="212" t="s">
        <v>1562</v>
      </c>
      <c r="B411" s="6" t="s">
        <v>1780</v>
      </c>
      <c r="C411" s="212" t="s">
        <v>1562</v>
      </c>
      <c r="D411" s="47">
        <v>0</v>
      </c>
      <c r="E411" s="47">
        <v>0</v>
      </c>
    </row>
    <row r="412" spans="1:5" ht="12.75">
      <c r="A412" s="212" t="s">
        <v>1562</v>
      </c>
      <c r="B412" s="6" t="s">
        <v>1781</v>
      </c>
      <c r="C412" s="212" t="s">
        <v>1562</v>
      </c>
      <c r="D412" s="47">
        <v>0</v>
      </c>
      <c r="E412" s="47">
        <v>0</v>
      </c>
    </row>
    <row r="413" spans="1:5" ht="12.75">
      <c r="A413" s="212" t="s">
        <v>1562</v>
      </c>
      <c r="B413" s="6" t="s">
        <v>1782</v>
      </c>
      <c r="C413" s="212" t="s">
        <v>1562</v>
      </c>
      <c r="D413" s="47">
        <v>0</v>
      </c>
      <c r="E413" s="47">
        <v>0</v>
      </c>
    </row>
    <row r="414" spans="1:5" ht="12.75">
      <c r="A414" s="212" t="s">
        <v>1562</v>
      </c>
      <c r="B414" s="6" t="s">
        <v>1783</v>
      </c>
      <c r="C414" s="212" t="s">
        <v>1562</v>
      </c>
      <c r="D414" s="47">
        <v>0</v>
      </c>
      <c r="E414" s="47">
        <v>0</v>
      </c>
    </row>
    <row r="415" spans="1:5" ht="12.75">
      <c r="A415" s="212" t="s">
        <v>1562</v>
      </c>
      <c r="B415" s="6" t="s">
        <v>1784</v>
      </c>
      <c r="C415" s="212" t="s">
        <v>1562</v>
      </c>
      <c r="D415" s="47">
        <v>0</v>
      </c>
      <c r="E415" s="47">
        <v>0</v>
      </c>
    </row>
    <row r="416" spans="1:5" ht="12.75">
      <c r="A416" s="214" t="s">
        <v>51</v>
      </c>
      <c r="B416" s="9" t="s">
        <v>1785</v>
      </c>
      <c r="C416" s="213" t="s">
        <v>275</v>
      </c>
      <c r="D416" s="20">
        <v>0</v>
      </c>
      <c r="E416" s="20">
        <v>0</v>
      </c>
    </row>
    <row r="417" spans="1:5" ht="12.75">
      <c r="A417" s="212" t="s">
        <v>1562</v>
      </c>
      <c r="B417" s="6" t="s">
        <v>1786</v>
      </c>
      <c r="C417" s="212" t="s">
        <v>1562</v>
      </c>
      <c r="D417" s="47">
        <v>0</v>
      </c>
      <c r="E417" s="47">
        <v>0</v>
      </c>
    </row>
    <row r="418" spans="1:5" ht="12.75">
      <c r="A418" s="212" t="s">
        <v>1562</v>
      </c>
      <c r="B418" s="6" t="s">
        <v>1787</v>
      </c>
      <c r="C418" s="212" t="s">
        <v>1562</v>
      </c>
      <c r="D418" s="47">
        <v>0</v>
      </c>
      <c r="E418" s="47">
        <v>0</v>
      </c>
    </row>
    <row r="419" spans="1:5" ht="12.75">
      <c r="A419" s="212" t="s">
        <v>1562</v>
      </c>
      <c r="B419" s="6" t="s">
        <v>1788</v>
      </c>
      <c r="C419" s="212" t="s">
        <v>1562</v>
      </c>
      <c r="D419" s="47">
        <v>0</v>
      </c>
      <c r="E419" s="47">
        <v>0</v>
      </c>
    </row>
    <row r="420" spans="1:5" ht="12.75">
      <c r="A420" s="212" t="s">
        <v>1562</v>
      </c>
      <c r="B420" s="6" t="s">
        <v>1789</v>
      </c>
      <c r="C420" s="212" t="s">
        <v>1562</v>
      </c>
      <c r="D420" s="47">
        <v>0</v>
      </c>
      <c r="E420" s="47">
        <v>0</v>
      </c>
    </row>
    <row r="421" spans="1:5" ht="12.75">
      <c r="A421" s="212" t="s">
        <v>1562</v>
      </c>
      <c r="B421" s="6" t="s">
        <v>1790</v>
      </c>
      <c r="C421" s="212" t="s">
        <v>1562</v>
      </c>
      <c r="D421" s="47">
        <v>0</v>
      </c>
      <c r="E421" s="47">
        <v>0</v>
      </c>
    </row>
    <row r="422" spans="1:5" ht="25.5">
      <c r="A422" s="212" t="s">
        <v>1562</v>
      </c>
      <c r="B422" s="6" t="s">
        <v>1791</v>
      </c>
      <c r="C422" s="212" t="s">
        <v>1562</v>
      </c>
      <c r="D422" s="47">
        <v>0</v>
      </c>
      <c r="E422" s="47">
        <v>0</v>
      </c>
    </row>
    <row r="423" spans="1:5" ht="12.75">
      <c r="A423" s="214" t="s">
        <v>52</v>
      </c>
      <c r="B423" s="9" t="s">
        <v>578</v>
      </c>
      <c r="C423" s="213" t="s">
        <v>276</v>
      </c>
      <c r="D423" s="20">
        <v>0</v>
      </c>
      <c r="E423" s="20">
        <v>0</v>
      </c>
    </row>
    <row r="424" spans="1:5" ht="12.75">
      <c r="A424" s="212" t="s">
        <v>1562</v>
      </c>
      <c r="B424" s="46" t="s">
        <v>579</v>
      </c>
      <c r="C424" s="212" t="s">
        <v>1562</v>
      </c>
      <c r="D424" s="47">
        <v>0</v>
      </c>
      <c r="E424" s="47">
        <v>0</v>
      </c>
    </row>
    <row r="425" spans="1:5" ht="12.75">
      <c r="A425" s="212" t="s">
        <v>1562</v>
      </c>
      <c r="B425" s="46" t="s">
        <v>580</v>
      </c>
      <c r="C425" s="212" t="s">
        <v>1562</v>
      </c>
      <c r="D425" s="47">
        <v>0</v>
      </c>
      <c r="E425" s="47">
        <v>0</v>
      </c>
    </row>
    <row r="426" spans="1:5" ht="12.75">
      <c r="A426" s="214" t="s">
        <v>53</v>
      </c>
      <c r="B426" s="9" t="s">
        <v>581</v>
      </c>
      <c r="C426" s="213" t="s">
        <v>277</v>
      </c>
      <c r="D426" s="20">
        <v>864600</v>
      </c>
      <c r="E426" s="20">
        <v>578000</v>
      </c>
    </row>
    <row r="427" spans="1:5" ht="12.75">
      <c r="A427" s="212" t="s">
        <v>1562</v>
      </c>
      <c r="B427" s="46" t="s">
        <v>582</v>
      </c>
      <c r="C427" s="212" t="s">
        <v>1562</v>
      </c>
      <c r="D427" s="47">
        <v>0</v>
      </c>
      <c r="E427" s="47">
        <v>0</v>
      </c>
    </row>
    <row r="428" spans="1:5" ht="12.75">
      <c r="A428" s="212" t="s">
        <v>1562</v>
      </c>
      <c r="B428" s="46" t="s">
        <v>583</v>
      </c>
      <c r="C428" s="212" t="s">
        <v>1562</v>
      </c>
      <c r="D428" s="47">
        <v>0</v>
      </c>
      <c r="E428" s="47">
        <v>0</v>
      </c>
    </row>
    <row r="429" spans="1:5" ht="12.75">
      <c r="A429" s="212" t="s">
        <v>1562</v>
      </c>
      <c r="B429" s="46" t="s">
        <v>584</v>
      </c>
      <c r="C429" s="212" t="s">
        <v>1562</v>
      </c>
      <c r="D429" s="47">
        <v>0</v>
      </c>
      <c r="E429" s="47">
        <v>0</v>
      </c>
    </row>
    <row r="430" spans="1:5" ht="12.75">
      <c r="A430" s="212" t="s">
        <v>1562</v>
      </c>
      <c r="B430" s="46" t="s">
        <v>585</v>
      </c>
      <c r="C430" s="212" t="s">
        <v>1562</v>
      </c>
      <c r="D430" s="47">
        <v>0</v>
      </c>
      <c r="E430" s="47">
        <v>0</v>
      </c>
    </row>
    <row r="431" spans="1:5" ht="12.75">
      <c r="A431" s="212" t="s">
        <v>1562</v>
      </c>
      <c r="B431" s="46" t="s">
        <v>586</v>
      </c>
      <c r="C431" s="212" t="s">
        <v>1562</v>
      </c>
      <c r="D431" s="47">
        <v>0</v>
      </c>
      <c r="E431" s="47">
        <v>0</v>
      </c>
    </row>
    <row r="432" spans="1:5" ht="25.5">
      <c r="A432" s="212" t="s">
        <v>1562</v>
      </c>
      <c r="B432" s="46" t="s">
        <v>587</v>
      </c>
      <c r="C432" s="212" t="s">
        <v>1562</v>
      </c>
      <c r="D432" s="47">
        <v>0</v>
      </c>
      <c r="E432" s="47">
        <v>0</v>
      </c>
    </row>
    <row r="433" spans="1:5" ht="25.5">
      <c r="A433" s="212" t="s">
        <v>1562</v>
      </c>
      <c r="B433" s="46" t="s">
        <v>588</v>
      </c>
      <c r="C433" s="212" t="s">
        <v>1562</v>
      </c>
      <c r="D433" s="47">
        <v>0</v>
      </c>
      <c r="E433" s="47">
        <v>0</v>
      </c>
    </row>
    <row r="434" spans="1:5" ht="25.5">
      <c r="A434" s="212" t="s">
        <v>1562</v>
      </c>
      <c r="B434" s="46" t="s">
        <v>589</v>
      </c>
      <c r="C434" s="212" t="s">
        <v>1562</v>
      </c>
      <c r="D434" s="47">
        <v>0</v>
      </c>
      <c r="E434" s="47">
        <v>0</v>
      </c>
    </row>
    <row r="435" spans="1:5" ht="25.5">
      <c r="A435" s="212" t="s">
        <v>1562</v>
      </c>
      <c r="B435" s="46" t="s">
        <v>590</v>
      </c>
      <c r="C435" s="212" t="s">
        <v>1562</v>
      </c>
      <c r="D435" s="47">
        <v>0</v>
      </c>
      <c r="E435" s="47">
        <v>0</v>
      </c>
    </row>
    <row r="436" spans="1:5" ht="25.5">
      <c r="A436" s="212" t="s">
        <v>1562</v>
      </c>
      <c r="B436" s="46" t="s">
        <v>591</v>
      </c>
      <c r="C436" s="212" t="s">
        <v>1562</v>
      </c>
      <c r="D436" s="47">
        <v>0</v>
      </c>
      <c r="E436" s="47">
        <v>0</v>
      </c>
    </row>
    <row r="437" spans="1:5" ht="12.75">
      <c r="A437" s="212" t="s">
        <v>1562</v>
      </c>
      <c r="B437" s="46" t="s">
        <v>592</v>
      </c>
      <c r="C437" s="212" t="s">
        <v>1562</v>
      </c>
      <c r="D437" s="47">
        <v>0</v>
      </c>
      <c r="E437" s="47">
        <v>0</v>
      </c>
    </row>
    <row r="438" spans="1:5" ht="12.75">
      <c r="A438" s="212" t="s">
        <v>1562</v>
      </c>
      <c r="B438" s="46" t="s">
        <v>593</v>
      </c>
      <c r="C438" s="212" t="s">
        <v>1562</v>
      </c>
      <c r="D438" s="47">
        <v>0</v>
      </c>
      <c r="E438" s="47">
        <v>0</v>
      </c>
    </row>
    <row r="439" spans="1:5" ht="12.75">
      <c r="A439" s="212" t="s">
        <v>1562</v>
      </c>
      <c r="B439" s="46" t="s">
        <v>594</v>
      </c>
      <c r="C439" s="212" t="s">
        <v>1562</v>
      </c>
      <c r="D439" s="47">
        <v>0</v>
      </c>
      <c r="E439" s="47">
        <v>0</v>
      </c>
    </row>
    <row r="440" spans="1:5" ht="12.75">
      <c r="A440" s="212" t="s">
        <v>1562</v>
      </c>
      <c r="B440" s="46" t="s">
        <v>595</v>
      </c>
      <c r="C440" s="212" t="s">
        <v>1562</v>
      </c>
      <c r="D440" s="47">
        <v>0</v>
      </c>
      <c r="E440" s="47">
        <v>0</v>
      </c>
    </row>
    <row r="441" spans="1:5" ht="12.75">
      <c r="A441" s="212" t="s">
        <v>1562</v>
      </c>
      <c r="B441" s="46" t="s">
        <v>596</v>
      </c>
      <c r="C441" s="212" t="s">
        <v>1562</v>
      </c>
      <c r="D441" s="47">
        <v>0</v>
      </c>
      <c r="E441" s="47">
        <v>0</v>
      </c>
    </row>
    <row r="442" spans="1:5" ht="12.75">
      <c r="A442" s="212" t="s">
        <v>1562</v>
      </c>
      <c r="B442" s="46" t="s">
        <v>597</v>
      </c>
      <c r="C442" s="212" t="s">
        <v>1562</v>
      </c>
      <c r="D442" s="47">
        <v>0</v>
      </c>
      <c r="E442" s="47">
        <v>0</v>
      </c>
    </row>
    <row r="443" spans="1:5" ht="12.75">
      <c r="A443" s="212" t="s">
        <v>1562</v>
      </c>
      <c r="B443" s="46" t="s">
        <v>598</v>
      </c>
      <c r="C443" s="212" t="s">
        <v>1562</v>
      </c>
      <c r="D443" s="47">
        <v>0</v>
      </c>
      <c r="E443" s="47">
        <v>0</v>
      </c>
    </row>
    <row r="444" spans="1:5" ht="25.5">
      <c r="A444" s="212" t="s">
        <v>1562</v>
      </c>
      <c r="B444" s="46" t="s">
        <v>599</v>
      </c>
      <c r="C444" s="212" t="s">
        <v>1562</v>
      </c>
      <c r="D444" s="47">
        <v>0</v>
      </c>
      <c r="E444" s="47">
        <v>0</v>
      </c>
    </row>
    <row r="445" spans="1:5" ht="25.5">
      <c r="A445" s="212" t="s">
        <v>1562</v>
      </c>
      <c r="B445" s="46" t="s">
        <v>601</v>
      </c>
      <c r="C445" s="212" t="s">
        <v>1562</v>
      </c>
      <c r="D445" s="47">
        <v>0</v>
      </c>
      <c r="E445" s="47">
        <v>0</v>
      </c>
    </row>
    <row r="446" spans="1:5" ht="12.75">
      <c r="A446" s="212" t="s">
        <v>1562</v>
      </c>
      <c r="B446" s="46" t="s">
        <v>603</v>
      </c>
      <c r="C446" s="212" t="s">
        <v>1562</v>
      </c>
      <c r="D446" s="47">
        <v>0</v>
      </c>
      <c r="E446" s="47">
        <v>0</v>
      </c>
    </row>
    <row r="447" spans="1:5" ht="12.75">
      <c r="A447" s="212" t="s">
        <v>1562</v>
      </c>
      <c r="B447" s="46" t="s">
        <v>605</v>
      </c>
      <c r="C447" s="212" t="s">
        <v>1562</v>
      </c>
      <c r="D447" s="47">
        <v>0</v>
      </c>
      <c r="E447" s="47">
        <v>0</v>
      </c>
    </row>
    <row r="448" spans="1:5" ht="25.5">
      <c r="A448" s="212" t="s">
        <v>1562</v>
      </c>
      <c r="B448" s="46" t="s">
        <v>607</v>
      </c>
      <c r="C448" s="212" t="s">
        <v>1562</v>
      </c>
      <c r="D448" s="47">
        <v>40000</v>
      </c>
      <c r="E448" s="47">
        <v>40000</v>
      </c>
    </row>
    <row r="449" spans="1:5" ht="25.5">
      <c r="A449" s="212" t="s">
        <v>1562</v>
      </c>
      <c r="B449" s="46" t="s">
        <v>609</v>
      </c>
      <c r="C449" s="212" t="s">
        <v>1562</v>
      </c>
      <c r="D449" s="47">
        <v>228600</v>
      </c>
      <c r="E449" s="47">
        <v>228600</v>
      </c>
    </row>
    <row r="450" spans="1:5" ht="12.75">
      <c r="A450" s="212" t="s">
        <v>1562</v>
      </c>
      <c r="B450" s="46" t="s">
        <v>611</v>
      </c>
      <c r="C450" s="212" t="s">
        <v>1562</v>
      </c>
      <c r="D450" s="47">
        <v>596000</v>
      </c>
      <c r="E450" s="47">
        <v>309400</v>
      </c>
    </row>
    <row r="451" spans="1:5" ht="25.5">
      <c r="A451" s="212" t="s">
        <v>1562</v>
      </c>
      <c r="B451" s="46" t="s">
        <v>613</v>
      </c>
      <c r="C451" s="212" t="s">
        <v>1562</v>
      </c>
      <c r="D451" s="47">
        <v>0</v>
      </c>
      <c r="E451" s="47">
        <v>0</v>
      </c>
    </row>
    <row r="452" spans="1:5" ht="12.75">
      <c r="A452" s="215" t="s">
        <v>54</v>
      </c>
      <c r="B452" s="183" t="s">
        <v>1422</v>
      </c>
      <c r="C452" s="185" t="s">
        <v>278</v>
      </c>
      <c r="D452" s="184">
        <v>922600</v>
      </c>
      <c r="E452" s="184">
        <v>636000</v>
      </c>
    </row>
    <row r="453" spans="1:5" ht="12.75">
      <c r="A453" s="212" t="s">
        <v>55</v>
      </c>
      <c r="B453" s="46" t="s">
        <v>617</v>
      </c>
      <c r="C453" s="19" t="s">
        <v>279</v>
      </c>
      <c r="D453" s="47">
        <v>0</v>
      </c>
      <c r="E453" s="47">
        <v>0</v>
      </c>
    </row>
    <row r="454" spans="1:5" ht="12.75">
      <c r="A454" s="212" t="s">
        <v>1562</v>
      </c>
      <c r="B454" s="46" t="s">
        <v>619</v>
      </c>
      <c r="C454" s="212" t="s">
        <v>1562</v>
      </c>
      <c r="D454" s="47">
        <v>0</v>
      </c>
      <c r="E454" s="47">
        <v>0</v>
      </c>
    </row>
    <row r="455" spans="1:5" ht="12.75">
      <c r="A455" s="212" t="s">
        <v>56</v>
      </c>
      <c r="B455" s="46" t="s">
        <v>621</v>
      </c>
      <c r="C455" s="19" t="s">
        <v>1687</v>
      </c>
      <c r="D455" s="47">
        <v>0</v>
      </c>
      <c r="E455" s="47">
        <v>0</v>
      </c>
    </row>
    <row r="456" spans="1:5" ht="12.75">
      <c r="A456" s="212" t="s">
        <v>57</v>
      </c>
      <c r="B456" s="46" t="s">
        <v>623</v>
      </c>
      <c r="C456" s="19" t="s">
        <v>1688</v>
      </c>
      <c r="D456" s="47">
        <v>0</v>
      </c>
      <c r="E456" s="47">
        <v>0</v>
      </c>
    </row>
    <row r="457" spans="1:5" ht="12.75">
      <c r="A457" s="212" t="s">
        <v>58</v>
      </c>
      <c r="B457" s="46" t="s">
        <v>625</v>
      </c>
      <c r="C457" s="19" t="s">
        <v>1689</v>
      </c>
      <c r="D457" s="47">
        <v>0</v>
      </c>
      <c r="E457" s="47">
        <v>0</v>
      </c>
    </row>
    <row r="458" spans="1:5" ht="12.75">
      <c r="A458" s="212" t="s">
        <v>59</v>
      </c>
      <c r="B458" s="46" t="s">
        <v>627</v>
      </c>
      <c r="C458" s="19" t="s">
        <v>280</v>
      </c>
      <c r="D458" s="47">
        <v>0</v>
      </c>
      <c r="E458" s="47">
        <v>0</v>
      </c>
    </row>
    <row r="459" spans="1:5" ht="25.5">
      <c r="A459" s="212" t="s">
        <v>60</v>
      </c>
      <c r="B459" s="46" t="s">
        <v>629</v>
      </c>
      <c r="C459" s="19" t="s">
        <v>281</v>
      </c>
      <c r="D459" s="47">
        <v>0</v>
      </c>
      <c r="E459" s="47">
        <v>0</v>
      </c>
    </row>
    <row r="460" spans="1:5" ht="25.5">
      <c r="A460" s="212" t="s">
        <v>61</v>
      </c>
      <c r="B460" s="46" t="s">
        <v>631</v>
      </c>
      <c r="C460" s="19" t="s">
        <v>282</v>
      </c>
      <c r="D460" s="47">
        <v>0</v>
      </c>
      <c r="E460" s="47">
        <v>0</v>
      </c>
    </row>
    <row r="461" spans="1:5" ht="12.75">
      <c r="A461" s="212" t="s">
        <v>1562</v>
      </c>
      <c r="B461" s="46" t="s">
        <v>633</v>
      </c>
      <c r="C461" s="212" t="s">
        <v>1562</v>
      </c>
      <c r="D461" s="47">
        <v>0</v>
      </c>
      <c r="E461" s="47">
        <v>0</v>
      </c>
    </row>
    <row r="462" spans="1:5" ht="12.75">
      <c r="A462" s="212" t="s">
        <v>1562</v>
      </c>
      <c r="B462" s="46" t="s">
        <v>635</v>
      </c>
      <c r="C462" s="212" t="s">
        <v>1562</v>
      </c>
      <c r="D462" s="47">
        <v>0</v>
      </c>
      <c r="E462" s="47">
        <v>0</v>
      </c>
    </row>
    <row r="463" spans="1:5" ht="25.5">
      <c r="A463" s="212" t="s">
        <v>1562</v>
      </c>
      <c r="B463" s="46" t="s">
        <v>637</v>
      </c>
      <c r="C463" s="212" t="s">
        <v>1562</v>
      </c>
      <c r="D463" s="47">
        <v>0</v>
      </c>
      <c r="E463" s="47">
        <v>0</v>
      </c>
    </row>
    <row r="464" spans="1:5" ht="12.75">
      <c r="A464" s="212" t="s">
        <v>1562</v>
      </c>
      <c r="B464" s="46" t="s">
        <v>639</v>
      </c>
      <c r="C464" s="212" t="s">
        <v>1562</v>
      </c>
      <c r="D464" s="47">
        <v>0</v>
      </c>
      <c r="E464" s="47">
        <v>0</v>
      </c>
    </row>
    <row r="465" spans="1:5" ht="12.75">
      <c r="A465" s="212" t="s">
        <v>1562</v>
      </c>
      <c r="B465" s="46" t="s">
        <v>641</v>
      </c>
      <c r="C465" s="212" t="s">
        <v>1562</v>
      </c>
      <c r="D465" s="47">
        <v>0</v>
      </c>
      <c r="E465" s="47">
        <v>0</v>
      </c>
    </row>
    <row r="466" spans="1:5" ht="12.75">
      <c r="A466" s="212" t="s">
        <v>1562</v>
      </c>
      <c r="B466" s="46" t="s">
        <v>643</v>
      </c>
      <c r="C466" s="212" t="s">
        <v>1562</v>
      </c>
      <c r="D466" s="47">
        <v>0</v>
      </c>
      <c r="E466" s="47">
        <v>0</v>
      </c>
    </row>
    <row r="467" spans="1:5" ht="12.75">
      <c r="A467" s="212" t="s">
        <v>1562</v>
      </c>
      <c r="B467" s="46" t="s">
        <v>645</v>
      </c>
      <c r="C467" s="212" t="s">
        <v>1562</v>
      </c>
      <c r="D467" s="47">
        <v>0</v>
      </c>
      <c r="E467" s="47">
        <v>0</v>
      </c>
    </row>
    <row r="468" spans="1:5" ht="12.75">
      <c r="A468" s="212" t="s">
        <v>1562</v>
      </c>
      <c r="B468" s="46" t="s">
        <v>647</v>
      </c>
      <c r="C468" s="212" t="s">
        <v>1562</v>
      </c>
      <c r="D468" s="47">
        <v>0</v>
      </c>
      <c r="E468" s="47">
        <v>0</v>
      </c>
    </row>
    <row r="469" spans="1:5" ht="12.75">
      <c r="A469" s="212" t="s">
        <v>1562</v>
      </c>
      <c r="B469" s="46" t="s">
        <v>649</v>
      </c>
      <c r="C469" s="212" t="s">
        <v>1562</v>
      </c>
      <c r="D469" s="47">
        <v>0</v>
      </c>
      <c r="E469" s="47">
        <v>0</v>
      </c>
    </row>
    <row r="470" spans="1:5" ht="12.75">
      <c r="A470" s="212" t="s">
        <v>1562</v>
      </c>
      <c r="B470" s="46" t="s">
        <v>651</v>
      </c>
      <c r="C470" s="212" t="s">
        <v>1562</v>
      </c>
      <c r="D470" s="47">
        <v>0</v>
      </c>
      <c r="E470" s="47">
        <v>0</v>
      </c>
    </row>
    <row r="471" spans="1:5" ht="25.5">
      <c r="A471" s="212" t="s">
        <v>62</v>
      </c>
      <c r="B471" s="46" t="s">
        <v>653</v>
      </c>
      <c r="C471" s="19" t="s">
        <v>283</v>
      </c>
      <c r="D471" s="47">
        <v>0</v>
      </c>
      <c r="E471" s="47">
        <v>0</v>
      </c>
    </row>
    <row r="472" spans="1:5" ht="12.75">
      <c r="A472" s="212" t="s">
        <v>1562</v>
      </c>
      <c r="B472" s="46" t="s">
        <v>655</v>
      </c>
      <c r="C472" s="212" t="s">
        <v>1562</v>
      </c>
      <c r="D472" s="47">
        <v>0</v>
      </c>
      <c r="E472" s="47">
        <v>0</v>
      </c>
    </row>
    <row r="473" spans="1:5" ht="12.75">
      <c r="A473" s="212" t="s">
        <v>1562</v>
      </c>
      <c r="B473" s="46" t="s">
        <v>657</v>
      </c>
      <c r="C473" s="212" t="s">
        <v>1562</v>
      </c>
      <c r="D473" s="47">
        <v>0</v>
      </c>
      <c r="E473" s="47">
        <v>0</v>
      </c>
    </row>
    <row r="474" spans="1:5" ht="25.5">
      <c r="A474" s="212" t="s">
        <v>1562</v>
      </c>
      <c r="B474" s="46" t="s">
        <v>659</v>
      </c>
      <c r="C474" s="212" t="s">
        <v>1562</v>
      </c>
      <c r="D474" s="47">
        <v>0</v>
      </c>
      <c r="E474" s="47">
        <v>0</v>
      </c>
    </row>
    <row r="475" spans="1:5" ht="12.75">
      <c r="A475" s="212" t="s">
        <v>1562</v>
      </c>
      <c r="B475" s="46" t="s">
        <v>661</v>
      </c>
      <c r="C475" s="212" t="s">
        <v>1562</v>
      </c>
      <c r="D475" s="47">
        <v>0</v>
      </c>
      <c r="E475" s="47">
        <v>0</v>
      </c>
    </row>
    <row r="476" spans="1:5" ht="12.75">
      <c r="A476" s="212" t="s">
        <v>1562</v>
      </c>
      <c r="B476" s="46" t="s">
        <v>663</v>
      </c>
      <c r="C476" s="212" t="s">
        <v>1562</v>
      </c>
      <c r="D476" s="47">
        <v>0</v>
      </c>
      <c r="E476" s="47">
        <v>0</v>
      </c>
    </row>
    <row r="477" spans="1:5" ht="12.75">
      <c r="A477" s="212" t="s">
        <v>1562</v>
      </c>
      <c r="B477" s="46" t="s">
        <v>665</v>
      </c>
      <c r="C477" s="212" t="s">
        <v>1562</v>
      </c>
      <c r="D477" s="47">
        <v>0</v>
      </c>
      <c r="E477" s="47">
        <v>0</v>
      </c>
    </row>
    <row r="478" spans="1:5" ht="12.75">
      <c r="A478" s="212" t="s">
        <v>1562</v>
      </c>
      <c r="B478" s="46" t="s">
        <v>667</v>
      </c>
      <c r="C478" s="212" t="s">
        <v>1562</v>
      </c>
      <c r="D478" s="47">
        <v>0</v>
      </c>
      <c r="E478" s="47">
        <v>0</v>
      </c>
    </row>
    <row r="479" spans="1:5" ht="12.75">
      <c r="A479" s="212" t="s">
        <v>1562</v>
      </c>
      <c r="B479" s="46" t="s">
        <v>669</v>
      </c>
      <c r="C479" s="212" t="s">
        <v>1562</v>
      </c>
      <c r="D479" s="47">
        <v>0</v>
      </c>
      <c r="E479" s="47">
        <v>0</v>
      </c>
    </row>
    <row r="480" spans="1:5" ht="12.75">
      <c r="A480" s="212" t="s">
        <v>1562</v>
      </c>
      <c r="B480" s="46" t="s">
        <v>671</v>
      </c>
      <c r="C480" s="212" t="s">
        <v>1562</v>
      </c>
      <c r="D480" s="47">
        <v>0</v>
      </c>
      <c r="E480" s="47">
        <v>0</v>
      </c>
    </row>
    <row r="481" spans="1:5" ht="12.75">
      <c r="A481" s="212" t="s">
        <v>1562</v>
      </c>
      <c r="B481" s="46" t="s">
        <v>673</v>
      </c>
      <c r="C481" s="212" t="s">
        <v>1562</v>
      </c>
      <c r="D481" s="47">
        <v>0</v>
      </c>
      <c r="E481" s="47">
        <v>0</v>
      </c>
    </row>
    <row r="482" spans="1:5" ht="12.75">
      <c r="A482" s="212" t="s">
        <v>63</v>
      </c>
      <c r="B482" s="46" t="s">
        <v>675</v>
      </c>
      <c r="C482" s="19" t="s">
        <v>284</v>
      </c>
      <c r="D482" s="47">
        <v>360000</v>
      </c>
      <c r="E482" s="47">
        <v>80936</v>
      </c>
    </row>
    <row r="483" spans="1:5" ht="12.75">
      <c r="A483" s="212" t="s">
        <v>1562</v>
      </c>
      <c r="B483" s="46" t="s">
        <v>677</v>
      </c>
      <c r="C483" s="212" t="s">
        <v>1562</v>
      </c>
      <c r="D483" s="47">
        <v>0</v>
      </c>
      <c r="E483" s="47">
        <v>0</v>
      </c>
    </row>
    <row r="484" spans="1:5" ht="12.75">
      <c r="A484" s="212" t="s">
        <v>1562</v>
      </c>
      <c r="B484" s="46" t="s">
        <v>679</v>
      </c>
      <c r="C484" s="212" t="s">
        <v>1562</v>
      </c>
      <c r="D484" s="47">
        <v>0</v>
      </c>
      <c r="E484" s="47">
        <v>0</v>
      </c>
    </row>
    <row r="485" spans="1:5" ht="25.5">
      <c r="A485" s="212" t="s">
        <v>1562</v>
      </c>
      <c r="B485" s="46" t="s">
        <v>681</v>
      </c>
      <c r="C485" s="212" t="s">
        <v>1562</v>
      </c>
      <c r="D485" s="47">
        <v>0</v>
      </c>
      <c r="E485" s="47">
        <v>0</v>
      </c>
    </row>
    <row r="486" spans="1:5" ht="12.75">
      <c r="A486" s="212" t="s">
        <v>1562</v>
      </c>
      <c r="B486" s="46" t="s">
        <v>683</v>
      </c>
      <c r="C486" s="212" t="s">
        <v>1562</v>
      </c>
      <c r="D486" s="47">
        <v>0</v>
      </c>
      <c r="E486" s="47">
        <v>0</v>
      </c>
    </row>
    <row r="487" spans="1:5" ht="12.75">
      <c r="A487" s="212" t="s">
        <v>1562</v>
      </c>
      <c r="B487" s="46" t="s">
        <v>685</v>
      </c>
      <c r="C487" s="212" t="s">
        <v>1562</v>
      </c>
      <c r="D487" s="47">
        <v>0</v>
      </c>
      <c r="E487" s="47">
        <v>0</v>
      </c>
    </row>
    <row r="488" spans="1:5" ht="12.75">
      <c r="A488" s="212" t="s">
        <v>1562</v>
      </c>
      <c r="B488" s="46" t="s">
        <v>687</v>
      </c>
      <c r="C488" s="212" t="s">
        <v>1562</v>
      </c>
      <c r="D488" s="47">
        <v>0</v>
      </c>
      <c r="E488" s="47">
        <v>0</v>
      </c>
    </row>
    <row r="489" spans="1:5" ht="12.75">
      <c r="A489" s="212" t="s">
        <v>1562</v>
      </c>
      <c r="B489" s="46" t="s">
        <v>689</v>
      </c>
      <c r="C489" s="212" t="s">
        <v>1562</v>
      </c>
      <c r="D489" s="47">
        <v>0</v>
      </c>
      <c r="E489" s="47">
        <v>0</v>
      </c>
    </row>
    <row r="490" spans="1:5" ht="12.75">
      <c r="A490" s="212" t="s">
        <v>1562</v>
      </c>
      <c r="B490" s="46" t="s">
        <v>691</v>
      </c>
      <c r="C490" s="212" t="s">
        <v>1562</v>
      </c>
      <c r="D490" s="47">
        <v>360000</v>
      </c>
      <c r="E490" s="47">
        <v>80936</v>
      </c>
    </row>
    <row r="491" spans="1:5" ht="12.75">
      <c r="A491" s="212" t="s">
        <v>1562</v>
      </c>
      <c r="B491" s="46" t="s">
        <v>693</v>
      </c>
      <c r="C491" s="212" t="s">
        <v>1562</v>
      </c>
      <c r="D491" s="47">
        <v>0</v>
      </c>
      <c r="E491" s="47">
        <v>0</v>
      </c>
    </row>
    <row r="492" spans="1:5" ht="12.75">
      <c r="A492" s="212" t="s">
        <v>1562</v>
      </c>
      <c r="B492" s="46" t="s">
        <v>695</v>
      </c>
      <c r="C492" s="212" t="s">
        <v>1562</v>
      </c>
      <c r="D492" s="47">
        <v>0</v>
      </c>
      <c r="E492" s="47">
        <v>0</v>
      </c>
    </row>
    <row r="493" spans="1:5" ht="25.5">
      <c r="A493" s="212" t="s">
        <v>64</v>
      </c>
      <c r="B493" s="46" t="s">
        <v>697</v>
      </c>
      <c r="C493" s="19" t="s">
        <v>285</v>
      </c>
      <c r="D493" s="47">
        <v>0</v>
      </c>
      <c r="E493" s="47">
        <v>0</v>
      </c>
    </row>
    <row r="494" spans="1:5" ht="25.5">
      <c r="A494" s="212" t="s">
        <v>1562</v>
      </c>
      <c r="B494" s="46" t="s">
        <v>699</v>
      </c>
      <c r="C494" s="212" t="s">
        <v>1562</v>
      </c>
      <c r="D494" s="47">
        <v>0</v>
      </c>
      <c r="E494" s="47">
        <v>0</v>
      </c>
    </row>
    <row r="495" spans="1:5" ht="25.5">
      <c r="A495" s="212" t="s">
        <v>65</v>
      </c>
      <c r="B495" s="46" t="s">
        <v>701</v>
      </c>
      <c r="C495" s="19" t="s">
        <v>286</v>
      </c>
      <c r="D495" s="47">
        <v>0</v>
      </c>
      <c r="E495" s="47">
        <v>0</v>
      </c>
    </row>
    <row r="496" spans="1:5" ht="12.75">
      <c r="A496" s="212" t="s">
        <v>1562</v>
      </c>
      <c r="B496" s="46" t="s">
        <v>703</v>
      </c>
      <c r="C496" s="212" t="s">
        <v>1562</v>
      </c>
      <c r="D496" s="47">
        <v>0</v>
      </c>
      <c r="E496" s="47">
        <v>0</v>
      </c>
    </row>
    <row r="497" spans="1:5" ht="12.75">
      <c r="A497" s="212" t="s">
        <v>1562</v>
      </c>
      <c r="B497" s="46" t="s">
        <v>705</v>
      </c>
      <c r="C497" s="212" t="s">
        <v>1562</v>
      </c>
      <c r="D497" s="47">
        <v>0</v>
      </c>
      <c r="E497" s="47">
        <v>0</v>
      </c>
    </row>
    <row r="498" spans="1:5" ht="12.75">
      <c r="A498" s="212" t="s">
        <v>1562</v>
      </c>
      <c r="B498" s="46" t="s">
        <v>707</v>
      </c>
      <c r="C498" s="212" t="s">
        <v>1562</v>
      </c>
      <c r="D498" s="47">
        <v>0</v>
      </c>
      <c r="E498" s="47">
        <v>0</v>
      </c>
    </row>
    <row r="499" spans="1:5" ht="12.75">
      <c r="A499" s="212" t="s">
        <v>1562</v>
      </c>
      <c r="B499" s="46" t="s">
        <v>709</v>
      </c>
      <c r="C499" s="212" t="s">
        <v>1562</v>
      </c>
      <c r="D499" s="47">
        <v>0</v>
      </c>
      <c r="E499" s="47">
        <v>0</v>
      </c>
    </row>
    <row r="500" spans="1:5" ht="12.75">
      <c r="A500" s="212" t="s">
        <v>1562</v>
      </c>
      <c r="B500" s="46" t="s">
        <v>711</v>
      </c>
      <c r="C500" s="212" t="s">
        <v>1562</v>
      </c>
      <c r="D500" s="47">
        <v>0</v>
      </c>
      <c r="E500" s="47">
        <v>0</v>
      </c>
    </row>
    <row r="501" spans="1:5" ht="12.75">
      <c r="A501" s="212" t="s">
        <v>1562</v>
      </c>
      <c r="B501" s="46" t="s">
        <v>713</v>
      </c>
      <c r="C501" s="212" t="s">
        <v>1562</v>
      </c>
      <c r="D501" s="47">
        <v>0</v>
      </c>
      <c r="E501" s="47">
        <v>0</v>
      </c>
    </row>
    <row r="502" spans="1:5" ht="12.75">
      <c r="A502" s="212" t="s">
        <v>1562</v>
      </c>
      <c r="B502" s="46" t="s">
        <v>715</v>
      </c>
      <c r="C502" s="212" t="s">
        <v>1562</v>
      </c>
      <c r="D502" s="47">
        <v>0</v>
      </c>
      <c r="E502" s="47">
        <v>0</v>
      </c>
    </row>
    <row r="503" spans="1:5" ht="12.75">
      <c r="A503" s="212" t="s">
        <v>1562</v>
      </c>
      <c r="B503" s="46" t="s">
        <v>717</v>
      </c>
      <c r="C503" s="212" t="s">
        <v>1562</v>
      </c>
      <c r="D503" s="47">
        <v>0</v>
      </c>
      <c r="E503" s="47">
        <v>0</v>
      </c>
    </row>
    <row r="504" spans="1:5" ht="12.75">
      <c r="A504" s="212" t="s">
        <v>1562</v>
      </c>
      <c r="B504" s="46" t="s">
        <v>719</v>
      </c>
      <c r="C504" s="212" t="s">
        <v>1562</v>
      </c>
      <c r="D504" s="47">
        <v>0</v>
      </c>
      <c r="E504" s="47">
        <v>0</v>
      </c>
    </row>
    <row r="505" spans="1:5" ht="12.75">
      <c r="A505" s="212" t="s">
        <v>1562</v>
      </c>
      <c r="B505" s="46" t="s">
        <v>721</v>
      </c>
      <c r="C505" s="212" t="s">
        <v>1562</v>
      </c>
      <c r="D505" s="47">
        <v>0</v>
      </c>
      <c r="E505" s="47">
        <v>0</v>
      </c>
    </row>
    <row r="506" spans="1:5" ht="12.75">
      <c r="A506" s="212" t="s">
        <v>1562</v>
      </c>
      <c r="B506" s="46" t="s">
        <v>723</v>
      </c>
      <c r="C506" s="212" t="s">
        <v>1562</v>
      </c>
      <c r="D506" s="47">
        <v>0</v>
      </c>
      <c r="E506" s="47">
        <v>0</v>
      </c>
    </row>
    <row r="507" spans="1:5" ht="12.75">
      <c r="A507" s="212" t="s">
        <v>66</v>
      </c>
      <c r="B507" s="46" t="s">
        <v>725</v>
      </c>
      <c r="C507" s="19" t="s">
        <v>287</v>
      </c>
      <c r="D507" s="47">
        <v>0</v>
      </c>
      <c r="E507" s="47">
        <v>0</v>
      </c>
    </row>
    <row r="508" spans="1:5" ht="12.75">
      <c r="A508" s="212" t="s">
        <v>67</v>
      </c>
      <c r="B508" s="46" t="s">
        <v>727</v>
      </c>
      <c r="C508" s="19" t="s">
        <v>288</v>
      </c>
      <c r="D508" s="47">
        <v>0</v>
      </c>
      <c r="E508" s="47">
        <v>0</v>
      </c>
    </row>
    <row r="509" spans="1:5" ht="12.75">
      <c r="A509" s="212" t="s">
        <v>68</v>
      </c>
      <c r="B509" s="46" t="s">
        <v>729</v>
      </c>
      <c r="C509" s="19" t="s">
        <v>289</v>
      </c>
      <c r="D509" s="47">
        <v>0</v>
      </c>
      <c r="E509" s="47">
        <v>0</v>
      </c>
    </row>
    <row r="510" spans="1:5" ht="12.75">
      <c r="A510" s="212" t="s">
        <v>69</v>
      </c>
      <c r="B510" s="46" t="s">
        <v>731</v>
      </c>
      <c r="C510" s="19" t="s">
        <v>290</v>
      </c>
      <c r="D510" s="47">
        <v>12000</v>
      </c>
      <c r="E510" s="47">
        <v>12000</v>
      </c>
    </row>
    <row r="511" spans="1:5" ht="12.75">
      <c r="A511" s="212" t="s">
        <v>1562</v>
      </c>
      <c r="B511" s="46" t="s">
        <v>733</v>
      </c>
      <c r="C511" s="212" t="s">
        <v>1562</v>
      </c>
      <c r="D511" s="47">
        <v>0</v>
      </c>
      <c r="E511" s="47">
        <v>0</v>
      </c>
    </row>
    <row r="512" spans="1:5" ht="12.75">
      <c r="A512" s="212" t="s">
        <v>1562</v>
      </c>
      <c r="B512" s="46" t="s">
        <v>735</v>
      </c>
      <c r="C512" s="212" t="s">
        <v>1562</v>
      </c>
      <c r="D512" s="47">
        <v>0</v>
      </c>
      <c r="E512" s="47">
        <v>0</v>
      </c>
    </row>
    <row r="513" spans="1:5" ht="12.75">
      <c r="A513" s="212" t="s">
        <v>1562</v>
      </c>
      <c r="B513" s="46" t="s">
        <v>737</v>
      </c>
      <c r="C513" s="212" t="s">
        <v>1562</v>
      </c>
      <c r="D513" s="47">
        <v>12000</v>
      </c>
      <c r="E513" s="47">
        <v>12000</v>
      </c>
    </row>
    <row r="514" spans="1:5" ht="12.75">
      <c r="A514" s="212" t="s">
        <v>1562</v>
      </c>
      <c r="B514" s="46" t="s">
        <v>739</v>
      </c>
      <c r="C514" s="212" t="s">
        <v>1562</v>
      </c>
      <c r="D514" s="47">
        <v>0</v>
      </c>
      <c r="E514" s="47">
        <v>0</v>
      </c>
    </row>
    <row r="515" spans="1:5" ht="12.75">
      <c r="A515" s="212" t="s">
        <v>1562</v>
      </c>
      <c r="B515" s="46" t="s">
        <v>741</v>
      </c>
      <c r="C515" s="212" t="s">
        <v>1562</v>
      </c>
      <c r="D515" s="47">
        <v>0</v>
      </c>
      <c r="E515" s="47">
        <v>0</v>
      </c>
    </row>
    <row r="516" spans="1:5" ht="12.75">
      <c r="A516" s="212" t="s">
        <v>1562</v>
      </c>
      <c r="B516" s="46" t="s">
        <v>743</v>
      </c>
      <c r="C516" s="212" t="s">
        <v>1562</v>
      </c>
      <c r="D516" s="47">
        <v>0</v>
      </c>
      <c r="E516" s="47">
        <v>0</v>
      </c>
    </row>
    <row r="517" spans="1:5" ht="12.75">
      <c r="A517" s="212" t="s">
        <v>1562</v>
      </c>
      <c r="B517" s="46" t="s">
        <v>745</v>
      </c>
      <c r="C517" s="212" t="s">
        <v>1562</v>
      </c>
      <c r="D517" s="47">
        <v>0</v>
      </c>
      <c r="E517" s="47">
        <v>0</v>
      </c>
    </row>
    <row r="518" spans="1:5" ht="12.75">
      <c r="A518" s="212" t="s">
        <v>1562</v>
      </c>
      <c r="B518" s="46" t="s">
        <v>747</v>
      </c>
      <c r="C518" s="212" t="s">
        <v>1562</v>
      </c>
      <c r="D518" s="47">
        <v>0</v>
      </c>
      <c r="E518" s="47">
        <v>0</v>
      </c>
    </row>
    <row r="519" spans="1:5" ht="12.75">
      <c r="A519" s="212" t="s">
        <v>1562</v>
      </c>
      <c r="B519" s="46" t="s">
        <v>749</v>
      </c>
      <c r="C519" s="212" t="s">
        <v>1562</v>
      </c>
      <c r="D519" s="47">
        <v>0</v>
      </c>
      <c r="E519" s="47">
        <v>0</v>
      </c>
    </row>
    <row r="520" spans="1:5" ht="12.75">
      <c r="A520" s="212" t="s">
        <v>1562</v>
      </c>
      <c r="B520" s="46" t="s">
        <v>751</v>
      </c>
      <c r="C520" s="212" t="s">
        <v>1562</v>
      </c>
      <c r="D520" s="47">
        <v>0</v>
      </c>
      <c r="E520" s="47">
        <v>0</v>
      </c>
    </row>
    <row r="521" spans="1:5" ht="12.75">
      <c r="A521" s="212" t="s">
        <v>70</v>
      </c>
      <c r="B521" s="46" t="s">
        <v>753</v>
      </c>
      <c r="C521" s="19" t="s">
        <v>1377</v>
      </c>
      <c r="D521" s="47">
        <v>3875688</v>
      </c>
      <c r="E521" s="47">
        <v>0</v>
      </c>
    </row>
    <row r="522" spans="1:5" ht="12.75">
      <c r="A522" s="215" t="s">
        <v>71</v>
      </c>
      <c r="B522" s="183" t="s">
        <v>1423</v>
      </c>
      <c r="C522" s="185" t="s">
        <v>291</v>
      </c>
      <c r="D522" s="184">
        <f>D482+D521+D510</f>
        <v>4247688</v>
      </c>
      <c r="E522" s="184">
        <f>E482+E521+E510</f>
        <v>92936</v>
      </c>
    </row>
    <row r="523" spans="1:5" ht="12.75">
      <c r="A523" s="214" t="s">
        <v>72</v>
      </c>
      <c r="B523" s="9" t="s">
        <v>757</v>
      </c>
      <c r="C523" s="213" t="s">
        <v>292</v>
      </c>
      <c r="D523" s="20">
        <v>2362000</v>
      </c>
      <c r="E523" s="20">
        <v>0</v>
      </c>
    </row>
    <row r="524" spans="1:5" ht="12.75">
      <c r="A524" s="214" t="s">
        <v>73</v>
      </c>
      <c r="B524" s="9" t="s">
        <v>759</v>
      </c>
      <c r="C524" s="213" t="s">
        <v>293</v>
      </c>
      <c r="D524" s="20">
        <v>793437</v>
      </c>
      <c r="E524" s="20">
        <v>793437</v>
      </c>
    </row>
    <row r="525" spans="1:5" ht="12.75">
      <c r="A525" s="214" t="s">
        <v>74</v>
      </c>
      <c r="B525" s="9" t="s">
        <v>761</v>
      </c>
      <c r="C525" s="213" t="s">
        <v>293</v>
      </c>
      <c r="D525" s="20">
        <v>0</v>
      </c>
      <c r="E525" s="20">
        <v>0</v>
      </c>
    </row>
    <row r="526" spans="1:5" ht="12.75">
      <c r="A526" s="214" t="s">
        <v>75</v>
      </c>
      <c r="B526" s="9" t="s">
        <v>763</v>
      </c>
      <c r="C526" s="213" t="s">
        <v>294</v>
      </c>
      <c r="D526" s="20">
        <v>213536</v>
      </c>
      <c r="E526" s="20">
        <v>213536</v>
      </c>
    </row>
    <row r="527" spans="1:5" ht="12.75">
      <c r="A527" s="213">
        <v>75</v>
      </c>
      <c r="B527" s="9" t="s">
        <v>765</v>
      </c>
      <c r="C527" s="213" t="s">
        <v>295</v>
      </c>
      <c r="D527" s="20">
        <v>933671</v>
      </c>
      <c r="E527" s="20">
        <v>933671</v>
      </c>
    </row>
    <row r="528" spans="1:5" ht="12.75">
      <c r="A528" s="213">
        <v>76</v>
      </c>
      <c r="B528" s="9" t="s">
        <v>767</v>
      </c>
      <c r="C528" s="213" t="s">
        <v>296</v>
      </c>
      <c r="D528" s="20">
        <v>0</v>
      </c>
      <c r="E528" s="20">
        <v>0</v>
      </c>
    </row>
    <row r="529" spans="1:5" ht="12.75">
      <c r="A529" s="213">
        <v>77</v>
      </c>
      <c r="B529" s="9" t="s">
        <v>769</v>
      </c>
      <c r="C529" s="213" t="s">
        <v>297</v>
      </c>
      <c r="D529" s="20">
        <v>0</v>
      </c>
      <c r="E529" s="20">
        <v>0</v>
      </c>
    </row>
    <row r="530" spans="1:5" ht="12.75">
      <c r="A530" s="213">
        <v>78</v>
      </c>
      <c r="B530" s="9" t="s">
        <v>771</v>
      </c>
      <c r="C530" s="213" t="s">
        <v>298</v>
      </c>
      <c r="D530" s="20">
        <v>638000</v>
      </c>
      <c r="E530" s="20">
        <v>435821</v>
      </c>
    </row>
    <row r="531" spans="1:5" ht="12.75">
      <c r="A531" s="185">
        <v>79</v>
      </c>
      <c r="B531" s="183" t="s">
        <v>1424</v>
      </c>
      <c r="C531" s="185" t="s">
        <v>299</v>
      </c>
      <c r="D531" s="184">
        <f>SUM(D523:D530)</f>
        <v>4940644</v>
      </c>
      <c r="E531" s="184">
        <f>SUM(E523:E530)</f>
        <v>2376465</v>
      </c>
    </row>
    <row r="532" spans="1:5" ht="12.75">
      <c r="A532" s="213">
        <v>80</v>
      </c>
      <c r="B532" s="9" t="s">
        <v>775</v>
      </c>
      <c r="C532" s="213" t="s">
        <v>300</v>
      </c>
      <c r="D532" s="20">
        <v>4335</v>
      </c>
      <c r="E532" s="20">
        <v>4335</v>
      </c>
    </row>
    <row r="533" spans="1:5" ht="12.75">
      <c r="A533" s="213">
        <v>81</v>
      </c>
      <c r="B533" s="9" t="s">
        <v>777</v>
      </c>
      <c r="C533" s="213" t="s">
        <v>301</v>
      </c>
      <c r="D533" s="20">
        <v>0</v>
      </c>
      <c r="E533" s="20">
        <v>0</v>
      </c>
    </row>
    <row r="534" spans="1:5" ht="12.75">
      <c r="A534" s="213">
        <v>82</v>
      </c>
      <c r="B534" s="9" t="s">
        <v>779</v>
      </c>
      <c r="C534" s="213" t="s">
        <v>302</v>
      </c>
      <c r="D534" s="20">
        <v>0</v>
      </c>
      <c r="E534" s="20">
        <v>0</v>
      </c>
    </row>
    <row r="535" spans="1:5" ht="12.75">
      <c r="A535" s="213">
        <v>83</v>
      </c>
      <c r="B535" s="9" t="s">
        <v>781</v>
      </c>
      <c r="C535" s="213" t="s">
        <v>303</v>
      </c>
      <c r="D535" s="20">
        <v>1170</v>
      </c>
      <c r="E535" s="20">
        <v>1170</v>
      </c>
    </row>
    <row r="536" spans="1:5" ht="12.75">
      <c r="A536" s="185">
        <v>84</v>
      </c>
      <c r="B536" s="183" t="s">
        <v>1425</v>
      </c>
      <c r="C536" s="185" t="s">
        <v>304</v>
      </c>
      <c r="D536" s="184">
        <f>SUM(D532:D535)</f>
        <v>5505</v>
      </c>
      <c r="E536" s="184">
        <f>SUM(E532:E535)</f>
        <v>5505</v>
      </c>
    </row>
    <row r="537" spans="1:5" ht="25.5">
      <c r="A537" s="213">
        <v>85</v>
      </c>
      <c r="B537" s="9" t="s">
        <v>785</v>
      </c>
      <c r="C537" s="213" t="s">
        <v>1413</v>
      </c>
      <c r="D537" s="20">
        <v>0</v>
      </c>
      <c r="E537" s="20">
        <v>0</v>
      </c>
    </row>
    <row r="538" spans="1:5" ht="25.5">
      <c r="A538" s="213">
        <v>86</v>
      </c>
      <c r="B538" s="9" t="s">
        <v>787</v>
      </c>
      <c r="C538" s="213" t="s">
        <v>1414</v>
      </c>
      <c r="D538" s="20">
        <v>0</v>
      </c>
      <c r="E538" s="20">
        <v>0</v>
      </c>
    </row>
    <row r="539" spans="1:5" ht="12.75">
      <c r="A539" s="212" t="s">
        <v>1562</v>
      </c>
      <c r="B539" s="46" t="s">
        <v>789</v>
      </c>
      <c r="C539" s="212" t="s">
        <v>1562</v>
      </c>
      <c r="D539" s="47">
        <v>0</v>
      </c>
      <c r="E539" s="47">
        <v>0</v>
      </c>
    </row>
    <row r="540" spans="1:5" ht="12.75">
      <c r="A540" s="212" t="s">
        <v>1562</v>
      </c>
      <c r="B540" s="46" t="s">
        <v>791</v>
      </c>
      <c r="C540" s="212" t="s">
        <v>1562</v>
      </c>
      <c r="D540" s="47">
        <v>0</v>
      </c>
      <c r="E540" s="47">
        <v>0</v>
      </c>
    </row>
    <row r="541" spans="1:5" ht="25.5">
      <c r="A541" s="212" t="s">
        <v>1562</v>
      </c>
      <c r="B541" s="46" t="s">
        <v>793</v>
      </c>
      <c r="C541" s="212" t="s">
        <v>1562</v>
      </c>
      <c r="D541" s="47">
        <v>0</v>
      </c>
      <c r="E541" s="47">
        <v>0</v>
      </c>
    </row>
    <row r="542" spans="1:5" ht="12.75">
      <c r="A542" s="212" t="s">
        <v>1562</v>
      </c>
      <c r="B542" s="46" t="s">
        <v>795</v>
      </c>
      <c r="C542" s="212" t="s">
        <v>1562</v>
      </c>
      <c r="D542" s="47">
        <v>0</v>
      </c>
      <c r="E542" s="47">
        <v>0</v>
      </c>
    </row>
    <row r="543" spans="1:5" ht="12.75">
      <c r="A543" s="212" t="s">
        <v>1562</v>
      </c>
      <c r="B543" s="46" t="s">
        <v>797</v>
      </c>
      <c r="C543" s="212" t="s">
        <v>1562</v>
      </c>
      <c r="D543" s="47">
        <v>0</v>
      </c>
      <c r="E543" s="47">
        <v>0</v>
      </c>
    </row>
    <row r="544" spans="1:5" ht="12.75">
      <c r="A544" s="212" t="s">
        <v>1562</v>
      </c>
      <c r="B544" s="46" t="s">
        <v>799</v>
      </c>
      <c r="C544" s="212" t="s">
        <v>1562</v>
      </c>
      <c r="D544" s="47">
        <v>0</v>
      </c>
      <c r="E544" s="47">
        <v>0</v>
      </c>
    </row>
    <row r="545" spans="1:5" ht="12.75">
      <c r="A545" s="212" t="s">
        <v>1562</v>
      </c>
      <c r="B545" s="46" t="s">
        <v>801</v>
      </c>
      <c r="C545" s="212" t="s">
        <v>1562</v>
      </c>
      <c r="D545" s="47">
        <v>0</v>
      </c>
      <c r="E545" s="47">
        <v>0</v>
      </c>
    </row>
    <row r="546" spans="1:5" ht="12.75">
      <c r="A546" s="212" t="s">
        <v>1562</v>
      </c>
      <c r="B546" s="46" t="s">
        <v>803</v>
      </c>
      <c r="C546" s="212" t="s">
        <v>1562</v>
      </c>
      <c r="D546" s="47">
        <v>0</v>
      </c>
      <c r="E546" s="47">
        <v>0</v>
      </c>
    </row>
    <row r="547" spans="1:5" ht="12.75">
      <c r="A547" s="212" t="s">
        <v>1562</v>
      </c>
      <c r="B547" s="46" t="s">
        <v>805</v>
      </c>
      <c r="C547" s="212" t="s">
        <v>1562</v>
      </c>
      <c r="D547" s="47">
        <v>0</v>
      </c>
      <c r="E547" s="47">
        <v>0</v>
      </c>
    </row>
    <row r="548" spans="1:5" ht="12.75">
      <c r="A548" s="212" t="s">
        <v>1562</v>
      </c>
      <c r="B548" s="46" t="s">
        <v>807</v>
      </c>
      <c r="C548" s="212" t="s">
        <v>1562</v>
      </c>
      <c r="D548" s="47">
        <v>0</v>
      </c>
      <c r="E548" s="47">
        <v>0</v>
      </c>
    </row>
    <row r="549" spans="1:5" ht="25.5">
      <c r="A549" s="213">
        <v>87</v>
      </c>
      <c r="B549" s="9" t="s">
        <v>809</v>
      </c>
      <c r="C549" s="213" t="s">
        <v>1415</v>
      </c>
      <c r="D549" s="20">
        <v>0</v>
      </c>
      <c r="E549" s="20">
        <v>0</v>
      </c>
    </row>
    <row r="550" spans="1:5" ht="12.75">
      <c r="A550" s="212" t="s">
        <v>1562</v>
      </c>
      <c r="B550" s="46" t="s">
        <v>811</v>
      </c>
      <c r="C550" s="212" t="s">
        <v>1562</v>
      </c>
      <c r="D550" s="47">
        <v>0</v>
      </c>
      <c r="E550" s="47">
        <v>0</v>
      </c>
    </row>
    <row r="551" spans="1:5" ht="12.75">
      <c r="A551" s="212" t="s">
        <v>1562</v>
      </c>
      <c r="B551" s="46" t="s">
        <v>813</v>
      </c>
      <c r="C551" s="212" t="s">
        <v>1562</v>
      </c>
      <c r="D551" s="47">
        <v>0</v>
      </c>
      <c r="E551" s="47">
        <v>0</v>
      </c>
    </row>
    <row r="552" spans="1:5" ht="25.5">
      <c r="A552" s="212" t="s">
        <v>1562</v>
      </c>
      <c r="B552" s="46" t="s">
        <v>815</v>
      </c>
      <c r="C552" s="212" t="s">
        <v>1562</v>
      </c>
      <c r="D552" s="47">
        <v>0</v>
      </c>
      <c r="E552" s="47">
        <v>0</v>
      </c>
    </row>
    <row r="553" spans="1:5" ht="12.75">
      <c r="A553" s="212" t="s">
        <v>1562</v>
      </c>
      <c r="B553" s="46" t="s">
        <v>817</v>
      </c>
      <c r="C553" s="212" t="s">
        <v>1562</v>
      </c>
      <c r="D553" s="47">
        <v>0</v>
      </c>
      <c r="E553" s="47">
        <v>0</v>
      </c>
    </row>
    <row r="554" spans="1:5" ht="12.75">
      <c r="A554" s="212" t="s">
        <v>1562</v>
      </c>
      <c r="B554" s="46" t="s">
        <v>819</v>
      </c>
      <c r="C554" s="212" t="s">
        <v>1562</v>
      </c>
      <c r="D554" s="47">
        <v>0</v>
      </c>
      <c r="E554" s="47">
        <v>0</v>
      </c>
    </row>
    <row r="555" spans="1:5" ht="12.75">
      <c r="A555" s="212" t="s">
        <v>1562</v>
      </c>
      <c r="B555" s="46" t="s">
        <v>821</v>
      </c>
      <c r="C555" s="212" t="s">
        <v>1562</v>
      </c>
      <c r="D555" s="47">
        <v>0</v>
      </c>
      <c r="E555" s="47">
        <v>0</v>
      </c>
    </row>
    <row r="556" spans="1:5" ht="12.75">
      <c r="A556" s="212" t="s">
        <v>1562</v>
      </c>
      <c r="B556" s="46" t="s">
        <v>823</v>
      </c>
      <c r="C556" s="212" t="s">
        <v>1562</v>
      </c>
      <c r="D556" s="47">
        <v>0</v>
      </c>
      <c r="E556" s="47">
        <v>0</v>
      </c>
    </row>
    <row r="557" spans="1:5" ht="12.75">
      <c r="A557" s="212" t="s">
        <v>1562</v>
      </c>
      <c r="B557" s="46" t="s">
        <v>825</v>
      </c>
      <c r="C557" s="212" t="s">
        <v>1562</v>
      </c>
      <c r="D557" s="47">
        <v>0</v>
      </c>
      <c r="E557" s="47">
        <v>0</v>
      </c>
    </row>
    <row r="558" spans="1:5" ht="12.75">
      <c r="A558" s="212" t="s">
        <v>1562</v>
      </c>
      <c r="B558" s="46" t="s">
        <v>827</v>
      </c>
      <c r="C558" s="212" t="s">
        <v>1562</v>
      </c>
      <c r="D558" s="47">
        <v>0</v>
      </c>
      <c r="E558" s="47">
        <v>0</v>
      </c>
    </row>
    <row r="559" spans="1:5" ht="12.75">
      <c r="A559" s="212" t="s">
        <v>1562</v>
      </c>
      <c r="B559" s="46" t="s">
        <v>829</v>
      </c>
      <c r="C559" s="212" t="s">
        <v>1562</v>
      </c>
      <c r="D559" s="47">
        <v>0</v>
      </c>
      <c r="E559" s="47">
        <v>0</v>
      </c>
    </row>
    <row r="560" spans="1:5" ht="25.5">
      <c r="A560" s="213">
        <v>88</v>
      </c>
      <c r="B560" s="9" t="s">
        <v>831</v>
      </c>
      <c r="C560" s="213" t="s">
        <v>1416</v>
      </c>
      <c r="D560" s="20">
        <v>0</v>
      </c>
      <c r="E560" s="20">
        <v>0</v>
      </c>
    </row>
    <row r="561" spans="1:5" ht="12.75">
      <c r="A561" s="212" t="s">
        <v>1562</v>
      </c>
      <c r="B561" s="46" t="s">
        <v>833</v>
      </c>
      <c r="C561" s="212" t="s">
        <v>1562</v>
      </c>
      <c r="D561" s="47">
        <v>0</v>
      </c>
      <c r="E561" s="47">
        <v>0</v>
      </c>
    </row>
    <row r="562" spans="1:5" ht="12.75">
      <c r="A562" s="212" t="s">
        <v>1562</v>
      </c>
      <c r="B562" s="46" t="s">
        <v>835</v>
      </c>
      <c r="C562" s="212" t="s">
        <v>1562</v>
      </c>
      <c r="D562" s="47">
        <v>0</v>
      </c>
      <c r="E562" s="47">
        <v>0</v>
      </c>
    </row>
    <row r="563" spans="1:5" ht="25.5">
      <c r="A563" s="212" t="s">
        <v>1562</v>
      </c>
      <c r="B563" s="46" t="s">
        <v>837</v>
      </c>
      <c r="C563" s="212" t="s">
        <v>1562</v>
      </c>
      <c r="D563" s="47">
        <v>0</v>
      </c>
      <c r="E563" s="47">
        <v>0</v>
      </c>
    </row>
    <row r="564" spans="1:5" ht="12.75">
      <c r="A564" s="212" t="s">
        <v>1562</v>
      </c>
      <c r="B564" s="46" t="s">
        <v>839</v>
      </c>
      <c r="C564" s="212" t="s">
        <v>1562</v>
      </c>
      <c r="D564" s="47">
        <v>0</v>
      </c>
      <c r="E564" s="47">
        <v>0</v>
      </c>
    </row>
    <row r="565" spans="1:5" ht="12.75">
      <c r="A565" s="212" t="s">
        <v>1562</v>
      </c>
      <c r="B565" s="46" t="s">
        <v>841</v>
      </c>
      <c r="C565" s="212" t="s">
        <v>1562</v>
      </c>
      <c r="D565" s="47">
        <v>0</v>
      </c>
      <c r="E565" s="47">
        <v>0</v>
      </c>
    </row>
    <row r="566" spans="1:5" ht="12.75">
      <c r="A566" s="212" t="s">
        <v>1562</v>
      </c>
      <c r="B566" s="46" t="s">
        <v>843</v>
      </c>
      <c r="C566" s="212" t="s">
        <v>1562</v>
      </c>
      <c r="D566" s="47">
        <v>0</v>
      </c>
      <c r="E566" s="47">
        <v>0</v>
      </c>
    </row>
    <row r="567" spans="1:5" ht="12.75">
      <c r="A567" s="212" t="s">
        <v>1562</v>
      </c>
      <c r="B567" s="46" t="s">
        <v>845</v>
      </c>
      <c r="C567" s="212" t="s">
        <v>1562</v>
      </c>
      <c r="D567" s="47">
        <v>0</v>
      </c>
      <c r="E567" s="47">
        <v>0</v>
      </c>
    </row>
    <row r="568" spans="1:5" ht="12.75">
      <c r="A568" s="212" t="s">
        <v>1562</v>
      </c>
      <c r="B568" s="46" t="s">
        <v>847</v>
      </c>
      <c r="C568" s="212" t="s">
        <v>1562</v>
      </c>
      <c r="D568" s="47">
        <v>0</v>
      </c>
      <c r="E568" s="47">
        <v>0</v>
      </c>
    </row>
    <row r="569" spans="1:5" ht="12.75">
      <c r="A569" s="212" t="s">
        <v>1562</v>
      </c>
      <c r="B569" s="46" t="s">
        <v>849</v>
      </c>
      <c r="C569" s="212" t="s">
        <v>1562</v>
      </c>
      <c r="D569" s="47">
        <v>0</v>
      </c>
      <c r="E569" s="47">
        <v>0</v>
      </c>
    </row>
    <row r="570" spans="1:5" ht="12.75">
      <c r="A570" s="212" t="s">
        <v>1562</v>
      </c>
      <c r="B570" s="46" t="s">
        <v>851</v>
      </c>
      <c r="C570" s="212" t="s">
        <v>1562</v>
      </c>
      <c r="D570" s="47">
        <v>0</v>
      </c>
      <c r="E570" s="47">
        <v>0</v>
      </c>
    </row>
    <row r="571" spans="1:5" ht="25.5">
      <c r="A571" s="213">
        <v>89</v>
      </c>
      <c r="B571" s="9" t="s">
        <v>853</v>
      </c>
      <c r="C571" s="213" t="s">
        <v>1417</v>
      </c>
      <c r="D571" s="20">
        <v>0</v>
      </c>
      <c r="E571" s="20">
        <v>0</v>
      </c>
    </row>
    <row r="572" spans="1:5" ht="25.5">
      <c r="A572" s="212" t="s">
        <v>1562</v>
      </c>
      <c r="B572" s="46" t="s">
        <v>855</v>
      </c>
      <c r="C572" s="212" t="s">
        <v>1562</v>
      </c>
      <c r="D572" s="47">
        <v>0</v>
      </c>
      <c r="E572" s="47">
        <v>0</v>
      </c>
    </row>
    <row r="573" spans="1:5" ht="25.5">
      <c r="A573" s="213">
        <v>90</v>
      </c>
      <c r="B573" s="9" t="s">
        <v>857</v>
      </c>
      <c r="C573" s="213" t="s">
        <v>1418</v>
      </c>
      <c r="D573" s="20">
        <v>0</v>
      </c>
      <c r="E573" s="20">
        <v>0</v>
      </c>
    </row>
    <row r="574" spans="1:5" ht="12.75">
      <c r="A574" s="212" t="s">
        <v>1562</v>
      </c>
      <c r="B574" s="46" t="s">
        <v>859</v>
      </c>
      <c r="C574" s="212" t="s">
        <v>1562</v>
      </c>
      <c r="D574" s="47">
        <v>0</v>
      </c>
      <c r="E574" s="47">
        <v>0</v>
      </c>
    </row>
    <row r="575" spans="1:5" ht="12.75">
      <c r="A575" s="212" t="s">
        <v>1562</v>
      </c>
      <c r="B575" s="46" t="s">
        <v>861</v>
      </c>
      <c r="C575" s="212" t="s">
        <v>1562</v>
      </c>
      <c r="D575" s="47">
        <v>0</v>
      </c>
      <c r="E575" s="47">
        <v>0</v>
      </c>
    </row>
    <row r="576" spans="1:5" ht="12.75">
      <c r="A576" s="212" t="s">
        <v>1562</v>
      </c>
      <c r="B576" s="46" t="s">
        <v>863</v>
      </c>
      <c r="C576" s="212" t="s">
        <v>1562</v>
      </c>
      <c r="D576" s="47">
        <v>0</v>
      </c>
      <c r="E576" s="47">
        <v>0</v>
      </c>
    </row>
    <row r="577" spans="1:5" ht="12.75">
      <c r="A577" s="212" t="s">
        <v>1562</v>
      </c>
      <c r="B577" s="46" t="s">
        <v>865</v>
      </c>
      <c r="C577" s="212" t="s">
        <v>1562</v>
      </c>
      <c r="D577" s="47">
        <v>0</v>
      </c>
      <c r="E577" s="47">
        <v>0</v>
      </c>
    </row>
    <row r="578" spans="1:5" ht="12.75">
      <c r="A578" s="212" t="s">
        <v>1562</v>
      </c>
      <c r="B578" s="46" t="s">
        <v>867</v>
      </c>
      <c r="C578" s="212" t="s">
        <v>1562</v>
      </c>
      <c r="D578" s="47">
        <v>0</v>
      </c>
      <c r="E578" s="47">
        <v>0</v>
      </c>
    </row>
    <row r="579" spans="1:5" ht="12.75">
      <c r="A579" s="212" t="s">
        <v>1562</v>
      </c>
      <c r="B579" s="46" t="s">
        <v>869</v>
      </c>
      <c r="C579" s="212" t="s">
        <v>1562</v>
      </c>
      <c r="D579" s="47">
        <v>0</v>
      </c>
      <c r="E579" s="47">
        <v>0</v>
      </c>
    </row>
    <row r="580" spans="1:5" ht="12.75">
      <c r="A580" s="212" t="s">
        <v>1562</v>
      </c>
      <c r="B580" s="46" t="s">
        <v>871</v>
      </c>
      <c r="C580" s="212" t="s">
        <v>1562</v>
      </c>
      <c r="D580" s="47">
        <v>0</v>
      </c>
      <c r="E580" s="47">
        <v>0</v>
      </c>
    </row>
    <row r="581" spans="1:5" ht="12.75">
      <c r="A581" s="212" t="s">
        <v>1562</v>
      </c>
      <c r="B581" s="46" t="s">
        <v>873</v>
      </c>
      <c r="C581" s="212" t="s">
        <v>1562</v>
      </c>
      <c r="D581" s="47">
        <v>0</v>
      </c>
      <c r="E581" s="47">
        <v>0</v>
      </c>
    </row>
    <row r="582" spans="1:5" ht="12.75">
      <c r="A582" s="212" t="s">
        <v>1562</v>
      </c>
      <c r="B582" s="46" t="s">
        <v>875</v>
      </c>
      <c r="C582" s="212" t="s">
        <v>1562</v>
      </c>
      <c r="D582" s="47">
        <v>0</v>
      </c>
      <c r="E582" s="47">
        <v>0</v>
      </c>
    </row>
    <row r="583" spans="1:5" ht="12.75">
      <c r="A583" s="212" t="s">
        <v>1562</v>
      </c>
      <c r="B583" s="6" t="s">
        <v>1724</v>
      </c>
      <c r="C583" s="212" t="s">
        <v>1562</v>
      </c>
      <c r="D583" s="47">
        <v>0</v>
      </c>
      <c r="E583" s="47">
        <v>0</v>
      </c>
    </row>
    <row r="584" spans="1:5" ht="12.75">
      <c r="A584" s="212" t="s">
        <v>1562</v>
      </c>
      <c r="B584" s="6" t="s">
        <v>1723</v>
      </c>
      <c r="C584" s="212" t="s">
        <v>1562</v>
      </c>
      <c r="D584" s="47">
        <v>0</v>
      </c>
      <c r="E584" s="47">
        <v>0</v>
      </c>
    </row>
    <row r="585" spans="1:5" ht="12.75">
      <c r="A585" s="213">
        <v>91</v>
      </c>
      <c r="B585" s="9" t="s">
        <v>1384</v>
      </c>
      <c r="C585" s="213" t="s">
        <v>1419</v>
      </c>
      <c r="D585" s="20">
        <v>0</v>
      </c>
      <c r="E585" s="20">
        <v>0</v>
      </c>
    </row>
    <row r="586" spans="1:5" ht="12.75">
      <c r="A586" s="213">
        <v>92</v>
      </c>
      <c r="B586" s="9" t="s">
        <v>1385</v>
      </c>
      <c r="C586" s="213" t="s">
        <v>1420</v>
      </c>
      <c r="D586" s="20">
        <v>0</v>
      </c>
      <c r="E586" s="20">
        <v>0</v>
      </c>
    </row>
    <row r="587" spans="1:5" ht="12.75">
      <c r="A587" s="213">
        <v>93</v>
      </c>
      <c r="B587" s="9" t="s">
        <v>1733</v>
      </c>
      <c r="C587" s="213" t="s">
        <v>1421</v>
      </c>
      <c r="D587" s="20">
        <v>0</v>
      </c>
      <c r="E587" s="20">
        <v>0</v>
      </c>
    </row>
    <row r="588" spans="1:5" ht="12.75">
      <c r="A588" s="212" t="s">
        <v>1562</v>
      </c>
      <c r="B588" s="6" t="s">
        <v>1732</v>
      </c>
      <c r="C588" s="212" t="s">
        <v>1562</v>
      </c>
      <c r="D588" s="47">
        <v>0</v>
      </c>
      <c r="E588" s="47">
        <v>0</v>
      </c>
    </row>
    <row r="589" spans="1:5" ht="12.75">
      <c r="A589" s="212" t="s">
        <v>1562</v>
      </c>
      <c r="B589" s="6" t="s">
        <v>1731</v>
      </c>
      <c r="C589" s="212" t="s">
        <v>1562</v>
      </c>
      <c r="D589" s="47">
        <v>0</v>
      </c>
      <c r="E589" s="47">
        <v>0</v>
      </c>
    </row>
    <row r="590" spans="1:5" ht="12.75">
      <c r="A590" s="212" t="s">
        <v>1562</v>
      </c>
      <c r="B590" s="6" t="s">
        <v>1729</v>
      </c>
      <c r="C590" s="212" t="s">
        <v>1562</v>
      </c>
      <c r="D590" s="47">
        <v>0</v>
      </c>
      <c r="E590" s="47">
        <v>0</v>
      </c>
    </row>
    <row r="591" spans="1:5" ht="12.75">
      <c r="A591" s="212" t="s">
        <v>1562</v>
      </c>
      <c r="B591" s="6" t="s">
        <v>1730</v>
      </c>
      <c r="C591" s="212" t="s">
        <v>1562</v>
      </c>
      <c r="D591" s="47">
        <v>0</v>
      </c>
      <c r="E591" s="47">
        <v>0</v>
      </c>
    </row>
    <row r="592" spans="1:5" ht="12.75">
      <c r="A592" s="212" t="s">
        <v>1562</v>
      </c>
      <c r="B592" s="6" t="s">
        <v>1728</v>
      </c>
      <c r="C592" s="212" t="s">
        <v>1562</v>
      </c>
      <c r="D592" s="47">
        <v>0</v>
      </c>
      <c r="E592" s="47">
        <v>0</v>
      </c>
    </row>
    <row r="593" spans="1:5" ht="12.75">
      <c r="A593" s="212" t="s">
        <v>1562</v>
      </c>
      <c r="B593" s="6" t="s">
        <v>1727</v>
      </c>
      <c r="C593" s="212" t="s">
        <v>1562</v>
      </c>
      <c r="D593" s="47">
        <v>0</v>
      </c>
      <c r="E593" s="47">
        <v>0</v>
      </c>
    </row>
    <row r="594" spans="1:5" ht="12.75">
      <c r="A594" s="212" t="s">
        <v>1562</v>
      </c>
      <c r="B594" s="6" t="s">
        <v>1725</v>
      </c>
      <c r="C594" s="212" t="s">
        <v>1562</v>
      </c>
      <c r="D594" s="47">
        <v>0</v>
      </c>
      <c r="E594" s="47">
        <v>0</v>
      </c>
    </row>
    <row r="595" spans="1:5" ht="12.75">
      <c r="A595" s="212" t="s">
        <v>1562</v>
      </c>
      <c r="B595" s="6" t="s">
        <v>1726</v>
      </c>
      <c r="C595" s="212" t="s">
        <v>1562</v>
      </c>
      <c r="D595" s="47">
        <v>0</v>
      </c>
      <c r="E595" s="47">
        <v>0</v>
      </c>
    </row>
    <row r="596" spans="1:5" ht="12.75">
      <c r="A596" s="212" t="s">
        <v>1562</v>
      </c>
      <c r="B596" s="6" t="s">
        <v>1724</v>
      </c>
      <c r="C596" s="212" t="s">
        <v>1562</v>
      </c>
      <c r="D596" s="47">
        <v>0</v>
      </c>
      <c r="E596" s="47">
        <v>0</v>
      </c>
    </row>
    <row r="597" spans="1:5" ht="12.75">
      <c r="A597" s="212" t="s">
        <v>1562</v>
      </c>
      <c r="B597" s="6" t="s">
        <v>1723</v>
      </c>
      <c r="C597" s="212" t="s">
        <v>1562</v>
      </c>
      <c r="D597" s="47">
        <v>0</v>
      </c>
      <c r="E597" s="47">
        <v>0</v>
      </c>
    </row>
    <row r="598" spans="1:5" ht="12.75">
      <c r="A598" s="185">
        <v>94</v>
      </c>
      <c r="B598" s="183" t="s">
        <v>1722</v>
      </c>
      <c r="C598" s="185" t="s">
        <v>305</v>
      </c>
      <c r="D598" s="184">
        <v>0</v>
      </c>
      <c r="E598" s="184">
        <v>0</v>
      </c>
    </row>
    <row r="599" spans="1:5" ht="12.75">
      <c r="A599" s="185">
        <v>95</v>
      </c>
      <c r="B599" s="183" t="s">
        <v>1721</v>
      </c>
      <c r="C599" s="182" t="s">
        <v>306</v>
      </c>
      <c r="D599" s="219">
        <f>D332+D333+D381+D452+D522+D531+D536+D598</f>
        <v>35148650</v>
      </c>
      <c r="E599" s="219">
        <f>E332+E333+E381+E452+E522+E531+E536+E598</f>
        <v>20748232</v>
      </c>
    </row>
    <row r="600" spans="1:5" ht="12.75">
      <c r="A600" s="19">
        <v>96</v>
      </c>
      <c r="B600" s="6" t="s">
        <v>1718</v>
      </c>
      <c r="C600" s="19" t="s">
        <v>1690</v>
      </c>
      <c r="D600" s="47">
        <v>0</v>
      </c>
      <c r="E600" s="47">
        <v>0</v>
      </c>
    </row>
    <row r="601" spans="1:5" ht="12.75">
      <c r="A601" s="212" t="s">
        <v>1562</v>
      </c>
      <c r="B601" s="6" t="s">
        <v>1399</v>
      </c>
      <c r="C601" s="212" t="s">
        <v>1562</v>
      </c>
      <c r="D601" s="47">
        <v>0</v>
      </c>
      <c r="E601" s="47">
        <v>0</v>
      </c>
    </row>
    <row r="602" spans="1:5" ht="12.75">
      <c r="A602" s="19">
        <v>97</v>
      </c>
      <c r="B602" s="6" t="s">
        <v>1719</v>
      </c>
      <c r="C602" s="19" t="s">
        <v>1691</v>
      </c>
      <c r="D602" s="47">
        <v>0</v>
      </c>
      <c r="E602" s="47">
        <v>0</v>
      </c>
    </row>
    <row r="603" spans="1:5" ht="12.75">
      <c r="A603" s="19">
        <v>98</v>
      </c>
      <c r="B603" s="6" t="s">
        <v>1720</v>
      </c>
      <c r="C603" s="19" t="s">
        <v>1692</v>
      </c>
      <c r="D603" s="47">
        <v>0</v>
      </c>
      <c r="E603" s="47">
        <v>0</v>
      </c>
    </row>
    <row r="604" spans="1:5" ht="12.75">
      <c r="A604" s="212" t="s">
        <v>1562</v>
      </c>
      <c r="B604" s="6" t="s">
        <v>1399</v>
      </c>
      <c r="C604" s="212" t="s">
        <v>1562</v>
      </c>
      <c r="D604" s="47">
        <v>0</v>
      </c>
      <c r="E604" s="47">
        <v>0</v>
      </c>
    </row>
    <row r="605" spans="1:5" ht="12.75">
      <c r="A605" s="19">
        <v>99</v>
      </c>
      <c r="B605" s="6" t="s">
        <v>1387</v>
      </c>
      <c r="C605" s="19" t="s">
        <v>307</v>
      </c>
      <c r="D605" s="47">
        <v>0</v>
      </c>
      <c r="E605" s="47">
        <v>0</v>
      </c>
    </row>
    <row r="606" spans="1:5" ht="12.75">
      <c r="A606" s="19">
        <v>100</v>
      </c>
      <c r="B606" s="6" t="s">
        <v>1717</v>
      </c>
      <c r="C606" s="19" t="s">
        <v>1693</v>
      </c>
      <c r="D606" s="47">
        <v>0</v>
      </c>
      <c r="E606" s="47">
        <v>0</v>
      </c>
    </row>
    <row r="607" spans="1:5" ht="12.75">
      <c r="A607" s="212" t="s">
        <v>1562</v>
      </c>
      <c r="B607" s="6" t="s">
        <v>1716</v>
      </c>
      <c r="C607" s="212" t="s">
        <v>1562</v>
      </c>
      <c r="D607" s="47">
        <v>0</v>
      </c>
      <c r="E607" s="47">
        <v>0</v>
      </c>
    </row>
    <row r="608" spans="1:5" ht="12.75">
      <c r="A608" s="212" t="s">
        <v>1562</v>
      </c>
      <c r="B608" s="6" t="s">
        <v>1712</v>
      </c>
      <c r="C608" s="212" t="s">
        <v>1562</v>
      </c>
      <c r="D608" s="47">
        <v>0</v>
      </c>
      <c r="E608" s="47">
        <v>0</v>
      </c>
    </row>
    <row r="609" spans="1:5" ht="12.75">
      <c r="A609" s="19">
        <v>101</v>
      </c>
      <c r="B609" s="6" t="s">
        <v>1713</v>
      </c>
      <c r="C609" s="19" t="s">
        <v>1694</v>
      </c>
      <c r="D609" s="47">
        <v>0</v>
      </c>
      <c r="E609" s="47">
        <v>0</v>
      </c>
    </row>
    <row r="610" spans="1:5" ht="12.75">
      <c r="A610" s="19">
        <v>102</v>
      </c>
      <c r="B610" s="6" t="s">
        <v>1715</v>
      </c>
      <c r="C610" s="19" t="s">
        <v>1695</v>
      </c>
      <c r="D610" s="47">
        <v>0</v>
      </c>
      <c r="E610" s="47">
        <v>0</v>
      </c>
    </row>
    <row r="611" spans="1:5" ht="12.75">
      <c r="A611" s="19">
        <v>103</v>
      </c>
      <c r="B611" s="6" t="s">
        <v>1714</v>
      </c>
      <c r="C611" s="19" t="s">
        <v>1696</v>
      </c>
      <c r="D611" s="47">
        <v>0</v>
      </c>
      <c r="E611" s="47">
        <v>0</v>
      </c>
    </row>
    <row r="612" spans="1:5" ht="12.75">
      <c r="A612" s="212" t="s">
        <v>1562</v>
      </c>
      <c r="B612" s="6" t="s">
        <v>1399</v>
      </c>
      <c r="C612" s="212" t="s">
        <v>1562</v>
      </c>
      <c r="D612" s="47">
        <v>0</v>
      </c>
      <c r="E612" s="47">
        <v>0</v>
      </c>
    </row>
    <row r="613" spans="1:5" ht="12.75">
      <c r="A613" s="212" t="s">
        <v>1562</v>
      </c>
      <c r="B613" s="6" t="s">
        <v>1716</v>
      </c>
      <c r="C613" s="212" t="s">
        <v>1562</v>
      </c>
      <c r="D613" s="47">
        <v>0</v>
      </c>
      <c r="E613" s="47">
        <v>0</v>
      </c>
    </row>
    <row r="614" spans="1:5" ht="12.75">
      <c r="A614" s="212" t="s">
        <v>1562</v>
      </c>
      <c r="B614" s="6" t="s">
        <v>1712</v>
      </c>
      <c r="C614" s="212" t="s">
        <v>1562</v>
      </c>
      <c r="D614" s="47">
        <v>0</v>
      </c>
      <c r="E614" s="47">
        <v>0</v>
      </c>
    </row>
    <row r="615" spans="1:5" ht="12.75">
      <c r="A615" s="19">
        <v>104</v>
      </c>
      <c r="B615" s="6" t="s">
        <v>1711</v>
      </c>
      <c r="C615" s="19" t="s">
        <v>1697</v>
      </c>
      <c r="D615" s="47">
        <v>0</v>
      </c>
      <c r="E615" s="47">
        <v>0</v>
      </c>
    </row>
    <row r="616" spans="1:5" ht="12.75">
      <c r="A616" s="19">
        <v>105</v>
      </c>
      <c r="B616" s="6" t="s">
        <v>1710</v>
      </c>
      <c r="C616" s="19" t="s">
        <v>1698</v>
      </c>
      <c r="D616" s="47">
        <v>0</v>
      </c>
      <c r="E616" s="47">
        <v>0</v>
      </c>
    </row>
    <row r="617" spans="1:5" ht="12.75">
      <c r="A617" s="212" t="s">
        <v>1562</v>
      </c>
      <c r="B617" s="6" t="s">
        <v>1399</v>
      </c>
      <c r="C617" s="212" t="s">
        <v>1562</v>
      </c>
      <c r="D617" s="47">
        <v>0</v>
      </c>
      <c r="E617" s="47">
        <v>0</v>
      </c>
    </row>
    <row r="618" spans="1:5" ht="12.75">
      <c r="A618" s="19">
        <v>106</v>
      </c>
      <c r="B618" s="6" t="s">
        <v>1709</v>
      </c>
      <c r="C618" s="19" t="s">
        <v>308</v>
      </c>
      <c r="D618" s="47">
        <v>0</v>
      </c>
      <c r="E618" s="47">
        <v>0</v>
      </c>
    </row>
    <row r="619" spans="1:5" ht="12.75">
      <c r="A619" s="19">
        <v>107</v>
      </c>
      <c r="B619" s="6" t="s">
        <v>1389</v>
      </c>
      <c r="C619" s="19" t="s">
        <v>1404</v>
      </c>
      <c r="D619" s="47">
        <v>0</v>
      </c>
      <c r="E619" s="47">
        <v>0</v>
      </c>
    </row>
    <row r="620" spans="1:5" ht="12.75">
      <c r="A620" s="19">
        <v>108</v>
      </c>
      <c r="B620" s="6" t="s">
        <v>321</v>
      </c>
      <c r="C620" s="19" t="s">
        <v>309</v>
      </c>
      <c r="D620" s="47">
        <v>680626</v>
      </c>
      <c r="E620" s="47">
        <v>680626</v>
      </c>
    </row>
    <row r="621" spans="1:5" ht="12.75">
      <c r="A621" s="19">
        <v>109</v>
      </c>
      <c r="B621" s="6" t="s">
        <v>1708</v>
      </c>
      <c r="C621" s="19" t="s">
        <v>310</v>
      </c>
      <c r="D621" s="47">
        <v>0</v>
      </c>
      <c r="E621" s="47">
        <v>0</v>
      </c>
    </row>
    <row r="622" spans="1:5" ht="12.75">
      <c r="A622" s="19">
        <v>110</v>
      </c>
      <c r="B622" s="6" t="s">
        <v>1391</v>
      </c>
      <c r="C622" s="19" t="s">
        <v>311</v>
      </c>
      <c r="D622" s="47">
        <v>0</v>
      </c>
      <c r="E622" s="47">
        <v>0</v>
      </c>
    </row>
    <row r="623" spans="1:5" ht="12.75">
      <c r="A623" s="19">
        <v>111</v>
      </c>
      <c r="B623" s="6" t="s">
        <v>1392</v>
      </c>
      <c r="C623" s="19" t="s">
        <v>312</v>
      </c>
      <c r="D623" s="47">
        <v>0</v>
      </c>
      <c r="E623" s="47">
        <v>0</v>
      </c>
    </row>
    <row r="624" spans="1:5" ht="12.75">
      <c r="A624" s="19">
        <v>112</v>
      </c>
      <c r="B624" s="6" t="s">
        <v>1393</v>
      </c>
      <c r="C624" s="19" t="s">
        <v>1405</v>
      </c>
      <c r="D624" s="47">
        <v>0</v>
      </c>
      <c r="E624" s="47">
        <v>0</v>
      </c>
    </row>
    <row r="625" spans="1:5" ht="12.75">
      <c r="A625" s="19">
        <v>113</v>
      </c>
      <c r="B625" s="6" t="s">
        <v>1707</v>
      </c>
      <c r="C625" s="19" t="s">
        <v>1699</v>
      </c>
      <c r="D625" s="47">
        <v>0</v>
      </c>
      <c r="E625" s="47">
        <v>0</v>
      </c>
    </row>
    <row r="626" spans="1:5" ht="12.75">
      <c r="A626" s="19">
        <v>114</v>
      </c>
      <c r="B626" s="6" t="s">
        <v>1706</v>
      </c>
      <c r="C626" s="19" t="s">
        <v>1700</v>
      </c>
      <c r="D626" s="47">
        <v>0</v>
      </c>
      <c r="E626" s="47">
        <v>0</v>
      </c>
    </row>
    <row r="627" spans="1:5" ht="12.75">
      <c r="A627" s="19">
        <v>115</v>
      </c>
      <c r="B627" s="6" t="s">
        <v>1705</v>
      </c>
      <c r="C627" s="19" t="s">
        <v>1406</v>
      </c>
      <c r="D627" s="47">
        <v>0</v>
      </c>
      <c r="E627" s="47">
        <v>0</v>
      </c>
    </row>
    <row r="628" spans="1:5" ht="12.75">
      <c r="A628" s="213">
        <v>116</v>
      </c>
      <c r="B628" s="9" t="s">
        <v>1395</v>
      </c>
      <c r="C628" s="213" t="s">
        <v>313</v>
      </c>
      <c r="D628" s="20">
        <v>680626</v>
      </c>
      <c r="E628" s="20">
        <v>680626</v>
      </c>
    </row>
    <row r="629" spans="1:5" ht="12.75">
      <c r="A629" s="19">
        <v>117</v>
      </c>
      <c r="B629" s="6" t="s">
        <v>1396</v>
      </c>
      <c r="C629" s="19" t="s">
        <v>1407</v>
      </c>
      <c r="D629" s="47">
        <v>0</v>
      </c>
      <c r="E629" s="47">
        <v>0</v>
      </c>
    </row>
    <row r="630" spans="1:5" ht="12.75">
      <c r="A630" s="19">
        <v>118</v>
      </c>
      <c r="B630" s="6" t="s">
        <v>1397</v>
      </c>
      <c r="C630" s="19" t="s">
        <v>1408</v>
      </c>
      <c r="D630" s="47">
        <v>0</v>
      </c>
      <c r="E630" s="47">
        <v>0</v>
      </c>
    </row>
    <row r="631" spans="1:5" ht="12.75">
      <c r="A631" s="19">
        <v>119</v>
      </c>
      <c r="B631" s="6" t="s">
        <v>1398</v>
      </c>
      <c r="C631" s="19" t="s">
        <v>1409</v>
      </c>
      <c r="D631" s="47">
        <v>0</v>
      </c>
      <c r="E631" s="47">
        <v>0</v>
      </c>
    </row>
    <row r="632" spans="1:5" ht="12.75">
      <c r="A632" s="19">
        <v>120</v>
      </c>
      <c r="B632" s="6" t="s">
        <v>1704</v>
      </c>
      <c r="C632" s="19" t="s">
        <v>1409</v>
      </c>
      <c r="D632" s="47">
        <v>0</v>
      </c>
      <c r="E632" s="47">
        <v>0</v>
      </c>
    </row>
    <row r="633" spans="1:5" ht="12.75">
      <c r="A633" s="19">
        <v>121</v>
      </c>
      <c r="B633" s="6" t="s">
        <v>1703</v>
      </c>
      <c r="C633" s="19" t="s">
        <v>1410</v>
      </c>
      <c r="D633" s="47">
        <v>0</v>
      </c>
      <c r="E633" s="47">
        <v>0</v>
      </c>
    </row>
    <row r="634" spans="1:5" ht="12.75">
      <c r="A634" s="19">
        <v>122</v>
      </c>
      <c r="B634" s="6" t="s">
        <v>1401</v>
      </c>
      <c r="C634" s="19" t="s">
        <v>1411</v>
      </c>
      <c r="D634" s="47">
        <v>0</v>
      </c>
      <c r="E634" s="47">
        <v>0</v>
      </c>
    </row>
    <row r="635" spans="1:5" ht="12.75">
      <c r="A635" s="212" t="s">
        <v>1562</v>
      </c>
      <c r="B635" s="6" t="s">
        <v>1399</v>
      </c>
      <c r="C635" s="212" t="s">
        <v>1562</v>
      </c>
      <c r="D635" s="47">
        <v>0</v>
      </c>
      <c r="E635" s="47">
        <v>0</v>
      </c>
    </row>
    <row r="636" spans="1:5" ht="12.75">
      <c r="A636" s="213">
        <v>123</v>
      </c>
      <c r="B636" s="9" t="s">
        <v>1402</v>
      </c>
      <c r="C636" s="213" t="s">
        <v>314</v>
      </c>
      <c r="D636" s="20">
        <v>0</v>
      </c>
      <c r="E636" s="20">
        <v>0</v>
      </c>
    </row>
    <row r="637" spans="1:5" ht="12.75">
      <c r="A637" s="213">
        <v>124</v>
      </c>
      <c r="B637" s="9" t="s">
        <v>1702</v>
      </c>
      <c r="C637" s="213" t="s">
        <v>315</v>
      </c>
      <c r="D637" s="20">
        <v>0</v>
      </c>
      <c r="E637" s="20">
        <v>0</v>
      </c>
    </row>
    <row r="638" spans="1:5" ht="12.75">
      <c r="A638" s="213">
        <v>125</v>
      </c>
      <c r="B638" s="9" t="s">
        <v>1701</v>
      </c>
      <c r="C638" s="213" t="s">
        <v>1412</v>
      </c>
      <c r="D638" s="20">
        <v>0</v>
      </c>
      <c r="E638" s="20">
        <v>0</v>
      </c>
    </row>
    <row r="639" spans="1:5" ht="12.75">
      <c r="A639" s="185">
        <v>126</v>
      </c>
      <c r="B639" s="183" t="s">
        <v>1324</v>
      </c>
      <c r="C639" s="185" t="s">
        <v>316</v>
      </c>
      <c r="D639" s="184">
        <v>680626</v>
      </c>
      <c r="E639" s="184">
        <v>680626</v>
      </c>
    </row>
    <row r="640" spans="1:5" ht="12.75">
      <c r="A640" s="185"/>
      <c r="B640" s="217" t="s">
        <v>1272</v>
      </c>
      <c r="C640" s="182"/>
      <c r="D640" s="218">
        <f>D639+D599</f>
        <v>35829276</v>
      </c>
      <c r="E640" s="218">
        <f>E639+E599</f>
        <v>21428858</v>
      </c>
    </row>
  </sheetData>
  <sheetProtection/>
  <mergeCells count="11">
    <mergeCell ref="C311:C312"/>
    <mergeCell ref="A1:D1"/>
    <mergeCell ref="A4:D4"/>
    <mergeCell ref="A3:D3"/>
    <mergeCell ref="A2:D2"/>
    <mergeCell ref="A311:A312"/>
    <mergeCell ref="A308:D308"/>
    <mergeCell ref="A309:D309"/>
    <mergeCell ref="A310:D310"/>
    <mergeCell ref="A5:A6"/>
    <mergeCell ref="C5:C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&amp;R4. melléklet az .../...(...) önkormányzati rendelethez</oddHeader>
  </headerFooter>
  <rowBreaks count="1" manualBreakCount="1">
    <brk id="30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selection activeCell="A1" sqref="A1:BE1"/>
    </sheetView>
  </sheetViews>
  <sheetFormatPr defaultColWidth="9.00390625" defaultRowHeight="12.75"/>
  <cols>
    <col min="1" max="1" width="2.375" style="15" customWidth="1"/>
    <col min="2" max="2" width="2.125" style="15" customWidth="1"/>
    <col min="3" max="21" width="2.75390625" style="14" customWidth="1"/>
    <col min="22" max="22" width="3.25390625" style="14" hidden="1" customWidth="1"/>
    <col min="23" max="25" width="2.75390625" style="14" hidden="1" customWidth="1"/>
    <col min="26" max="42" width="2.75390625" style="14" customWidth="1"/>
    <col min="43" max="43" width="3.375" style="14" customWidth="1"/>
    <col min="44" max="44" width="3.25390625" style="14" customWidth="1"/>
    <col min="45" max="48" width="2.75390625" style="14" customWidth="1"/>
    <col min="49" max="49" width="3.25390625" style="14" customWidth="1"/>
    <col min="50" max="53" width="2.75390625" style="14" hidden="1" customWidth="1"/>
    <col min="54" max="57" width="2.75390625" style="14" customWidth="1"/>
    <col min="58" max="16384" width="9.125" style="14" customWidth="1"/>
  </cols>
  <sheetData>
    <row r="1" spans="1:57" ht="28.5" customHeight="1">
      <c r="A1" s="309" t="s">
        <v>2205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</row>
    <row r="2" spans="1:57" ht="28.5" customHeight="1">
      <c r="A2" s="311" t="s">
        <v>1793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3"/>
    </row>
    <row r="3" spans="1:57" ht="15" customHeight="1">
      <c r="A3" s="314" t="s">
        <v>1805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6"/>
    </row>
    <row r="4" spans="1:57" ht="15.75" customHeight="1">
      <c r="A4" s="317" t="s">
        <v>442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</row>
    <row r="5" spans="1:57" s="16" customFormat="1" ht="19.5" customHeight="1">
      <c r="A5" s="318" t="s">
        <v>422</v>
      </c>
      <c r="B5" s="319"/>
      <c r="C5" s="322" t="s">
        <v>415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4"/>
      <c r="AD5" s="322" t="s">
        <v>416</v>
      </c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4"/>
    </row>
    <row r="6" spans="1:57" s="16" customFormat="1" ht="19.5" customHeight="1">
      <c r="A6" s="320"/>
      <c r="B6" s="321"/>
      <c r="C6" s="322" t="s">
        <v>5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4"/>
      <c r="R6" s="325" t="s">
        <v>1806</v>
      </c>
      <c r="S6" s="326"/>
      <c r="T6" s="326"/>
      <c r="U6" s="327"/>
      <c r="V6" s="325" t="s">
        <v>1807</v>
      </c>
      <c r="W6" s="326"/>
      <c r="X6" s="326"/>
      <c r="Y6" s="327"/>
      <c r="Z6" s="325" t="s">
        <v>454</v>
      </c>
      <c r="AA6" s="326"/>
      <c r="AB6" s="326"/>
      <c r="AC6" s="327"/>
      <c r="AD6" s="328" t="s">
        <v>5</v>
      </c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30"/>
      <c r="AT6" s="325" t="s">
        <v>1806</v>
      </c>
      <c r="AU6" s="326"/>
      <c r="AV6" s="326"/>
      <c r="AW6" s="327"/>
      <c r="AX6" s="325" t="s">
        <v>1807</v>
      </c>
      <c r="AY6" s="326"/>
      <c r="AZ6" s="326"/>
      <c r="BA6" s="327"/>
      <c r="BB6" s="325" t="s">
        <v>454</v>
      </c>
      <c r="BC6" s="326"/>
      <c r="BD6" s="326"/>
      <c r="BE6" s="327"/>
    </row>
    <row r="7" spans="1:57" s="16" customFormat="1" ht="12.75" customHeight="1">
      <c r="A7" s="331" t="s">
        <v>443</v>
      </c>
      <c r="B7" s="332"/>
      <c r="C7" s="333" t="s">
        <v>444</v>
      </c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5"/>
      <c r="R7" s="333" t="s">
        <v>445</v>
      </c>
      <c r="S7" s="334"/>
      <c r="T7" s="334"/>
      <c r="U7" s="335"/>
      <c r="V7" s="333" t="s">
        <v>446</v>
      </c>
      <c r="W7" s="334"/>
      <c r="X7" s="334"/>
      <c r="Y7" s="335"/>
      <c r="Z7" s="333" t="s">
        <v>447</v>
      </c>
      <c r="AA7" s="334"/>
      <c r="AB7" s="334"/>
      <c r="AC7" s="335"/>
      <c r="AD7" s="333" t="s">
        <v>448</v>
      </c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5"/>
      <c r="AT7" s="333" t="s">
        <v>449</v>
      </c>
      <c r="AU7" s="334"/>
      <c r="AV7" s="334"/>
      <c r="AW7" s="335"/>
      <c r="AX7" s="333" t="s">
        <v>450</v>
      </c>
      <c r="AY7" s="334"/>
      <c r="AZ7" s="334"/>
      <c r="BA7" s="335"/>
      <c r="BB7" s="333" t="s">
        <v>451</v>
      </c>
      <c r="BC7" s="334"/>
      <c r="BD7" s="334"/>
      <c r="BE7" s="335"/>
    </row>
    <row r="8" spans="1:57" s="16" customFormat="1" ht="19.5" customHeight="1">
      <c r="A8" s="336" t="s">
        <v>1</v>
      </c>
      <c r="B8" s="337"/>
      <c r="C8" s="338" t="s">
        <v>1795</v>
      </c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40"/>
      <c r="R8" s="341">
        <v>2564179</v>
      </c>
      <c r="S8" s="342"/>
      <c r="T8" s="342"/>
      <c r="U8" s="343"/>
      <c r="V8" s="341">
        <v>0</v>
      </c>
      <c r="W8" s="342"/>
      <c r="X8" s="342"/>
      <c r="Y8" s="343"/>
      <c r="Z8" s="341">
        <v>0</v>
      </c>
      <c r="AA8" s="342"/>
      <c r="AB8" s="342"/>
      <c r="AC8" s="343"/>
      <c r="AD8" s="338" t="s">
        <v>1800</v>
      </c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40"/>
      <c r="AT8" s="344">
        <v>5505</v>
      </c>
      <c r="AU8" s="345"/>
      <c r="AV8" s="345"/>
      <c r="AW8" s="346"/>
      <c r="AX8" s="344">
        <v>0</v>
      </c>
      <c r="AY8" s="345"/>
      <c r="AZ8" s="345"/>
      <c r="BA8" s="346"/>
      <c r="BB8" s="344">
        <f>AT8-AX8</f>
        <v>5505</v>
      </c>
      <c r="BC8" s="345"/>
      <c r="BD8" s="345"/>
      <c r="BE8" s="346"/>
    </row>
    <row r="9" spans="1:57" s="16" customFormat="1" ht="27.75" customHeight="1">
      <c r="A9" s="336" t="s">
        <v>2</v>
      </c>
      <c r="B9" s="337"/>
      <c r="C9" s="338" t="s">
        <v>1808</v>
      </c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40"/>
      <c r="R9" s="341">
        <v>271192</v>
      </c>
      <c r="S9" s="342"/>
      <c r="T9" s="342"/>
      <c r="U9" s="343"/>
      <c r="V9" s="341">
        <v>271192</v>
      </c>
      <c r="W9" s="342"/>
      <c r="X9" s="342"/>
      <c r="Y9" s="343"/>
      <c r="Z9" s="341">
        <v>111192</v>
      </c>
      <c r="AA9" s="342"/>
      <c r="AB9" s="342"/>
      <c r="AC9" s="343"/>
      <c r="AD9" s="338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40"/>
      <c r="AT9" s="344"/>
      <c r="AU9" s="345"/>
      <c r="AV9" s="345"/>
      <c r="AW9" s="346"/>
      <c r="AX9" s="344">
        <v>0</v>
      </c>
      <c r="AY9" s="345"/>
      <c r="AZ9" s="345"/>
      <c r="BA9" s="346"/>
      <c r="BB9" s="344">
        <f>AT9-AX9</f>
        <v>0</v>
      </c>
      <c r="BC9" s="345"/>
      <c r="BD9" s="345"/>
      <c r="BE9" s="346"/>
    </row>
    <row r="10" spans="1:57" s="16" customFormat="1" ht="19.5" customHeight="1">
      <c r="A10" s="336" t="s">
        <v>3</v>
      </c>
      <c r="B10" s="337"/>
      <c r="C10" s="338" t="s">
        <v>1799</v>
      </c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40"/>
      <c r="R10" s="341">
        <v>1185763</v>
      </c>
      <c r="S10" s="342"/>
      <c r="T10" s="342"/>
      <c r="U10" s="343"/>
      <c r="V10" s="341">
        <v>1185763</v>
      </c>
      <c r="W10" s="342"/>
      <c r="X10" s="342"/>
      <c r="Y10" s="343"/>
      <c r="Z10" s="341">
        <v>1222659</v>
      </c>
      <c r="AA10" s="342"/>
      <c r="AB10" s="342"/>
      <c r="AC10" s="343"/>
      <c r="AD10" s="338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40"/>
      <c r="AT10" s="344"/>
      <c r="AU10" s="345"/>
      <c r="AV10" s="345"/>
      <c r="AW10" s="346"/>
      <c r="AX10" s="344"/>
      <c r="AY10" s="345"/>
      <c r="AZ10" s="345"/>
      <c r="BA10" s="346"/>
      <c r="BB10" s="344"/>
      <c r="BC10" s="345"/>
      <c r="BD10" s="345"/>
      <c r="BE10" s="346"/>
    </row>
    <row r="11" spans="1:57" s="16" customFormat="1" ht="19.5" customHeight="1">
      <c r="A11" s="336" t="s">
        <v>4</v>
      </c>
      <c r="B11" s="337"/>
      <c r="C11" s="338" t="s">
        <v>1809</v>
      </c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40"/>
      <c r="R11" s="341">
        <v>919510</v>
      </c>
      <c r="S11" s="342"/>
      <c r="T11" s="342"/>
      <c r="U11" s="343"/>
      <c r="V11" s="341">
        <v>919510</v>
      </c>
      <c r="W11" s="342"/>
      <c r="X11" s="342"/>
      <c r="Y11" s="343"/>
      <c r="Z11" s="341">
        <v>919510</v>
      </c>
      <c r="AA11" s="342"/>
      <c r="AB11" s="342"/>
      <c r="AC11" s="343"/>
      <c r="AD11" s="338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40"/>
      <c r="AT11" s="344"/>
      <c r="AU11" s="345"/>
      <c r="AV11" s="345"/>
      <c r="AW11" s="346"/>
      <c r="AX11" s="344"/>
      <c r="AY11" s="345"/>
      <c r="AZ11" s="345"/>
      <c r="BA11" s="346"/>
      <c r="BB11" s="344"/>
      <c r="BC11" s="345"/>
      <c r="BD11" s="345"/>
      <c r="BE11" s="346"/>
    </row>
    <row r="12" spans="1:57" s="16" customFormat="1" ht="19.5" customHeight="1">
      <c r="A12" s="336" t="s">
        <v>7</v>
      </c>
      <c r="B12" s="337"/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40"/>
      <c r="R12" s="341"/>
      <c r="S12" s="342"/>
      <c r="T12" s="342"/>
      <c r="U12" s="343"/>
      <c r="V12" s="341"/>
      <c r="W12" s="342"/>
      <c r="X12" s="342"/>
      <c r="Y12" s="343"/>
      <c r="Z12" s="341"/>
      <c r="AA12" s="342"/>
      <c r="AB12" s="342"/>
      <c r="AC12" s="343"/>
      <c r="AD12" s="338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40"/>
      <c r="AT12" s="344"/>
      <c r="AU12" s="345"/>
      <c r="AV12" s="345"/>
      <c r="AW12" s="346"/>
      <c r="AX12" s="344"/>
      <c r="AY12" s="345"/>
      <c r="AZ12" s="345"/>
      <c r="BA12" s="346"/>
      <c r="BB12" s="344"/>
      <c r="BC12" s="345"/>
      <c r="BD12" s="345"/>
      <c r="BE12" s="346"/>
    </row>
    <row r="13" spans="1:57" s="16" customFormat="1" ht="19.5" customHeight="1">
      <c r="A13" s="353" t="s">
        <v>8</v>
      </c>
      <c r="B13" s="354"/>
      <c r="C13" s="347" t="s">
        <v>455</v>
      </c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9"/>
      <c r="R13" s="355">
        <f>SUM(R8:U12)</f>
        <v>4940644</v>
      </c>
      <c r="S13" s="356"/>
      <c r="T13" s="356"/>
      <c r="U13" s="357"/>
      <c r="V13" s="355">
        <f>SUM(V8:Y12)</f>
        <v>2376465</v>
      </c>
      <c r="W13" s="356"/>
      <c r="X13" s="356"/>
      <c r="Y13" s="357"/>
      <c r="Z13" s="355">
        <f>R13-V13</f>
        <v>2564179</v>
      </c>
      <c r="AA13" s="356"/>
      <c r="AB13" s="356"/>
      <c r="AC13" s="357"/>
      <c r="AD13" s="347" t="s">
        <v>456</v>
      </c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9"/>
      <c r="AT13" s="350">
        <f>SUM(AT8:AW12)</f>
        <v>5505</v>
      </c>
      <c r="AU13" s="351"/>
      <c r="AV13" s="351"/>
      <c r="AW13" s="352"/>
      <c r="AX13" s="350">
        <f>SUM(AX8:BA12)</f>
        <v>0</v>
      </c>
      <c r="AY13" s="351"/>
      <c r="AZ13" s="351"/>
      <c r="BA13" s="352"/>
      <c r="BB13" s="350">
        <f>AT13-AX13</f>
        <v>5505</v>
      </c>
      <c r="BC13" s="351"/>
      <c r="BD13" s="351"/>
      <c r="BE13" s="352"/>
    </row>
    <row r="14" spans="1:57" ht="19.5" customHeight="1">
      <c r="A14" s="359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1"/>
      <c r="S14" s="361"/>
      <c r="T14" s="361"/>
      <c r="U14" s="361"/>
      <c r="V14" s="361"/>
      <c r="W14" s="361"/>
      <c r="X14" s="361"/>
      <c r="Y14" s="361"/>
      <c r="Z14" s="362"/>
      <c r="AA14" s="362"/>
      <c r="AB14" s="362"/>
      <c r="AC14" s="362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17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</row>
  </sheetData>
  <sheetProtection/>
  <mergeCells count="87"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3:BA13"/>
    <mergeCell ref="BB13:BE13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X9:BA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Z6:AC6"/>
    <mergeCell ref="AD6:AS6"/>
    <mergeCell ref="AT6:AW6"/>
    <mergeCell ref="AX6:BA6"/>
    <mergeCell ref="BB6:BE6"/>
    <mergeCell ref="A7:B7"/>
    <mergeCell ref="C7:Q7"/>
    <mergeCell ref="R7:U7"/>
    <mergeCell ref="V7:Y7"/>
    <mergeCell ref="Z7:AC7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Zomba-PC1</cp:lastModifiedBy>
  <cp:lastPrinted>2017-05-16T13:12:34Z</cp:lastPrinted>
  <dcterms:created xsi:type="dcterms:W3CDTF">2010-05-29T08:47:41Z</dcterms:created>
  <dcterms:modified xsi:type="dcterms:W3CDTF">2017-05-29T08:12:53Z</dcterms:modified>
  <cp:category/>
  <cp:version/>
  <cp:contentType/>
  <cp:contentStatus/>
</cp:coreProperties>
</file>