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tabRatio="986" firstSheet="8" activeTab="17"/>
  </bookViews>
  <sheets>
    <sheet name=" 1. címrend" sheetId="1" r:id="rId1"/>
    <sheet name="2. pénzmaradvány" sheetId="2" r:id="rId2"/>
    <sheet name="3.finanszírozási c. műveletek" sheetId="3" r:id="rId3"/>
    <sheet name="4.Mérleg" sheetId="4" r:id="rId4"/>
    <sheet name="5.bev. forrásonként" sheetId="5" r:id="rId5"/>
    <sheet name="6. Kiadások" sheetId="6" r:id="rId6"/>
    <sheet name="7. lak. szolg. tám." sheetId="7" r:id="rId7"/>
    <sheet name="8. felújítás" sheetId="8" r:id="rId8"/>
    <sheet name="9. Beruházások" sheetId="9" r:id="rId9"/>
    <sheet name="10. EU projekt" sheetId="10" r:id="rId10"/>
    <sheet name="11. létszám-előir." sheetId="11" r:id="rId11"/>
    <sheet name="12.közfogl." sheetId="12" r:id="rId12"/>
    <sheet name="13. adósság" sheetId="13" r:id="rId13"/>
    <sheet name="14. céltartalék" sheetId="14" r:id="rId14"/>
    <sheet name="15. többéves" sheetId="15" r:id="rId15"/>
    <sheet name="16. előir.- falhaszn. ütemterv" sheetId="16" r:id="rId16"/>
    <sheet name="17.  közvetett támogatások" sheetId="17" r:id="rId17"/>
    <sheet name="18. egyéb működési tám" sheetId="18" r:id="rId18"/>
  </sheets>
  <definedNames>
    <definedName name="_xlnm.Print_Area" localSheetId="0">' 1. címrend'!$A$1:$C$36</definedName>
    <definedName name="_xlnm.Print_Area" localSheetId="4">'5.bev. forrásonként'!$A$1:$H$121</definedName>
  </definedNames>
  <calcPr fullCalcOnLoad="1"/>
</workbook>
</file>

<file path=xl/sharedStrings.xml><?xml version="1.0" encoding="utf-8"?>
<sst xmlns="http://schemas.openxmlformats.org/spreadsheetml/2006/main" count="806" uniqueCount="616">
  <si>
    <t>Fonó</t>
  </si>
  <si>
    <t>Címrend</t>
  </si>
  <si>
    <t>A.</t>
  </si>
  <si>
    <t>B.</t>
  </si>
  <si>
    <t>Sszám</t>
  </si>
  <si>
    <t>Cím</t>
  </si>
  <si>
    <t>Az önkormányzat költségvetésében szerepló nem intézményi kiadások</t>
  </si>
  <si>
    <t>külön alkotnak címet</t>
  </si>
  <si>
    <t>Kományzati funkciók és Szakfeladatok</t>
  </si>
  <si>
    <t xml:space="preserve">011130 - Igazgatási tev. </t>
  </si>
  <si>
    <t>013320 - 960302 Köztemető fenntartás</t>
  </si>
  <si>
    <t>013350 - Az önkormányzati vagyonnal való gazdálkodással kapcsolatos feladatok</t>
  </si>
  <si>
    <t>041231 - Rövid időtartamú közfoglalkoztatás</t>
  </si>
  <si>
    <t>041232 - Téli közfoglalkoztatás</t>
  </si>
  <si>
    <t>041233 - Hosszabb időtartamú közfoglalkoztatás</t>
  </si>
  <si>
    <t>041237 - Közfoglalkoztatási mintaprogram</t>
  </si>
  <si>
    <t>042130 – Növénytermesztés,állattenyésztés és kapcsolódó szolgáltatások</t>
  </si>
  <si>
    <t>045120 – Út,autópálya építése</t>
  </si>
  <si>
    <t>045160 - Utak, hidak üzemeltetése</t>
  </si>
  <si>
    <t>061020 – Lakóépület építése</t>
  </si>
  <si>
    <t>063020 - Vízműkezelés</t>
  </si>
  <si>
    <t>064010 - Közvilágítás</t>
  </si>
  <si>
    <t>066020 - Községgazdálkodás</t>
  </si>
  <si>
    <t>072111 - Háziorvosi alapellátás</t>
  </si>
  <si>
    <t>081030 - Sportlétesítmény működtetése</t>
  </si>
  <si>
    <t>081045 – Szabadidősport- (rekreációs sport-) tevékenység és támogatása</t>
  </si>
  <si>
    <t>082044 - Könyvtári szolgáltatás</t>
  </si>
  <si>
    <t>082091 – Közművelődés – közösségi és társadalmi részvétel fejlesztése</t>
  </si>
  <si>
    <t>082092 - 910502 Közművelődés - hagyományos közösségi kulturális értékek gondozása</t>
  </si>
  <si>
    <t>084031 - Civil szervezetek támogatás</t>
  </si>
  <si>
    <t>084070 A fiatalok társadalmi integrációját segítő struktúra,szakmai szolg.-ok fejlesztése,működtetése</t>
  </si>
  <si>
    <t>092120 – Köznevelési intézmény 5-8. évfolyamán tanulók nevelésével,oktatásával összefüggő működtetési feladatok</t>
  </si>
  <si>
    <t>104037 – Intézményen kívüli gyermekétkeztetés</t>
  </si>
  <si>
    <t>106020 – Lakásfenntartással, lakhatással összefüggő ellátások</t>
  </si>
  <si>
    <t>107055 - 889928 Falugondnoki szolgáltatás</t>
  </si>
  <si>
    <t>107060 - Egyéb szociális pénzbeni és természetbeni ellátások, támogatások</t>
  </si>
  <si>
    <t>A költségvetési hiány belső finanszírozására szolgáló előző évek pénzmaradványa</t>
  </si>
  <si>
    <t>Megnevezés</t>
  </si>
  <si>
    <t>előir.    Ft</t>
  </si>
  <si>
    <t>1. Működési célú pénzmaradvány igénybevétele</t>
  </si>
  <si>
    <t xml:space="preserve"> - ebből előző évi pénzmaradványból önkormányzati</t>
  </si>
  <si>
    <t xml:space="preserve"> - értékpapírból</t>
  </si>
  <si>
    <t xml:space="preserve">Összesen: </t>
  </si>
  <si>
    <t>2. Felhalmozási célú pénzmaradvány igénybevétele</t>
  </si>
  <si>
    <t xml:space="preserve">   - ebből előző évi pénzmaradványból</t>
  </si>
  <si>
    <t xml:space="preserve">    - értékpapÍrból</t>
  </si>
  <si>
    <t xml:space="preserve">Mindösszesen: </t>
  </si>
  <si>
    <r>
      <rPr>
        <b/>
        <sz val="10"/>
        <rFont val="Arial"/>
        <family val="2"/>
      </rPr>
      <t>A költségvetési hiány külső finanszírozására vagy a költségvetési többlet felhasználására szolgáló finanszírozási célú műveletek</t>
    </r>
    <r>
      <rPr>
        <sz val="10"/>
        <rFont val="Arial"/>
        <family val="2"/>
      </rPr>
      <t xml:space="preserve"> </t>
    </r>
  </si>
  <si>
    <t>A</t>
  </si>
  <si>
    <t>B</t>
  </si>
  <si>
    <t>C</t>
  </si>
  <si>
    <t>D</t>
  </si>
  <si>
    <t>Működési cél</t>
  </si>
  <si>
    <t>Felhalmozási cél</t>
  </si>
  <si>
    <t xml:space="preserve">össz: </t>
  </si>
  <si>
    <t>Bevételek</t>
  </si>
  <si>
    <t>Ft</t>
  </si>
  <si>
    <t>Központi támogatásra igény</t>
  </si>
  <si>
    <t xml:space="preserve"> - ebből folyószámlahitel</t>
  </si>
  <si>
    <t>Kiadások</t>
  </si>
  <si>
    <t>Hitelek</t>
  </si>
  <si>
    <t>Összesen:</t>
  </si>
  <si>
    <t xml:space="preserve">Az önkormányzat  költségvetési mérlege </t>
  </si>
  <si>
    <t>Ft-ban</t>
  </si>
  <si>
    <t xml:space="preserve">C. </t>
  </si>
  <si>
    <t xml:space="preserve">D. </t>
  </si>
  <si>
    <t>BEVÉTELEK</t>
  </si>
  <si>
    <t>KIADÁSOK</t>
  </si>
  <si>
    <t>előirányzat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</si>
  <si>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</si>
  <si>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</si>
  <si>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</si>
  <si>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</si>
  <si>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</si>
  <si>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támogatás</t>
  </si>
  <si>
    <t>Személyi jellegű kiadások</t>
  </si>
  <si>
    <t>Működési célú támogatásértékű bevétel</t>
  </si>
  <si>
    <t>Munkaadót terhelő járulékok és szociális hozzájárulási adó</t>
  </si>
  <si>
    <t>Közhatalmi bevétel</t>
  </si>
  <si>
    <t>Dologi kiadások</t>
  </si>
  <si>
    <t>Működési bevétel</t>
  </si>
  <si>
    <t>Ellátottak pénzbeli juttatásai</t>
  </si>
  <si>
    <t>Működési célú átvett pénzeszköz</t>
  </si>
  <si>
    <t>Egyéb működési célú kiadások</t>
  </si>
  <si>
    <t>Felhalmozási célú</t>
  </si>
  <si>
    <t xml:space="preserve"> Felhalmozási célú</t>
  </si>
  <si>
    <t>Felhalmozási bevételek</t>
  </si>
  <si>
    <t>Intézményi beruházások</t>
  </si>
  <si>
    <t>Felhalmozási célú támogatásértékű bevételek</t>
  </si>
  <si>
    <t>Felújítások</t>
  </si>
  <si>
    <t>Felhalmozási célú átvett pénzeszköz</t>
  </si>
  <si>
    <t>Kormányzati beruházások</t>
  </si>
  <si>
    <t>Lakástámogatás</t>
  </si>
  <si>
    <t>Lakásépítés</t>
  </si>
  <si>
    <t>Egyéb felhalmozási kiadások</t>
  </si>
  <si>
    <t>Pénzforgalom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</si>
  <si>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</si>
  <si>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</si>
  <si>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</si>
  <si>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</si>
  <si>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</si>
  <si>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</si>
  <si>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</si>
  <si>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</si>
  <si>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</si>
  <si>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</si>
  <si>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</si>
  <si>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r>
      <rPr>
        <b/>
        <sz val="14"/>
        <rFont val="Arial"/>
        <family val="2"/>
      </rPr>
      <t xml:space="preserve">BEVÉTELEK ÖSSZESEN
</t>
    </r>
    <r>
      <rPr>
        <b/>
        <sz val="11"/>
        <rFont val="Arial"/>
        <family val="2"/>
      </rPr>
      <t>(Pénzforgalom nélküli és finanszírozási célú bevételek nélkül)</t>
    </r>
  </si>
  <si>
    <t>KIADÁSOK ÖSSZESEN</t>
  </si>
  <si>
    <t xml:space="preserve">A KÖLTSÉGVETÉS ÖSSZESÍTETT HIÁNYA 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</si>
  <si>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</si>
  <si>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</si>
  <si>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</si>
  <si>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</si>
  <si>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</si>
  <si>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Helyi önk.kieg.támogatása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</si>
  <si>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</si>
  <si>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</si>
  <si>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</si>
  <si>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</si>
  <si>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</si>
  <si>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</si>
  <si>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</si>
  <si>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Bevételek kötelező, önként vállalt és államigazgatási feladatok megosztásában forintban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</si>
  <si>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</si>
  <si>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</si>
  <si>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</si>
  <si>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</si>
  <si>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</si>
  <si>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F. </t>
  </si>
  <si>
    <t xml:space="preserve">G. </t>
  </si>
  <si>
    <t xml:space="preserve">H.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</si>
  <si>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</si>
  <si>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</si>
  <si>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</si>
  <si>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</si>
  <si>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</si>
  <si>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</si>
  <si>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</si>
  <si>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</si>
  <si>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</si>
  <si>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</si>
  <si>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</si>
  <si>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</si>
  <si>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</si>
  <si>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</si>
  <si>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</si>
  <si>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</si>
  <si>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</si>
  <si>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</si>
  <si>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</si>
  <si>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</si>
  <si>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f</t>
  </si>
  <si>
    <t>1- ből Lakott külterülettel kapcsolatos feladatok</t>
  </si>
  <si>
    <t>g</t>
  </si>
  <si>
    <t>1- ből Kiegészítés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</si>
  <si>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</si>
  <si>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</si>
  <si>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</si>
  <si>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</si>
  <si>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3-ból települési önk.szoc.feladatai</t>
  </si>
  <si>
    <t>3-ból falugondnoki szolgálatra</t>
  </si>
  <si>
    <t>3-ból rászoruló gyermekek szünidei étkezéae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</si>
  <si>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</si>
  <si>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</si>
  <si>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</si>
  <si>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</si>
  <si>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</si>
  <si>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</si>
  <si>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 xml:space="preserve">I. 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</si>
  <si>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</si>
  <si>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</si>
  <si>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</si>
  <si>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</si>
  <si>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</si>
  <si>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</si>
  <si>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</si>
  <si>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</si>
  <si>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</si>
  <si>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</si>
  <si>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</si>
  <si>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</si>
  <si>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5 - ből Munkaügyi Központtól közfoglalkoztatásra</t>
  </si>
  <si>
    <t>5 - ből egyes jövedelempótló támogatások</t>
  </si>
  <si>
    <t>5 - ből Támop foglalkoztatásra átvett</t>
  </si>
  <si>
    <t>5 - ből földalapú támogatásra átvett</t>
  </si>
  <si>
    <t>II.</t>
  </si>
  <si>
    <t>Működési célú támogatások államháztartáson belülről (1+…+5)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</si>
  <si>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</si>
  <si>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</si>
  <si>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</si>
  <si>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</si>
  <si>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</si>
  <si>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</si>
  <si>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</si>
  <si>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</si>
  <si>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</si>
  <si>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</si>
  <si>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</si>
  <si>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5 - ből Munkaügyi Központtól közfoglalkoztatásra (felhalmozási)</t>
  </si>
  <si>
    <t>III.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</si>
  <si>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</si>
  <si>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</si>
  <si>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</si>
  <si>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</si>
  <si>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</si>
  <si>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</si>
  <si>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</si>
  <si>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(1+2)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</si>
  <si>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</si>
  <si>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</si>
  <si>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</si>
  <si>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</si>
  <si>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</si>
  <si>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</si>
  <si>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</si>
  <si>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Vagyoni tipusú adók  - telek adó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</si>
  <si>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</si>
  <si>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</si>
  <si>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</si>
  <si>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</si>
  <si>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</si>
  <si>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</si>
  <si>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</si>
  <si>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</si>
  <si>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</si>
  <si>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</si>
  <si>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V.</t>
  </si>
  <si>
    <t>Termékek és szolgáltatások adói (1+…+9)</t>
  </si>
  <si>
    <t>B35</t>
  </si>
  <si>
    <t>Egyéb közhatalmi bevételek (a+b)</t>
  </si>
  <si>
    <t>B36</t>
  </si>
  <si>
    <t>1 ből - bírságok, pótlékok</t>
  </si>
  <si>
    <t>1-ből: - igazgatási szolgáltati díjak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</si>
  <si>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</si>
  <si>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</si>
  <si>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</si>
  <si>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</si>
  <si>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</si>
  <si>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</si>
  <si>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</si>
  <si>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</si>
  <si>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</si>
  <si>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</si>
  <si>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</si>
  <si>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</si>
  <si>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</si>
  <si>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</si>
  <si>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</si>
  <si>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</si>
  <si>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</si>
  <si>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 és más nyereségjellegű 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</si>
  <si>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</si>
  <si>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</si>
  <si>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</si>
  <si>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</si>
  <si>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</si>
  <si>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bevételek: közterület haszonbérlet,teleház bevételei, sírhelymegváltás</t>
  </si>
  <si>
    <t>B411</t>
  </si>
  <si>
    <t>VII.</t>
  </si>
  <si>
    <t>Működési bevételek összesen (1+…+11)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</si>
  <si>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</si>
  <si>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</si>
  <si>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</si>
  <si>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</si>
  <si>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</si>
  <si>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</si>
  <si>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</si>
  <si>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</si>
  <si>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</si>
  <si>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</si>
  <si>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</si>
  <si>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</si>
  <si>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 (1+…+5)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</si>
  <si>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</si>
  <si>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</si>
  <si>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</si>
  <si>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</si>
  <si>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</si>
  <si>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</si>
  <si>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</si>
  <si>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</si>
  <si>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</si>
  <si>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Egyéb működési célú átvett pénzeszközök (Egyesület)</t>
  </si>
  <si>
    <t>B65</t>
  </si>
  <si>
    <t>IX.</t>
  </si>
  <si>
    <t>Működési célú átvett pénzeszközök (1+…+5)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</si>
  <si>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</si>
  <si>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</si>
  <si>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</si>
  <si>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</si>
  <si>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</si>
  <si>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</si>
  <si>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</si>
  <si>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</t>
  </si>
  <si>
    <t>B74</t>
  </si>
  <si>
    <t>Egyéb felhalmozási célú átvett pénzeszközök</t>
  </si>
  <si>
    <t>B75</t>
  </si>
  <si>
    <t>X.</t>
  </si>
  <si>
    <t>Felhalmozási célú átvett pénzeszközök (1+…+5)</t>
  </si>
  <si>
    <t>B7</t>
  </si>
  <si>
    <t>XI.</t>
  </si>
  <si>
    <t xml:space="preserve">Költségvetési bevételek összesen: 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</si>
  <si>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</si>
  <si>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</si>
  <si>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</si>
  <si>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</si>
  <si>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</si>
  <si>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</si>
  <si>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</si>
  <si>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XII.</t>
  </si>
  <si>
    <t>Hitel-, kölcsönfelvétel pénzügyi vállalkozástól (1+…+3)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</si>
  <si>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</si>
  <si>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</si>
  <si>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</si>
  <si>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</si>
  <si>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</si>
  <si>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</si>
  <si>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</si>
  <si>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</si>
  <si>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</si>
  <si>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XIII.</t>
  </si>
  <si>
    <t>Belföldi értékpapírok bevételei (1+…+3)</t>
  </si>
  <si>
    <t>B812</t>
  </si>
  <si>
    <t>Előző év költségvetési maradványának igénybevétele</t>
  </si>
  <si>
    <t>B8131</t>
  </si>
  <si>
    <t xml:space="preserve"> - 1- ből önormányzat működési célú pénzmaradványa</t>
  </si>
  <si>
    <t xml:space="preserve"> - 1 ből Önkormányzat felhatalmozási célú pénzmaradványa </t>
  </si>
  <si>
    <t>Előző év vállalkozási maradványának igénybevétele</t>
  </si>
  <si>
    <t>B8132</t>
  </si>
  <si>
    <t>XIV.</t>
  </si>
  <si>
    <t>Maradvány igénybevétele összesen (1+2)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</si>
  <si>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</si>
  <si>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</si>
  <si>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</si>
  <si>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</si>
  <si>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</si>
  <si>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</si>
  <si>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</si>
  <si>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</si>
  <si>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</si>
  <si>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</si>
  <si>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</si>
  <si>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Tulajdonosi kölcsönök bevételei</t>
  </si>
  <si>
    <t>B819</t>
  </si>
  <si>
    <t>XV.</t>
  </si>
  <si>
    <t>Belföldi finanszírozás bevételei összesen (1+…+6)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</si>
  <si>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</si>
  <si>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</si>
  <si>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</si>
  <si>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</si>
  <si>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</si>
  <si>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</si>
  <si>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</si>
  <si>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</si>
  <si>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</si>
  <si>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</si>
  <si>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</si>
  <si>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XVI.</t>
  </si>
  <si>
    <t>Külföldi finanszírozás bevételei összesen  (1+…+5)</t>
  </si>
  <si>
    <t>B82</t>
  </si>
  <si>
    <t>Adóssághoz nem kapcsolódó származékos ügyletek bevételei</t>
  </si>
  <si>
    <t>B83</t>
  </si>
  <si>
    <t>Váltóbevételek</t>
  </si>
  <si>
    <t>B84</t>
  </si>
  <si>
    <t>XVII.</t>
  </si>
  <si>
    <t>Finanszírozási bevételek összesen:</t>
  </si>
  <si>
    <t>B8</t>
  </si>
  <si>
    <t>XVIII</t>
  </si>
  <si>
    <t xml:space="preserve">Költségvetési bevételelek mindösszesen: </t>
  </si>
  <si>
    <t>Kaposhomok</t>
  </si>
  <si>
    <t>Önkormányzat és költségvetési szervek költségvetési kiadásai, létszáma</t>
  </si>
  <si>
    <t>E</t>
  </si>
  <si>
    <t xml:space="preserve">            feladatok vállalása </t>
  </si>
  <si>
    <t>Össz:</t>
  </si>
  <si>
    <t>kötelező</t>
  </si>
  <si>
    <t>önként</t>
  </si>
  <si>
    <t>állami</t>
  </si>
  <si>
    <t>I.MŰKÖDÉSI KIADÁSOK- előirányzat csoport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</si>
  <si>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</si>
  <si>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</si>
  <si>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</si>
  <si>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</si>
  <si>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</si>
  <si>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</si>
  <si>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 xml:space="preserve">1. Összesen: 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</si>
  <si>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</si>
  <si>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</si>
  <si>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</si>
  <si>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</si>
  <si>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</si>
  <si>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</si>
  <si>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</si>
  <si>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</si>
  <si>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</si>
  <si>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</si>
  <si>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</si>
  <si>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</si>
  <si>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Fejlesztési hitel fizetése tám. megelőlegezési</t>
  </si>
  <si>
    <t xml:space="preserve">Kiadások mindösszesen: </t>
  </si>
  <si>
    <t>C.</t>
  </si>
  <si>
    <t>E.</t>
  </si>
  <si>
    <t>F</t>
  </si>
  <si>
    <t>G</t>
  </si>
  <si>
    <t>H</t>
  </si>
  <si>
    <t>I</t>
  </si>
  <si>
    <t>J</t>
  </si>
  <si>
    <t>K</t>
  </si>
  <si>
    <t>Önkormányzat költségvetési kiadásai önkormányzati szakfeladatok szerinti bontásban, kiemelt előirányzatonként</t>
  </si>
  <si>
    <t xml:space="preserve">           Szakfeladatok</t>
  </si>
  <si>
    <t>Személyi</t>
  </si>
  <si>
    <t>Munkadói</t>
  </si>
  <si>
    <t>Dologi</t>
  </si>
  <si>
    <t>Ellátott</t>
  </si>
  <si>
    <t>Átadott</t>
  </si>
  <si>
    <t>Beruházás</t>
  </si>
  <si>
    <t>Felújítás</t>
  </si>
  <si>
    <t>egyéb felh.</t>
  </si>
  <si>
    <t>Tartalék</t>
  </si>
  <si>
    <t>Összesen</t>
  </si>
  <si>
    <t xml:space="preserve"> I. önkormányzat</t>
  </si>
  <si>
    <t>091140 - Óvodai nevelés</t>
  </si>
  <si>
    <t>091220 - Általános iskola tám.</t>
  </si>
  <si>
    <t>104042 - Gyermekjóléti szolg.</t>
  </si>
  <si>
    <t>082092 - 910502 Közművelődés</t>
  </si>
  <si>
    <t xml:space="preserve">Összesen működési kiadások: </t>
  </si>
  <si>
    <t>Lakosságnak juttatott támogatások , szociális ellátások</t>
  </si>
  <si>
    <t>Sorszám</t>
  </si>
  <si>
    <t xml:space="preserve">Összeg </t>
  </si>
  <si>
    <t>107060 Egyéb szociális pénzbeni és természetbeni ellátások, támogatások</t>
  </si>
  <si>
    <t xml:space="preserve"> Ft-ban</t>
  </si>
  <si>
    <r>
      <rPr>
        <b/>
        <sz val="10"/>
        <rFont val="Arial"/>
        <family val="2"/>
      </rPr>
      <t>Az önkormányzat  felújítási előirányzatai célonként</t>
    </r>
    <r>
      <rPr>
        <sz val="10"/>
        <rFont val="Arial"/>
        <family val="2"/>
      </rPr>
      <t xml:space="preserve"> </t>
    </r>
  </si>
  <si>
    <t>Ssz.</t>
  </si>
  <si>
    <t>Felújítási cél megnevezése</t>
  </si>
  <si>
    <t>Önként vállalt</t>
  </si>
  <si>
    <t>Állami</t>
  </si>
  <si>
    <t>Művelődési ház felújítása</t>
  </si>
  <si>
    <t>áfa</t>
  </si>
  <si>
    <t>Iskola felújítása</t>
  </si>
  <si>
    <t>ÖSSZESEN</t>
  </si>
  <si>
    <r>
      <rPr>
        <b/>
        <sz val="10"/>
        <rFont val="Arial"/>
        <family val="2"/>
      </rPr>
      <t>Az önkormányzat és költségvetési szervei beruházásai</t>
    </r>
    <r>
      <rPr>
        <i/>
        <sz val="10"/>
        <rFont val="Arial"/>
        <family val="2"/>
      </rPr>
      <t xml:space="preserve"> </t>
    </r>
  </si>
  <si>
    <t xml:space="preserve">A. </t>
  </si>
  <si>
    <t xml:space="preserve">s.sz. </t>
  </si>
  <si>
    <t>Beruházások</t>
  </si>
  <si>
    <t>Kötelező feladat</t>
  </si>
  <si>
    <t>Közfoglalkoztatás beruházásai</t>
  </si>
  <si>
    <t>Kis értékű tárgyi eszközök beszerzése</t>
  </si>
  <si>
    <t>Templom felmérés, műszaki dokumentumok</t>
  </si>
  <si>
    <t>Szennyvíztartály orvosi rendelőnél és temetőnél</t>
  </si>
  <si>
    <t>Játszótéri eszközök</t>
  </si>
  <si>
    <t>Kossuth utca út és járda</t>
  </si>
  <si>
    <t>Térfigyelő kamera</t>
  </si>
  <si>
    <t>Orvosi rendelőbe eszközök beszerzése</t>
  </si>
  <si>
    <t>Hivatal térkövezése</t>
  </si>
  <si>
    <t>Szennyvízterv (Dombóvár)</t>
  </si>
  <si>
    <t>Traktor beszerzése</t>
  </si>
  <si>
    <t xml:space="preserve">Beruházások összesen: </t>
  </si>
  <si>
    <t>EU támogatással megvalósuló programok, projektek, bevételei, kiadásai</t>
  </si>
  <si>
    <t xml:space="preserve">B. </t>
  </si>
  <si>
    <t xml:space="preserve">E. </t>
  </si>
  <si>
    <t>Megállapított támogatás</t>
  </si>
  <si>
    <t>Tervezett</t>
  </si>
  <si>
    <t>Kifizetés várható ez évben</t>
  </si>
  <si>
    <t>Hozzájárulás önkormányzaton kívüli projekthez</t>
  </si>
  <si>
    <t>működésre</t>
  </si>
  <si>
    <t>felújításra</t>
  </si>
  <si>
    <t>beruházásra</t>
  </si>
  <si>
    <t>Létszám-előirányzat</t>
  </si>
  <si>
    <t xml:space="preserve">Ssz. </t>
  </si>
  <si>
    <t>fő</t>
  </si>
  <si>
    <t xml:space="preserve">Önkormányzat </t>
  </si>
  <si>
    <t>Igazgatási tevékenység</t>
  </si>
  <si>
    <t>Könyvtár</t>
  </si>
  <si>
    <t>Falugondnoki szolgálat</t>
  </si>
  <si>
    <t>Város-, és községgazdálkodási sz.</t>
  </si>
  <si>
    <t>Mindösszesen:</t>
  </si>
  <si>
    <t>Közfoglalkoztatottak éves létszám-előirányzata</t>
  </si>
  <si>
    <t xml:space="preserve">Sz. </t>
  </si>
  <si>
    <t>Foglalkoztatás módja- programonként</t>
  </si>
  <si>
    <t>hónap</t>
  </si>
  <si>
    <t>átlag fő/év</t>
  </si>
  <si>
    <t>Önkormányzatnál</t>
  </si>
  <si>
    <t>BxC/12</t>
  </si>
  <si>
    <t>Start december-február</t>
  </si>
  <si>
    <t>I. A saját bevételek és az adósságot keletkeztető ügyletekből és kezességvállalásokból fennálló kötelezettségek aránya</t>
  </si>
  <si>
    <t xml:space="preserve"> I. Saját bevételek</t>
  </si>
  <si>
    <t>Helyi adók</t>
  </si>
  <si>
    <t>Osztalék, koncsessziós díjak</t>
  </si>
  <si>
    <t>Díjak, pótloékok, bírságok</t>
  </si>
  <si>
    <t>Tárgyi eszközök, immateriális javask, vagyoni értékű jog értékestése és hasznosítása, vagyonhasznosításból származó bevétel</t>
  </si>
  <si>
    <t>Részvények, részesedeések értékesítés</t>
  </si>
  <si>
    <t>Vállalat értékesítéséből, privazitációból származó bev.</t>
  </si>
  <si>
    <t>Kezességvállalással kapcsolatos megtérülés</t>
  </si>
  <si>
    <t>Saját bevételek összesen:</t>
  </si>
  <si>
    <t>Saját bevételek 50%-a</t>
  </si>
  <si>
    <t>II. Adósságot keletkeztető ügyletek</t>
  </si>
  <si>
    <t>hitel előző években felvett</t>
  </si>
  <si>
    <t xml:space="preserve">értékpapír </t>
  </si>
  <si>
    <t xml:space="preserve">váltó </t>
  </si>
  <si>
    <t xml:space="preserve">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</si>
  <si>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</si>
  <si>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</si>
  <si>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</si>
  <si>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 xml:space="preserve">Fizetési kötelezettség összesen: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</si>
  <si>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</si>
  <si>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</si>
  <si>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Fejlesztési célok megnevezése</t>
  </si>
  <si>
    <t>Adósságot keletkeztető ügylet összege</t>
  </si>
  <si>
    <t>Nincs tervezve fejlesztési hitel felvétele, csak tám.megel</t>
  </si>
  <si>
    <t>Működési hitel felvétele, csak likvid hitel  van tervezte</t>
  </si>
  <si>
    <t>Céltartalék felosztása</t>
  </si>
  <si>
    <t>cél megnevezése</t>
  </si>
  <si>
    <t>összeg</t>
  </si>
  <si>
    <t>Város- és Községgazdálkodás,Dologi kiadások</t>
  </si>
  <si>
    <t xml:space="preserve">A többéves kihatással járó feladatok előirányzatai </t>
  </si>
  <si>
    <t xml:space="preserve">E </t>
  </si>
  <si>
    <t>F.</t>
  </si>
  <si>
    <t>Feladatok</t>
  </si>
  <si>
    <t>Évek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</si>
  <si>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</si>
  <si>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</si>
  <si>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</si>
  <si>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</si>
  <si>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</si>
  <si>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</si>
  <si>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Előirányzat-felhasználási ütemterv</t>
  </si>
  <si>
    <t xml:space="preserve">J. </t>
  </si>
  <si>
    <t xml:space="preserve">K. </t>
  </si>
  <si>
    <t>L.</t>
  </si>
  <si>
    <t xml:space="preserve">M. </t>
  </si>
  <si>
    <t xml:space="preserve">N. 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</si>
  <si>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</si>
  <si>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</si>
  <si>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</si>
  <si>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</si>
  <si>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</si>
  <si>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</si>
  <si>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</si>
  <si>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</si>
  <si>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</si>
  <si>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</si>
  <si>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</si>
  <si>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</si>
  <si>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Támogatások</t>
  </si>
  <si>
    <t>Támogatásértékű működési bevételek</t>
  </si>
  <si>
    <t>Közhatalmi bevételek</t>
  </si>
  <si>
    <t>Intézményi működési bevételek</t>
  </si>
  <si>
    <t>Működési célra átvett Áh. Kívülről</t>
  </si>
  <si>
    <t>Felhalmozási támogatásértékű</t>
  </si>
  <si>
    <t>Felhalmozásra átvett</t>
  </si>
  <si>
    <t>Előző évi pénzmaradvány</t>
  </si>
  <si>
    <t>Hitel bevételek</t>
  </si>
  <si>
    <t xml:space="preserve">Állami támogatásból működési hiányra 3. ból. </t>
  </si>
  <si>
    <t>Összesen: bevételek</t>
  </si>
  <si>
    <t>Személyi és munkaadói juttatások</t>
  </si>
  <si>
    <t>Egyéb működési kiadások</t>
  </si>
  <si>
    <t>Ellátotak pénzbeli juttatásai</t>
  </si>
  <si>
    <t>finanszírozás Áht. Megelőlegezés</t>
  </si>
  <si>
    <t>Összesen: kiadások</t>
  </si>
  <si>
    <t>Közvetett és közvetlen támogatások Ft-ban</t>
  </si>
  <si>
    <t>Ssz:</t>
  </si>
  <si>
    <t>Ft/fő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</si>
  <si>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</si>
  <si>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</si>
  <si>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</si>
  <si>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 xml:space="preserve"> - kommunális adóból: bejelentett lakcímmel rendelkező magánszemély </t>
  </si>
  <si>
    <t>helyiségek, eszközök hasznosításából származó bevételből nyújtott kedvezmény, mentesség összege</t>
  </si>
  <si>
    <t>egyéb nyújtott kedvezmény vagy kölcsön elengedésének összege- hulladékszállítás átvállalása</t>
  </si>
  <si>
    <t xml:space="preserve">   </t>
  </si>
  <si>
    <t>Egyéb működési kiadások megoszlása</t>
  </si>
  <si>
    <t>Ft -ban</t>
  </si>
  <si>
    <t>I. Támogatások, támogatásértékű kiadások működési</t>
  </si>
  <si>
    <t xml:space="preserve">ei. </t>
  </si>
  <si>
    <t>ÁH-n belüli pénzeszközátadások</t>
  </si>
  <si>
    <t xml:space="preserve"> - Igal és Környéke Alapszolgáltatási Központ</t>
  </si>
  <si>
    <t xml:space="preserve"> - Somogy Megyei Tűzoltóság</t>
  </si>
  <si>
    <t xml:space="preserve"> - Működési pénzeszköz átadás (belső ellenőrzésre) </t>
  </si>
  <si>
    <t xml:space="preserve"> - Hulladékgazdálkodási társulásnak</t>
  </si>
  <si>
    <t xml:space="preserve"> - Ivóvíz minőség javítás – tagdíj</t>
  </si>
  <si>
    <t xml:space="preserve"> - Gyermekétkeztetésre iskolának</t>
  </si>
  <si>
    <t xml:space="preserve"> - Munka és tűzvédelmi társulás</t>
  </si>
  <si>
    <t xml:space="preserve"> - Katasztrófavédelmi Igazgatóság, polgárvédelem</t>
  </si>
  <si>
    <t xml:space="preserve">II. Egyéb működési kiadásokon belül Áh.-n kívülre átadott támogatások:   </t>
  </si>
  <si>
    <t xml:space="preserve"> - Zselici Lámpások</t>
  </si>
  <si>
    <t xml:space="preserve"> - Vízdíjvisszatámogatás lakosságnak</t>
  </si>
  <si>
    <t xml:space="preserve"> - Fonóért Egyesület</t>
  </si>
  <si>
    <t xml:space="preserve"> - Őszi Fény Nyugdíjas Klub</t>
  </si>
  <si>
    <t xml:space="preserve"> - Somogy Megyei Nyugdíjas Klub</t>
  </si>
  <si>
    <t xml:space="preserve"> - Fonói Polgárőr csoport</t>
  </si>
  <si>
    <t xml:space="preserve"> - Nefela jégesőelhárítás</t>
  </si>
  <si>
    <t xml:space="preserve"> - Kaposvári Kistérségi Polgárőr Egyesület</t>
  </si>
  <si>
    <t xml:space="preserve"> - Általános Iskola Taszár</t>
  </si>
  <si>
    <t xml:space="preserve"> - Zenekedvelők Egyesülete</t>
  </si>
  <si>
    <t xml:space="preserve"> - Fogászati ügyelet</t>
  </si>
  <si>
    <t>1. melléklet a(z) 1/2017.(II.22…...) önkormányzati rendelethez</t>
  </si>
  <si>
    <t>2. melléklet a(z)   1/2017.(II.22.….)önkormányzati rendelethez</t>
  </si>
  <si>
    <t>Áht belüli megelőlegezés</t>
  </si>
  <si>
    <t>3. melléklet a(z)    1/2017.(II 22…..) önkormányzati rendelethez</t>
  </si>
  <si>
    <t>4. melléklet a(z)   1/2017.(II…22...) önkormányzati rendelethez</t>
  </si>
  <si>
    <t xml:space="preserve">5. melléklet a  1/2017.(II….22..) önkormányzati rendeletethez: Az önkormányzat  bevételei összesítve  </t>
  </si>
  <si>
    <t>6.  melléklet a(z)  1/2017.(II…22..) önkormányzati rendelethez</t>
  </si>
  <si>
    <t>7.  melléklet a(z)   1/2017.(II…22...) önkormányzati rendelethez</t>
  </si>
  <si>
    <t>lakásfenntartási támogatás</t>
  </si>
  <si>
    <t>szünidei étkeztetés</t>
  </si>
  <si>
    <t>8. melléklet a(z)   1/2017.(II…22...) önkormányzati rendelethez</t>
  </si>
  <si>
    <t>9. melléklet a(z)    1/2017.(II….22...) önkormányzati rendelethez</t>
  </si>
  <si>
    <t>10. melléklet a(z)    1/2017.(II.22…..) önkormányzati rendelethez</t>
  </si>
  <si>
    <t>11. melléklet a(z)     1/2017.(II…22..) önkormányzati rendelethez</t>
  </si>
  <si>
    <t>12. melléklet a(z)     1/2017.(II….22..) önkormányzati rendelethez</t>
  </si>
  <si>
    <t>2017. start mezőgazdaság</t>
  </si>
  <si>
    <t>13. melléklet a(z)     1/2017.(II…22..) önkormányzati rendelethez</t>
  </si>
  <si>
    <t>14. melléklet a(z)      1/2017.(II…22...) önkormányzati rendelethez</t>
  </si>
  <si>
    <t>15. melléklet a(z)    1/2017.(II…22..) önkormányzati rendelethez</t>
  </si>
  <si>
    <t>16. melléklet a(z)     1/2017(II…22..) önkormányzati rendelethez</t>
  </si>
  <si>
    <t>17. melléklet a(z)     1/2017.(II…22....) önkormányzati rendelethez</t>
  </si>
  <si>
    <t>18. melléklet a    1/2017.(II…22...)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</si>
</sst>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ill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3" xfId="0" applyFont="1" applyBorder="1" applyAlignment="1">
      <alignment/>
    </xf>
    <xf numFmtId="165" fontId="0" fillId="0" borderId="10" xfId="40" applyNumberFormat="1" applyFont="1" applyFill="1" applyBorder="1" applyAlignment="1" applyProtection="1">
      <alignment/>
      <protection/>
    </xf>
    <xf numFmtId="165" fontId="3" fillId="0" borderId="10" xfId="4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13" xfId="54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8" fillId="0" borderId="13" xfId="54" applyFont="1" applyFill="1" applyBorder="1">
      <alignment/>
      <protection/>
    </xf>
    <xf numFmtId="3" fontId="8" fillId="0" borderId="10" xfId="54" applyNumberFormat="1" applyFont="1" applyFill="1" applyBorder="1">
      <alignment/>
      <protection/>
    </xf>
    <xf numFmtId="0" fontId="8" fillId="0" borderId="10" xfId="54" applyFont="1" applyFill="1" applyBorder="1">
      <alignment/>
      <protection/>
    </xf>
    <xf numFmtId="0" fontId="9" fillId="0" borderId="13" xfId="54" applyFont="1" applyBorder="1">
      <alignment/>
      <protection/>
    </xf>
    <xf numFmtId="3" fontId="10" fillId="0" borderId="10" xfId="54" applyNumberFormat="1" applyFont="1" applyFill="1" applyBorder="1">
      <alignment/>
      <protection/>
    </xf>
    <xf numFmtId="0" fontId="9" fillId="0" borderId="10" xfId="54" applyFont="1" applyBorder="1">
      <alignment/>
      <protection/>
    </xf>
    <xf numFmtId="0" fontId="11" fillId="0" borderId="13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0" fontId="0" fillId="0" borderId="13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0" fontId="0" fillId="0" borderId="13" xfId="55" applyFont="1" applyFill="1" applyBorder="1" applyAlignment="1">
      <alignment horizontal="left"/>
      <protection/>
    </xf>
    <xf numFmtId="0" fontId="12" fillId="0" borderId="13" xfId="55" applyFont="1" applyFill="1" applyBorder="1" applyAlignment="1">
      <alignment/>
      <protection/>
    </xf>
    <xf numFmtId="0" fontId="12" fillId="0" borderId="10" xfId="55" applyFont="1" applyFill="1" applyBorder="1" applyAlignment="1">
      <alignment/>
      <protection/>
    </xf>
    <xf numFmtId="0" fontId="13" fillId="0" borderId="13" xfId="54" applyFont="1" applyBorder="1">
      <alignment/>
      <protection/>
    </xf>
    <xf numFmtId="0" fontId="14" fillId="0" borderId="13" xfId="54" applyFont="1" applyBorder="1">
      <alignment/>
      <protection/>
    </xf>
    <xf numFmtId="0" fontId="15" fillId="0" borderId="10" xfId="54" applyFont="1" applyBorder="1">
      <alignment/>
      <protection/>
    </xf>
    <xf numFmtId="0" fontId="8" fillId="0" borderId="13" xfId="54" applyFont="1" applyFill="1" applyBorder="1" applyAlignment="1">
      <alignment wrapText="1"/>
      <protection/>
    </xf>
    <xf numFmtId="0" fontId="5" fillId="0" borderId="13" xfId="54" applyFont="1" applyFill="1" applyBorder="1">
      <alignment/>
      <protection/>
    </xf>
    <xf numFmtId="3" fontId="17" fillId="0" borderId="10" xfId="54" applyNumberFormat="1" applyFont="1" applyFill="1" applyBorder="1">
      <alignment/>
      <protection/>
    </xf>
    <xf numFmtId="0" fontId="18" fillId="0" borderId="10" xfId="54" applyFont="1" applyBorder="1">
      <alignment/>
      <protection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0" xfId="56" applyNumberFormat="1" applyFont="1" applyFill="1" applyBorder="1" applyAlignment="1" applyProtection="1">
      <alignment horizontal="left"/>
      <protection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5" fillId="0" borderId="10" xfId="56" applyNumberFormat="1" applyFont="1" applyFill="1" applyBorder="1" applyAlignment="1" applyProtection="1">
      <alignment horizontal="left"/>
      <protection/>
    </xf>
    <xf numFmtId="0" fontId="0" fillId="0" borderId="13" xfId="56" applyNumberFormat="1" applyFont="1" applyFill="1" applyBorder="1" applyAlignment="1" applyProtection="1">
      <alignment horizontal="left"/>
      <protection/>
    </xf>
    <xf numFmtId="0" fontId="0" fillId="0" borderId="14" xfId="0" applyFont="1" applyBorder="1" applyAlignment="1">
      <alignment horizontal="left"/>
    </xf>
    <xf numFmtId="165" fontId="0" fillId="0" borderId="13" xfId="4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3" fillId="0" borderId="13" xfId="40" applyNumberFormat="1" applyFont="1" applyFill="1" applyBorder="1" applyAlignment="1" applyProtection="1">
      <alignment/>
      <protection/>
    </xf>
    <xf numFmtId="0" fontId="3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3" fillId="0" borderId="14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4" fillId="0" borderId="13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6" xfId="56" applyNumberFormat="1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3" fillId="0" borderId="10" xfId="56" applyNumberFormat="1" applyFont="1" applyFill="1" applyBorder="1" applyAlignment="1" applyProtection="1">
      <alignment horizontal="left"/>
      <protection/>
    </xf>
    <xf numFmtId="3" fontId="0" fillId="0" borderId="14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3" fillId="0" borderId="13" xfId="0" applyFont="1" applyBorder="1" applyAlignment="1">
      <alignment/>
    </xf>
    <xf numFmtId="3" fontId="2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165" fontId="3" fillId="0" borderId="10" xfId="4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vertical="center"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justify" wrapText="1"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justify"/>
    </xf>
    <xf numFmtId="0" fontId="0" fillId="0" borderId="24" xfId="0" applyBorder="1" applyAlignment="1">
      <alignment/>
    </xf>
    <xf numFmtId="0" fontId="0" fillId="0" borderId="25" xfId="0" applyFont="1" applyFill="1" applyBorder="1" applyAlignment="1">
      <alignment horizontal="justify"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justify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 horizontal="justify"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0" fillId="0" borderId="24" xfId="0" applyFont="1" applyFill="1" applyBorder="1" applyAlignment="1">
      <alignment horizontal="justify"/>
    </xf>
    <xf numFmtId="0" fontId="0" fillId="0" borderId="13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Fill="1" applyBorder="1" applyAlignment="1">
      <alignment horizontal="justify"/>
    </xf>
    <xf numFmtId="0" fontId="0" fillId="0" borderId="3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Border="1" applyAlignment="1">
      <alignment/>
    </xf>
    <xf numFmtId="0" fontId="3" fillId="0" borderId="20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3" fillId="0" borderId="26" xfId="0" applyFont="1" applyFill="1" applyBorder="1" applyAlignment="1">
      <alignment horizontal="justify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0" fillId="0" borderId="49" xfId="0" applyBorder="1" applyAlignment="1">
      <alignment/>
    </xf>
    <xf numFmtId="0" fontId="3" fillId="0" borderId="50" xfId="0" applyFont="1" applyFill="1" applyBorder="1" applyAlignment="1">
      <alignment horizontal="justify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Font="1" applyBorder="1" applyAlignment="1">
      <alignment/>
    </xf>
    <xf numFmtId="0" fontId="0" fillId="0" borderId="36" xfId="0" applyBorder="1" applyAlignment="1">
      <alignment/>
    </xf>
    <xf numFmtId="0" fontId="0" fillId="0" borderId="5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165" fontId="0" fillId="0" borderId="10" xfId="40" applyNumberFormat="1" applyFont="1" applyFill="1" applyBorder="1" applyAlignment="1" applyProtection="1">
      <alignment horizontal="right"/>
      <protection/>
    </xf>
    <xf numFmtId="165" fontId="3" fillId="0" borderId="10" xfId="40" applyNumberFormat="1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13" xfId="54" applyFont="1" applyBorder="1" applyAlignment="1">
      <alignment horizontal="center"/>
      <protection/>
    </xf>
    <xf numFmtId="0" fontId="6" fillId="0" borderId="10" xfId="54" applyFon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7.8515625" style="0" customWidth="1"/>
    <col min="2" max="2" width="77.7109375" style="0" customWidth="1"/>
  </cols>
  <sheetData>
    <row r="1" ht="12.75">
      <c r="B1" t="s">
        <v>594</v>
      </c>
    </row>
    <row r="2" ht="12.75">
      <c r="B2" t="s">
        <v>0</v>
      </c>
    </row>
    <row r="3" ht="12.75">
      <c r="B3" s="1" t="s">
        <v>1</v>
      </c>
    </row>
    <row r="4" spans="1:2" ht="12.75">
      <c r="A4" s="2" t="s">
        <v>2</v>
      </c>
      <c r="B4" s="2" t="s">
        <v>3</v>
      </c>
    </row>
    <row r="5" spans="1:2" ht="12.75">
      <c r="A5" s="2" t="s">
        <v>4</v>
      </c>
      <c r="B5" s="2" t="s">
        <v>5</v>
      </c>
    </row>
    <row r="6" spans="1:4" ht="12.75">
      <c r="A6">
        <v>1</v>
      </c>
      <c r="B6" s="172" t="s">
        <v>6</v>
      </c>
      <c r="C6" s="172"/>
      <c r="D6" s="172"/>
    </row>
    <row r="7" ht="12.75">
      <c r="B7" s="3" t="s">
        <v>7</v>
      </c>
    </row>
    <row r="8" spans="1:2" ht="12.75">
      <c r="A8" s="4"/>
      <c r="B8" s="1"/>
    </row>
    <row r="9" spans="1:2" ht="12.75">
      <c r="A9" s="5">
        <v>2</v>
      </c>
      <c r="B9" s="6" t="s">
        <v>8</v>
      </c>
    </row>
    <row r="10" spans="1:2" ht="12.75">
      <c r="A10" s="2">
        <v>3</v>
      </c>
      <c r="B10" s="2" t="s">
        <v>9</v>
      </c>
    </row>
    <row r="11" spans="1:2" ht="12.75">
      <c r="A11" s="2">
        <v>4</v>
      </c>
      <c r="B11" s="2" t="s">
        <v>10</v>
      </c>
    </row>
    <row r="12" spans="1:2" ht="12.75">
      <c r="A12" s="5">
        <v>5</v>
      </c>
      <c r="B12" s="2" t="s">
        <v>11</v>
      </c>
    </row>
    <row r="13" spans="1:2" ht="12.75">
      <c r="A13" s="2">
        <v>6</v>
      </c>
      <c r="B13" s="2" t="s">
        <v>12</v>
      </c>
    </row>
    <row r="14" spans="1:2" ht="12.75">
      <c r="A14" s="2">
        <v>7</v>
      </c>
      <c r="B14" s="2" t="s">
        <v>13</v>
      </c>
    </row>
    <row r="15" spans="1:2" ht="12.75">
      <c r="A15" s="5">
        <v>8</v>
      </c>
      <c r="B15" s="2" t="s">
        <v>14</v>
      </c>
    </row>
    <row r="16" spans="1:2" ht="12.75">
      <c r="A16" s="2">
        <v>9</v>
      </c>
      <c r="B16" s="2" t="s">
        <v>15</v>
      </c>
    </row>
    <row r="17" spans="1:2" ht="12.75">
      <c r="A17" s="2">
        <v>10</v>
      </c>
      <c r="B17" s="2" t="s">
        <v>16</v>
      </c>
    </row>
    <row r="18" spans="1:2" ht="12.75">
      <c r="A18" s="2">
        <v>11</v>
      </c>
      <c r="B18" s="2" t="s">
        <v>17</v>
      </c>
    </row>
    <row r="19" spans="1:2" ht="12.75">
      <c r="A19" s="2">
        <v>12</v>
      </c>
      <c r="B19" s="2" t="s">
        <v>18</v>
      </c>
    </row>
    <row r="20" spans="1:2" ht="12.75">
      <c r="A20" s="2">
        <v>13</v>
      </c>
      <c r="B20" s="2" t="s">
        <v>19</v>
      </c>
    </row>
    <row r="21" spans="1:2" ht="12.75">
      <c r="A21" s="5">
        <v>14</v>
      </c>
      <c r="B21" s="2" t="s">
        <v>20</v>
      </c>
    </row>
    <row r="22" spans="1:2" ht="12.75">
      <c r="A22" s="2">
        <v>15</v>
      </c>
      <c r="B22" s="2" t="s">
        <v>21</v>
      </c>
    </row>
    <row r="23" spans="1:2" ht="12.75">
      <c r="A23" s="2">
        <v>16</v>
      </c>
      <c r="B23" s="2" t="s">
        <v>22</v>
      </c>
    </row>
    <row r="24" spans="1:2" ht="12.75">
      <c r="A24" s="2">
        <v>17</v>
      </c>
      <c r="B24" s="2" t="s">
        <v>23</v>
      </c>
    </row>
    <row r="25" spans="1:2" ht="12.75">
      <c r="A25" s="2">
        <v>18</v>
      </c>
      <c r="B25" s="2" t="s">
        <v>24</v>
      </c>
    </row>
    <row r="26" spans="1:2" ht="12.75">
      <c r="A26" s="2">
        <v>19</v>
      </c>
      <c r="B26" s="2" t="s">
        <v>25</v>
      </c>
    </row>
    <row r="27" spans="1:2" ht="12.75">
      <c r="A27" s="5">
        <v>20</v>
      </c>
      <c r="B27" s="2" t="s">
        <v>26</v>
      </c>
    </row>
    <row r="28" spans="1:2" ht="12.75">
      <c r="A28" s="5">
        <v>21</v>
      </c>
      <c r="B28" s="2" t="s">
        <v>27</v>
      </c>
    </row>
    <row r="29" spans="1:2" ht="12.75">
      <c r="A29" s="2">
        <v>22</v>
      </c>
      <c r="B29" s="2" t="s">
        <v>28</v>
      </c>
    </row>
    <row r="30" spans="1:2" ht="12.75">
      <c r="A30" s="2">
        <v>23</v>
      </c>
      <c r="B30" s="2" t="s">
        <v>29</v>
      </c>
    </row>
    <row r="31" spans="1:2" ht="29.25" customHeight="1">
      <c r="A31" s="2">
        <v>24</v>
      </c>
      <c r="B31" s="7" t="s">
        <v>30</v>
      </c>
    </row>
    <row r="32" spans="1:2" s="9" customFormat="1" ht="25.5">
      <c r="A32" s="7">
        <v>25</v>
      </c>
      <c r="B32" s="8" t="s">
        <v>31</v>
      </c>
    </row>
    <row r="33" spans="1:2" ht="12.75">
      <c r="A33" s="2">
        <v>26</v>
      </c>
      <c r="B33" s="10" t="s">
        <v>32</v>
      </c>
    </row>
    <row r="34" spans="1:2" ht="12.75">
      <c r="A34" s="2">
        <v>27</v>
      </c>
      <c r="B34" s="10" t="s">
        <v>33</v>
      </c>
    </row>
    <row r="35" spans="1:2" ht="12.75">
      <c r="A35" s="5">
        <v>28</v>
      </c>
      <c r="B35" s="10" t="s">
        <v>34</v>
      </c>
    </row>
    <row r="36" spans="1:2" ht="12.75">
      <c r="A36" s="2">
        <v>29</v>
      </c>
      <c r="B36" s="2" t="s">
        <v>35</v>
      </c>
    </row>
  </sheetData>
  <sheetProtection selectLockedCells="1" selectUnlockedCells="1"/>
  <mergeCells count="1">
    <mergeCell ref="B6:D6"/>
  </mergeCells>
  <printOptions/>
  <pageMargins left="0.75" right="0.75" top="1" bottom="1" header="0.5118055555555555" footer="0.5118055555555555"/>
  <pageSetup horizontalDpi="300" verticalDpi="3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B1">
      <selection activeCell="C1" sqref="C1"/>
    </sheetView>
  </sheetViews>
  <sheetFormatPr defaultColWidth="9.140625" defaultRowHeight="12.75"/>
  <cols>
    <col min="2" max="2" width="16.57421875" style="0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s="18" t="s">
        <v>606</v>
      </c>
    </row>
    <row r="3" spans="2:8" ht="12.75">
      <c r="B3" s="1" t="s">
        <v>457</v>
      </c>
      <c r="G3" s="18" t="s">
        <v>0</v>
      </c>
      <c r="H3" s="17" t="s">
        <v>63</v>
      </c>
    </row>
    <row r="5" spans="2:8" ht="12.75">
      <c r="B5" t="s">
        <v>441</v>
      </c>
      <c r="C5" t="s">
        <v>458</v>
      </c>
      <c r="D5" t="s">
        <v>64</v>
      </c>
      <c r="E5" t="s">
        <v>65</v>
      </c>
      <c r="F5" t="s">
        <v>459</v>
      </c>
      <c r="G5" t="s">
        <v>129</v>
      </c>
      <c r="H5" t="s">
        <v>130</v>
      </c>
    </row>
    <row r="6" spans="1:8" ht="12.75">
      <c r="A6" s="177" t="s">
        <v>427</v>
      </c>
      <c r="B6" s="177" t="s">
        <v>37</v>
      </c>
      <c r="C6" s="177" t="s">
        <v>460</v>
      </c>
      <c r="D6" s="177" t="s">
        <v>461</v>
      </c>
      <c r="E6" s="177" t="s">
        <v>462</v>
      </c>
      <c r="F6" s="177"/>
      <c r="G6" s="177"/>
      <c r="H6" s="177" t="s">
        <v>463</v>
      </c>
    </row>
    <row r="7" spans="1:8" ht="12.75">
      <c r="A7" s="177"/>
      <c r="B7" s="177"/>
      <c r="C7" s="177"/>
      <c r="D7" s="177"/>
      <c r="E7" s="103" t="s">
        <v>464</v>
      </c>
      <c r="F7" s="103" t="s">
        <v>465</v>
      </c>
      <c r="G7" s="103" t="s">
        <v>466</v>
      </c>
      <c r="H7" s="177"/>
    </row>
    <row r="8" spans="1:8" ht="12.75">
      <c r="A8" s="2">
        <v>1</v>
      </c>
      <c r="B8" s="6" t="s">
        <v>55</v>
      </c>
      <c r="C8" s="2"/>
      <c r="D8" s="2"/>
      <c r="E8" s="2"/>
      <c r="F8" s="2"/>
      <c r="G8" s="2"/>
      <c r="H8" s="2"/>
    </row>
    <row r="9" spans="1:8" ht="12.75">
      <c r="A9" s="2">
        <v>2</v>
      </c>
      <c r="B9" s="2"/>
      <c r="C9" s="2"/>
      <c r="D9" s="2"/>
      <c r="E9" s="2"/>
      <c r="F9" s="2"/>
      <c r="G9" s="2"/>
      <c r="H9" s="2"/>
    </row>
    <row r="10" spans="1:8" ht="12.75">
      <c r="A10" s="2">
        <v>3</v>
      </c>
      <c r="B10" s="2" t="s">
        <v>61</v>
      </c>
      <c r="C10" s="2">
        <f aca="true" t="shared" si="0" ref="C10:H10">SUM(C8:C9)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>
        <v>4</v>
      </c>
      <c r="B12" s="6" t="s">
        <v>59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2">
        <v>5</v>
      </c>
      <c r="B13" s="2"/>
      <c r="C13" s="2"/>
      <c r="D13" s="2"/>
      <c r="E13" s="2"/>
      <c r="F13" s="2"/>
      <c r="G13" s="2"/>
      <c r="H13" s="2"/>
    </row>
    <row r="14" spans="1:8" ht="12.75">
      <c r="A14" s="2">
        <v>6</v>
      </c>
      <c r="B14" s="2" t="s">
        <v>61</v>
      </c>
      <c r="C14" s="2">
        <f aca="true" t="shared" si="1" ref="C14:H14">SUM(C12:C13)</f>
        <v>0</v>
      </c>
      <c r="D14" s="2">
        <f t="shared" si="1"/>
        <v>0</v>
      </c>
      <c r="E14" s="2">
        <f t="shared" si="1"/>
        <v>0</v>
      </c>
      <c r="F14" s="2">
        <f t="shared" si="1"/>
        <v>0</v>
      </c>
      <c r="G14" s="2">
        <f t="shared" si="1"/>
        <v>0</v>
      </c>
      <c r="H14" s="2">
        <f t="shared" si="1"/>
        <v>0</v>
      </c>
    </row>
  </sheetData>
  <sheetProtection selectLockedCells="1" selectUnlockedCells="1"/>
  <mergeCells count="6">
    <mergeCell ref="A6:A7"/>
    <mergeCell ref="B6:B7"/>
    <mergeCell ref="C6:C7"/>
    <mergeCell ref="D6:D7"/>
    <mergeCell ref="E6:G6"/>
    <mergeCell ref="H6:H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E5" sqref="E5"/>
    </sheetView>
  </sheetViews>
  <sheetFormatPr defaultColWidth="9.140625" defaultRowHeight="12.75"/>
  <cols>
    <col min="2" max="2" width="30.00390625" style="0" customWidth="1"/>
  </cols>
  <sheetData>
    <row r="1" ht="12.75">
      <c r="B1" s="18" t="s">
        <v>607</v>
      </c>
    </row>
    <row r="2" ht="12.75">
      <c r="B2" t="s">
        <v>0</v>
      </c>
    </row>
    <row r="3" ht="12.75">
      <c r="B3" s="1" t="s">
        <v>467</v>
      </c>
    </row>
    <row r="4" spans="1:3" ht="12.75">
      <c r="A4" t="s">
        <v>468</v>
      </c>
      <c r="B4" s="1" t="s">
        <v>441</v>
      </c>
      <c r="C4" t="s">
        <v>458</v>
      </c>
    </row>
    <row r="5" spans="1:4" ht="12.75">
      <c r="A5" s="2">
        <v>1</v>
      </c>
      <c r="B5" s="6" t="s">
        <v>37</v>
      </c>
      <c r="C5" s="6" t="s">
        <v>469</v>
      </c>
      <c r="D5" s="1"/>
    </row>
    <row r="6" spans="1:3" ht="12.75">
      <c r="A6" s="2"/>
      <c r="B6" s="2"/>
      <c r="C6" s="2"/>
    </row>
    <row r="7" spans="1:3" ht="12.75">
      <c r="A7" s="2"/>
      <c r="B7" s="2"/>
      <c r="C7" s="2"/>
    </row>
    <row r="8" spans="1:3" ht="12.75">
      <c r="A8" s="2">
        <v>2</v>
      </c>
      <c r="B8" s="6" t="s">
        <v>470</v>
      </c>
      <c r="C8" s="2"/>
    </row>
    <row r="9" spans="1:3" ht="12.75">
      <c r="A9" s="2">
        <v>3</v>
      </c>
      <c r="B9" s="2" t="s">
        <v>471</v>
      </c>
      <c r="C9" s="2">
        <v>0.5</v>
      </c>
    </row>
    <row r="10" spans="1:3" ht="12.75">
      <c r="A10" s="2">
        <v>4</v>
      </c>
      <c r="B10" s="2" t="s">
        <v>472</v>
      </c>
      <c r="C10" s="2">
        <v>0.5</v>
      </c>
    </row>
    <row r="11" spans="1:3" ht="12.75">
      <c r="A11" s="2">
        <v>5</v>
      </c>
      <c r="B11" s="2" t="s">
        <v>473</v>
      </c>
      <c r="C11" s="2">
        <v>1</v>
      </c>
    </row>
    <row r="12" spans="1:3" ht="12.75">
      <c r="A12" s="2">
        <v>6</v>
      </c>
      <c r="B12" s="2" t="s">
        <v>474</v>
      </c>
      <c r="C12" s="2">
        <v>0</v>
      </c>
    </row>
    <row r="13" spans="1:3" ht="12.75">
      <c r="A13" s="2">
        <v>7</v>
      </c>
      <c r="B13" s="6" t="s">
        <v>42</v>
      </c>
      <c r="C13" s="6">
        <f>SUM(C9:C12)</f>
        <v>2</v>
      </c>
    </row>
    <row r="14" spans="1:3" ht="12.75">
      <c r="A14" s="2"/>
      <c r="B14" s="2"/>
      <c r="C14" s="2"/>
    </row>
    <row r="15" spans="1:3" ht="12.75">
      <c r="A15" s="2">
        <v>8</v>
      </c>
      <c r="B15" s="6" t="s">
        <v>475</v>
      </c>
      <c r="C15" s="6">
        <f>C13</f>
        <v>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F16" sqref="F16"/>
    </sheetView>
  </sheetViews>
  <sheetFormatPr defaultColWidth="9.140625" defaultRowHeight="12.75"/>
  <cols>
    <col min="2" max="2" width="44.7109375" style="0" customWidth="1"/>
    <col min="5" max="5" width="10.28125" style="0" customWidth="1"/>
  </cols>
  <sheetData>
    <row r="1" ht="12.75">
      <c r="B1" s="18" t="s">
        <v>608</v>
      </c>
    </row>
    <row r="2" ht="12.75">
      <c r="C2" t="s">
        <v>0</v>
      </c>
    </row>
    <row r="3" ht="12.75">
      <c r="B3" s="1" t="s">
        <v>476</v>
      </c>
    </row>
    <row r="4" spans="1:5" ht="12.75">
      <c r="A4" t="s">
        <v>477</v>
      </c>
      <c r="B4" t="s">
        <v>441</v>
      </c>
      <c r="C4" t="s">
        <v>458</v>
      </c>
      <c r="D4" t="s">
        <v>64</v>
      </c>
      <c r="E4" t="s">
        <v>65</v>
      </c>
    </row>
    <row r="5" spans="1:5" ht="12.75">
      <c r="A5" s="2">
        <v>1</v>
      </c>
      <c r="B5" s="6" t="s">
        <v>478</v>
      </c>
      <c r="C5" s="6" t="s">
        <v>469</v>
      </c>
      <c r="D5" s="6" t="s">
        <v>479</v>
      </c>
      <c r="E5" s="6" t="s">
        <v>480</v>
      </c>
    </row>
    <row r="6" spans="1:5" ht="12.75">
      <c r="A6" s="2">
        <v>2</v>
      </c>
      <c r="B6" s="6" t="s">
        <v>481</v>
      </c>
      <c r="C6" s="6"/>
      <c r="D6" s="6"/>
      <c r="E6" s="6" t="s">
        <v>482</v>
      </c>
    </row>
    <row r="7" spans="1:5" ht="12.75">
      <c r="A7" s="2">
        <v>3</v>
      </c>
      <c r="B7" s="168" t="s">
        <v>483</v>
      </c>
      <c r="C7" s="2">
        <v>12</v>
      </c>
      <c r="D7" s="2">
        <v>2</v>
      </c>
      <c r="E7" s="104">
        <f>C7*D7/12</f>
        <v>2</v>
      </c>
    </row>
    <row r="8" spans="1:5" ht="12.75">
      <c r="A8" s="2">
        <v>4</v>
      </c>
      <c r="B8" s="168" t="s">
        <v>609</v>
      </c>
      <c r="C8" s="2">
        <v>5</v>
      </c>
      <c r="D8" s="2">
        <v>8</v>
      </c>
      <c r="E8" s="104">
        <f>C8*D8/12</f>
        <v>3.3333333333333335</v>
      </c>
    </row>
    <row r="9" spans="1:5" ht="12.75">
      <c r="A9" s="2">
        <v>5</v>
      </c>
      <c r="B9" s="168"/>
      <c r="C9" s="2"/>
      <c r="D9" s="2"/>
      <c r="E9" s="104"/>
    </row>
    <row r="10" spans="1:5" ht="12.75">
      <c r="A10" s="2">
        <v>6</v>
      </c>
      <c r="B10" s="168"/>
      <c r="C10" s="2"/>
      <c r="D10" s="2"/>
      <c r="E10" s="104"/>
    </row>
    <row r="11" spans="1:5" ht="12.75">
      <c r="A11" s="2"/>
      <c r="B11" s="50"/>
      <c r="C11" s="57"/>
      <c r="D11" s="2"/>
      <c r="E11" s="2">
        <f>C11*D11/12</f>
        <v>0</v>
      </c>
    </row>
    <row r="12" spans="1:5" ht="12.75">
      <c r="A12" s="2">
        <v>7</v>
      </c>
      <c r="B12" s="50" t="s">
        <v>42</v>
      </c>
      <c r="C12" s="6">
        <f>SUM(C7:C11)</f>
        <v>17</v>
      </c>
      <c r="D12" s="6">
        <f>SUM(D7:D11)</f>
        <v>10</v>
      </c>
      <c r="E12" s="105">
        <f>SUM(E7:E11)</f>
        <v>5.333333333333334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28">
      <selection activeCell="C29" sqref="C29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2.8515625" style="0" customWidth="1"/>
  </cols>
  <sheetData>
    <row r="1" ht="12.75">
      <c r="B1" s="18" t="s">
        <v>610</v>
      </c>
    </row>
    <row r="3" spans="2:3" ht="12.75">
      <c r="B3" t="s">
        <v>0</v>
      </c>
      <c r="C3" s="18" t="s">
        <v>63</v>
      </c>
    </row>
    <row r="4" spans="2:12" ht="27.75" customHeight="1">
      <c r="B4" s="178" t="s">
        <v>484</v>
      </c>
      <c r="C4" s="178"/>
      <c r="D4" s="178"/>
      <c r="E4" s="178"/>
      <c r="F4" s="178"/>
      <c r="L4" s="18"/>
    </row>
    <row r="5" spans="2:3" ht="12.75">
      <c r="B5" t="s">
        <v>441</v>
      </c>
      <c r="C5" t="s">
        <v>458</v>
      </c>
    </row>
    <row r="6" spans="1:3" ht="12.75">
      <c r="A6" s="106">
        <v>1</v>
      </c>
      <c r="B6" s="107" t="s">
        <v>485</v>
      </c>
      <c r="C6" s="107">
        <v>2017</v>
      </c>
    </row>
    <row r="7" spans="1:3" ht="12.75">
      <c r="A7" s="108">
        <v>2</v>
      </c>
      <c r="B7" s="109" t="s">
        <v>486</v>
      </c>
      <c r="C7" s="110">
        <f>'5.bev. forrásonként'!H51</f>
        <v>9500000</v>
      </c>
    </row>
    <row r="8" spans="1:3" ht="12.75">
      <c r="A8" s="108">
        <v>3</v>
      </c>
      <c r="B8" s="111" t="s">
        <v>487</v>
      </c>
      <c r="C8" s="112"/>
    </row>
    <row r="9" spans="1:3" ht="12.75">
      <c r="A9" s="108">
        <v>4</v>
      </c>
      <c r="B9" s="111" t="s">
        <v>488</v>
      </c>
      <c r="C9" s="112">
        <f>'5.bev. forrásonként'!H52</f>
        <v>50000</v>
      </c>
    </row>
    <row r="10" spans="1:3" ht="38.25">
      <c r="A10" s="108">
        <v>5</v>
      </c>
      <c r="B10" s="111" t="s">
        <v>489</v>
      </c>
      <c r="C10" s="112">
        <f>'5.bev. forrásonként'!H68+'5.bev. forrásonként'!H69+'5.bev. forrásonként'!H70</f>
        <v>1700000</v>
      </c>
    </row>
    <row r="11" spans="1:3" ht="12.75">
      <c r="A11" s="108">
        <v>6</v>
      </c>
      <c r="B11" s="111" t="s">
        <v>490</v>
      </c>
      <c r="C11" s="112">
        <f>'5.bev. forrásonként'!H71</f>
        <v>0</v>
      </c>
    </row>
    <row r="12" spans="1:3" ht="12.75" customHeight="1">
      <c r="A12" s="108">
        <v>7</v>
      </c>
      <c r="B12" s="113" t="s">
        <v>491</v>
      </c>
      <c r="C12" s="112">
        <v>0</v>
      </c>
    </row>
    <row r="13" spans="1:3" ht="12.75">
      <c r="A13" s="114">
        <v>8</v>
      </c>
      <c r="B13" s="115" t="s">
        <v>492</v>
      </c>
      <c r="C13" s="116">
        <v>0</v>
      </c>
    </row>
    <row r="14" spans="1:3" ht="12.75">
      <c r="A14" s="117">
        <v>9</v>
      </c>
      <c r="B14" s="80" t="s">
        <v>493</v>
      </c>
      <c r="C14" s="118">
        <f>SUM(C7:C13)</f>
        <v>11250000</v>
      </c>
    </row>
    <row r="15" spans="1:3" ht="12.75">
      <c r="A15" s="119">
        <v>10</v>
      </c>
      <c r="B15" s="120" t="s">
        <v>494</v>
      </c>
      <c r="C15" s="121">
        <f>C14/2</f>
        <v>5625000</v>
      </c>
    </row>
    <row r="16" spans="2:3" s="15" customFormat="1" ht="12.75">
      <c r="B16" s="80"/>
      <c r="C16" s="77"/>
    </row>
    <row r="17" spans="2:3" s="15" customFormat="1" ht="12.75">
      <c r="B17" s="80"/>
      <c r="C17" s="77"/>
    </row>
    <row r="18" spans="2:3" s="15" customFormat="1" ht="12.75">
      <c r="B18" s="80"/>
      <c r="C18" s="77"/>
    </row>
    <row r="19" spans="2:7" s="15" customFormat="1" ht="12.75">
      <c r="B19" s="122" t="s">
        <v>441</v>
      </c>
      <c r="C19" s="15" t="s">
        <v>458</v>
      </c>
      <c r="D19" s="15" t="s">
        <v>64</v>
      </c>
      <c r="E19" s="15" t="s">
        <v>65</v>
      </c>
      <c r="F19" s="15" t="s">
        <v>459</v>
      </c>
      <c r="G19" s="15" t="s">
        <v>129</v>
      </c>
    </row>
    <row r="20" spans="1:7" ht="12.75">
      <c r="A20" s="123">
        <v>11</v>
      </c>
      <c r="B20" s="124" t="s">
        <v>495</v>
      </c>
      <c r="C20" s="125">
        <v>2017</v>
      </c>
      <c r="D20" s="126">
        <v>2018</v>
      </c>
      <c r="E20" s="126">
        <v>2019</v>
      </c>
      <c r="F20" s="127">
        <v>2020</v>
      </c>
      <c r="G20" s="127">
        <v>2021</v>
      </c>
    </row>
    <row r="21" spans="1:7" ht="12.75">
      <c r="A21" s="106">
        <v>12</v>
      </c>
      <c r="B21" s="128" t="s">
        <v>496</v>
      </c>
      <c r="C21" s="129"/>
      <c r="D21" s="57"/>
      <c r="E21" s="57"/>
      <c r="F21" s="57"/>
      <c r="G21" s="130"/>
    </row>
    <row r="22" spans="1:7" ht="12.75">
      <c r="A22" s="108">
        <v>13</v>
      </c>
      <c r="B22" s="128" t="s">
        <v>497</v>
      </c>
      <c r="C22" s="129"/>
      <c r="D22" s="57"/>
      <c r="E22" s="57"/>
      <c r="F22" s="57"/>
      <c r="G22" s="130"/>
    </row>
    <row r="23" spans="1:7" ht="12.75">
      <c r="A23" s="108">
        <v>14</v>
      </c>
      <c r="B23" s="128" t="s">
        <v>498</v>
      </c>
      <c r="C23" s="129"/>
      <c r="D23" s="57"/>
      <c r="E23" s="57"/>
      <c r="F23" s="57"/>
      <c r="G23" s="130"/>
    </row>
    <row r="24" spans="1:7" ht="12.75">
      <c r="A24" s="108">
        <v>15</v>
      </c>
      <c r="B24" s="128" t="s">
        <v>499</v>
      </c>
      <c r="C24" s="129"/>
      <c r="D24" s="57"/>
      <c r="E24" s="57"/>
      <c r="F24" s="57"/>
      <c r="G24" s="130"/>
    </row>
    <row r="25" spans="1:7" ht="25.5" customHeight="1">
      <c r="A25" s="108">
        <v>16</v>
      </c>
      <c r="B25" s="128" t="s">
        <v>500</v>
      </c>
      <c r="C25" s="129"/>
      <c r="D25" s="57"/>
      <c r="E25" s="57"/>
      <c r="F25" s="57"/>
      <c r="G25" s="130"/>
    </row>
    <row r="26" spans="1:7" ht="40.5" customHeight="1">
      <c r="A26" s="108">
        <v>17</v>
      </c>
      <c r="B26" s="128" t="s">
        <v>501</v>
      </c>
      <c r="C26" s="129"/>
      <c r="D26" s="57"/>
      <c r="E26" s="57"/>
      <c r="F26" s="57"/>
      <c r="G26" s="130"/>
    </row>
    <row r="27" spans="1:7" ht="43.5" customHeight="1">
      <c r="A27" s="131">
        <v>18</v>
      </c>
      <c r="B27" s="132" t="s">
        <v>502</v>
      </c>
      <c r="C27" s="133"/>
      <c r="D27" s="134"/>
      <c r="E27" s="134"/>
      <c r="F27" s="134"/>
      <c r="G27" s="135"/>
    </row>
    <row r="28" spans="1:7" ht="12.75">
      <c r="A28" s="136">
        <v>19</v>
      </c>
      <c r="B28" s="137" t="s">
        <v>61</v>
      </c>
      <c r="C28" s="138"/>
      <c r="D28" s="139"/>
      <c r="E28" s="139"/>
      <c r="F28" s="139"/>
      <c r="G28" s="140"/>
    </row>
    <row r="29" spans="1:7" ht="12.75">
      <c r="A29" s="141">
        <v>20</v>
      </c>
      <c r="B29" s="142" t="s">
        <v>503</v>
      </c>
      <c r="C29" s="143">
        <v>0</v>
      </c>
      <c r="D29" s="144">
        <v>0</v>
      </c>
      <c r="E29" s="144">
        <v>0</v>
      </c>
      <c r="F29" s="144">
        <v>0</v>
      </c>
      <c r="G29" s="145">
        <v>0</v>
      </c>
    </row>
    <row r="30" spans="1:7" ht="25.5">
      <c r="A30" s="146">
        <v>21</v>
      </c>
      <c r="B30" s="147" t="s">
        <v>504</v>
      </c>
      <c r="C30" s="148">
        <f>C15-C29</f>
        <v>5625000</v>
      </c>
      <c r="D30" s="149"/>
      <c r="E30" s="149"/>
      <c r="F30" s="149"/>
      <c r="G30" s="150"/>
    </row>
    <row r="31" ht="12.75">
      <c r="A31" s="15"/>
    </row>
    <row r="32" ht="12.75">
      <c r="A32" s="15"/>
    </row>
    <row r="33" spans="1:6" ht="12.75">
      <c r="A33" s="15"/>
      <c r="B33" t="s">
        <v>441</v>
      </c>
      <c r="C33" t="s">
        <v>458</v>
      </c>
      <c r="D33" t="s">
        <v>64</v>
      </c>
      <c r="E33" t="s">
        <v>65</v>
      </c>
      <c r="F33" t="s">
        <v>459</v>
      </c>
    </row>
    <row r="34" spans="1:6" ht="27" customHeight="1">
      <c r="A34" s="136">
        <v>22</v>
      </c>
      <c r="B34" s="179" t="s">
        <v>505</v>
      </c>
      <c r="C34" s="179"/>
      <c r="D34" s="179"/>
      <c r="E34" s="179"/>
      <c r="F34" s="179"/>
    </row>
    <row r="35" spans="1:6" ht="12.75">
      <c r="A35" s="151">
        <v>23</v>
      </c>
      <c r="B35" s="152" t="s">
        <v>506</v>
      </c>
      <c r="C35" s="2" t="s">
        <v>507</v>
      </c>
      <c r="D35" s="2"/>
      <c r="E35" s="2"/>
      <c r="F35" s="153"/>
    </row>
    <row r="36" spans="1:6" ht="12.75">
      <c r="A36" s="151">
        <v>24</v>
      </c>
      <c r="B36" s="152" t="s">
        <v>508</v>
      </c>
      <c r="C36" s="2"/>
      <c r="D36" s="2"/>
      <c r="E36" s="2"/>
      <c r="F36" s="153"/>
    </row>
    <row r="37" spans="1:6" ht="12.75">
      <c r="A37" s="151">
        <v>25</v>
      </c>
      <c r="B37" s="152" t="s">
        <v>509</v>
      </c>
      <c r="C37" s="2"/>
      <c r="D37" s="2"/>
      <c r="E37" s="2"/>
      <c r="F37" s="153"/>
    </row>
    <row r="38" spans="1:6" ht="12.75">
      <c r="A38" s="141">
        <v>26</v>
      </c>
      <c r="B38" s="154" t="s">
        <v>61</v>
      </c>
      <c r="C38" s="155"/>
      <c r="D38" s="155"/>
      <c r="E38" s="155"/>
      <c r="F38" s="156"/>
    </row>
  </sheetData>
  <sheetProtection selectLockedCells="1" selectUnlockedCells="1"/>
  <mergeCells count="2">
    <mergeCell ref="B4:F4"/>
    <mergeCell ref="B34:F34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13" sqref="C13"/>
    </sheetView>
  </sheetViews>
  <sheetFormatPr defaultColWidth="9.140625" defaultRowHeight="12.75"/>
  <cols>
    <col min="2" max="2" width="40.00390625" style="0" customWidth="1"/>
    <col min="4" max="4" width="23.140625" style="0" customWidth="1"/>
  </cols>
  <sheetData>
    <row r="1" ht="12.75">
      <c r="B1" s="18" t="s">
        <v>611</v>
      </c>
    </row>
    <row r="2" ht="12.75">
      <c r="B2" t="s">
        <v>0</v>
      </c>
    </row>
    <row r="5" spans="1:4" ht="12.75">
      <c r="A5" s="2"/>
      <c r="B5" s="6" t="s">
        <v>510</v>
      </c>
      <c r="C5" s="2" t="s">
        <v>63</v>
      </c>
      <c r="D5" s="15"/>
    </row>
    <row r="6" spans="1:4" ht="12.75">
      <c r="A6" s="2"/>
      <c r="B6" s="2" t="s">
        <v>441</v>
      </c>
      <c r="C6" s="2" t="s">
        <v>458</v>
      </c>
      <c r="D6" s="15"/>
    </row>
    <row r="7" spans="1:4" ht="12.75">
      <c r="A7" s="2"/>
      <c r="B7" s="6" t="s">
        <v>511</v>
      </c>
      <c r="C7" s="6" t="s">
        <v>512</v>
      </c>
      <c r="D7" s="15"/>
    </row>
    <row r="8" spans="1:4" ht="12.75">
      <c r="A8" s="2">
        <v>1</v>
      </c>
      <c r="B8" s="2" t="s">
        <v>513</v>
      </c>
      <c r="C8" s="2"/>
      <c r="D8" s="1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13" sqref="E13"/>
    </sheetView>
  </sheetViews>
  <sheetFormatPr defaultColWidth="9.140625" defaultRowHeight="12.75"/>
  <cols>
    <col min="2" max="2" width="36.28125" style="0" customWidth="1"/>
  </cols>
  <sheetData>
    <row r="1" ht="12.75">
      <c r="B1" t="s">
        <v>612</v>
      </c>
    </row>
    <row r="2" ht="12.75">
      <c r="B2" t="s">
        <v>0</v>
      </c>
    </row>
    <row r="4" spans="2:5" ht="12.75">
      <c r="B4" s="1" t="s">
        <v>514</v>
      </c>
      <c r="E4" t="s">
        <v>63</v>
      </c>
    </row>
    <row r="5" spans="1:7" ht="12.75">
      <c r="A5" t="s">
        <v>468</v>
      </c>
      <c r="B5" t="s">
        <v>441</v>
      </c>
      <c r="C5" t="s">
        <v>458</v>
      </c>
      <c r="D5" t="s">
        <v>64</v>
      </c>
      <c r="E5" t="s">
        <v>65</v>
      </c>
      <c r="F5" t="s">
        <v>515</v>
      </c>
      <c r="G5" t="s">
        <v>516</v>
      </c>
    </row>
    <row r="6" spans="1:7" ht="12.75">
      <c r="A6" s="2">
        <v>1</v>
      </c>
      <c r="B6" s="6" t="s">
        <v>517</v>
      </c>
      <c r="C6" s="180" t="s">
        <v>518</v>
      </c>
      <c r="D6" s="180"/>
      <c r="E6" s="180"/>
      <c r="F6" s="180"/>
      <c r="G6" s="180"/>
    </row>
    <row r="7" spans="1:7" ht="12.75">
      <c r="A7" s="2">
        <v>2</v>
      </c>
      <c r="B7" s="2"/>
      <c r="C7" s="2">
        <v>2017</v>
      </c>
      <c r="D7" s="2">
        <v>2018</v>
      </c>
      <c r="E7" s="2">
        <v>2019</v>
      </c>
      <c r="F7" s="2">
        <v>2020</v>
      </c>
      <c r="G7" s="2">
        <v>2021</v>
      </c>
    </row>
    <row r="8" spans="1:7" ht="12.75">
      <c r="A8" s="2">
        <v>3</v>
      </c>
      <c r="B8" s="2" t="s">
        <v>519</v>
      </c>
      <c r="C8" s="2"/>
      <c r="D8" s="2"/>
      <c r="E8" s="2"/>
      <c r="F8" s="2"/>
      <c r="G8" s="2"/>
    </row>
    <row r="9" spans="1:7" ht="25.5">
      <c r="A9" s="2">
        <v>4</v>
      </c>
      <c r="B9" s="7" t="s">
        <v>520</v>
      </c>
      <c r="C9" s="2"/>
      <c r="D9" s="2"/>
      <c r="E9" s="2"/>
      <c r="F9" s="2"/>
      <c r="G9" s="2"/>
    </row>
    <row r="10" spans="1:7" ht="25.5">
      <c r="A10" s="2">
        <v>5</v>
      </c>
      <c r="B10" s="7" t="s">
        <v>521</v>
      </c>
      <c r="C10" s="2"/>
      <c r="D10" s="2"/>
      <c r="E10" s="2"/>
      <c r="F10" s="2"/>
      <c r="G10" s="2"/>
    </row>
    <row r="11" spans="1:7" ht="12.75">
      <c r="A11" s="2">
        <v>6</v>
      </c>
      <c r="B11" s="2" t="s">
        <v>522</v>
      </c>
      <c r="C11" s="2"/>
      <c r="D11" s="2"/>
      <c r="E11" s="2"/>
      <c r="F11" s="2"/>
      <c r="G11" s="2"/>
    </row>
    <row r="12" spans="1:7" ht="12.75">
      <c r="A12" s="2">
        <v>7</v>
      </c>
      <c r="B12" s="2" t="s">
        <v>523</v>
      </c>
      <c r="C12" s="2"/>
      <c r="D12" s="2"/>
      <c r="E12" s="2"/>
      <c r="F12" s="2"/>
      <c r="G12" s="2"/>
    </row>
    <row r="13" spans="1:7" ht="12.75">
      <c r="A13" s="2">
        <v>8</v>
      </c>
      <c r="B13" s="2" t="s">
        <v>524</v>
      </c>
      <c r="C13" s="2"/>
      <c r="D13" s="2"/>
      <c r="E13" s="2"/>
      <c r="F13" s="2"/>
      <c r="G13" s="2"/>
    </row>
    <row r="14" spans="1:7" ht="12.75">
      <c r="A14" s="2">
        <v>9</v>
      </c>
      <c r="B14" s="6" t="s">
        <v>61</v>
      </c>
      <c r="C14" s="6">
        <f>SUM(C8:C13)</f>
        <v>0</v>
      </c>
      <c r="D14" s="6">
        <f>SUM(D8:D13)</f>
        <v>0</v>
      </c>
      <c r="E14" s="6">
        <f>SUM(E8:E13)</f>
        <v>0</v>
      </c>
      <c r="F14" s="6">
        <f>SUM(F8:F13)</f>
        <v>0</v>
      </c>
      <c r="G14" s="6">
        <f>SUM(G8:G13)</f>
        <v>0</v>
      </c>
    </row>
  </sheetData>
  <sheetProtection selectLockedCells="1" selectUnlockedCells="1"/>
  <mergeCells count="1">
    <mergeCell ref="C6:G6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B1">
      <selection activeCell="H17" sqref="H17"/>
    </sheetView>
  </sheetViews>
  <sheetFormatPr defaultColWidth="9.140625" defaultRowHeight="12.75"/>
  <cols>
    <col min="1" max="1" width="3.421875" style="0" customWidth="1"/>
    <col min="2" max="2" width="39.7109375" style="0" customWidth="1"/>
    <col min="4" max="14" width="8.8515625" style="0" customWidth="1"/>
    <col min="15" max="15" width="10.00390625" style="0" customWidth="1"/>
  </cols>
  <sheetData>
    <row r="1" ht="12.75">
      <c r="B1" s="18" t="s">
        <v>613</v>
      </c>
    </row>
    <row r="2" ht="12.75">
      <c r="B2" s="18"/>
    </row>
    <row r="3" ht="12.75">
      <c r="D3" t="s">
        <v>0</v>
      </c>
    </row>
    <row r="4" spans="2:15" ht="12.75">
      <c r="B4" s="1" t="s">
        <v>525</v>
      </c>
      <c r="C4" s="18"/>
      <c r="D4" s="18"/>
      <c r="E4" s="18"/>
      <c r="F4" s="18"/>
      <c r="G4" s="18"/>
      <c r="H4" s="18"/>
      <c r="I4" s="18"/>
      <c r="J4" s="18"/>
      <c r="K4" s="18"/>
      <c r="O4" s="17" t="s">
        <v>63</v>
      </c>
    </row>
    <row r="5" spans="1:15" ht="12.75">
      <c r="A5" s="2"/>
      <c r="B5" s="2" t="s">
        <v>441</v>
      </c>
      <c r="C5" s="2" t="s">
        <v>458</v>
      </c>
      <c r="D5" s="2" t="s">
        <v>64</v>
      </c>
      <c r="E5" s="2" t="s">
        <v>65</v>
      </c>
      <c r="F5" s="2" t="s">
        <v>459</v>
      </c>
      <c r="G5" s="2" t="s">
        <v>129</v>
      </c>
      <c r="H5" s="2" t="s">
        <v>130</v>
      </c>
      <c r="I5" s="2" t="s">
        <v>131</v>
      </c>
      <c r="J5" s="2" t="s">
        <v>169</v>
      </c>
      <c r="K5" s="2" t="s">
        <v>526</v>
      </c>
      <c r="L5" s="2" t="s">
        <v>527</v>
      </c>
      <c r="M5" s="2" t="s">
        <v>528</v>
      </c>
      <c r="N5" s="2" t="s">
        <v>529</v>
      </c>
      <c r="O5" s="2" t="s">
        <v>530</v>
      </c>
    </row>
    <row r="6" spans="1:15" ht="12.75">
      <c r="A6" s="2">
        <v>1</v>
      </c>
      <c r="B6" s="6" t="s">
        <v>470</v>
      </c>
      <c r="C6" s="6" t="s">
        <v>531</v>
      </c>
      <c r="D6" s="6" t="s">
        <v>532</v>
      </c>
      <c r="E6" s="6" t="s">
        <v>533</v>
      </c>
      <c r="F6" s="6" t="s">
        <v>534</v>
      </c>
      <c r="G6" s="6" t="s">
        <v>535</v>
      </c>
      <c r="H6" s="6" t="s">
        <v>536</v>
      </c>
      <c r="I6" s="6" t="s">
        <v>537</v>
      </c>
      <c r="J6" s="6" t="s">
        <v>538</v>
      </c>
      <c r="K6" s="6" t="s">
        <v>539</v>
      </c>
      <c r="L6" s="6" t="s">
        <v>540</v>
      </c>
      <c r="M6" s="6" t="s">
        <v>541</v>
      </c>
      <c r="N6" s="6" t="s">
        <v>542</v>
      </c>
      <c r="O6" s="6" t="s">
        <v>54</v>
      </c>
    </row>
    <row r="7" spans="1:15" ht="12.75">
      <c r="A7" s="81">
        <v>2</v>
      </c>
      <c r="B7" s="173" t="s">
        <v>66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</row>
    <row r="8" spans="1:15" ht="12.75">
      <c r="A8" s="2">
        <v>3</v>
      </c>
      <c r="B8" s="157" t="s">
        <v>543</v>
      </c>
      <c r="C8" s="2">
        <v>1318062</v>
      </c>
      <c r="D8" s="2">
        <v>1318062</v>
      </c>
      <c r="E8" s="2">
        <v>1318062</v>
      </c>
      <c r="F8" s="2">
        <v>1318062</v>
      </c>
      <c r="G8" s="2">
        <v>1318062</v>
      </c>
      <c r="H8" s="2">
        <v>1318062</v>
      </c>
      <c r="I8" s="2">
        <v>1318062</v>
      </c>
      <c r="J8" s="2">
        <v>1318062</v>
      </c>
      <c r="K8" s="2">
        <v>1318061</v>
      </c>
      <c r="L8" s="2">
        <v>1318061</v>
      </c>
      <c r="M8" s="2">
        <v>1318061</v>
      </c>
      <c r="N8" s="2">
        <v>1318061</v>
      </c>
      <c r="O8" s="2">
        <f aca="true" t="shared" si="0" ref="O8:O14">SUM(C8:N8)</f>
        <v>15816740</v>
      </c>
    </row>
    <row r="9" spans="1:15" ht="12.75">
      <c r="A9" s="2">
        <v>4</v>
      </c>
      <c r="B9" s="158" t="s">
        <v>544</v>
      </c>
      <c r="C9" s="2">
        <v>685917</v>
      </c>
      <c r="D9" s="2">
        <v>685917</v>
      </c>
      <c r="E9" s="2">
        <v>685917</v>
      </c>
      <c r="F9" s="2">
        <v>685917</v>
      </c>
      <c r="G9" s="2">
        <v>685917</v>
      </c>
      <c r="H9" s="2">
        <v>685917</v>
      </c>
      <c r="I9" s="2">
        <v>685917</v>
      </c>
      <c r="J9" s="2">
        <v>685917</v>
      </c>
      <c r="K9" s="2">
        <v>685917</v>
      </c>
      <c r="L9" s="2">
        <v>685917</v>
      </c>
      <c r="M9" s="2">
        <v>685918</v>
      </c>
      <c r="N9" s="2">
        <v>685918</v>
      </c>
      <c r="O9" s="2">
        <f t="shared" si="0"/>
        <v>8231006</v>
      </c>
    </row>
    <row r="10" spans="1:15" ht="12.75">
      <c r="A10" s="2">
        <v>5</v>
      </c>
      <c r="B10" s="157" t="s">
        <v>545</v>
      </c>
      <c r="C10" s="2"/>
      <c r="D10" s="2"/>
      <c r="E10" s="2">
        <v>1591667</v>
      </c>
      <c r="F10" s="2">
        <v>1591667</v>
      </c>
      <c r="G10" s="2">
        <v>1591667</v>
      </c>
      <c r="H10" s="2"/>
      <c r="I10" s="2"/>
      <c r="J10" s="2"/>
      <c r="K10" s="2">
        <v>1591667</v>
      </c>
      <c r="L10" s="2">
        <v>1591666</v>
      </c>
      <c r="M10" s="2">
        <v>1591666</v>
      </c>
      <c r="N10" s="2"/>
      <c r="O10" s="2">
        <f t="shared" si="0"/>
        <v>9550000</v>
      </c>
    </row>
    <row r="11" spans="1:15" ht="12.75">
      <c r="A11" s="2">
        <v>6</v>
      </c>
      <c r="B11" s="157" t="s">
        <v>546</v>
      </c>
      <c r="C11" s="2">
        <v>129583</v>
      </c>
      <c r="D11" s="2">
        <v>129583</v>
      </c>
      <c r="E11" s="2">
        <v>129583</v>
      </c>
      <c r="F11" s="2">
        <v>129583</v>
      </c>
      <c r="G11" s="2">
        <v>129583</v>
      </c>
      <c r="H11" s="2">
        <v>129583</v>
      </c>
      <c r="I11" s="2">
        <v>129583</v>
      </c>
      <c r="J11" s="2">
        <v>129583</v>
      </c>
      <c r="K11" s="2">
        <v>129584</v>
      </c>
      <c r="L11" s="2">
        <v>129584</v>
      </c>
      <c r="M11" s="2">
        <v>129584</v>
      </c>
      <c r="N11" s="2">
        <v>129584</v>
      </c>
      <c r="O11" s="2">
        <f t="shared" si="0"/>
        <v>1555000</v>
      </c>
    </row>
    <row r="12" spans="1:15" ht="12.75">
      <c r="A12" s="2">
        <v>7</v>
      </c>
      <c r="B12" s="157" t="s">
        <v>547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f t="shared" si="0"/>
        <v>0</v>
      </c>
    </row>
    <row r="13" spans="1:15" ht="12.75">
      <c r="A13" s="2">
        <v>8</v>
      </c>
      <c r="B13" s="157" t="s">
        <v>86</v>
      </c>
      <c r="C13" s="2">
        <v>141667</v>
      </c>
      <c r="D13" s="2">
        <v>141667</v>
      </c>
      <c r="E13" s="2">
        <v>141667</v>
      </c>
      <c r="F13" s="2">
        <v>141667</v>
      </c>
      <c r="G13" s="2">
        <v>141667</v>
      </c>
      <c r="H13" s="2">
        <v>141667</v>
      </c>
      <c r="I13" s="2">
        <v>141667</v>
      </c>
      <c r="J13" s="2">
        <v>141667</v>
      </c>
      <c r="K13" s="2">
        <v>141666</v>
      </c>
      <c r="L13" s="2">
        <v>141666</v>
      </c>
      <c r="M13" s="2">
        <v>141666</v>
      </c>
      <c r="N13" s="2">
        <v>141666</v>
      </c>
      <c r="O13" s="2">
        <f t="shared" si="0"/>
        <v>1700000</v>
      </c>
    </row>
    <row r="14" spans="1:15" ht="12.75">
      <c r="A14" s="2">
        <v>9</v>
      </c>
      <c r="B14" s="159" t="s">
        <v>548</v>
      </c>
      <c r="C14" s="2">
        <v>95670</v>
      </c>
      <c r="D14" s="2">
        <v>95670</v>
      </c>
      <c r="E14" s="2">
        <v>95670</v>
      </c>
      <c r="F14" s="2">
        <v>95670</v>
      </c>
      <c r="G14" s="2">
        <v>95670</v>
      </c>
      <c r="H14" s="2">
        <v>95670</v>
      </c>
      <c r="I14" s="2">
        <v>95670</v>
      </c>
      <c r="J14" s="2">
        <v>95670</v>
      </c>
      <c r="K14" s="2">
        <v>95670</v>
      </c>
      <c r="L14" s="2">
        <v>95670</v>
      </c>
      <c r="M14" s="2">
        <v>95669</v>
      </c>
      <c r="N14" s="2">
        <v>95669</v>
      </c>
      <c r="O14" s="2">
        <f t="shared" si="0"/>
        <v>1148038</v>
      </c>
    </row>
    <row r="15" spans="1:15" ht="12.75">
      <c r="A15" s="2">
        <v>10</v>
      </c>
      <c r="B15" s="160" t="s">
        <v>549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f>SUM(E15:N15)</f>
        <v>0</v>
      </c>
    </row>
    <row r="16" spans="1:15" ht="27.75" customHeight="1">
      <c r="A16" s="2">
        <v>11</v>
      </c>
      <c r="B16" s="157" t="s">
        <v>550</v>
      </c>
      <c r="C16" s="2">
        <v>1083300</v>
      </c>
      <c r="D16" s="2">
        <v>1083300</v>
      </c>
      <c r="E16" s="2">
        <v>1083300</v>
      </c>
      <c r="F16" s="2">
        <v>1083300</v>
      </c>
      <c r="G16" s="2">
        <v>1083300</v>
      </c>
      <c r="H16" s="2">
        <v>1083300</v>
      </c>
      <c r="I16" s="2">
        <v>1083300</v>
      </c>
      <c r="J16" s="2">
        <v>1083300</v>
      </c>
      <c r="K16" s="2">
        <v>1083300</v>
      </c>
      <c r="L16" s="2">
        <v>1083700</v>
      </c>
      <c r="M16" s="2">
        <v>1083300</v>
      </c>
      <c r="N16" s="2">
        <v>1083300</v>
      </c>
      <c r="O16" s="2">
        <f>SUM(C16:N16)</f>
        <v>13000000</v>
      </c>
    </row>
    <row r="17" spans="1:15" ht="12.75">
      <c r="A17" s="2">
        <v>12</v>
      </c>
      <c r="B17" s="157" t="s">
        <v>551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f>C17+D17+E17+F17+G17+H17+I17+J17+K17+L17+M17+N17</f>
        <v>0</v>
      </c>
    </row>
    <row r="18" spans="1:15" ht="12.75">
      <c r="A18" s="2">
        <v>13</v>
      </c>
      <c r="B18" s="157" t="s">
        <v>552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f>SUM(K18:N18)</f>
        <v>0</v>
      </c>
    </row>
    <row r="19" spans="1:15" ht="12.75">
      <c r="A19" s="2">
        <v>14</v>
      </c>
      <c r="B19" s="161" t="s">
        <v>553</v>
      </c>
      <c r="C19" s="6">
        <f aca="true" t="shared" si="1" ref="C19:O19">SUM(C8:C17)</f>
        <v>3454199</v>
      </c>
      <c r="D19" s="6">
        <f t="shared" si="1"/>
        <v>3454199</v>
      </c>
      <c r="E19" s="6">
        <f t="shared" si="1"/>
        <v>5045866</v>
      </c>
      <c r="F19" s="6">
        <f t="shared" si="1"/>
        <v>5045866</v>
      </c>
      <c r="G19" s="6">
        <f t="shared" si="1"/>
        <v>5045866</v>
      </c>
      <c r="H19" s="6">
        <f t="shared" si="1"/>
        <v>3454199</v>
      </c>
      <c r="I19" s="6">
        <f t="shared" si="1"/>
        <v>3454199</v>
      </c>
      <c r="J19" s="6">
        <f t="shared" si="1"/>
        <v>3454199</v>
      </c>
      <c r="K19" s="6">
        <f t="shared" si="1"/>
        <v>5045865</v>
      </c>
      <c r="L19" s="6">
        <f t="shared" si="1"/>
        <v>5046264</v>
      </c>
      <c r="M19" s="6">
        <f t="shared" si="1"/>
        <v>5045864</v>
      </c>
      <c r="N19" s="6">
        <f t="shared" si="1"/>
        <v>3454198</v>
      </c>
      <c r="O19" s="6">
        <f t="shared" si="1"/>
        <v>51000784</v>
      </c>
    </row>
    <row r="20" spans="1:15" ht="12.75">
      <c r="A20" s="15"/>
      <c r="B20" s="16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</row>
    <row r="21" spans="1:15" ht="12.75">
      <c r="A21" s="15">
        <v>15</v>
      </c>
      <c r="B21" s="173" t="s">
        <v>67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</row>
    <row r="22" spans="1:15" ht="12.75">
      <c r="A22" s="2">
        <v>16</v>
      </c>
      <c r="B22" s="163" t="s">
        <v>554</v>
      </c>
      <c r="C22" s="83">
        <v>1193224</v>
      </c>
      <c r="D22" s="83">
        <v>1193224</v>
      </c>
      <c r="E22" s="83">
        <v>1193224</v>
      </c>
      <c r="F22" s="83">
        <v>1193224</v>
      </c>
      <c r="G22" s="83">
        <v>1193224</v>
      </c>
      <c r="H22" s="83">
        <v>1193225</v>
      </c>
      <c r="I22" s="83">
        <v>1193225</v>
      </c>
      <c r="J22" s="83">
        <v>1193225</v>
      </c>
      <c r="K22" s="83">
        <v>1193224</v>
      </c>
      <c r="L22" s="83">
        <v>1193224</v>
      </c>
      <c r="M22" s="83">
        <v>1193224</v>
      </c>
      <c r="N22" s="83">
        <v>1193224</v>
      </c>
      <c r="O22" s="83">
        <f aca="true" t="shared" si="2" ref="O22:O30">SUM(C22:N22)</f>
        <v>14318691</v>
      </c>
    </row>
    <row r="23" spans="1:15" ht="12.75">
      <c r="A23" s="2">
        <v>18</v>
      </c>
      <c r="B23" s="163" t="s">
        <v>79</v>
      </c>
      <c r="C23" s="83">
        <v>1317975</v>
      </c>
      <c r="D23" s="83">
        <v>1317975</v>
      </c>
      <c r="E23" s="83">
        <v>1317975</v>
      </c>
      <c r="F23" s="83">
        <v>1317975</v>
      </c>
      <c r="G23" s="83">
        <v>1317975</v>
      </c>
      <c r="H23" s="83">
        <v>1317975</v>
      </c>
      <c r="I23" s="83">
        <v>1317976</v>
      </c>
      <c r="J23" s="83">
        <v>1317975</v>
      </c>
      <c r="K23" s="83">
        <v>1317975</v>
      </c>
      <c r="L23" s="83">
        <v>1317975</v>
      </c>
      <c r="M23" s="83">
        <v>1317975</v>
      </c>
      <c r="N23" s="83">
        <v>1317975</v>
      </c>
      <c r="O23" s="83">
        <f t="shared" si="2"/>
        <v>15815701</v>
      </c>
    </row>
    <row r="24" spans="1:15" ht="12.75">
      <c r="A24" s="2">
        <v>19</v>
      </c>
      <c r="B24" s="163" t="s">
        <v>555</v>
      </c>
      <c r="C24" s="83">
        <v>378325</v>
      </c>
      <c r="D24" s="83">
        <v>378325</v>
      </c>
      <c r="E24" s="83">
        <v>378325</v>
      </c>
      <c r="F24" s="83">
        <v>378325</v>
      </c>
      <c r="G24" s="83">
        <v>378325</v>
      </c>
      <c r="H24" s="83">
        <v>378325</v>
      </c>
      <c r="I24" s="83">
        <v>378326</v>
      </c>
      <c r="J24" s="83">
        <v>378326</v>
      </c>
      <c r="K24" s="83">
        <v>378326</v>
      </c>
      <c r="L24" s="83">
        <v>378326</v>
      </c>
      <c r="M24" s="83">
        <v>378326</v>
      </c>
      <c r="N24" s="83">
        <v>378326</v>
      </c>
      <c r="O24" s="83">
        <f t="shared" si="2"/>
        <v>4539906</v>
      </c>
    </row>
    <row r="25" spans="1:15" ht="12.75">
      <c r="A25" s="2">
        <v>20</v>
      </c>
      <c r="B25" s="163" t="s">
        <v>556</v>
      </c>
      <c r="C25" s="83">
        <v>249588</v>
      </c>
      <c r="D25" s="83">
        <v>249588</v>
      </c>
      <c r="E25" s="83">
        <v>249588</v>
      </c>
      <c r="F25" s="83">
        <v>249588</v>
      </c>
      <c r="G25" s="83">
        <v>249588</v>
      </c>
      <c r="H25" s="83">
        <v>249588</v>
      </c>
      <c r="I25" s="83">
        <v>249588</v>
      </c>
      <c r="J25" s="83">
        <v>249588</v>
      </c>
      <c r="K25" s="83">
        <v>249589</v>
      </c>
      <c r="L25" s="83">
        <v>249589</v>
      </c>
      <c r="M25" s="83">
        <v>249589</v>
      </c>
      <c r="N25" s="83">
        <v>249589</v>
      </c>
      <c r="O25" s="83">
        <f t="shared" si="2"/>
        <v>2995060</v>
      </c>
    </row>
    <row r="26" spans="1:15" ht="12.75">
      <c r="A26" s="2">
        <v>21</v>
      </c>
      <c r="B26" s="163" t="s">
        <v>418</v>
      </c>
      <c r="C26" s="83"/>
      <c r="D26" s="83"/>
      <c r="E26" s="83">
        <v>544403</v>
      </c>
      <c r="F26" s="83">
        <v>544403</v>
      </c>
      <c r="G26" s="83">
        <v>544403</v>
      </c>
      <c r="H26" s="83">
        <v>544403</v>
      </c>
      <c r="I26" s="83">
        <v>544403</v>
      </c>
      <c r="J26" s="83">
        <v>544403</v>
      </c>
      <c r="K26" s="83"/>
      <c r="L26" s="83"/>
      <c r="M26" s="83"/>
      <c r="N26" s="83"/>
      <c r="O26" s="83">
        <f t="shared" si="2"/>
        <v>3266418</v>
      </c>
    </row>
    <row r="27" spans="1:15" ht="12.75">
      <c r="A27" s="2">
        <v>22</v>
      </c>
      <c r="B27" s="163" t="s">
        <v>89</v>
      </c>
      <c r="C27" s="83"/>
      <c r="D27" s="83"/>
      <c r="E27" s="83"/>
      <c r="F27" s="83"/>
      <c r="G27" s="83">
        <v>400000</v>
      </c>
      <c r="H27" s="83">
        <v>400000</v>
      </c>
      <c r="I27" s="83">
        <v>400000</v>
      </c>
      <c r="J27" s="83">
        <v>400000</v>
      </c>
      <c r="K27" s="83">
        <v>400000</v>
      </c>
      <c r="L27" s="83"/>
      <c r="M27" s="83"/>
      <c r="N27" s="83"/>
      <c r="O27" s="83">
        <f t="shared" si="2"/>
        <v>2000000</v>
      </c>
    </row>
    <row r="28" spans="1:15" ht="12.75">
      <c r="A28" s="2">
        <v>23</v>
      </c>
      <c r="B28" s="163" t="s">
        <v>443</v>
      </c>
      <c r="C28" s="83"/>
      <c r="D28" s="83"/>
      <c r="E28" s="83">
        <v>1238723</v>
      </c>
      <c r="F28" s="83">
        <v>1238723</v>
      </c>
      <c r="G28" s="83">
        <v>1238723</v>
      </c>
      <c r="H28" s="83">
        <v>1238723</v>
      </c>
      <c r="I28" s="83">
        <v>1238723</v>
      </c>
      <c r="J28" s="83">
        <v>1238723</v>
      </c>
      <c r="K28" s="83"/>
      <c r="L28" s="83"/>
      <c r="M28" s="83"/>
      <c r="N28" s="83"/>
      <c r="O28" s="83">
        <f t="shared" si="2"/>
        <v>7432338</v>
      </c>
    </row>
    <row r="29" spans="1:15" ht="12.75">
      <c r="A29" s="2">
        <v>24</v>
      </c>
      <c r="B29" s="163" t="s">
        <v>557</v>
      </c>
      <c r="C29" s="83">
        <v>632670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>
        <f t="shared" si="2"/>
        <v>632670</v>
      </c>
    </row>
    <row r="30" spans="1:15" ht="12.75">
      <c r="A30" s="2">
        <v>25</v>
      </c>
      <c r="B30" s="164" t="s">
        <v>558</v>
      </c>
      <c r="C30" s="82">
        <f>SUM(C22:C29)</f>
        <v>3771782</v>
      </c>
      <c r="D30" s="82">
        <f>SUM(D22:D28)</f>
        <v>3139112</v>
      </c>
      <c r="E30" s="82">
        <f>SUM(E22:E29)</f>
        <v>4922238</v>
      </c>
      <c r="F30" s="82">
        <f>SUM(F22:F29)</f>
        <v>4922238</v>
      </c>
      <c r="G30" s="82">
        <f>SUM(G22:G28)</f>
        <v>5322238</v>
      </c>
      <c r="H30" s="82">
        <f>SUM(H22:H29)</f>
        <v>5322239</v>
      </c>
      <c r="I30" s="82">
        <f>SUM(I22:I29)</f>
        <v>5322241</v>
      </c>
      <c r="J30" s="82">
        <f>SUM(J22:J29)</f>
        <v>5322240</v>
      </c>
      <c r="K30" s="82">
        <f>SUM(K22:K29)</f>
        <v>3539114</v>
      </c>
      <c r="L30" s="82">
        <f>SUM(L22:L28)</f>
        <v>3139114</v>
      </c>
      <c r="M30" s="82">
        <f>SUM(M22:M29)</f>
        <v>3139114</v>
      </c>
      <c r="N30" s="82">
        <f>SUM(N22:N29)</f>
        <v>3139114</v>
      </c>
      <c r="O30" s="82">
        <f t="shared" si="2"/>
        <v>51000784</v>
      </c>
    </row>
  </sheetData>
  <sheetProtection selectLockedCells="1" selectUnlockedCells="1"/>
  <mergeCells count="2">
    <mergeCell ref="B7:O7"/>
    <mergeCell ref="B21:O2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13" sqref="D13"/>
    </sheetView>
  </sheetViews>
  <sheetFormatPr defaultColWidth="9.140625" defaultRowHeight="12.75"/>
  <cols>
    <col min="2" max="2" width="89.421875" style="0" customWidth="1"/>
  </cols>
  <sheetData>
    <row r="1" ht="12.75">
      <c r="B1" s="44" t="s">
        <v>614</v>
      </c>
    </row>
    <row r="2" ht="12.75">
      <c r="B2" t="s">
        <v>0</v>
      </c>
    </row>
    <row r="3" ht="12.75">
      <c r="B3" s="3" t="s">
        <v>559</v>
      </c>
    </row>
    <row r="4" spans="2:4" ht="12.75">
      <c r="B4" s="3" t="s">
        <v>441</v>
      </c>
      <c r="C4" t="s">
        <v>458</v>
      </c>
      <c r="D4" t="s">
        <v>64</v>
      </c>
    </row>
    <row r="6" spans="1:4" ht="12.75">
      <c r="A6" s="2" t="s">
        <v>560</v>
      </c>
      <c r="B6" s="2" t="s">
        <v>37</v>
      </c>
      <c r="C6" s="2" t="s">
        <v>561</v>
      </c>
      <c r="D6" s="2" t="s">
        <v>469</v>
      </c>
    </row>
    <row r="7" spans="1:4" ht="12.75">
      <c r="A7" s="2">
        <v>1</v>
      </c>
      <c r="B7" s="46" t="s">
        <v>562</v>
      </c>
      <c r="C7" s="2"/>
      <c r="D7" s="2"/>
    </row>
    <row r="8" spans="1:4" ht="12.75">
      <c r="A8" s="2">
        <v>2</v>
      </c>
      <c r="B8" s="46" t="s">
        <v>563</v>
      </c>
      <c r="C8" s="170"/>
      <c r="D8" s="170"/>
    </row>
    <row r="9" spans="1:4" ht="12.75">
      <c r="A9" s="2">
        <v>3</v>
      </c>
      <c r="B9" s="46" t="s">
        <v>564</v>
      </c>
      <c r="C9" s="170"/>
      <c r="D9" s="170"/>
    </row>
    <row r="10" spans="1:4" ht="12.75">
      <c r="A10" s="2">
        <v>4</v>
      </c>
      <c r="B10" s="46" t="s">
        <v>565</v>
      </c>
      <c r="C10" s="168">
        <v>10000</v>
      </c>
      <c r="D10" s="168">
        <v>120</v>
      </c>
    </row>
    <row r="11" spans="1:4" ht="12.75">
      <c r="A11" s="2">
        <v>5</v>
      </c>
      <c r="B11" s="46" t="s">
        <v>566</v>
      </c>
      <c r="C11" s="170"/>
      <c r="D11" s="170"/>
    </row>
    <row r="12" spans="1:4" ht="12.75">
      <c r="A12" s="2">
        <v>6</v>
      </c>
      <c r="B12" s="46" t="s">
        <v>567</v>
      </c>
      <c r="C12" s="170"/>
      <c r="D12" s="170"/>
    </row>
    <row r="13" spans="1:4" ht="12.75">
      <c r="A13" s="2">
        <v>7</v>
      </c>
      <c r="B13" s="2" t="s">
        <v>568</v>
      </c>
      <c r="C13" s="2"/>
      <c r="D13" s="2"/>
    </row>
    <row r="14" spans="1:4" ht="12.75">
      <c r="A14" s="2">
        <v>8</v>
      </c>
      <c r="B14" s="6" t="s">
        <v>42</v>
      </c>
      <c r="C14" s="6">
        <f>SUM(C7:C12)</f>
        <v>10000</v>
      </c>
      <c r="D14" s="6">
        <f>SUM(D7:D12)</f>
        <v>120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6">
      <selection activeCell="C20" sqref="C20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15" customWidth="1"/>
  </cols>
  <sheetData>
    <row r="1" ht="12.75">
      <c r="B1" t="s">
        <v>615</v>
      </c>
    </row>
    <row r="2" ht="12.75">
      <c r="B2" t="s">
        <v>0</v>
      </c>
    </row>
    <row r="4" spans="2:3" ht="12.75">
      <c r="B4" s="1" t="s">
        <v>569</v>
      </c>
      <c r="C4" s="165" t="s">
        <v>570</v>
      </c>
    </row>
    <row r="5" spans="1:3" ht="12.75">
      <c r="A5" s="2" t="s">
        <v>468</v>
      </c>
      <c r="B5" s="2" t="s">
        <v>441</v>
      </c>
      <c r="C5" s="2" t="s">
        <v>458</v>
      </c>
    </row>
    <row r="6" spans="1:3" ht="12.75">
      <c r="A6" s="2">
        <v>1</v>
      </c>
      <c r="B6" s="6" t="s">
        <v>37</v>
      </c>
      <c r="C6" s="2"/>
    </row>
    <row r="7" spans="1:3" ht="12.75">
      <c r="A7" s="2"/>
      <c r="B7" s="2"/>
      <c r="C7" s="2"/>
    </row>
    <row r="8" spans="1:3" ht="12.75">
      <c r="A8" s="2">
        <v>2</v>
      </c>
      <c r="B8" s="6" t="s">
        <v>571</v>
      </c>
      <c r="C8" s="6" t="s">
        <v>572</v>
      </c>
    </row>
    <row r="9" spans="1:3" ht="12.75">
      <c r="A9" s="2">
        <v>3</v>
      </c>
      <c r="B9" s="6" t="s">
        <v>573</v>
      </c>
      <c r="C9" s="11"/>
    </row>
    <row r="10" spans="1:3" ht="12.75">
      <c r="A10" s="2">
        <v>4</v>
      </c>
      <c r="B10" s="168" t="s">
        <v>574</v>
      </c>
      <c r="C10" s="11">
        <v>2937906</v>
      </c>
    </row>
    <row r="11" spans="1:3" ht="12.75">
      <c r="A11" s="2">
        <v>5</v>
      </c>
      <c r="B11" s="169" t="s">
        <v>575</v>
      </c>
      <c r="C11" s="11">
        <v>10000</v>
      </c>
    </row>
    <row r="12" spans="1:3" ht="12.75">
      <c r="A12" s="2">
        <v>6</v>
      </c>
      <c r="B12" s="168" t="s">
        <v>576</v>
      </c>
      <c r="C12" s="11">
        <v>61000</v>
      </c>
    </row>
    <row r="13" spans="1:3" ht="12.75">
      <c r="A13" s="2">
        <v>7</v>
      </c>
      <c r="B13" s="168" t="s">
        <v>577</v>
      </c>
      <c r="C13" s="11">
        <v>20000</v>
      </c>
    </row>
    <row r="14" spans="1:3" ht="12.75">
      <c r="A14" s="2">
        <v>8</v>
      </c>
      <c r="B14" s="168" t="s">
        <v>578</v>
      </c>
      <c r="C14" s="11">
        <v>220000</v>
      </c>
    </row>
    <row r="15" spans="1:3" ht="12.75">
      <c r="A15" s="2">
        <v>9</v>
      </c>
      <c r="B15" s="168" t="s">
        <v>579</v>
      </c>
      <c r="C15" s="11">
        <v>50000</v>
      </c>
    </row>
    <row r="16" spans="1:3" ht="12.75">
      <c r="A16" s="2">
        <v>10</v>
      </c>
      <c r="B16" s="168" t="s">
        <v>580</v>
      </c>
      <c r="C16" s="11">
        <v>100000</v>
      </c>
    </row>
    <row r="17" spans="1:3" ht="12.75">
      <c r="A17" s="2">
        <v>11</v>
      </c>
      <c r="B17" s="168" t="s">
        <v>581</v>
      </c>
      <c r="C17" s="11">
        <v>11000</v>
      </c>
    </row>
    <row r="18" spans="1:3" ht="12.75">
      <c r="A18" s="2">
        <v>12</v>
      </c>
      <c r="B18" s="170"/>
      <c r="C18" s="11"/>
    </row>
    <row r="19" spans="1:3" ht="12.75">
      <c r="A19" s="2">
        <v>13</v>
      </c>
      <c r="B19" s="170"/>
      <c r="C19" s="11"/>
    </row>
    <row r="20" spans="1:3" ht="12.75">
      <c r="A20" s="2">
        <v>14</v>
      </c>
      <c r="B20" s="170"/>
      <c r="C20" s="11"/>
    </row>
    <row r="21" spans="1:3" ht="12.75">
      <c r="A21" s="2">
        <v>15</v>
      </c>
      <c r="B21" s="171" t="s">
        <v>61</v>
      </c>
      <c r="C21" s="12">
        <f>SUM(C10:C20)</f>
        <v>3409906</v>
      </c>
    </row>
    <row r="22" spans="1:3" ht="12.75">
      <c r="A22" s="2"/>
      <c r="B22" s="170"/>
      <c r="C22" s="11"/>
    </row>
    <row r="23" spans="1:3" ht="12.75">
      <c r="A23" s="2">
        <v>16</v>
      </c>
      <c r="B23" s="171" t="s">
        <v>582</v>
      </c>
      <c r="C23" s="11"/>
    </row>
    <row r="24" spans="1:3" ht="12.75">
      <c r="A24" s="2"/>
      <c r="B24" s="171"/>
      <c r="C24" s="11"/>
    </row>
    <row r="25" spans="1:3" ht="12.75">
      <c r="A25" s="2">
        <v>17</v>
      </c>
      <c r="B25" s="169" t="s">
        <v>583</v>
      </c>
      <c r="C25" s="11">
        <v>20000</v>
      </c>
    </row>
    <row r="26" spans="1:3" ht="12.75">
      <c r="A26" s="2">
        <v>18</v>
      </c>
      <c r="B26" s="168" t="s">
        <v>584</v>
      </c>
      <c r="C26" s="11">
        <v>600000</v>
      </c>
    </row>
    <row r="27" spans="1:3" ht="12.75">
      <c r="A27" s="2">
        <v>19</v>
      </c>
      <c r="B27" s="168" t="s">
        <v>585</v>
      </c>
      <c r="C27" s="11">
        <v>100000</v>
      </c>
    </row>
    <row r="28" spans="1:3" ht="12.75">
      <c r="A28" s="2">
        <v>20</v>
      </c>
      <c r="B28" s="168" t="s">
        <v>586</v>
      </c>
      <c r="C28" s="11">
        <v>220000</v>
      </c>
    </row>
    <row r="29" spans="1:3" ht="12.75">
      <c r="A29" s="2">
        <v>21</v>
      </c>
      <c r="B29" s="168" t="s">
        <v>587</v>
      </c>
      <c r="C29" s="11">
        <v>10000</v>
      </c>
    </row>
    <row r="30" spans="1:3" ht="12.75">
      <c r="A30" s="2">
        <v>22</v>
      </c>
      <c r="B30" s="168" t="s">
        <v>588</v>
      </c>
      <c r="C30" s="11">
        <v>120000</v>
      </c>
    </row>
    <row r="31" spans="1:3" ht="12.75">
      <c r="A31" s="2">
        <v>23</v>
      </c>
      <c r="B31" s="168" t="s">
        <v>589</v>
      </c>
      <c r="C31" s="11">
        <v>10000</v>
      </c>
    </row>
    <row r="32" spans="1:3" ht="12.75">
      <c r="A32" s="2">
        <v>24</v>
      </c>
      <c r="B32" s="168" t="s">
        <v>590</v>
      </c>
      <c r="C32" s="11">
        <v>10000</v>
      </c>
    </row>
    <row r="33" spans="1:3" ht="12.75">
      <c r="A33" s="2">
        <v>25</v>
      </c>
      <c r="B33" s="168" t="s">
        <v>591</v>
      </c>
      <c r="C33" s="11">
        <v>10000</v>
      </c>
    </row>
    <row r="34" spans="1:3" ht="12.75">
      <c r="A34" s="2">
        <v>26</v>
      </c>
      <c r="B34" s="168" t="s">
        <v>592</v>
      </c>
      <c r="C34" s="11">
        <v>20000</v>
      </c>
    </row>
    <row r="35" spans="1:3" ht="12.75">
      <c r="A35" s="2">
        <v>27</v>
      </c>
      <c r="B35" s="168" t="s">
        <v>593</v>
      </c>
      <c r="C35" s="11">
        <v>10000</v>
      </c>
    </row>
    <row r="36" spans="1:3" ht="12.75">
      <c r="A36" s="2">
        <v>28</v>
      </c>
      <c r="B36" s="171" t="s">
        <v>61</v>
      </c>
      <c r="C36" s="12">
        <f>SUM(C25:C35)</f>
        <v>1130000</v>
      </c>
    </row>
    <row r="37" spans="1:3" ht="12.75">
      <c r="A37" s="2">
        <v>29</v>
      </c>
      <c r="B37" s="6" t="s">
        <v>46</v>
      </c>
      <c r="C37" s="12">
        <f>C21+C36</f>
        <v>4539906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3.7109375" style="0" customWidth="1"/>
  </cols>
  <sheetData>
    <row r="1" ht="12.75">
      <c r="B1" t="s">
        <v>595</v>
      </c>
    </row>
    <row r="2" ht="12.75">
      <c r="B2" t="s">
        <v>0</v>
      </c>
    </row>
    <row r="4" spans="1:3" ht="12.75">
      <c r="A4" s="3"/>
      <c r="B4" s="173" t="s">
        <v>36</v>
      </c>
      <c r="C4" s="173"/>
    </row>
    <row r="5" spans="2:3" ht="12.75">
      <c r="B5" s="1" t="s">
        <v>2</v>
      </c>
      <c r="C5" t="s">
        <v>3</v>
      </c>
    </row>
    <row r="6" spans="2:3" ht="12.75">
      <c r="B6" s="2" t="s">
        <v>37</v>
      </c>
      <c r="C6" s="2" t="s">
        <v>38</v>
      </c>
    </row>
    <row r="7" spans="1:3" ht="12.75">
      <c r="A7" s="2">
        <v>1</v>
      </c>
      <c r="B7" s="2" t="s">
        <v>39</v>
      </c>
      <c r="C7" s="11">
        <v>13000000</v>
      </c>
    </row>
    <row r="8" spans="1:3" ht="12.75">
      <c r="A8" s="2">
        <v>2</v>
      </c>
      <c r="B8" s="2" t="s">
        <v>40</v>
      </c>
      <c r="C8" s="11"/>
    </row>
    <row r="9" spans="1:3" ht="12.75">
      <c r="A9" s="2">
        <v>4</v>
      </c>
      <c r="B9" s="2" t="s">
        <v>41</v>
      </c>
      <c r="C9" s="11"/>
    </row>
    <row r="10" spans="1:3" ht="12.75">
      <c r="A10" s="2">
        <v>5</v>
      </c>
      <c r="B10" s="2" t="s">
        <v>42</v>
      </c>
      <c r="C10" s="12">
        <f>C7</f>
        <v>13000000</v>
      </c>
    </row>
    <row r="11" spans="1:3" ht="12.75">
      <c r="A11" s="2"/>
      <c r="B11" s="2"/>
      <c r="C11" s="11"/>
    </row>
    <row r="12" spans="1:3" ht="12.75">
      <c r="A12" s="2">
        <v>6</v>
      </c>
      <c r="B12" s="2" t="s">
        <v>43</v>
      </c>
      <c r="C12" s="11">
        <f>C13+C14</f>
        <v>0</v>
      </c>
    </row>
    <row r="13" spans="1:3" ht="12.75">
      <c r="A13" s="2">
        <v>7</v>
      </c>
      <c r="B13" s="2" t="s">
        <v>44</v>
      </c>
      <c r="C13" s="11"/>
    </row>
    <row r="14" spans="1:3" ht="12.75">
      <c r="A14" s="2">
        <v>8</v>
      </c>
      <c r="B14" s="2" t="s">
        <v>45</v>
      </c>
      <c r="C14" s="11"/>
    </row>
    <row r="15" spans="1:3" ht="12.75">
      <c r="A15" s="2">
        <v>9</v>
      </c>
      <c r="B15" s="2" t="s">
        <v>42</v>
      </c>
      <c r="C15" s="12">
        <f>C12</f>
        <v>0</v>
      </c>
    </row>
    <row r="16" spans="1:3" ht="12.75">
      <c r="A16" s="2"/>
      <c r="B16" s="6"/>
      <c r="C16" s="12"/>
    </row>
    <row r="17" spans="1:3" ht="12.75">
      <c r="A17" s="2">
        <v>10</v>
      </c>
      <c r="B17" s="6" t="s">
        <v>46</v>
      </c>
      <c r="C17" s="12">
        <f>C10+C15</f>
        <v>13000000</v>
      </c>
    </row>
  </sheetData>
  <sheetProtection selectLockedCells="1" selectUnlockedCells="1"/>
  <mergeCells count="1">
    <mergeCell ref="B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t="s">
        <v>597</v>
      </c>
    </row>
    <row r="2" ht="12.75">
      <c r="B2" t="s">
        <v>0</v>
      </c>
    </row>
    <row r="4" spans="2:5" ht="30" customHeight="1">
      <c r="B4" s="174" t="s">
        <v>47</v>
      </c>
      <c r="C4" s="174"/>
      <c r="D4" s="174"/>
      <c r="E4" s="174"/>
    </row>
    <row r="5" ht="12.75">
      <c r="B5" s="13"/>
    </row>
    <row r="6" spans="2:5" ht="12.75">
      <c r="B6" t="s">
        <v>48</v>
      </c>
      <c r="C6" t="s">
        <v>49</v>
      </c>
      <c r="D6" t="s">
        <v>50</v>
      </c>
      <c r="E6" t="s">
        <v>51</v>
      </c>
    </row>
    <row r="7" spans="1:5" ht="12.75">
      <c r="A7" s="2"/>
      <c r="B7" s="2"/>
      <c r="C7" s="14" t="s">
        <v>52</v>
      </c>
      <c r="D7" s="14" t="s">
        <v>53</v>
      </c>
      <c r="E7" s="14" t="s">
        <v>54</v>
      </c>
    </row>
    <row r="8" spans="1:5" ht="12.75">
      <c r="A8" s="2">
        <v>1</v>
      </c>
      <c r="B8" s="6" t="s">
        <v>55</v>
      </c>
      <c r="C8" s="14" t="s">
        <v>56</v>
      </c>
      <c r="D8" s="14" t="s">
        <v>56</v>
      </c>
      <c r="E8" s="14" t="s">
        <v>56</v>
      </c>
    </row>
    <row r="9" spans="1:5" ht="12.75">
      <c r="A9" s="2">
        <v>2</v>
      </c>
      <c r="B9" s="2" t="s">
        <v>57</v>
      </c>
      <c r="C9" s="2">
        <v>0</v>
      </c>
      <c r="D9" s="2">
        <v>0</v>
      </c>
      <c r="E9" s="2">
        <f>C9+D9</f>
        <v>0</v>
      </c>
    </row>
    <row r="10" spans="1:5" ht="12.75">
      <c r="A10" s="2">
        <v>3</v>
      </c>
      <c r="B10" s="2" t="s">
        <v>58</v>
      </c>
      <c r="C10" s="2"/>
      <c r="D10" s="2"/>
      <c r="E10" s="2"/>
    </row>
    <row r="11" spans="1:5" ht="12.75">
      <c r="A11" s="2"/>
      <c r="B11" s="2"/>
      <c r="C11" s="2"/>
      <c r="D11" s="2"/>
      <c r="E11" s="2"/>
    </row>
    <row r="12" spans="1:5" ht="12.75">
      <c r="A12" s="2">
        <v>4</v>
      </c>
      <c r="B12" s="6" t="s">
        <v>59</v>
      </c>
      <c r="C12" s="2"/>
      <c r="D12" s="2"/>
      <c r="E12" s="2"/>
    </row>
    <row r="13" spans="1:5" ht="12.75">
      <c r="A13" s="2">
        <v>5</v>
      </c>
      <c r="B13" s="2" t="s">
        <v>60</v>
      </c>
      <c r="C13" s="2"/>
      <c r="D13" s="2"/>
      <c r="E13" s="2"/>
    </row>
    <row r="14" spans="1:5" ht="12.75">
      <c r="A14" s="2">
        <v>6</v>
      </c>
      <c r="B14" s="2" t="s">
        <v>596</v>
      </c>
      <c r="C14" s="2">
        <v>632670</v>
      </c>
      <c r="D14" s="2"/>
      <c r="E14" s="2"/>
    </row>
    <row r="15" spans="1:5" ht="12.75">
      <c r="A15" s="2">
        <v>7</v>
      </c>
      <c r="B15" s="2" t="s">
        <v>61</v>
      </c>
      <c r="C15" s="2">
        <f>C13+C14</f>
        <v>632670</v>
      </c>
      <c r="D15" s="2">
        <f>D13+D14</f>
        <v>0</v>
      </c>
      <c r="E15" s="2">
        <f>C15+D15</f>
        <v>632670</v>
      </c>
    </row>
  </sheetData>
  <sheetProtection selectLockedCells="1" selectUnlockedCells="1"/>
  <mergeCells count="1">
    <mergeCell ref="B4:E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5.00390625" style="15" customWidth="1"/>
    <col min="2" max="2" width="51.7109375" style="0" customWidth="1"/>
    <col min="3" max="3" width="15.421875" style="0" customWidth="1"/>
    <col min="4" max="4" width="57.421875" style="0" customWidth="1"/>
    <col min="5" max="5" width="15.28125" style="0" customWidth="1"/>
  </cols>
  <sheetData>
    <row r="1" ht="12.75">
      <c r="B1" t="s">
        <v>598</v>
      </c>
    </row>
    <row r="3" ht="12.75">
      <c r="B3" t="s">
        <v>0</v>
      </c>
    </row>
    <row r="4" ht="15.75">
      <c r="B4" s="16" t="s">
        <v>62</v>
      </c>
    </row>
    <row r="5" spans="3:9" ht="12.75">
      <c r="C5" s="17" t="s">
        <v>63</v>
      </c>
      <c r="E5" s="17" t="s">
        <v>63</v>
      </c>
      <c r="H5" s="18"/>
      <c r="I5" s="18"/>
    </row>
    <row r="6" spans="1:9" ht="12.75">
      <c r="A6" s="2"/>
      <c r="B6" s="10" t="s">
        <v>2</v>
      </c>
      <c r="C6" s="2" t="s">
        <v>3</v>
      </c>
      <c r="D6" s="2" t="s">
        <v>64</v>
      </c>
      <c r="E6" s="2" t="s">
        <v>65</v>
      </c>
      <c r="H6" s="18"/>
      <c r="I6" s="18"/>
    </row>
    <row r="7" spans="1:5" ht="18">
      <c r="A7" s="2"/>
      <c r="B7" s="175" t="s">
        <v>66</v>
      </c>
      <c r="C7" s="175"/>
      <c r="D7" s="176" t="s">
        <v>67</v>
      </c>
      <c r="E7" s="176"/>
    </row>
    <row r="8" spans="1:5" ht="12.75">
      <c r="A8" s="2"/>
      <c r="B8" s="19" t="s">
        <v>37</v>
      </c>
      <c r="C8" s="20" t="s">
        <v>68</v>
      </c>
      <c r="D8" s="21" t="s">
        <v>37</v>
      </c>
      <c r="E8" s="20" t="s">
        <v>68</v>
      </c>
    </row>
    <row r="9" spans="1:5" ht="18">
      <c r="A9" s="2">
        <v>1</v>
      </c>
      <c r="B9" s="22" t="s">
        <v>69</v>
      </c>
      <c r="C9" s="23"/>
      <c r="D9" s="24" t="s">
        <v>70</v>
      </c>
      <c r="E9" s="23"/>
    </row>
    <row r="10" spans="1:5" ht="16.5">
      <c r="A10" s="2">
        <v>2</v>
      </c>
      <c r="B10" s="25" t="s">
        <v>71</v>
      </c>
      <c r="C10" s="26"/>
      <c r="D10" s="27" t="s">
        <v>72</v>
      </c>
      <c r="E10" s="26"/>
    </row>
    <row r="11" spans="1:5" ht="15.75">
      <c r="A11" s="2">
        <v>3</v>
      </c>
      <c r="B11" s="28" t="s">
        <v>73</v>
      </c>
      <c r="C11" s="29"/>
      <c r="D11" s="30" t="s">
        <v>73</v>
      </c>
      <c r="E11" s="29"/>
    </row>
    <row r="12" spans="1:5" ht="12.75">
      <c r="A12" s="2">
        <v>4</v>
      </c>
      <c r="B12" s="31" t="s">
        <v>74</v>
      </c>
      <c r="C12" s="32">
        <f>'5.bev. forrásonként'!H21</f>
        <v>15816740</v>
      </c>
      <c r="D12" s="33" t="s">
        <v>75</v>
      </c>
      <c r="E12" s="32">
        <f>'6. Kiadások'!F11</f>
        <v>12293145</v>
      </c>
    </row>
    <row r="13" spans="1:5" ht="12.75">
      <c r="A13" s="2">
        <v>5</v>
      </c>
      <c r="B13" s="34" t="s">
        <v>76</v>
      </c>
      <c r="C13" s="32">
        <f>'5.bev. forrásonként'!H31</f>
        <v>8231006</v>
      </c>
      <c r="D13" s="33" t="s">
        <v>77</v>
      </c>
      <c r="E13" s="32">
        <f>'6. Kiadások'!F12</f>
        <v>2025546</v>
      </c>
    </row>
    <row r="14" spans="1:5" ht="12.75">
      <c r="A14" s="2">
        <v>6</v>
      </c>
      <c r="B14" s="34" t="s">
        <v>78</v>
      </c>
      <c r="C14" s="32">
        <f>'5.bev. forrásonként'!H55</f>
        <v>9550000</v>
      </c>
      <c r="D14" s="33" t="s">
        <v>79</v>
      </c>
      <c r="E14" s="32">
        <f>'6. Kiadások'!F13</f>
        <v>15815701</v>
      </c>
    </row>
    <row r="15" spans="1:5" ht="12.75">
      <c r="A15" s="2">
        <v>7</v>
      </c>
      <c r="B15" s="34" t="s">
        <v>80</v>
      </c>
      <c r="C15" s="32">
        <f>'5.bev. forrásonként'!H67</f>
        <v>1555000</v>
      </c>
      <c r="D15" s="33" t="s">
        <v>81</v>
      </c>
      <c r="E15" s="32">
        <f>'6. Kiadások'!F14</f>
        <v>2995060</v>
      </c>
    </row>
    <row r="16" spans="1:5" ht="12.75">
      <c r="A16" s="2">
        <v>8</v>
      </c>
      <c r="B16" s="34" t="s">
        <v>82</v>
      </c>
      <c r="C16" s="32">
        <f>'5.bev. forrásonként'!H79</f>
        <v>0</v>
      </c>
      <c r="D16" s="33" t="s">
        <v>83</v>
      </c>
      <c r="E16" s="32">
        <f>'6. Kiadások'!F15</f>
        <v>4539906</v>
      </c>
    </row>
    <row r="17" spans="1:5" ht="14.25">
      <c r="A17" s="2">
        <v>9</v>
      </c>
      <c r="B17" s="35" t="s">
        <v>42</v>
      </c>
      <c r="C17" s="32">
        <f>SUM(C12:C16)</f>
        <v>35152746</v>
      </c>
      <c r="D17" s="36" t="s">
        <v>42</v>
      </c>
      <c r="E17" s="32">
        <f>SUM(E12:E16)</f>
        <v>37669358</v>
      </c>
    </row>
    <row r="18" spans="1:5" ht="12.75">
      <c r="A18" s="2"/>
      <c r="B18" s="31"/>
      <c r="C18" s="32"/>
      <c r="D18" s="33"/>
      <c r="E18" s="32"/>
    </row>
    <row r="19" spans="1:5" ht="15.75">
      <c r="A19" s="2">
        <v>11</v>
      </c>
      <c r="B19" s="28" t="s">
        <v>84</v>
      </c>
      <c r="C19" s="29"/>
      <c r="D19" s="30" t="s">
        <v>85</v>
      </c>
      <c r="E19" s="29"/>
    </row>
    <row r="20" spans="1:5" ht="12.75">
      <c r="A20" s="2">
        <v>12</v>
      </c>
      <c r="B20" s="31" t="s">
        <v>86</v>
      </c>
      <c r="C20" s="32">
        <f>'5.bev. forrásonként'!H73</f>
        <v>1700000</v>
      </c>
      <c r="D20" s="33" t="s">
        <v>87</v>
      </c>
      <c r="E20" s="32">
        <f>'6. Kiadások'!F20</f>
        <v>7432338</v>
      </c>
    </row>
    <row r="21" spans="1:5" ht="12.75">
      <c r="A21" s="2">
        <v>13</v>
      </c>
      <c r="B21" s="31" t="s">
        <v>88</v>
      </c>
      <c r="C21" s="32">
        <f>'5.bev. forrásonként'!H38</f>
        <v>1148038</v>
      </c>
      <c r="D21" s="33" t="s">
        <v>89</v>
      </c>
      <c r="E21" s="32">
        <f>'6. Kiadások'!F21</f>
        <v>2000000</v>
      </c>
    </row>
    <row r="22" spans="1:5" ht="12.75">
      <c r="A22" s="2">
        <v>14</v>
      </c>
      <c r="B22" s="31" t="s">
        <v>90</v>
      </c>
      <c r="C22" s="32">
        <f>'5.bev. forrásonként'!H85</f>
        <v>0</v>
      </c>
      <c r="D22" s="33" t="s">
        <v>91</v>
      </c>
      <c r="E22" s="32">
        <v>0</v>
      </c>
    </row>
    <row r="23" spans="1:5" ht="12.75">
      <c r="A23" s="2">
        <v>15</v>
      </c>
      <c r="B23" s="10"/>
      <c r="C23" s="2"/>
      <c r="D23" s="33" t="s">
        <v>92</v>
      </c>
      <c r="E23" s="32">
        <f>'6. Kiadások'!F22</f>
        <v>0</v>
      </c>
    </row>
    <row r="24" spans="1:5" ht="12.75">
      <c r="A24" s="2">
        <v>16</v>
      </c>
      <c r="B24" s="10"/>
      <c r="C24" s="2"/>
      <c r="D24" s="33" t="s">
        <v>93</v>
      </c>
      <c r="E24" s="32">
        <f>'6. Kiadások'!F23</f>
        <v>0</v>
      </c>
    </row>
    <row r="25" spans="1:5" ht="14.25">
      <c r="A25" s="2">
        <v>17</v>
      </c>
      <c r="B25" s="37"/>
      <c r="C25" s="32"/>
      <c r="D25" s="33" t="s">
        <v>94</v>
      </c>
      <c r="E25" s="32">
        <f>'6. Kiadások'!F24</f>
        <v>632670</v>
      </c>
    </row>
    <row r="26" spans="1:5" ht="14.25">
      <c r="A26" s="2">
        <v>18</v>
      </c>
      <c r="B26" s="35" t="s">
        <v>42</v>
      </c>
      <c r="C26" s="32">
        <f>SUM(C20:C25)</f>
        <v>2848038</v>
      </c>
      <c r="D26" s="36" t="s">
        <v>42</v>
      </c>
      <c r="E26" s="32">
        <f>SUM(E20:E25)</f>
        <v>10065008</v>
      </c>
    </row>
    <row r="27" spans="1:5" ht="16.5">
      <c r="A27" s="2">
        <v>19</v>
      </c>
      <c r="B27" s="38"/>
      <c r="C27" s="32"/>
      <c r="D27" s="27" t="s">
        <v>95</v>
      </c>
      <c r="E27" s="26"/>
    </row>
    <row r="28" spans="1:5" ht="15.75">
      <c r="A28" s="2">
        <v>20</v>
      </c>
      <c r="B28" s="28"/>
      <c r="C28" s="32"/>
      <c r="D28" s="30" t="s">
        <v>96</v>
      </c>
      <c r="E28" s="29"/>
    </row>
    <row r="29" spans="1:5" ht="15.75">
      <c r="A29" s="2">
        <v>21</v>
      </c>
      <c r="B29" s="28"/>
      <c r="C29" s="32"/>
      <c r="D29" s="39" t="s">
        <v>97</v>
      </c>
      <c r="E29" s="32">
        <f>'6. Kiadások'!F28</f>
        <v>3266418</v>
      </c>
    </row>
    <row r="30" spans="1:5" ht="14.25">
      <c r="A30" s="2">
        <v>22</v>
      </c>
      <c r="B30" s="37"/>
      <c r="C30" s="32"/>
      <c r="D30" s="33" t="s">
        <v>98</v>
      </c>
      <c r="E30" s="32">
        <f>'6. Kiadások'!F29</f>
        <v>0</v>
      </c>
    </row>
    <row r="31" spans="1:5" ht="14.25">
      <c r="A31" s="2">
        <v>23</v>
      </c>
      <c r="B31" s="37"/>
      <c r="C31" s="32"/>
      <c r="D31" s="36" t="s">
        <v>42</v>
      </c>
      <c r="E31" s="32">
        <f>SUM(E29:E30)</f>
        <v>3266418</v>
      </c>
    </row>
    <row r="32" spans="1:5" ht="15.75">
      <c r="A32" s="2">
        <v>24</v>
      </c>
      <c r="B32" s="28"/>
      <c r="C32" s="32"/>
      <c r="D32" s="30" t="s">
        <v>99</v>
      </c>
      <c r="E32" s="29"/>
    </row>
    <row r="33" spans="1:5" ht="14.25">
      <c r="A33" s="2">
        <v>25</v>
      </c>
      <c r="B33" s="37"/>
      <c r="C33" s="32"/>
      <c r="D33" s="33" t="s">
        <v>100</v>
      </c>
      <c r="E33" s="32">
        <v>0</v>
      </c>
    </row>
    <row r="34" spans="1:5" ht="18">
      <c r="A34" s="2">
        <v>26</v>
      </c>
      <c r="B34" s="22"/>
      <c r="C34" s="32"/>
      <c r="D34" s="24" t="s">
        <v>101</v>
      </c>
      <c r="E34" s="23"/>
    </row>
    <row r="35" spans="1:5" ht="14.25">
      <c r="A35" s="2">
        <v>27</v>
      </c>
      <c r="B35" s="37"/>
      <c r="C35" s="32"/>
      <c r="D35" s="33" t="s">
        <v>102</v>
      </c>
      <c r="E35" s="32">
        <v>0</v>
      </c>
    </row>
    <row r="36" spans="1:5" ht="14.25">
      <c r="A36" s="2">
        <v>28</v>
      </c>
      <c r="B36" s="37"/>
      <c r="C36" s="32"/>
      <c r="D36" s="33" t="s">
        <v>103</v>
      </c>
      <c r="E36" s="32">
        <v>0</v>
      </c>
    </row>
    <row r="37" spans="1:5" ht="14.25">
      <c r="A37" s="2">
        <v>29</v>
      </c>
      <c r="B37" s="37"/>
      <c r="C37" s="32"/>
      <c r="D37" s="36" t="s">
        <v>42</v>
      </c>
      <c r="E37" s="32">
        <f>SUM(E35:E36)</f>
        <v>0</v>
      </c>
    </row>
    <row r="38" spans="1:5" ht="14.25">
      <c r="A38" s="2">
        <v>30</v>
      </c>
      <c r="B38" s="37"/>
      <c r="C38" s="32"/>
      <c r="D38" s="33"/>
      <c r="E38" s="32"/>
    </row>
    <row r="39" spans="1:5" ht="18">
      <c r="A39" s="2">
        <v>31</v>
      </c>
      <c r="B39" s="22"/>
      <c r="C39" s="32"/>
      <c r="D39" s="24" t="s">
        <v>104</v>
      </c>
      <c r="E39" s="23"/>
    </row>
    <row r="40" spans="1:5" ht="14.25">
      <c r="A40" s="2">
        <v>32</v>
      </c>
      <c r="B40" s="37"/>
      <c r="C40" s="32"/>
      <c r="D40" s="33" t="s">
        <v>105</v>
      </c>
      <c r="E40" s="32">
        <v>0</v>
      </c>
    </row>
    <row r="41" spans="1:5" ht="14.25">
      <c r="A41" s="2">
        <v>33</v>
      </c>
      <c r="B41" s="37"/>
      <c r="C41" s="32"/>
      <c r="D41" s="33" t="s">
        <v>106</v>
      </c>
      <c r="E41" s="32">
        <v>0</v>
      </c>
    </row>
    <row r="42" spans="1:5" ht="48">
      <c r="A42" s="2">
        <v>34</v>
      </c>
      <c r="B42" s="40" t="s">
        <v>107</v>
      </c>
      <c r="C42" s="29">
        <f>C17+C26</f>
        <v>38000784</v>
      </c>
      <c r="D42" s="24" t="s">
        <v>108</v>
      </c>
      <c r="E42" s="29">
        <f>E17+E26+E31</f>
        <v>51000784</v>
      </c>
    </row>
    <row r="43" spans="1:5" ht="18">
      <c r="A43" s="2">
        <v>35</v>
      </c>
      <c r="B43" s="41"/>
      <c r="C43" s="32"/>
      <c r="D43" s="24" t="s">
        <v>109</v>
      </c>
      <c r="E43" s="23"/>
    </row>
    <row r="44" spans="1:5" ht="14.25">
      <c r="A44" s="2">
        <v>36</v>
      </c>
      <c r="B44" s="37"/>
      <c r="C44" s="32"/>
      <c r="D44" s="33" t="s">
        <v>102</v>
      </c>
      <c r="E44" s="32">
        <v>0</v>
      </c>
    </row>
    <row r="45" spans="1:5" ht="14.25">
      <c r="A45" s="2">
        <v>37</v>
      </c>
      <c r="B45" s="37"/>
      <c r="C45" s="32"/>
      <c r="D45" s="33" t="s">
        <v>103</v>
      </c>
      <c r="E45" s="32">
        <v>0</v>
      </c>
    </row>
    <row r="46" spans="1:5" ht="18">
      <c r="A46" s="2">
        <v>38</v>
      </c>
      <c r="B46" s="22" t="s">
        <v>110</v>
      </c>
      <c r="C46" s="23"/>
      <c r="D46" s="24"/>
      <c r="E46" s="42"/>
    </row>
    <row r="47" spans="1:5" ht="18">
      <c r="A47" s="2">
        <v>39</v>
      </c>
      <c r="B47" s="28" t="s">
        <v>111</v>
      </c>
      <c r="C47" s="29"/>
      <c r="D47" s="43"/>
      <c r="E47" s="42"/>
    </row>
    <row r="48" spans="1:5" ht="18">
      <c r="A48" s="2">
        <v>40</v>
      </c>
      <c r="B48" s="37" t="s">
        <v>112</v>
      </c>
      <c r="C48" s="32">
        <f>'5.bev. forrásonként'!H97</f>
        <v>13000000</v>
      </c>
      <c r="D48" s="33"/>
      <c r="E48" s="42"/>
    </row>
    <row r="49" spans="1:5" ht="18">
      <c r="A49" s="2">
        <v>41</v>
      </c>
      <c r="B49" s="37" t="s">
        <v>113</v>
      </c>
      <c r="C49" s="32">
        <f>'5.bev. forrásonként'!H98</f>
        <v>0</v>
      </c>
      <c r="D49" s="33"/>
      <c r="E49" s="42"/>
    </row>
    <row r="50" spans="1:5" ht="18">
      <c r="A50" s="2">
        <v>42</v>
      </c>
      <c r="B50" s="28" t="s">
        <v>114</v>
      </c>
      <c r="C50" s="29"/>
      <c r="D50" s="43"/>
      <c r="E50" s="42"/>
    </row>
    <row r="51" spans="1:5" ht="18">
      <c r="A51" s="2">
        <v>43</v>
      </c>
      <c r="B51" s="37" t="s">
        <v>115</v>
      </c>
      <c r="C51" s="32">
        <v>0</v>
      </c>
      <c r="D51" s="33"/>
      <c r="E51" s="42"/>
    </row>
    <row r="52" spans="1:5" ht="18">
      <c r="A52" s="2">
        <v>44</v>
      </c>
      <c r="B52" s="37" t="s">
        <v>116</v>
      </c>
      <c r="C52" s="32">
        <v>0</v>
      </c>
      <c r="D52" s="33"/>
      <c r="E52" s="42"/>
    </row>
    <row r="53" spans="1:5" ht="18">
      <c r="A53" s="2">
        <v>45</v>
      </c>
      <c r="B53" s="22" t="s">
        <v>117</v>
      </c>
      <c r="C53" s="23">
        <f>C42+C49+C51+C48+C52</f>
        <v>51000784</v>
      </c>
      <c r="D53" s="24" t="s">
        <v>118</v>
      </c>
      <c r="E53" s="23">
        <f>E17+E26+E31</f>
        <v>51000784</v>
      </c>
    </row>
    <row r="54" spans="1:5" ht="14.25">
      <c r="A54" s="2">
        <v>46</v>
      </c>
      <c r="B54" s="37" t="s">
        <v>119</v>
      </c>
      <c r="C54" s="32">
        <f>C17+C51+C48</f>
        <v>48152746</v>
      </c>
      <c r="D54" s="33" t="s">
        <v>120</v>
      </c>
      <c r="E54" s="32">
        <f>E17+E31</f>
        <v>40935776</v>
      </c>
    </row>
    <row r="55" spans="1:5" ht="14.25">
      <c r="A55" s="2">
        <v>47</v>
      </c>
      <c r="B55" s="37" t="s">
        <v>121</v>
      </c>
      <c r="C55" s="32">
        <f>C26+C49</f>
        <v>2848038</v>
      </c>
      <c r="D55" s="33" t="s">
        <v>122</v>
      </c>
      <c r="E55" s="32">
        <f>E26</f>
        <v>10065008</v>
      </c>
    </row>
  </sheetData>
  <sheetProtection selectLockedCells="1" selectUnlockedCells="1"/>
  <mergeCells count="2">
    <mergeCell ref="B7:C7"/>
    <mergeCell ref="D7:E7"/>
  </mergeCells>
  <printOptions/>
  <pageMargins left="0.75" right="0.75" top="1" bottom="1" header="0.5118055555555555" footer="0.5118055555555555"/>
  <pageSetup horizontalDpi="300" verticalDpi="300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7"/>
  <sheetViews>
    <sheetView zoomScalePageLayoutView="0" workbookViewId="0" topLeftCell="A103">
      <selection activeCell="A2" sqref="A2"/>
    </sheetView>
  </sheetViews>
  <sheetFormatPr defaultColWidth="9.140625" defaultRowHeight="12.75"/>
  <cols>
    <col min="1" max="1" width="5.8515625" style="0" customWidth="1"/>
    <col min="2" max="2" width="5.421875" style="44" customWidth="1"/>
    <col min="3" max="3" width="86.57421875" style="0" customWidth="1"/>
    <col min="4" max="4" width="7.8515625" style="0" customWidth="1"/>
    <col min="5" max="5" width="13.28125" style="0" customWidth="1"/>
    <col min="6" max="6" width="13.57421875" style="0" customWidth="1"/>
    <col min="7" max="7" width="11.28125" style="0" customWidth="1"/>
    <col min="8" max="8" width="13.7109375" style="0" customWidth="1"/>
  </cols>
  <sheetData>
    <row r="1" ht="12.75">
      <c r="A1" t="s">
        <v>599</v>
      </c>
    </row>
    <row r="2" spans="1:8" ht="15">
      <c r="A2" s="18" t="s">
        <v>123</v>
      </c>
      <c r="C2" s="45"/>
      <c r="E2" s="45" t="s">
        <v>0</v>
      </c>
      <c r="F2" s="45"/>
      <c r="G2" s="45"/>
      <c r="H2" s="45"/>
    </row>
    <row r="3" spans="1:8" ht="12.75">
      <c r="A3" s="2" t="s">
        <v>124</v>
      </c>
      <c r="B3" s="46" t="s">
        <v>125</v>
      </c>
      <c r="C3" s="2" t="s">
        <v>126</v>
      </c>
      <c r="D3" s="2" t="s">
        <v>127</v>
      </c>
      <c r="E3" s="2" t="s">
        <v>128</v>
      </c>
      <c r="F3" s="6" t="s">
        <v>129</v>
      </c>
      <c r="G3" s="2" t="s">
        <v>130</v>
      </c>
      <c r="H3" s="2" t="s">
        <v>131</v>
      </c>
    </row>
    <row r="4" spans="1:8" ht="25.5">
      <c r="A4" s="7" t="s">
        <v>132</v>
      </c>
      <c r="B4" s="47" t="s">
        <v>133</v>
      </c>
      <c r="C4" s="48" t="s">
        <v>134</v>
      </c>
      <c r="D4" s="49" t="s">
        <v>135</v>
      </c>
      <c r="E4" s="6" t="s">
        <v>136</v>
      </c>
      <c r="F4" s="50" t="s">
        <v>137</v>
      </c>
      <c r="G4" s="49" t="s">
        <v>138</v>
      </c>
      <c r="H4" s="7" t="s">
        <v>139</v>
      </c>
    </row>
    <row r="5" spans="1:8" ht="15.75">
      <c r="A5" s="2">
        <v>1</v>
      </c>
      <c r="B5" s="47">
        <v>1</v>
      </c>
      <c r="C5" s="51" t="s">
        <v>140</v>
      </c>
      <c r="D5" s="2" t="s">
        <v>141</v>
      </c>
      <c r="E5" s="11"/>
      <c r="F5" s="11"/>
      <c r="G5" s="12"/>
      <c r="H5" s="11"/>
    </row>
    <row r="6" spans="1:8" ht="12.75">
      <c r="A6" s="2">
        <v>2</v>
      </c>
      <c r="B6" s="52" t="s">
        <v>142</v>
      </c>
      <c r="C6" s="53" t="s">
        <v>143</v>
      </c>
      <c r="D6" s="2"/>
      <c r="E6" s="11">
        <v>2098430</v>
      </c>
      <c r="F6" s="11"/>
      <c r="G6" s="54"/>
      <c r="H6" s="11">
        <f aca="true" t="shared" si="0" ref="H6:H20">E6+F6+G6</f>
        <v>2098430</v>
      </c>
    </row>
    <row r="7" spans="1:8" ht="12.75">
      <c r="A7" s="2">
        <v>3</v>
      </c>
      <c r="B7" s="47" t="s">
        <v>144</v>
      </c>
      <c r="C7" s="55" t="s">
        <v>145</v>
      </c>
      <c r="D7" s="2"/>
      <c r="E7" s="11">
        <v>960000</v>
      </c>
      <c r="F7" s="11"/>
      <c r="G7" s="54"/>
      <c r="H7" s="11">
        <f t="shared" si="0"/>
        <v>960000</v>
      </c>
    </row>
    <row r="8" spans="1:8" ht="12.75">
      <c r="A8" s="2">
        <v>4</v>
      </c>
      <c r="B8" s="47" t="s">
        <v>146</v>
      </c>
      <c r="C8" s="55" t="s">
        <v>147</v>
      </c>
      <c r="D8" s="2"/>
      <c r="E8" s="11">
        <v>997395</v>
      </c>
      <c r="F8" s="11"/>
      <c r="G8" s="54"/>
      <c r="H8" s="11">
        <f t="shared" si="0"/>
        <v>997395</v>
      </c>
    </row>
    <row r="9" spans="1:8" ht="12.75">
      <c r="A9" s="2">
        <v>5</v>
      </c>
      <c r="B9" s="47" t="s">
        <v>148</v>
      </c>
      <c r="C9" s="55" t="s">
        <v>149</v>
      </c>
      <c r="D9" s="2"/>
      <c r="E9" s="11">
        <v>499400</v>
      </c>
      <c r="F9" s="11"/>
      <c r="G9" s="54"/>
      <c r="H9" s="11">
        <f t="shared" si="0"/>
        <v>499400</v>
      </c>
    </row>
    <row r="10" spans="1:8" ht="12.75">
      <c r="A10" s="2">
        <v>6</v>
      </c>
      <c r="B10" s="56" t="s">
        <v>150</v>
      </c>
      <c r="C10" s="2" t="s">
        <v>151</v>
      </c>
      <c r="D10" s="2"/>
      <c r="E10" s="11">
        <v>4277445</v>
      </c>
      <c r="F10" s="11"/>
      <c r="G10" s="54"/>
      <c r="H10" s="11">
        <f t="shared" si="0"/>
        <v>4277445</v>
      </c>
    </row>
    <row r="11" spans="1:8" ht="12.75">
      <c r="A11" s="2">
        <v>7</v>
      </c>
      <c r="B11" s="56" t="s">
        <v>152</v>
      </c>
      <c r="C11" s="2" t="s">
        <v>153</v>
      </c>
      <c r="D11" s="2"/>
      <c r="E11" s="11">
        <v>0</v>
      </c>
      <c r="F11" s="11"/>
      <c r="G11" s="54"/>
      <c r="H11" s="11">
        <f t="shared" si="0"/>
        <v>0</v>
      </c>
    </row>
    <row r="12" spans="1:8" ht="12.75">
      <c r="A12" s="2">
        <v>8</v>
      </c>
      <c r="B12" s="56" t="s">
        <v>154</v>
      </c>
      <c r="C12" s="2" t="s">
        <v>155</v>
      </c>
      <c r="D12" s="2"/>
      <c r="E12" s="11">
        <v>0</v>
      </c>
      <c r="F12" s="11"/>
      <c r="G12" s="54"/>
      <c r="H12" s="11">
        <f t="shared" si="0"/>
        <v>0</v>
      </c>
    </row>
    <row r="13" spans="1:8" ht="12.75">
      <c r="A13" s="2">
        <v>9</v>
      </c>
      <c r="B13" s="47">
        <v>2</v>
      </c>
      <c r="C13" s="57" t="s">
        <v>156</v>
      </c>
      <c r="D13" s="2" t="s">
        <v>157</v>
      </c>
      <c r="E13" s="11"/>
      <c r="F13" s="11"/>
      <c r="G13" s="54"/>
      <c r="H13" s="11">
        <f t="shared" si="0"/>
        <v>0</v>
      </c>
    </row>
    <row r="14" spans="1:8" ht="12.75">
      <c r="A14" s="2">
        <v>10</v>
      </c>
      <c r="B14" s="47">
        <v>3</v>
      </c>
      <c r="C14" s="57" t="s">
        <v>158</v>
      </c>
      <c r="D14" s="2" t="s">
        <v>159</v>
      </c>
      <c r="E14" s="11"/>
      <c r="F14" s="11"/>
      <c r="G14" s="54"/>
      <c r="H14" s="11">
        <f t="shared" si="0"/>
        <v>0</v>
      </c>
    </row>
    <row r="15" spans="1:8" ht="12.75">
      <c r="A15" s="2">
        <v>11</v>
      </c>
      <c r="B15" s="47" t="s">
        <v>142</v>
      </c>
      <c r="C15" s="57" t="s">
        <v>160</v>
      </c>
      <c r="D15" s="2"/>
      <c r="E15" s="11">
        <v>3198000</v>
      </c>
      <c r="F15" s="11"/>
      <c r="G15" s="54"/>
      <c r="H15" s="11">
        <f t="shared" si="0"/>
        <v>3198000</v>
      </c>
    </row>
    <row r="16" spans="1:8" ht="12.75">
      <c r="A16" s="2">
        <v>12</v>
      </c>
      <c r="B16" s="47" t="s">
        <v>144</v>
      </c>
      <c r="C16" s="57" t="s">
        <v>161</v>
      </c>
      <c r="D16" s="2"/>
      <c r="E16" s="11">
        <v>2500000</v>
      </c>
      <c r="F16" s="11"/>
      <c r="G16" s="54"/>
      <c r="H16" s="11">
        <f t="shared" si="0"/>
        <v>2500000</v>
      </c>
    </row>
    <row r="17" spans="1:8" ht="12.75">
      <c r="A17" s="2">
        <v>13</v>
      </c>
      <c r="B17" s="47" t="s">
        <v>146</v>
      </c>
      <c r="C17" s="57" t="s">
        <v>162</v>
      </c>
      <c r="D17" s="2"/>
      <c r="E17" s="11">
        <v>86070</v>
      </c>
      <c r="F17" s="11"/>
      <c r="G17" s="54"/>
      <c r="H17" s="11">
        <f t="shared" si="0"/>
        <v>86070</v>
      </c>
    </row>
    <row r="18" spans="1:8" ht="12.75">
      <c r="A18" s="2">
        <v>14</v>
      </c>
      <c r="B18" s="47">
        <v>4</v>
      </c>
      <c r="C18" s="57" t="s">
        <v>163</v>
      </c>
      <c r="D18" s="2" t="s">
        <v>164</v>
      </c>
      <c r="E18" s="11">
        <v>1200000</v>
      </c>
      <c r="F18" s="11"/>
      <c r="G18" s="54"/>
      <c r="H18" s="11">
        <f t="shared" si="0"/>
        <v>1200000</v>
      </c>
    </row>
    <row r="19" spans="1:8" ht="12.75">
      <c r="A19" s="2">
        <v>15</v>
      </c>
      <c r="B19" s="47">
        <v>5</v>
      </c>
      <c r="C19" s="57" t="s">
        <v>165</v>
      </c>
      <c r="D19" s="2" t="s">
        <v>166</v>
      </c>
      <c r="E19" s="11">
        <v>0</v>
      </c>
      <c r="F19" s="11"/>
      <c r="G19" s="54"/>
      <c r="H19" s="11">
        <f t="shared" si="0"/>
        <v>0</v>
      </c>
    </row>
    <row r="20" spans="1:8" ht="12.75">
      <c r="A20" s="2">
        <v>16</v>
      </c>
      <c r="B20" s="47">
        <v>6</v>
      </c>
      <c r="C20" s="57" t="s">
        <v>167</v>
      </c>
      <c r="D20" s="2" t="s">
        <v>168</v>
      </c>
      <c r="E20" s="11">
        <v>0</v>
      </c>
      <c r="F20" s="11"/>
      <c r="G20" s="54"/>
      <c r="H20" s="11">
        <f t="shared" si="0"/>
        <v>0</v>
      </c>
    </row>
    <row r="21" spans="1:8" ht="12.75">
      <c r="A21" s="2">
        <v>17</v>
      </c>
      <c r="B21" s="47" t="s">
        <v>169</v>
      </c>
      <c r="C21" s="50" t="s">
        <v>170</v>
      </c>
      <c r="D21" s="2" t="s">
        <v>171</v>
      </c>
      <c r="E21" s="12">
        <f>SUM(E6:E20)</f>
        <v>15816740</v>
      </c>
      <c r="F21" s="12">
        <f>SUM(F6:F20)</f>
        <v>0</v>
      </c>
      <c r="G21" s="12">
        <f>SUM(G6:G20)</f>
        <v>0</v>
      </c>
      <c r="H21" s="12">
        <f>SUM(H6:H20)</f>
        <v>15816740</v>
      </c>
    </row>
    <row r="22" spans="1:8" ht="12.75">
      <c r="A22" s="2">
        <v>18</v>
      </c>
      <c r="B22" s="47">
        <v>1</v>
      </c>
      <c r="C22" s="57" t="s">
        <v>172</v>
      </c>
      <c r="D22" s="2" t="s">
        <v>173</v>
      </c>
      <c r="E22" s="11"/>
      <c r="F22" s="11"/>
      <c r="G22" s="54"/>
      <c r="H22" s="11">
        <v>0</v>
      </c>
    </row>
    <row r="23" spans="1:8" ht="12.75">
      <c r="A23" s="2">
        <v>19</v>
      </c>
      <c r="B23" s="47">
        <v>2</v>
      </c>
      <c r="C23" s="57" t="s">
        <v>174</v>
      </c>
      <c r="D23" s="2" t="s">
        <v>175</v>
      </c>
      <c r="E23" s="11"/>
      <c r="F23" s="11"/>
      <c r="G23" s="54"/>
      <c r="H23" s="11">
        <v>0</v>
      </c>
    </row>
    <row r="24" spans="1:8" ht="12.75">
      <c r="A24" s="2">
        <v>20</v>
      </c>
      <c r="B24" s="47">
        <v>3</v>
      </c>
      <c r="C24" s="57" t="s">
        <v>176</v>
      </c>
      <c r="D24" s="2" t="s">
        <v>177</v>
      </c>
      <c r="E24" s="11"/>
      <c r="F24" s="11"/>
      <c r="G24" s="54"/>
      <c r="H24" s="11">
        <v>0</v>
      </c>
    </row>
    <row r="25" spans="1:8" ht="12.75">
      <c r="A25" s="2">
        <v>21</v>
      </c>
      <c r="B25" s="47">
        <v>4</v>
      </c>
      <c r="C25" s="57" t="s">
        <v>178</v>
      </c>
      <c r="D25" s="2" t="s">
        <v>179</v>
      </c>
      <c r="E25" s="12"/>
      <c r="F25" s="12"/>
      <c r="G25" s="58"/>
      <c r="H25" s="11">
        <v>0</v>
      </c>
    </row>
    <row r="26" spans="1:8" ht="12.75">
      <c r="A26" s="2">
        <v>22</v>
      </c>
      <c r="B26" s="47">
        <v>5</v>
      </c>
      <c r="C26" s="57" t="s">
        <v>180</v>
      </c>
      <c r="D26" s="2" t="s">
        <v>181</v>
      </c>
      <c r="E26" s="11"/>
      <c r="F26" s="11"/>
      <c r="G26" s="54"/>
      <c r="H26" s="11"/>
    </row>
    <row r="27" spans="1:8" ht="12.75">
      <c r="A27" s="2">
        <v>23</v>
      </c>
      <c r="B27" s="47" t="s">
        <v>142</v>
      </c>
      <c r="C27" s="55" t="s">
        <v>182</v>
      </c>
      <c r="D27" s="2"/>
      <c r="E27" s="11">
        <v>8131006</v>
      </c>
      <c r="F27" s="11"/>
      <c r="G27" s="54"/>
      <c r="H27" s="11">
        <f>E27+F27+G27</f>
        <v>8131006</v>
      </c>
    </row>
    <row r="28" spans="1:8" ht="12.75">
      <c r="A28" s="2">
        <v>24</v>
      </c>
      <c r="B28" s="47" t="s">
        <v>144</v>
      </c>
      <c r="C28" s="55" t="s">
        <v>183</v>
      </c>
      <c r="D28" s="2"/>
      <c r="E28" s="11">
        <v>0</v>
      </c>
      <c r="F28" s="11"/>
      <c r="G28" s="54"/>
      <c r="H28" s="11">
        <f>E28+F28+G28</f>
        <v>0</v>
      </c>
    </row>
    <row r="29" spans="1:8" ht="12.75">
      <c r="A29" s="2">
        <v>25</v>
      </c>
      <c r="B29" s="47" t="s">
        <v>146</v>
      </c>
      <c r="C29" s="55" t="s">
        <v>184</v>
      </c>
      <c r="D29" s="2"/>
      <c r="E29" s="11">
        <v>0</v>
      </c>
      <c r="F29" s="11"/>
      <c r="G29" s="54"/>
      <c r="H29" s="11">
        <f>E29+F29+G29</f>
        <v>0</v>
      </c>
    </row>
    <row r="30" spans="1:8" ht="12.75">
      <c r="A30" s="2">
        <v>26</v>
      </c>
      <c r="B30" s="47" t="s">
        <v>148</v>
      </c>
      <c r="C30" s="55" t="s">
        <v>185</v>
      </c>
      <c r="D30" s="2"/>
      <c r="E30" s="11">
        <v>100000</v>
      </c>
      <c r="F30" s="11"/>
      <c r="G30" s="54"/>
      <c r="H30" s="11">
        <f>E30+F30+G30</f>
        <v>100000</v>
      </c>
    </row>
    <row r="31" spans="1:8" ht="12.75">
      <c r="A31" s="2">
        <v>27</v>
      </c>
      <c r="B31" s="47" t="s">
        <v>186</v>
      </c>
      <c r="C31" s="59" t="s">
        <v>187</v>
      </c>
      <c r="D31" s="2" t="s">
        <v>188</v>
      </c>
      <c r="E31" s="12">
        <f>SUM(E22:E30)</f>
        <v>8231006</v>
      </c>
      <c r="F31" s="12">
        <f>SUM(F22:F30)</f>
        <v>0</v>
      </c>
      <c r="G31" s="12">
        <f>SUM(G22:G30)</f>
        <v>0</v>
      </c>
      <c r="H31" s="12">
        <f>SUM(H22:H30)</f>
        <v>8231006</v>
      </c>
    </row>
    <row r="32" spans="1:8" ht="12.75">
      <c r="A32" s="2">
        <v>28</v>
      </c>
      <c r="B32" s="47">
        <v>1</v>
      </c>
      <c r="C32" s="55" t="s">
        <v>189</v>
      </c>
      <c r="D32" s="2" t="s">
        <v>190</v>
      </c>
      <c r="E32" s="11"/>
      <c r="F32" s="11"/>
      <c r="G32" s="54"/>
      <c r="H32" s="11">
        <f>SUM(E32:G32)</f>
        <v>0</v>
      </c>
    </row>
    <row r="33" spans="1:8" ht="12.75">
      <c r="A33" s="2">
        <v>29</v>
      </c>
      <c r="B33" s="47">
        <v>2</v>
      </c>
      <c r="C33" s="55" t="s">
        <v>191</v>
      </c>
      <c r="D33" s="2" t="s">
        <v>192</v>
      </c>
      <c r="E33" s="12"/>
      <c r="F33" s="12"/>
      <c r="G33" s="58"/>
      <c r="H33" s="11">
        <f>SUM(E33:G33)</f>
        <v>0</v>
      </c>
    </row>
    <row r="34" spans="1:8" ht="12.75">
      <c r="A34" s="2">
        <v>30</v>
      </c>
      <c r="B34" s="47">
        <v>3</v>
      </c>
      <c r="C34" s="55" t="s">
        <v>193</v>
      </c>
      <c r="D34" s="2" t="s">
        <v>194</v>
      </c>
      <c r="E34" s="11"/>
      <c r="F34" s="11"/>
      <c r="G34" s="54"/>
      <c r="H34" s="11">
        <f>SUM(E34:G34)</f>
        <v>0</v>
      </c>
    </row>
    <row r="35" spans="1:8" ht="12.75">
      <c r="A35" s="2">
        <v>31</v>
      </c>
      <c r="B35" s="47">
        <v>4</v>
      </c>
      <c r="C35" s="55" t="s">
        <v>195</v>
      </c>
      <c r="D35" s="2" t="s">
        <v>196</v>
      </c>
      <c r="E35" s="11"/>
      <c r="F35" s="11"/>
      <c r="G35" s="54"/>
      <c r="H35" s="11">
        <f>SUM(E35:G35)</f>
        <v>0</v>
      </c>
    </row>
    <row r="36" spans="1:8" ht="12.75">
      <c r="A36" s="2">
        <v>32</v>
      </c>
      <c r="B36" s="60">
        <v>5</v>
      </c>
      <c r="C36" s="55" t="s">
        <v>197</v>
      </c>
      <c r="D36" s="2" t="s">
        <v>198</v>
      </c>
      <c r="E36" s="11">
        <v>0</v>
      </c>
      <c r="F36" s="11">
        <f>F37</f>
        <v>0</v>
      </c>
      <c r="G36" s="11">
        <f>G37</f>
        <v>0</v>
      </c>
      <c r="H36" s="11">
        <f>H37</f>
        <v>1148038</v>
      </c>
    </row>
    <row r="37" spans="1:8" ht="12.75">
      <c r="A37" s="2">
        <v>33</v>
      </c>
      <c r="B37" s="47" t="s">
        <v>142</v>
      </c>
      <c r="C37" s="55" t="s">
        <v>199</v>
      </c>
      <c r="D37" s="2"/>
      <c r="E37" s="11">
        <v>1148038</v>
      </c>
      <c r="F37" s="11"/>
      <c r="G37" s="54"/>
      <c r="H37" s="11">
        <f>SUM(E37:G37)</f>
        <v>1148038</v>
      </c>
    </row>
    <row r="38" spans="1:8" ht="12.75">
      <c r="A38" s="2">
        <v>34</v>
      </c>
      <c r="B38" s="47" t="s">
        <v>200</v>
      </c>
      <c r="C38" s="59" t="s">
        <v>201</v>
      </c>
      <c r="D38" s="2" t="s">
        <v>202</v>
      </c>
      <c r="E38" s="12">
        <f>SUM(E32:E36)</f>
        <v>0</v>
      </c>
      <c r="F38" s="12">
        <f>SUM(F32:F36)</f>
        <v>0</v>
      </c>
      <c r="G38" s="12">
        <f>SUM(G32:G36)</f>
        <v>0</v>
      </c>
      <c r="H38" s="12">
        <f>SUM(H32:H36)</f>
        <v>1148038</v>
      </c>
    </row>
    <row r="39" spans="1:8" ht="12.75">
      <c r="A39" s="2">
        <v>35</v>
      </c>
      <c r="B39" s="47">
        <v>1</v>
      </c>
      <c r="C39" s="55" t="s">
        <v>203</v>
      </c>
      <c r="D39" s="2" t="s">
        <v>204</v>
      </c>
      <c r="E39" s="11"/>
      <c r="F39" s="11"/>
      <c r="G39" s="54"/>
      <c r="H39" s="11">
        <f>E39+F39+G39</f>
        <v>0</v>
      </c>
    </row>
    <row r="40" spans="1:8" ht="12.75">
      <c r="A40" s="2">
        <v>36</v>
      </c>
      <c r="B40" s="61">
        <v>2</v>
      </c>
      <c r="C40" s="2" t="s">
        <v>205</v>
      </c>
      <c r="D40" s="2" t="s">
        <v>206</v>
      </c>
      <c r="E40" s="11"/>
      <c r="F40" s="11"/>
      <c r="G40" s="54"/>
      <c r="H40" s="11">
        <f>E40+F40+G40</f>
        <v>0</v>
      </c>
    </row>
    <row r="41" spans="1:8" ht="12.75">
      <c r="A41" s="2">
        <v>37</v>
      </c>
      <c r="B41" s="62" t="s">
        <v>207</v>
      </c>
      <c r="C41" s="6" t="s">
        <v>208</v>
      </c>
      <c r="D41" s="2" t="s">
        <v>209</v>
      </c>
      <c r="E41" s="11">
        <f>SUM(E39:E40)</f>
        <v>0</v>
      </c>
      <c r="F41" s="11">
        <f>SUM(F39:F40)</f>
        <v>0</v>
      </c>
      <c r="G41" s="11">
        <f>SUM(G39:G40)</f>
        <v>0</v>
      </c>
      <c r="H41" s="11">
        <f>SUM(H39:H40)</f>
        <v>0</v>
      </c>
    </row>
    <row r="42" spans="1:8" ht="12.75">
      <c r="A42" s="2">
        <v>38</v>
      </c>
      <c r="B42" s="47">
        <v>1</v>
      </c>
      <c r="C42" s="63" t="s">
        <v>210</v>
      </c>
      <c r="D42" s="2" t="s">
        <v>211</v>
      </c>
      <c r="E42" s="11"/>
      <c r="F42" s="11"/>
      <c r="G42" s="54"/>
      <c r="H42" s="11">
        <f aca="true" t="shared" si="1" ref="H42:H50">SUM(E42:G42)</f>
        <v>0</v>
      </c>
    </row>
    <row r="43" spans="1:8" ht="12.75">
      <c r="A43" s="2">
        <v>39</v>
      </c>
      <c r="B43" s="47">
        <v>2</v>
      </c>
      <c r="C43" s="64" t="s">
        <v>212</v>
      </c>
      <c r="D43" s="2" t="s">
        <v>213</v>
      </c>
      <c r="E43" s="11"/>
      <c r="F43" s="11"/>
      <c r="G43" s="54"/>
      <c r="H43" s="11">
        <f t="shared" si="1"/>
        <v>0</v>
      </c>
    </row>
    <row r="44" spans="1:8" ht="12.75">
      <c r="A44" s="2">
        <v>40</v>
      </c>
      <c r="B44" s="56">
        <v>3</v>
      </c>
      <c r="C44" s="2" t="s">
        <v>214</v>
      </c>
      <c r="D44" s="2" t="s">
        <v>215</v>
      </c>
      <c r="E44" s="11"/>
      <c r="F44" s="11">
        <v>900000</v>
      </c>
      <c r="G44" s="54"/>
      <c r="H44" s="11">
        <f t="shared" si="1"/>
        <v>900000</v>
      </c>
    </row>
    <row r="45" spans="1:8" ht="12.75">
      <c r="A45" s="2">
        <v>41</v>
      </c>
      <c r="B45" s="47">
        <v>4</v>
      </c>
      <c r="C45" s="2" t="s">
        <v>216</v>
      </c>
      <c r="D45" s="2" t="s">
        <v>215</v>
      </c>
      <c r="E45" s="11"/>
      <c r="F45" s="11">
        <v>0</v>
      </c>
      <c r="G45" s="54"/>
      <c r="H45" s="11">
        <f t="shared" si="1"/>
        <v>0</v>
      </c>
    </row>
    <row r="46" spans="1:8" ht="12.75">
      <c r="A46" s="2">
        <v>42</v>
      </c>
      <c r="B46" s="47">
        <v>5</v>
      </c>
      <c r="C46" s="2" t="s">
        <v>217</v>
      </c>
      <c r="D46" s="2" t="s">
        <v>218</v>
      </c>
      <c r="E46" s="11"/>
      <c r="F46" s="11">
        <v>7000000</v>
      </c>
      <c r="G46" s="54"/>
      <c r="H46" s="11">
        <f t="shared" si="1"/>
        <v>7000000</v>
      </c>
    </row>
    <row r="47" spans="1:8" ht="12.75">
      <c r="A47" s="2">
        <v>43</v>
      </c>
      <c r="B47" s="56">
        <v>6</v>
      </c>
      <c r="C47" s="55" t="s">
        <v>219</v>
      </c>
      <c r="D47" s="2" t="s">
        <v>220</v>
      </c>
      <c r="E47" s="11"/>
      <c r="F47" s="11"/>
      <c r="G47" s="54"/>
      <c r="H47" s="11">
        <f t="shared" si="1"/>
        <v>0</v>
      </c>
    </row>
    <row r="48" spans="1:8" ht="12.75">
      <c r="A48" s="2">
        <v>44</v>
      </c>
      <c r="B48" s="47">
        <v>7</v>
      </c>
      <c r="C48" s="55" t="s">
        <v>221</v>
      </c>
      <c r="D48" s="2" t="s">
        <v>222</v>
      </c>
      <c r="E48" s="11"/>
      <c r="F48" s="11"/>
      <c r="G48" s="54"/>
      <c r="H48" s="11">
        <f t="shared" si="1"/>
        <v>0</v>
      </c>
    </row>
    <row r="49" spans="1:8" ht="12.75">
      <c r="A49" s="2">
        <v>45</v>
      </c>
      <c r="B49" s="47">
        <v>8</v>
      </c>
      <c r="C49" s="55" t="s">
        <v>223</v>
      </c>
      <c r="D49" s="2" t="s">
        <v>224</v>
      </c>
      <c r="E49" s="11">
        <v>1600000</v>
      </c>
      <c r="F49" s="11"/>
      <c r="G49" s="54"/>
      <c r="H49" s="11">
        <f t="shared" si="1"/>
        <v>1600000</v>
      </c>
    </row>
    <row r="50" spans="1:8" ht="12.75">
      <c r="A50" s="2">
        <v>46</v>
      </c>
      <c r="B50" s="56">
        <v>9</v>
      </c>
      <c r="C50" s="55" t="s">
        <v>225</v>
      </c>
      <c r="D50" s="2" t="s">
        <v>226</v>
      </c>
      <c r="E50" s="12"/>
      <c r="F50" s="12"/>
      <c r="G50" s="58"/>
      <c r="H50" s="11">
        <f t="shared" si="1"/>
        <v>0</v>
      </c>
    </row>
    <row r="51" spans="1:8" ht="12.75">
      <c r="A51" s="2">
        <v>47</v>
      </c>
      <c r="B51" s="65" t="s">
        <v>227</v>
      </c>
      <c r="C51" s="59" t="s">
        <v>228</v>
      </c>
      <c r="D51" s="2" t="s">
        <v>229</v>
      </c>
      <c r="E51" s="12">
        <f>SUM(E42:E50)</f>
        <v>1600000</v>
      </c>
      <c r="F51" s="12">
        <f>SUM(F42:F50)</f>
        <v>7900000</v>
      </c>
      <c r="G51" s="12">
        <f>SUM(G42:G50)</f>
        <v>0</v>
      </c>
      <c r="H51" s="12">
        <f>SUM(H42:H50)</f>
        <v>9500000</v>
      </c>
    </row>
    <row r="52" spans="1:8" ht="12.75">
      <c r="A52" s="2">
        <v>48</v>
      </c>
      <c r="B52" s="66">
        <v>1</v>
      </c>
      <c r="C52" s="59" t="s">
        <v>230</v>
      </c>
      <c r="D52" s="2" t="s">
        <v>231</v>
      </c>
      <c r="E52" s="12">
        <f>SUM(E53:E54)</f>
        <v>0</v>
      </c>
      <c r="F52" s="12">
        <v>50000</v>
      </c>
      <c r="G52" s="12">
        <f>SUM(G53:G54)</f>
        <v>0</v>
      </c>
      <c r="H52" s="12">
        <f>SUM(H53:H54)</f>
        <v>50000</v>
      </c>
    </row>
    <row r="53" spans="1:8" ht="12.75">
      <c r="A53" s="2">
        <v>49</v>
      </c>
      <c r="B53" s="47" t="s">
        <v>142</v>
      </c>
      <c r="C53" s="55" t="s">
        <v>232</v>
      </c>
      <c r="D53" s="2"/>
      <c r="E53" s="11"/>
      <c r="F53" s="11">
        <v>50000</v>
      </c>
      <c r="G53" s="58"/>
      <c r="H53" s="11">
        <f>SUM(E53:G53)</f>
        <v>50000</v>
      </c>
    </row>
    <row r="54" spans="1:8" ht="12.75">
      <c r="A54" s="2">
        <v>50</v>
      </c>
      <c r="B54" s="47" t="s">
        <v>144</v>
      </c>
      <c r="C54" s="55" t="s">
        <v>233</v>
      </c>
      <c r="D54" s="2"/>
      <c r="E54" s="11"/>
      <c r="F54" s="11"/>
      <c r="G54" s="54"/>
      <c r="H54" s="11">
        <f>SUM(E54:G54)</f>
        <v>0</v>
      </c>
    </row>
    <row r="55" spans="1:8" ht="12.75">
      <c r="A55" s="2">
        <v>51</v>
      </c>
      <c r="B55" s="47" t="s">
        <v>234</v>
      </c>
      <c r="C55" s="67" t="s">
        <v>235</v>
      </c>
      <c r="D55" s="6" t="s">
        <v>236</v>
      </c>
      <c r="E55" s="12">
        <f>E41+E51+E52</f>
        <v>1600000</v>
      </c>
      <c r="F55" s="12">
        <f>F41+F51+F52</f>
        <v>7950000</v>
      </c>
      <c r="G55" s="12">
        <f>G41+G51+G52</f>
        <v>0</v>
      </c>
      <c r="H55" s="12">
        <f>H41+H51+H52</f>
        <v>9550000</v>
      </c>
    </row>
    <row r="56" spans="1:8" ht="12.75">
      <c r="A56" s="2">
        <v>52</v>
      </c>
      <c r="B56" s="47">
        <v>1</v>
      </c>
      <c r="C56" s="64" t="s">
        <v>237</v>
      </c>
      <c r="D56" s="2" t="s">
        <v>238</v>
      </c>
      <c r="E56" s="11"/>
      <c r="F56" s="11">
        <v>700000</v>
      </c>
      <c r="G56" s="54"/>
      <c r="H56" s="11">
        <f aca="true" t="shared" si="2" ref="H56:H66">SUM(E56:G56)</f>
        <v>700000</v>
      </c>
    </row>
    <row r="57" spans="1:8" ht="12.75">
      <c r="A57" s="2">
        <v>53</v>
      </c>
      <c r="B57" s="47">
        <v>2</v>
      </c>
      <c r="C57" s="64" t="s">
        <v>239</v>
      </c>
      <c r="D57" s="2" t="s">
        <v>240</v>
      </c>
      <c r="E57" s="11"/>
      <c r="F57" s="11">
        <v>200000</v>
      </c>
      <c r="G57" s="54"/>
      <c r="H57" s="11">
        <f t="shared" si="2"/>
        <v>200000</v>
      </c>
    </row>
    <row r="58" spans="1:8" ht="12.75">
      <c r="A58" s="2">
        <v>54</v>
      </c>
      <c r="B58" s="47">
        <v>3</v>
      </c>
      <c r="C58" s="64" t="s">
        <v>241</v>
      </c>
      <c r="D58" s="2" t="s">
        <v>242</v>
      </c>
      <c r="E58" s="11"/>
      <c r="F58" s="11"/>
      <c r="G58" s="11"/>
      <c r="H58" s="11">
        <f t="shared" si="2"/>
        <v>0</v>
      </c>
    </row>
    <row r="59" spans="1:8" ht="12.75">
      <c r="A59" s="2">
        <v>55</v>
      </c>
      <c r="B59" s="47">
        <v>4</v>
      </c>
      <c r="C59" s="55" t="s">
        <v>243</v>
      </c>
      <c r="D59" s="2" t="s">
        <v>244</v>
      </c>
      <c r="E59" s="12"/>
      <c r="F59" s="11">
        <v>320000</v>
      </c>
      <c r="G59" s="11">
        <v>0</v>
      </c>
      <c r="H59" s="11">
        <f t="shared" si="2"/>
        <v>320000</v>
      </c>
    </row>
    <row r="60" spans="1:8" ht="12.75">
      <c r="A60" s="2">
        <v>56</v>
      </c>
      <c r="B60" s="47">
        <v>5</v>
      </c>
      <c r="C60" s="64" t="s">
        <v>245</v>
      </c>
      <c r="D60" s="2" t="s">
        <v>246</v>
      </c>
      <c r="E60" s="11"/>
      <c r="F60" s="11"/>
      <c r="G60" s="11"/>
      <c r="H60" s="11">
        <f t="shared" si="2"/>
        <v>0</v>
      </c>
    </row>
    <row r="61" spans="1:8" ht="12.75">
      <c r="A61" s="2">
        <v>57</v>
      </c>
      <c r="B61" s="60">
        <v>6</v>
      </c>
      <c r="C61" s="55" t="s">
        <v>247</v>
      </c>
      <c r="D61" s="2" t="s">
        <v>248</v>
      </c>
      <c r="E61" s="11"/>
      <c r="F61" s="12"/>
      <c r="G61" s="54"/>
      <c r="H61" s="11">
        <f t="shared" si="2"/>
        <v>0</v>
      </c>
    </row>
    <row r="62" spans="1:8" ht="12.75">
      <c r="A62" s="2">
        <v>58</v>
      </c>
      <c r="B62" s="68">
        <v>7</v>
      </c>
      <c r="C62" s="53" t="s">
        <v>249</v>
      </c>
      <c r="D62" s="2" t="s">
        <v>250</v>
      </c>
      <c r="E62" s="11"/>
      <c r="F62" s="11"/>
      <c r="G62" s="54"/>
      <c r="H62" s="11">
        <f t="shared" si="2"/>
        <v>0</v>
      </c>
    </row>
    <row r="63" spans="1:8" ht="12.75">
      <c r="A63" s="2">
        <v>59</v>
      </c>
      <c r="B63" s="47">
        <v>8</v>
      </c>
      <c r="C63" s="18" t="s">
        <v>251</v>
      </c>
      <c r="D63" s="2" t="s">
        <v>252</v>
      </c>
      <c r="E63" s="11"/>
      <c r="F63" s="11">
        <v>5000</v>
      </c>
      <c r="G63" s="54"/>
      <c r="H63" s="11">
        <f t="shared" si="2"/>
        <v>5000</v>
      </c>
    </row>
    <row r="64" spans="1:8" ht="12.75">
      <c r="A64" s="2">
        <v>60</v>
      </c>
      <c r="B64" s="47">
        <v>9</v>
      </c>
      <c r="C64" s="64" t="s">
        <v>253</v>
      </c>
      <c r="D64" s="2" t="s">
        <v>254</v>
      </c>
      <c r="E64" s="11"/>
      <c r="F64" s="11"/>
      <c r="G64" s="54"/>
      <c r="H64" s="11">
        <f t="shared" si="2"/>
        <v>0</v>
      </c>
    </row>
    <row r="65" spans="1:8" ht="12.75">
      <c r="A65" s="2">
        <v>61</v>
      </c>
      <c r="B65" s="47">
        <v>10</v>
      </c>
      <c r="C65" s="18" t="s">
        <v>255</v>
      </c>
      <c r="D65" s="2" t="s">
        <v>256</v>
      </c>
      <c r="E65" s="11"/>
      <c r="F65" s="11"/>
      <c r="G65" s="54"/>
      <c r="H65" s="11">
        <f t="shared" si="2"/>
        <v>0</v>
      </c>
    </row>
    <row r="66" spans="1:8" ht="12.75">
      <c r="A66" s="2">
        <v>62</v>
      </c>
      <c r="B66" s="47">
        <v>11</v>
      </c>
      <c r="C66" s="64" t="s">
        <v>257</v>
      </c>
      <c r="D66" s="2" t="s">
        <v>258</v>
      </c>
      <c r="E66" s="11"/>
      <c r="F66" s="11">
        <v>330000</v>
      </c>
      <c r="G66" s="54">
        <v>0</v>
      </c>
      <c r="H66" s="11">
        <f t="shared" si="2"/>
        <v>330000</v>
      </c>
    </row>
    <row r="67" spans="1:8" ht="12.75">
      <c r="A67" s="2">
        <v>63</v>
      </c>
      <c r="B67" s="47" t="s">
        <v>259</v>
      </c>
      <c r="C67" s="67" t="s">
        <v>260</v>
      </c>
      <c r="D67" s="2" t="s">
        <v>261</v>
      </c>
      <c r="E67" s="12">
        <f>SUM(E56:E66)</f>
        <v>0</v>
      </c>
      <c r="F67" s="12">
        <f>SUM(F56:F66)</f>
        <v>1555000</v>
      </c>
      <c r="G67" s="12">
        <f>SUM(G56:G66)</f>
        <v>0</v>
      </c>
      <c r="H67" s="12">
        <f>SUM(H56:H66)</f>
        <v>1555000</v>
      </c>
    </row>
    <row r="68" spans="1:8" ht="12.75">
      <c r="A68" s="2">
        <v>64</v>
      </c>
      <c r="B68" s="47">
        <v>1</v>
      </c>
      <c r="C68" s="64" t="s">
        <v>262</v>
      </c>
      <c r="D68" s="2" t="s">
        <v>263</v>
      </c>
      <c r="E68" s="12"/>
      <c r="F68" s="12"/>
      <c r="G68" s="58"/>
      <c r="H68" s="11">
        <f>SUM(E68:G68)</f>
        <v>0</v>
      </c>
    </row>
    <row r="69" spans="1:8" ht="12.75">
      <c r="A69" s="2">
        <v>65</v>
      </c>
      <c r="B69" s="69">
        <v>2</v>
      </c>
      <c r="C69" s="55" t="s">
        <v>264</v>
      </c>
      <c r="D69" s="2" t="s">
        <v>265</v>
      </c>
      <c r="E69" s="11"/>
      <c r="F69" s="11"/>
      <c r="G69" s="54"/>
      <c r="H69" s="11">
        <f>SUM(E69:G69)</f>
        <v>0</v>
      </c>
    </row>
    <row r="70" spans="1:8" ht="12.75">
      <c r="A70" s="2">
        <v>66</v>
      </c>
      <c r="B70" s="47">
        <v>3</v>
      </c>
      <c r="C70" s="64" t="s">
        <v>266</v>
      </c>
      <c r="D70" s="2" t="s">
        <v>267</v>
      </c>
      <c r="E70" s="11"/>
      <c r="F70" s="11">
        <v>1700000</v>
      </c>
      <c r="G70" s="54"/>
      <c r="H70" s="11">
        <f>SUM(E70:G70)</f>
        <v>1700000</v>
      </c>
    </row>
    <row r="71" spans="1:8" ht="12.75">
      <c r="A71" s="2">
        <v>67</v>
      </c>
      <c r="B71" s="47">
        <v>4</v>
      </c>
      <c r="C71" s="64" t="s">
        <v>268</v>
      </c>
      <c r="D71" s="2" t="s">
        <v>269</v>
      </c>
      <c r="E71" s="11"/>
      <c r="F71" s="11"/>
      <c r="G71" s="54"/>
      <c r="H71" s="11">
        <f>SUM(E71:G71)</f>
        <v>0</v>
      </c>
    </row>
    <row r="72" spans="1:8" ht="12.75">
      <c r="A72" s="2">
        <v>68</v>
      </c>
      <c r="B72" s="69">
        <v>5</v>
      </c>
      <c r="C72" s="55" t="s">
        <v>270</v>
      </c>
      <c r="D72" s="2" t="s">
        <v>271</v>
      </c>
      <c r="E72" s="11"/>
      <c r="F72" s="11"/>
      <c r="G72" s="54"/>
      <c r="H72" s="11">
        <f>SUM(E72:G72)</f>
        <v>0</v>
      </c>
    </row>
    <row r="73" spans="1:8" ht="12.75">
      <c r="A73" s="2">
        <v>69</v>
      </c>
      <c r="B73" s="68" t="s">
        <v>272</v>
      </c>
      <c r="C73" s="59" t="s">
        <v>273</v>
      </c>
      <c r="D73" s="2" t="s">
        <v>274</v>
      </c>
      <c r="E73" s="12">
        <f>SUM(E68:E72)</f>
        <v>0</v>
      </c>
      <c r="F73" s="12">
        <f>SUM(F68:F72)</f>
        <v>1700000</v>
      </c>
      <c r="G73" s="12">
        <f>SUM(G68:G72)</f>
        <v>0</v>
      </c>
      <c r="H73" s="12">
        <f>SUM(H68:H72)</f>
        <v>1700000</v>
      </c>
    </row>
    <row r="74" spans="1:8" ht="12.75">
      <c r="A74" s="2">
        <v>70</v>
      </c>
      <c r="B74" s="68">
        <v>1</v>
      </c>
      <c r="C74" s="55" t="s">
        <v>275</v>
      </c>
      <c r="D74" s="2" t="s">
        <v>276</v>
      </c>
      <c r="E74" s="11"/>
      <c r="F74" s="11"/>
      <c r="G74" s="54"/>
      <c r="H74" s="11">
        <f>SUM(E74:G74)</f>
        <v>0</v>
      </c>
    </row>
    <row r="75" spans="1:8" ht="12.75">
      <c r="A75" s="2">
        <v>71</v>
      </c>
      <c r="B75" s="68">
        <v>2</v>
      </c>
      <c r="C75" s="55" t="s">
        <v>277</v>
      </c>
      <c r="D75" s="2" t="s">
        <v>278</v>
      </c>
      <c r="E75" s="11"/>
      <c r="F75" s="11"/>
      <c r="G75" s="54"/>
      <c r="H75" s="11">
        <f>SUM(E75:G75)</f>
        <v>0</v>
      </c>
    </row>
    <row r="76" spans="1:8" ht="12.75">
      <c r="A76" s="2">
        <v>72</v>
      </c>
      <c r="B76" s="68">
        <v>3</v>
      </c>
      <c r="C76" s="2" t="s">
        <v>279</v>
      </c>
      <c r="D76" s="2" t="s">
        <v>280</v>
      </c>
      <c r="E76" s="11"/>
      <c r="F76" s="11"/>
      <c r="G76" s="54"/>
      <c r="H76" s="11">
        <f>SUM(E76:G76)</f>
        <v>0</v>
      </c>
    </row>
    <row r="77" spans="1:8" ht="12.75">
      <c r="A77" s="2">
        <v>73</v>
      </c>
      <c r="B77" s="68">
        <v>4</v>
      </c>
      <c r="C77" s="2" t="s">
        <v>281</v>
      </c>
      <c r="D77" s="2" t="s">
        <v>282</v>
      </c>
      <c r="E77" s="11"/>
      <c r="F77" s="11"/>
      <c r="G77" s="54"/>
      <c r="H77" s="11">
        <f>SUM(E77:G77)</f>
        <v>0</v>
      </c>
    </row>
    <row r="78" spans="1:8" ht="12.75">
      <c r="A78" s="2">
        <v>74</v>
      </c>
      <c r="B78" s="68">
        <v>5</v>
      </c>
      <c r="C78" s="55" t="s">
        <v>283</v>
      </c>
      <c r="D78" s="2" t="s">
        <v>284</v>
      </c>
      <c r="E78" s="11"/>
      <c r="F78" s="11"/>
      <c r="G78" s="54"/>
      <c r="H78" s="11">
        <f>SUM(E78:G78)</f>
        <v>0</v>
      </c>
    </row>
    <row r="79" spans="1:8" ht="12.75">
      <c r="A79" s="2">
        <v>75</v>
      </c>
      <c r="B79" s="68" t="s">
        <v>285</v>
      </c>
      <c r="C79" s="1" t="s">
        <v>286</v>
      </c>
      <c r="D79" s="2" t="s">
        <v>287</v>
      </c>
      <c r="E79" s="12">
        <f>SUM(E74:E78)</f>
        <v>0</v>
      </c>
      <c r="F79" s="12">
        <f>SUM(F74:F78)</f>
        <v>0</v>
      </c>
      <c r="G79" s="12">
        <f>SUM(G74:G78)</f>
        <v>0</v>
      </c>
      <c r="H79" s="12">
        <f>SUM(H74:H78)</f>
        <v>0</v>
      </c>
    </row>
    <row r="80" spans="1:8" ht="12.75">
      <c r="A80" s="2">
        <v>76</v>
      </c>
      <c r="B80" s="68">
        <v>1</v>
      </c>
      <c r="C80" s="55" t="s">
        <v>288</v>
      </c>
      <c r="D80" s="2" t="s">
        <v>289</v>
      </c>
      <c r="E80" s="11"/>
      <c r="F80" s="11"/>
      <c r="G80" s="54"/>
      <c r="H80" s="11">
        <f>SUM(E80:G80)</f>
        <v>0</v>
      </c>
    </row>
    <row r="81" spans="1:8" ht="12.75">
      <c r="A81" s="2">
        <v>77</v>
      </c>
      <c r="B81" s="68">
        <v>2</v>
      </c>
      <c r="C81" s="2" t="s">
        <v>290</v>
      </c>
      <c r="D81" s="2" t="s">
        <v>291</v>
      </c>
      <c r="E81" s="11"/>
      <c r="F81" s="11"/>
      <c r="G81" s="58"/>
      <c r="H81" s="11">
        <f>SUM(E81:G81)</f>
        <v>0</v>
      </c>
    </row>
    <row r="82" spans="1:8" ht="12.75">
      <c r="A82" s="2">
        <v>78</v>
      </c>
      <c r="B82" s="68">
        <v>3</v>
      </c>
      <c r="C82" s="2" t="s">
        <v>292</v>
      </c>
      <c r="D82" s="2" t="s">
        <v>293</v>
      </c>
      <c r="E82" s="11"/>
      <c r="F82" s="11"/>
      <c r="G82" s="58"/>
      <c r="H82" s="11">
        <f>SUM(E82:G82)</f>
        <v>0</v>
      </c>
    </row>
    <row r="83" spans="1:8" ht="12.75">
      <c r="A83" s="2">
        <v>79</v>
      </c>
      <c r="B83" s="68">
        <v>4</v>
      </c>
      <c r="C83" s="2" t="s">
        <v>294</v>
      </c>
      <c r="D83" s="2" t="s">
        <v>295</v>
      </c>
      <c r="E83" s="11"/>
      <c r="F83" s="11"/>
      <c r="G83" s="58"/>
      <c r="H83" s="11">
        <f>SUM(E83:G83)</f>
        <v>0</v>
      </c>
    </row>
    <row r="84" spans="1:8" ht="12.75">
      <c r="A84" s="2">
        <v>80</v>
      </c>
      <c r="B84" s="68">
        <v>5</v>
      </c>
      <c r="C84" s="2" t="s">
        <v>296</v>
      </c>
      <c r="D84" s="2" t="s">
        <v>297</v>
      </c>
      <c r="E84" s="11"/>
      <c r="F84" s="11"/>
      <c r="G84" s="54"/>
      <c r="H84" s="11">
        <f>SUM(E84:G84)</f>
        <v>0</v>
      </c>
    </row>
    <row r="85" spans="1:8" ht="12.75">
      <c r="A85" s="2">
        <v>81</v>
      </c>
      <c r="B85" s="70" t="s">
        <v>298</v>
      </c>
      <c r="C85" s="67" t="s">
        <v>299</v>
      </c>
      <c r="D85" s="2" t="s">
        <v>300</v>
      </c>
      <c r="E85" s="12">
        <f>SUM(E80:E84)</f>
        <v>0</v>
      </c>
      <c r="F85" s="12">
        <f>SUM(F80:F84)</f>
        <v>0</v>
      </c>
      <c r="G85" s="12">
        <f>SUM(G80:G84)</f>
        <v>0</v>
      </c>
      <c r="H85" s="12">
        <f>SUM(H80:H84)</f>
        <v>0</v>
      </c>
    </row>
    <row r="86" spans="1:8" ht="12.75">
      <c r="A86" s="2">
        <v>82</v>
      </c>
      <c r="B86" s="68" t="s">
        <v>301</v>
      </c>
      <c r="C86" s="59" t="s">
        <v>302</v>
      </c>
      <c r="D86" s="2" t="s">
        <v>303</v>
      </c>
      <c r="E86" s="12">
        <f>E21+E31+E38+E55+E67+E73+E79+E85</f>
        <v>25647746</v>
      </c>
      <c r="F86" s="12">
        <f>F21+F31+F38+F55+F67+F73+F79+F85</f>
        <v>11205000</v>
      </c>
      <c r="G86" s="12">
        <f>G21+G31+G38+G55+G67+G73+G79+G85</f>
        <v>0</v>
      </c>
      <c r="H86" s="12">
        <f>H21+H31+H38+H55+H67+H73+H79+H85</f>
        <v>38000784</v>
      </c>
    </row>
    <row r="87" spans="1:8" ht="12.75">
      <c r="A87" s="2">
        <v>83</v>
      </c>
      <c r="B87" s="68">
        <v>1</v>
      </c>
      <c r="C87" s="18" t="s">
        <v>304</v>
      </c>
      <c r="D87" s="2" t="s">
        <v>305</v>
      </c>
      <c r="E87" s="11"/>
      <c r="F87" s="11"/>
      <c r="G87" s="54"/>
      <c r="H87" s="11">
        <f>SUM(E87:G87)</f>
        <v>0</v>
      </c>
    </row>
    <row r="88" spans="1:8" ht="12.75">
      <c r="A88" s="2">
        <v>84</v>
      </c>
      <c r="B88" s="68">
        <v>2</v>
      </c>
      <c r="C88" s="55" t="s">
        <v>306</v>
      </c>
      <c r="D88" s="2" t="s">
        <v>307</v>
      </c>
      <c r="E88" s="11"/>
      <c r="F88" s="11"/>
      <c r="G88" s="54"/>
      <c r="H88" s="11">
        <f>SUM(E88:G88)</f>
        <v>0</v>
      </c>
    </row>
    <row r="89" spans="1:8" ht="12.75">
      <c r="A89" s="2">
        <v>85</v>
      </c>
      <c r="B89" s="68">
        <v>3</v>
      </c>
      <c r="C89" s="18" t="s">
        <v>308</v>
      </c>
      <c r="D89" s="2" t="s">
        <v>309</v>
      </c>
      <c r="E89" s="11"/>
      <c r="F89" s="11"/>
      <c r="G89" s="54"/>
      <c r="H89" s="11">
        <f>SUM(E89:G89)</f>
        <v>0</v>
      </c>
    </row>
    <row r="90" spans="1:8" ht="12.75">
      <c r="A90" s="2">
        <v>86</v>
      </c>
      <c r="B90" s="68" t="s">
        <v>310</v>
      </c>
      <c r="C90" s="6" t="s">
        <v>311</v>
      </c>
      <c r="D90" s="2" t="s">
        <v>312</v>
      </c>
      <c r="E90" s="12">
        <f>SUM(E87:E89)</f>
        <v>0</v>
      </c>
      <c r="F90" s="12">
        <f>SUM(F87:F89)</f>
        <v>0</v>
      </c>
      <c r="G90" s="12">
        <f>SUM(G87:G89)</f>
        <v>0</v>
      </c>
      <c r="H90" s="12">
        <f>SUM(H87:H89)</f>
        <v>0</v>
      </c>
    </row>
    <row r="91" spans="1:8" ht="12.75">
      <c r="A91" s="2">
        <v>87</v>
      </c>
      <c r="B91" s="68">
        <v>1</v>
      </c>
      <c r="C91" s="2" t="s">
        <v>313</v>
      </c>
      <c r="D91" s="2" t="s">
        <v>314</v>
      </c>
      <c r="E91" s="12"/>
      <c r="F91" s="12"/>
      <c r="G91" s="58"/>
      <c r="H91" s="11">
        <f>SUM(E91:G91)</f>
        <v>0</v>
      </c>
    </row>
    <row r="92" spans="1:8" ht="12.75">
      <c r="A92" s="2">
        <v>88</v>
      </c>
      <c r="B92" s="68">
        <v>2</v>
      </c>
      <c r="C92" s="2" t="s">
        <v>315</v>
      </c>
      <c r="D92" s="2" t="s">
        <v>316</v>
      </c>
      <c r="E92" s="11"/>
      <c r="F92" s="11"/>
      <c r="G92" s="54"/>
      <c r="H92" s="11">
        <f>SUM(E92:G92)</f>
        <v>0</v>
      </c>
    </row>
    <row r="93" spans="1:8" ht="12.75">
      <c r="A93" s="2">
        <v>89</v>
      </c>
      <c r="B93" s="70">
        <v>3</v>
      </c>
      <c r="C93" s="2" t="s">
        <v>317</v>
      </c>
      <c r="D93" s="2" t="s">
        <v>318</v>
      </c>
      <c r="E93" s="11"/>
      <c r="F93" s="11"/>
      <c r="G93" s="54"/>
      <c r="H93" s="11">
        <f>SUM(E93:G93)</f>
        <v>0</v>
      </c>
    </row>
    <row r="94" spans="1:8" ht="12.75">
      <c r="A94" s="2">
        <v>90</v>
      </c>
      <c r="B94" s="68">
        <v>4</v>
      </c>
      <c r="C94" s="2" t="s">
        <v>319</v>
      </c>
      <c r="D94" s="2" t="s">
        <v>320</v>
      </c>
      <c r="E94" s="11"/>
      <c r="F94" s="11"/>
      <c r="G94" s="54"/>
      <c r="H94" s="11">
        <f>SUM(E94:G94)</f>
        <v>0</v>
      </c>
    </row>
    <row r="95" spans="1:8" ht="12.75">
      <c r="A95" s="2">
        <v>91</v>
      </c>
      <c r="B95" s="68" t="s">
        <v>321</v>
      </c>
      <c r="C95" s="1" t="s">
        <v>322</v>
      </c>
      <c r="D95" s="2" t="s">
        <v>323</v>
      </c>
      <c r="E95" s="12">
        <f>SUM(E91:E94)</f>
        <v>0</v>
      </c>
      <c r="F95" s="12">
        <f>SUM(F91:F94)</f>
        <v>0</v>
      </c>
      <c r="G95" s="12">
        <f>SUM(G91:G94)</f>
        <v>0</v>
      </c>
      <c r="H95" s="12">
        <f>SUM(H91:H94)</f>
        <v>0</v>
      </c>
    </row>
    <row r="96" spans="1:8" ht="12.75">
      <c r="A96" s="2">
        <v>92</v>
      </c>
      <c r="B96" s="68">
        <v>1</v>
      </c>
      <c r="C96" s="55" t="s">
        <v>324</v>
      </c>
      <c r="D96" s="2" t="s">
        <v>325</v>
      </c>
      <c r="E96" s="11"/>
      <c r="F96" s="11"/>
      <c r="G96" s="54"/>
      <c r="H96" s="11"/>
    </row>
    <row r="97" spans="1:8" ht="12.75">
      <c r="A97" s="2">
        <v>93</v>
      </c>
      <c r="B97" s="68" t="s">
        <v>142</v>
      </c>
      <c r="C97" s="55" t="s">
        <v>326</v>
      </c>
      <c r="D97" s="2"/>
      <c r="E97" s="11">
        <v>13000000</v>
      </c>
      <c r="F97" s="11">
        <v>0</v>
      </c>
      <c r="G97" s="54"/>
      <c r="H97" s="11">
        <f>SUM(E97:G97)</f>
        <v>13000000</v>
      </c>
    </row>
    <row r="98" spans="1:8" ht="12.75">
      <c r="A98" s="2">
        <v>94</v>
      </c>
      <c r="B98" s="68" t="s">
        <v>144</v>
      </c>
      <c r="C98" s="71" t="s">
        <v>327</v>
      </c>
      <c r="D98" s="2"/>
      <c r="E98" s="11">
        <v>0</v>
      </c>
      <c r="F98" s="11"/>
      <c r="G98" s="58"/>
      <c r="H98" s="11">
        <f>SUM(E98:G98)</f>
        <v>0</v>
      </c>
    </row>
    <row r="99" spans="1:8" ht="12.75">
      <c r="A99" s="2">
        <v>95</v>
      </c>
      <c r="B99" s="47">
        <v>2</v>
      </c>
      <c r="C99" s="65" t="s">
        <v>328</v>
      </c>
      <c r="D99" s="2" t="s">
        <v>329</v>
      </c>
      <c r="E99" s="11"/>
      <c r="F99" s="11"/>
      <c r="G99" s="54"/>
      <c r="H99" s="11">
        <f>SUM(E99:G99)</f>
        <v>0</v>
      </c>
    </row>
    <row r="100" spans="1:8" ht="12.75">
      <c r="A100" s="2">
        <v>96</v>
      </c>
      <c r="B100" s="47" t="s">
        <v>330</v>
      </c>
      <c r="C100" s="72" t="s">
        <v>331</v>
      </c>
      <c r="D100" s="2" t="s">
        <v>332</v>
      </c>
      <c r="E100" s="12">
        <f>SUM(E97:E99)</f>
        <v>13000000</v>
      </c>
      <c r="F100" s="12">
        <f>SUM(F97:F99)</f>
        <v>0</v>
      </c>
      <c r="G100" s="12">
        <f>SUM(G97:G99)</f>
        <v>0</v>
      </c>
      <c r="H100" s="12">
        <f>SUM(H97:H99)</f>
        <v>13000000</v>
      </c>
    </row>
    <row r="101" spans="1:8" ht="12.75">
      <c r="A101" s="2">
        <v>97</v>
      </c>
      <c r="B101" s="68">
        <v>1</v>
      </c>
      <c r="C101" s="73" t="s">
        <v>333</v>
      </c>
      <c r="D101" s="2" t="s">
        <v>334</v>
      </c>
      <c r="E101" s="11"/>
      <c r="F101" s="11"/>
      <c r="G101" s="54"/>
      <c r="H101" s="11">
        <f aca="true" t="shared" si="3" ref="H101:H106">SUM(E101:G101)</f>
        <v>0</v>
      </c>
    </row>
    <row r="102" spans="1:8" ht="12.75">
      <c r="A102" s="2">
        <v>98</v>
      </c>
      <c r="B102" s="47">
        <v>2</v>
      </c>
      <c r="C102" s="65" t="s">
        <v>335</v>
      </c>
      <c r="D102" s="2" t="s">
        <v>336</v>
      </c>
      <c r="E102" s="11"/>
      <c r="F102" s="11"/>
      <c r="G102" s="54"/>
      <c r="H102" s="11">
        <f t="shared" si="3"/>
        <v>0</v>
      </c>
    </row>
    <row r="103" spans="1:8" ht="12.75">
      <c r="A103" s="2">
        <v>99</v>
      </c>
      <c r="B103" s="47">
        <v>3</v>
      </c>
      <c r="C103" s="65" t="s">
        <v>337</v>
      </c>
      <c r="D103" s="2" t="s">
        <v>338</v>
      </c>
      <c r="E103" s="12"/>
      <c r="F103" s="12"/>
      <c r="G103" s="58"/>
      <c r="H103" s="11">
        <f t="shared" si="3"/>
        <v>0</v>
      </c>
    </row>
    <row r="104" spans="1:8" ht="12.75">
      <c r="A104" s="2">
        <v>100</v>
      </c>
      <c r="B104" s="47">
        <v>4</v>
      </c>
      <c r="C104" s="18" t="s">
        <v>339</v>
      </c>
      <c r="D104" s="2" t="s">
        <v>340</v>
      </c>
      <c r="E104" s="11"/>
      <c r="F104" s="11"/>
      <c r="G104" s="54"/>
      <c r="H104" s="11">
        <f t="shared" si="3"/>
        <v>0</v>
      </c>
    </row>
    <row r="105" spans="1:8" ht="12.75">
      <c r="A105" s="2">
        <v>101</v>
      </c>
      <c r="B105" s="56">
        <v>5</v>
      </c>
      <c r="C105" s="74" t="s">
        <v>341</v>
      </c>
      <c r="D105" s="2" t="s">
        <v>342</v>
      </c>
      <c r="E105" s="11"/>
      <c r="F105" s="11"/>
      <c r="G105" s="54"/>
      <c r="H105" s="11">
        <f t="shared" si="3"/>
        <v>0</v>
      </c>
    </row>
    <row r="106" spans="1:8" ht="12.75">
      <c r="A106" s="2">
        <v>102</v>
      </c>
      <c r="B106" s="56">
        <v>6</v>
      </c>
      <c r="C106" s="18" t="s">
        <v>343</v>
      </c>
      <c r="D106" s="2" t="s">
        <v>344</v>
      </c>
      <c r="E106" s="11"/>
      <c r="F106" s="11"/>
      <c r="G106" s="54"/>
      <c r="H106" s="11">
        <f t="shared" si="3"/>
        <v>0</v>
      </c>
    </row>
    <row r="107" spans="1:8" ht="12.75">
      <c r="A107" s="2">
        <v>103</v>
      </c>
      <c r="B107" s="47" t="s">
        <v>345</v>
      </c>
      <c r="C107" s="72" t="s">
        <v>346</v>
      </c>
      <c r="D107" s="2" t="s">
        <v>347</v>
      </c>
      <c r="E107" s="12">
        <f>SUM(E101:E106)+E100+E95+E90</f>
        <v>13000000</v>
      </c>
      <c r="F107" s="12">
        <f>SUM(F101:F106)+F100+F95+F90</f>
        <v>0</v>
      </c>
      <c r="G107" s="12">
        <f>SUM(G101:G106)+G100+G95+G90</f>
        <v>0</v>
      </c>
      <c r="H107" s="12">
        <f>SUM(H101:H106)+H100+H95+H90</f>
        <v>13000000</v>
      </c>
    </row>
    <row r="108" spans="1:8" ht="12.75">
      <c r="A108" s="2">
        <v>104</v>
      </c>
      <c r="B108" s="56">
        <v>1</v>
      </c>
      <c r="C108" s="2" t="s">
        <v>348</v>
      </c>
      <c r="D108" s="2" t="s">
        <v>349</v>
      </c>
      <c r="E108" s="11"/>
      <c r="F108" s="11"/>
      <c r="G108" s="54"/>
      <c r="H108" s="11">
        <f>SUM(E108:G108)</f>
        <v>0</v>
      </c>
    </row>
    <row r="109" spans="1:8" ht="12.75">
      <c r="A109" s="2">
        <v>105</v>
      </c>
      <c r="B109" s="47">
        <v>2</v>
      </c>
      <c r="C109" s="2" t="s">
        <v>350</v>
      </c>
      <c r="D109" s="2" t="s">
        <v>351</v>
      </c>
      <c r="E109" s="11"/>
      <c r="F109" s="12"/>
      <c r="G109" s="54"/>
      <c r="H109" s="11">
        <f>SUM(E109:G109)</f>
        <v>0</v>
      </c>
    </row>
    <row r="110" spans="1:8" ht="12.75">
      <c r="A110" s="2">
        <v>106</v>
      </c>
      <c r="B110" s="68">
        <v>3</v>
      </c>
      <c r="C110" s="2" t="s">
        <v>352</v>
      </c>
      <c r="D110" s="2" t="s">
        <v>353</v>
      </c>
      <c r="E110" s="11"/>
      <c r="F110" s="11"/>
      <c r="G110" s="54"/>
      <c r="H110" s="11">
        <f>SUM(E110:G110)</f>
        <v>0</v>
      </c>
    </row>
    <row r="111" spans="1:8" ht="12.75">
      <c r="A111" s="2">
        <v>107</v>
      </c>
      <c r="B111" s="68">
        <v>4</v>
      </c>
      <c r="C111" s="2" t="s">
        <v>354</v>
      </c>
      <c r="D111" s="2" t="s">
        <v>355</v>
      </c>
      <c r="E111" s="11"/>
      <c r="F111" s="11"/>
      <c r="G111" s="54"/>
      <c r="H111" s="11">
        <f>SUM(E111:G111)</f>
        <v>0</v>
      </c>
    </row>
    <row r="112" spans="1:8" ht="12.75">
      <c r="A112" s="2">
        <v>108</v>
      </c>
      <c r="B112" s="68">
        <v>5</v>
      </c>
      <c r="C112" s="2" t="s">
        <v>356</v>
      </c>
      <c r="D112" s="2" t="s">
        <v>357</v>
      </c>
      <c r="E112" s="11"/>
      <c r="F112" s="11"/>
      <c r="G112" s="54"/>
      <c r="H112" s="11">
        <f>SUM(E112:G112)</f>
        <v>0</v>
      </c>
    </row>
    <row r="113" spans="1:8" ht="12.75">
      <c r="A113" s="2">
        <v>109</v>
      </c>
      <c r="B113" s="68" t="s">
        <v>358</v>
      </c>
      <c r="C113" s="72" t="s">
        <v>359</v>
      </c>
      <c r="D113" s="2" t="s">
        <v>360</v>
      </c>
      <c r="E113" s="12">
        <f>SUM(E108:E112)</f>
        <v>0</v>
      </c>
      <c r="F113" s="12">
        <f>SUM(F108:F112)</f>
        <v>0</v>
      </c>
      <c r="G113" s="12">
        <f>SUM(G108:G112)</f>
        <v>0</v>
      </c>
      <c r="H113" s="12">
        <f>SUM(H108:H112)</f>
        <v>0</v>
      </c>
    </row>
    <row r="114" spans="1:8" ht="12.75">
      <c r="A114" s="2">
        <v>110</v>
      </c>
      <c r="B114" s="68">
        <v>1</v>
      </c>
      <c r="C114" s="74" t="s">
        <v>361</v>
      </c>
      <c r="D114" s="2" t="s">
        <v>362</v>
      </c>
      <c r="E114" s="11"/>
      <c r="F114" s="11"/>
      <c r="G114" s="54"/>
      <c r="H114" s="11">
        <f>SUM(E114:G114)</f>
        <v>0</v>
      </c>
    </row>
    <row r="115" spans="1:8" ht="12.75">
      <c r="A115" s="2">
        <v>111</v>
      </c>
      <c r="B115" s="68">
        <v>2</v>
      </c>
      <c r="C115" s="18" t="s">
        <v>363</v>
      </c>
      <c r="D115" s="2" t="s">
        <v>364</v>
      </c>
      <c r="E115" s="11"/>
      <c r="F115" s="11"/>
      <c r="G115" s="54"/>
      <c r="H115" s="11">
        <f>SUM(E115:G115)</f>
        <v>0</v>
      </c>
    </row>
    <row r="116" spans="1:8" ht="12.75">
      <c r="A116" s="2">
        <v>112</v>
      </c>
      <c r="B116" s="68" t="s">
        <v>365</v>
      </c>
      <c r="C116" s="75" t="s">
        <v>366</v>
      </c>
      <c r="D116" s="2" t="s">
        <v>367</v>
      </c>
      <c r="E116" s="12">
        <f>E90+E95+E107+E113+E114+E115</f>
        <v>13000000</v>
      </c>
      <c r="F116" s="12">
        <f>F90+F95+F107+F113+F114+F115</f>
        <v>0</v>
      </c>
      <c r="G116" s="12">
        <f>G90+G95+G107+G113+G114+G115</f>
        <v>0</v>
      </c>
      <c r="H116" s="12">
        <f>H90+H95+H107+H113+H114+H115</f>
        <v>13000000</v>
      </c>
    </row>
    <row r="117" spans="1:8" ht="12.75">
      <c r="A117" s="2">
        <v>113</v>
      </c>
      <c r="B117" s="62" t="s">
        <v>368</v>
      </c>
      <c r="C117" s="6" t="s">
        <v>369</v>
      </c>
      <c r="D117" s="6"/>
      <c r="E117" s="12">
        <f>E86+E116</f>
        <v>38647746</v>
      </c>
      <c r="F117" s="12">
        <f>F86+F116</f>
        <v>11205000</v>
      </c>
      <c r="G117" s="12">
        <f>G86+G116</f>
        <v>0</v>
      </c>
      <c r="H117" s="12">
        <f>H86+H116</f>
        <v>51000784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7">
      <selection activeCell="E31" sqref="E31"/>
    </sheetView>
  </sheetViews>
  <sheetFormatPr defaultColWidth="9.140625" defaultRowHeight="12.75"/>
  <cols>
    <col min="1" max="1" width="4.8515625" style="18" customWidth="1"/>
    <col min="2" max="2" width="49.28125" style="0" customWidth="1"/>
    <col min="3" max="4" width="10.28125" style="0" customWidth="1"/>
    <col min="5" max="5" width="10.140625" style="0" customWidth="1"/>
    <col min="6" max="6" width="12.57421875" style="0" customWidth="1"/>
    <col min="7" max="8" width="9.28125" style="0" customWidth="1"/>
    <col min="10" max="10" width="9.28125" style="0" customWidth="1"/>
    <col min="11" max="11" width="9.8515625" style="0" customWidth="1"/>
    <col min="12" max="12" width="10.140625" style="0" customWidth="1"/>
  </cols>
  <sheetData>
    <row r="1" ht="12.75">
      <c r="B1" s="18" t="s">
        <v>600</v>
      </c>
    </row>
    <row r="3" ht="12.75">
      <c r="B3" t="s">
        <v>370</v>
      </c>
    </row>
    <row r="4" spans="2:11" ht="12.75">
      <c r="B4" s="1" t="s">
        <v>371</v>
      </c>
      <c r="E4" s="15"/>
      <c r="F4" s="15"/>
      <c r="G4" s="15"/>
      <c r="H4" s="15"/>
      <c r="I4" s="15"/>
      <c r="J4" s="15"/>
      <c r="K4" s="15"/>
    </row>
    <row r="5" spans="2:11" ht="12.75">
      <c r="B5" s="1" t="s">
        <v>0</v>
      </c>
      <c r="C5" s="17" t="s">
        <v>63</v>
      </c>
      <c r="E5" s="15"/>
      <c r="F5" s="15"/>
      <c r="G5" s="15"/>
      <c r="H5" s="15"/>
      <c r="I5" s="15"/>
      <c r="J5" s="15"/>
      <c r="K5" s="15"/>
    </row>
    <row r="6" spans="2:11" ht="12.75">
      <c r="B6" s="1" t="s">
        <v>2</v>
      </c>
      <c r="C6" t="s">
        <v>3</v>
      </c>
      <c r="D6" t="s">
        <v>50</v>
      </c>
      <c r="E6" s="15" t="s">
        <v>51</v>
      </c>
      <c r="F6" s="76" t="s">
        <v>372</v>
      </c>
      <c r="G6" s="77"/>
      <c r="H6" s="15"/>
      <c r="I6" s="15"/>
      <c r="J6" s="15"/>
      <c r="K6" s="15"/>
    </row>
    <row r="7" spans="1:11" ht="12.75">
      <c r="A7" s="2"/>
      <c r="B7" s="6" t="s">
        <v>37</v>
      </c>
      <c r="C7" s="55" t="s">
        <v>373</v>
      </c>
      <c r="D7" s="78"/>
      <c r="E7" s="10"/>
      <c r="F7" s="59" t="s">
        <v>374</v>
      </c>
      <c r="G7" s="79"/>
      <c r="H7" s="15"/>
      <c r="I7" s="80"/>
      <c r="J7" s="15"/>
      <c r="K7" s="15"/>
    </row>
    <row r="8" spans="1:11" ht="12.75">
      <c r="A8" s="2"/>
      <c r="B8" s="6"/>
      <c r="C8" s="81" t="s">
        <v>375</v>
      </c>
      <c r="D8" s="81" t="s">
        <v>376</v>
      </c>
      <c r="E8" s="81" t="s">
        <v>377</v>
      </c>
      <c r="F8" s="59"/>
      <c r="G8" s="5"/>
      <c r="H8" s="15"/>
      <c r="I8" s="80"/>
      <c r="J8" s="15"/>
      <c r="K8" s="15"/>
    </row>
    <row r="9" spans="1:11" ht="12.75">
      <c r="A9" s="2">
        <v>1</v>
      </c>
      <c r="B9" s="48" t="s">
        <v>378</v>
      </c>
      <c r="C9" s="82"/>
      <c r="D9" s="83"/>
      <c r="E9" s="84"/>
      <c r="F9" s="85"/>
      <c r="G9" s="86"/>
      <c r="H9" s="15"/>
      <c r="I9" s="80"/>
      <c r="J9" s="15"/>
      <c r="K9" s="15"/>
    </row>
    <row r="10" spans="1:11" ht="12.75">
      <c r="A10" s="2">
        <v>2</v>
      </c>
      <c r="B10" s="48" t="s">
        <v>379</v>
      </c>
      <c r="C10" s="82"/>
      <c r="D10" s="83"/>
      <c r="E10" s="84"/>
      <c r="F10" s="85"/>
      <c r="G10" s="86"/>
      <c r="H10" s="15"/>
      <c r="I10" s="80"/>
      <c r="J10" s="15"/>
      <c r="K10" s="15"/>
    </row>
    <row r="11" spans="1:11" ht="12.75">
      <c r="A11" s="2">
        <v>3</v>
      </c>
      <c r="B11" s="2" t="s">
        <v>380</v>
      </c>
      <c r="C11" s="87">
        <v>12293145</v>
      </c>
      <c r="D11" s="83"/>
      <c r="E11" s="87"/>
      <c r="F11" s="88">
        <f aca="true" t="shared" si="0" ref="F11:F16">SUM(C11:E11)</f>
        <v>12293145</v>
      </c>
      <c r="G11" s="79"/>
      <c r="H11" s="15"/>
      <c r="I11" s="15"/>
      <c r="J11" s="15"/>
      <c r="K11" s="15"/>
    </row>
    <row r="12" spans="1:11" ht="12.75">
      <c r="A12" s="2">
        <v>4</v>
      </c>
      <c r="B12" s="2" t="s">
        <v>381</v>
      </c>
      <c r="C12" s="83">
        <v>2025546</v>
      </c>
      <c r="D12" s="83"/>
      <c r="E12" s="87"/>
      <c r="F12" s="88">
        <f t="shared" si="0"/>
        <v>2025546</v>
      </c>
      <c r="G12" s="89"/>
      <c r="H12" s="15"/>
      <c r="I12" s="73"/>
      <c r="J12" s="15"/>
      <c r="K12" s="15"/>
    </row>
    <row r="13" spans="1:11" ht="12.75">
      <c r="A13" s="2">
        <v>5</v>
      </c>
      <c r="B13" s="2" t="s">
        <v>382</v>
      </c>
      <c r="C13" s="83">
        <v>15815701</v>
      </c>
      <c r="D13" s="83"/>
      <c r="E13" s="87"/>
      <c r="F13" s="88">
        <f t="shared" si="0"/>
        <v>15815701</v>
      </c>
      <c r="G13" s="89"/>
      <c r="H13" s="15"/>
      <c r="I13" s="90"/>
      <c r="J13" s="90"/>
      <c r="K13" s="90"/>
    </row>
    <row r="14" spans="1:11" ht="12.75">
      <c r="A14" s="2">
        <v>6</v>
      </c>
      <c r="B14" s="2" t="s">
        <v>383</v>
      </c>
      <c r="C14" s="83">
        <v>2995060</v>
      </c>
      <c r="D14" s="83"/>
      <c r="E14" s="87"/>
      <c r="F14" s="88">
        <f t="shared" si="0"/>
        <v>2995060</v>
      </c>
      <c r="G14" s="89"/>
      <c r="H14" s="90"/>
      <c r="I14" s="73"/>
      <c r="J14" s="15"/>
      <c r="K14" s="15"/>
    </row>
    <row r="15" spans="1:11" ht="12.75">
      <c r="A15" s="2">
        <v>7</v>
      </c>
      <c r="B15" s="2" t="s">
        <v>384</v>
      </c>
      <c r="C15" s="83">
        <v>3409906</v>
      </c>
      <c r="D15" s="83">
        <v>1130000</v>
      </c>
      <c r="E15" s="87"/>
      <c r="F15" s="88">
        <f t="shared" si="0"/>
        <v>4539906</v>
      </c>
      <c r="G15" s="89"/>
      <c r="H15" s="90"/>
      <c r="I15" s="90"/>
      <c r="J15" s="15"/>
      <c r="K15" s="15"/>
    </row>
    <row r="16" spans="1:11" ht="12.75">
      <c r="A16" s="2">
        <v>8</v>
      </c>
      <c r="B16" s="2" t="s">
        <v>385</v>
      </c>
      <c r="C16" s="83">
        <f>SUM(C11:C15)</f>
        <v>36539358</v>
      </c>
      <c r="D16" s="83">
        <f>SUM(D12:D15)</f>
        <v>1130000</v>
      </c>
      <c r="E16" s="87">
        <f>SUM(E14:E15)</f>
        <v>0</v>
      </c>
      <c r="F16" s="85">
        <f t="shared" si="0"/>
        <v>37669358</v>
      </c>
      <c r="G16" s="91"/>
      <c r="H16" s="15"/>
      <c r="I16" s="73"/>
      <c r="J16" s="15"/>
      <c r="K16" s="15"/>
    </row>
    <row r="17" spans="1:11" ht="12.75">
      <c r="A17" s="2"/>
      <c r="B17" s="2"/>
      <c r="C17" s="83"/>
      <c r="D17" s="83"/>
      <c r="E17" s="87"/>
      <c r="F17" s="85"/>
      <c r="G17" s="91"/>
      <c r="H17" s="15"/>
      <c r="I17" s="73"/>
      <c r="J17" s="15"/>
      <c r="K17" s="15"/>
    </row>
    <row r="18" spans="1:11" ht="12.75">
      <c r="A18" s="57">
        <v>9</v>
      </c>
      <c r="B18" s="6" t="s">
        <v>386</v>
      </c>
      <c r="C18" s="83"/>
      <c r="D18" s="83"/>
      <c r="E18" s="82"/>
      <c r="F18" s="85"/>
      <c r="G18" s="91"/>
      <c r="H18" s="15"/>
      <c r="I18" s="80"/>
      <c r="J18" s="15"/>
      <c r="K18" s="15"/>
    </row>
    <row r="19" spans="1:11" ht="12.75">
      <c r="A19" s="57">
        <v>10</v>
      </c>
      <c r="B19" s="6" t="s">
        <v>379</v>
      </c>
      <c r="C19" s="83"/>
      <c r="D19" s="83"/>
      <c r="E19" s="82"/>
      <c r="F19" s="85"/>
      <c r="G19" s="91"/>
      <c r="H19" s="15"/>
      <c r="I19" s="80"/>
      <c r="J19" s="15"/>
      <c r="K19" s="15"/>
    </row>
    <row r="20" spans="1:11" ht="12.75">
      <c r="A20" s="2">
        <v>11</v>
      </c>
      <c r="B20" s="2" t="s">
        <v>387</v>
      </c>
      <c r="C20" s="83">
        <v>7432338</v>
      </c>
      <c r="D20" s="83"/>
      <c r="E20" s="87"/>
      <c r="F20" s="85">
        <f aca="true" t="shared" si="1" ref="F20:F25">SUM(C20:E20)</f>
        <v>7432338</v>
      </c>
      <c r="G20" s="91"/>
      <c r="H20" s="15"/>
      <c r="I20" s="73"/>
      <c r="J20" s="15"/>
      <c r="K20" s="15"/>
    </row>
    <row r="21" spans="1:11" ht="12.75">
      <c r="A21" s="2">
        <v>12</v>
      </c>
      <c r="B21" s="2" t="s">
        <v>388</v>
      </c>
      <c r="C21" s="83">
        <v>2000000</v>
      </c>
      <c r="D21" s="83"/>
      <c r="E21" s="87"/>
      <c r="F21" s="85">
        <f t="shared" si="1"/>
        <v>2000000</v>
      </c>
      <c r="G21" s="91"/>
      <c r="H21" s="15"/>
      <c r="I21" s="73"/>
      <c r="J21" s="15"/>
      <c r="K21" s="15"/>
    </row>
    <row r="22" spans="1:11" ht="12.75">
      <c r="A22" s="2">
        <v>13</v>
      </c>
      <c r="B22" s="2" t="s">
        <v>389</v>
      </c>
      <c r="C22" s="87"/>
      <c r="D22" s="87"/>
      <c r="E22" s="87"/>
      <c r="F22" s="85">
        <f t="shared" si="1"/>
        <v>0</v>
      </c>
      <c r="G22" s="5"/>
      <c r="H22" s="15"/>
      <c r="I22" s="73"/>
      <c r="J22" s="15"/>
      <c r="K22" s="15"/>
    </row>
    <row r="23" spans="1:11" ht="12.75">
      <c r="A23" s="2">
        <v>14</v>
      </c>
      <c r="B23" s="2" t="s">
        <v>390</v>
      </c>
      <c r="C23" s="87"/>
      <c r="D23" s="87"/>
      <c r="E23" s="87"/>
      <c r="F23" s="85">
        <f t="shared" si="1"/>
        <v>0</v>
      </c>
      <c r="G23" s="5"/>
      <c r="H23" s="15"/>
      <c r="I23" s="73"/>
      <c r="J23" s="15"/>
      <c r="K23" s="15"/>
    </row>
    <row r="24" spans="1:11" ht="12.75">
      <c r="A24" s="2">
        <v>15</v>
      </c>
      <c r="B24" s="2" t="s">
        <v>391</v>
      </c>
      <c r="C24" s="87">
        <v>632670</v>
      </c>
      <c r="D24" s="87"/>
      <c r="E24" s="87"/>
      <c r="F24" s="85">
        <f t="shared" si="1"/>
        <v>632670</v>
      </c>
      <c r="G24" s="5"/>
      <c r="H24" s="15"/>
      <c r="I24" s="73"/>
      <c r="J24" s="15"/>
      <c r="K24" s="15"/>
    </row>
    <row r="25" spans="1:11" ht="12.75">
      <c r="A25" s="2">
        <v>16</v>
      </c>
      <c r="B25" s="2" t="s">
        <v>54</v>
      </c>
      <c r="C25" s="87">
        <f>SUM(C20:C24)</f>
        <v>10065008</v>
      </c>
      <c r="D25" s="87"/>
      <c r="E25" s="87"/>
      <c r="F25" s="85">
        <f t="shared" si="1"/>
        <v>10065008</v>
      </c>
      <c r="G25" s="5"/>
      <c r="H25" s="15"/>
      <c r="I25" s="73"/>
      <c r="J25" s="15"/>
      <c r="K25" s="15"/>
    </row>
    <row r="26" spans="1:11" ht="12.75">
      <c r="A26" s="2"/>
      <c r="B26" s="2"/>
      <c r="C26" s="87"/>
      <c r="D26" s="87"/>
      <c r="E26" s="82"/>
      <c r="F26" s="88"/>
      <c r="G26" s="5"/>
      <c r="H26" s="15"/>
      <c r="I26" s="15"/>
      <c r="J26" s="15"/>
      <c r="K26" s="15"/>
    </row>
    <row r="27" spans="1:11" ht="12.75">
      <c r="A27" s="92">
        <v>17</v>
      </c>
      <c r="B27" s="6" t="s">
        <v>392</v>
      </c>
      <c r="C27" s="87"/>
      <c r="D27" s="87"/>
      <c r="E27" s="82"/>
      <c r="F27" s="88"/>
      <c r="G27" s="5"/>
      <c r="H27" s="15"/>
      <c r="I27" s="80"/>
      <c r="J27" s="15"/>
      <c r="K27" s="15"/>
    </row>
    <row r="28" spans="1:11" ht="12.75">
      <c r="A28" s="93">
        <v>18</v>
      </c>
      <c r="B28" s="93" t="s">
        <v>393</v>
      </c>
      <c r="C28" s="94">
        <v>3266418</v>
      </c>
      <c r="D28" s="87">
        <v>0</v>
      </c>
      <c r="E28" s="82"/>
      <c r="F28" s="85">
        <f>SUM(C28:E28)</f>
        <v>3266418</v>
      </c>
      <c r="G28" s="86"/>
      <c r="H28" s="15"/>
      <c r="I28" s="73"/>
      <c r="J28" s="15"/>
      <c r="K28" s="15"/>
    </row>
    <row r="29" spans="1:11" ht="12.75">
      <c r="A29" s="2">
        <v>19</v>
      </c>
      <c r="B29" s="57" t="s">
        <v>394</v>
      </c>
      <c r="C29" s="87"/>
      <c r="D29" s="87"/>
      <c r="E29" s="82"/>
      <c r="F29" s="85">
        <f>SUM(F30:F31)</f>
        <v>0</v>
      </c>
      <c r="G29" s="5"/>
      <c r="H29" s="15"/>
      <c r="I29" s="77"/>
      <c r="J29" s="15"/>
      <c r="K29" s="15"/>
    </row>
    <row r="30" spans="1:11" ht="12.75">
      <c r="A30" s="2">
        <v>20</v>
      </c>
      <c r="B30" s="57" t="s">
        <v>395</v>
      </c>
      <c r="C30" s="87"/>
      <c r="D30" s="87"/>
      <c r="E30" s="82"/>
      <c r="F30" s="85">
        <f>SUM(C30:E30)</f>
        <v>0</v>
      </c>
      <c r="G30" s="5"/>
      <c r="H30" s="15"/>
      <c r="I30" s="77"/>
      <c r="J30" s="15"/>
      <c r="K30" s="15"/>
    </row>
    <row r="31" spans="1:11" ht="12.75">
      <c r="A31" s="2">
        <v>21</v>
      </c>
      <c r="B31" s="57" t="s">
        <v>396</v>
      </c>
      <c r="C31" s="87"/>
      <c r="D31" s="87"/>
      <c r="E31" s="82"/>
      <c r="F31" s="85">
        <f>SUM(C31:E31)</f>
        <v>0</v>
      </c>
      <c r="G31" s="5"/>
      <c r="H31" s="15"/>
      <c r="I31" s="77"/>
      <c r="J31" s="15"/>
      <c r="K31" s="15"/>
    </row>
    <row r="32" spans="1:11" ht="12.75">
      <c r="A32" s="2">
        <v>22</v>
      </c>
      <c r="B32" s="57" t="s">
        <v>54</v>
      </c>
      <c r="C32" s="87">
        <f>SUM(C28:C30)</f>
        <v>3266418</v>
      </c>
      <c r="D32" s="87">
        <f>SUM(D28:D30)</f>
        <v>0</v>
      </c>
      <c r="E32" s="82"/>
      <c r="F32" s="85">
        <f>SUM(C32:E32)</f>
        <v>3266418</v>
      </c>
      <c r="G32" s="5"/>
      <c r="H32" s="15"/>
      <c r="I32" s="77"/>
      <c r="J32" s="15"/>
      <c r="K32" s="15"/>
    </row>
    <row r="33" spans="1:11" ht="12.75">
      <c r="A33" s="2"/>
      <c r="B33" s="50"/>
      <c r="C33" s="82"/>
      <c r="D33" s="82"/>
      <c r="E33" s="82"/>
      <c r="F33" s="95"/>
      <c r="G33" s="86"/>
      <c r="H33" s="80"/>
      <c r="I33" s="96"/>
      <c r="J33" s="80"/>
      <c r="K33" s="15"/>
    </row>
    <row r="34" spans="1:11" ht="12.75">
      <c r="A34" s="57">
        <v>23</v>
      </c>
      <c r="B34" s="80" t="s">
        <v>397</v>
      </c>
      <c r="C34" s="87"/>
      <c r="D34" s="82"/>
      <c r="E34" s="82"/>
      <c r="F34" s="97"/>
      <c r="G34" s="5"/>
      <c r="H34" s="15"/>
      <c r="I34" s="96"/>
      <c r="J34" s="15"/>
      <c r="K34" s="15"/>
    </row>
    <row r="35" spans="1:11" ht="12.75">
      <c r="A35" s="2">
        <v>24</v>
      </c>
      <c r="B35" s="57" t="s">
        <v>398</v>
      </c>
      <c r="C35" s="87">
        <v>0</v>
      </c>
      <c r="D35" s="87">
        <v>0</v>
      </c>
      <c r="E35" s="82">
        <v>0</v>
      </c>
      <c r="F35" s="97">
        <v>0</v>
      </c>
      <c r="G35" s="5"/>
      <c r="H35" s="15"/>
      <c r="I35" s="77"/>
      <c r="J35" s="15"/>
      <c r="K35" s="15"/>
    </row>
    <row r="36" spans="1:11" ht="12.75">
      <c r="A36" s="2">
        <v>25</v>
      </c>
      <c r="B36" s="6" t="s">
        <v>399</v>
      </c>
      <c r="C36" s="82">
        <f>C16+C25+C32</f>
        <v>49870784</v>
      </c>
      <c r="D36" s="82">
        <f>D16+D25+D32</f>
        <v>1130000</v>
      </c>
      <c r="E36" s="82">
        <f>E16+E25+E32</f>
        <v>0</v>
      </c>
      <c r="F36" s="82">
        <f>F16+F25+F32</f>
        <v>51000784</v>
      </c>
      <c r="G36" s="5"/>
      <c r="H36" s="15"/>
      <c r="I36" s="15"/>
      <c r="J36" s="15"/>
      <c r="K36" s="15"/>
    </row>
    <row r="43" spans="1:12" ht="12.75">
      <c r="A43" s="73"/>
      <c r="B43" t="s">
        <v>2</v>
      </c>
      <c r="C43" t="s">
        <v>3</v>
      </c>
      <c r="D43" t="s">
        <v>400</v>
      </c>
      <c r="E43" t="s">
        <v>65</v>
      </c>
      <c r="F43" t="s">
        <v>401</v>
      </c>
      <c r="G43" t="s">
        <v>402</v>
      </c>
      <c r="H43" t="s">
        <v>403</v>
      </c>
      <c r="I43" t="s">
        <v>404</v>
      </c>
      <c r="J43" t="s">
        <v>405</v>
      </c>
      <c r="K43" t="s">
        <v>406</v>
      </c>
      <c r="L43" t="s">
        <v>407</v>
      </c>
    </row>
    <row r="44" spans="1:12" ht="12.75">
      <c r="A44" s="2">
        <v>26</v>
      </c>
      <c r="B44" s="98" t="s">
        <v>408</v>
      </c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>
        <v>27</v>
      </c>
      <c r="B45" s="10" t="s">
        <v>409</v>
      </c>
      <c r="C45" s="2" t="s">
        <v>410</v>
      </c>
      <c r="D45" s="2" t="s">
        <v>411</v>
      </c>
      <c r="E45" s="2" t="s">
        <v>412</v>
      </c>
      <c r="F45" s="2" t="s">
        <v>413</v>
      </c>
      <c r="G45" s="2" t="s">
        <v>414</v>
      </c>
      <c r="H45" s="2" t="s">
        <v>415</v>
      </c>
      <c r="I45" s="2" t="s">
        <v>416</v>
      </c>
      <c r="J45" s="2" t="s">
        <v>417</v>
      </c>
      <c r="K45" s="2" t="s">
        <v>418</v>
      </c>
      <c r="L45" s="2" t="s">
        <v>419</v>
      </c>
    </row>
    <row r="46" spans="1:12" ht="12.75">
      <c r="A46" s="2">
        <v>28</v>
      </c>
      <c r="B46" s="98" t="s">
        <v>420</v>
      </c>
      <c r="C46" s="99"/>
      <c r="D46" s="83"/>
      <c r="E46" s="83"/>
      <c r="F46" s="83"/>
      <c r="G46" s="83"/>
      <c r="H46" s="83"/>
      <c r="I46" s="83"/>
      <c r="J46" s="83"/>
      <c r="K46" s="99"/>
      <c r="L46" s="87"/>
    </row>
    <row r="47" spans="1:12" ht="12.75">
      <c r="A47" s="2">
        <v>29</v>
      </c>
      <c r="B47" s="10" t="s">
        <v>18</v>
      </c>
      <c r="C47" s="99"/>
      <c r="D47" s="83"/>
      <c r="E47" s="83">
        <v>540000</v>
      </c>
      <c r="F47" s="83"/>
      <c r="G47" s="83"/>
      <c r="H47" s="83">
        <v>2100000</v>
      </c>
      <c r="I47" s="83"/>
      <c r="J47" s="83"/>
      <c r="K47" s="99"/>
      <c r="L47" s="83">
        <f aca="true" t="shared" si="2" ref="L47:L66">SUM(C47:K47)</f>
        <v>2640000</v>
      </c>
    </row>
    <row r="48" spans="1:12" ht="12.75">
      <c r="A48" s="2">
        <v>30</v>
      </c>
      <c r="B48" s="10" t="s">
        <v>9</v>
      </c>
      <c r="C48" s="83">
        <v>3092480</v>
      </c>
      <c r="D48" s="83">
        <v>662746</v>
      </c>
      <c r="E48" s="83">
        <v>2698120</v>
      </c>
      <c r="F48" s="83"/>
      <c r="G48" s="83">
        <v>202000</v>
      </c>
      <c r="H48" s="83">
        <v>700000</v>
      </c>
      <c r="I48" s="83"/>
      <c r="J48" s="83"/>
      <c r="K48" s="99"/>
      <c r="L48" s="83">
        <f t="shared" si="2"/>
        <v>7355346</v>
      </c>
    </row>
    <row r="49" spans="1:12" ht="12.75">
      <c r="A49" s="2">
        <v>31</v>
      </c>
      <c r="B49" s="10" t="s">
        <v>21</v>
      </c>
      <c r="C49" s="99"/>
      <c r="D49" s="83"/>
      <c r="E49" s="83">
        <v>762000</v>
      </c>
      <c r="F49" s="83"/>
      <c r="G49" s="83"/>
      <c r="H49" s="83"/>
      <c r="I49" s="83"/>
      <c r="J49" s="83"/>
      <c r="K49" s="99"/>
      <c r="L49" s="83">
        <f t="shared" si="2"/>
        <v>762000</v>
      </c>
    </row>
    <row r="50" spans="1:12" ht="12.75">
      <c r="A50" s="2">
        <v>32</v>
      </c>
      <c r="B50" s="10" t="s">
        <v>22</v>
      </c>
      <c r="C50" s="99"/>
      <c r="D50" s="83"/>
      <c r="E50" s="83">
        <v>3170000</v>
      </c>
      <c r="F50" s="83"/>
      <c r="G50" s="83">
        <v>600000</v>
      </c>
      <c r="H50" s="83">
        <v>2384300</v>
      </c>
      <c r="I50" s="83"/>
      <c r="J50" s="83">
        <v>632670</v>
      </c>
      <c r="K50" s="83">
        <v>3266418</v>
      </c>
      <c r="L50" s="83">
        <f t="shared" si="2"/>
        <v>10053388</v>
      </c>
    </row>
    <row r="51" spans="1:12" ht="12.75">
      <c r="A51" s="2">
        <v>33</v>
      </c>
      <c r="B51" s="10" t="s">
        <v>421</v>
      </c>
      <c r="C51" s="99"/>
      <c r="D51" s="83"/>
      <c r="E51" s="83"/>
      <c r="F51" s="83"/>
      <c r="G51" s="83"/>
      <c r="H51" s="83"/>
      <c r="I51" s="83"/>
      <c r="J51" s="83"/>
      <c r="K51" s="99"/>
      <c r="L51" s="83">
        <f t="shared" si="2"/>
        <v>0</v>
      </c>
    </row>
    <row r="52" spans="1:12" ht="12.75">
      <c r="A52" s="2">
        <v>34</v>
      </c>
      <c r="B52" s="10" t="s">
        <v>422</v>
      </c>
      <c r="C52" s="99"/>
      <c r="D52" s="83"/>
      <c r="E52" s="83"/>
      <c r="F52" s="83"/>
      <c r="G52" s="83">
        <v>50000</v>
      </c>
      <c r="H52" s="83"/>
      <c r="I52" s="83"/>
      <c r="J52" s="83"/>
      <c r="K52" s="99"/>
      <c r="L52" s="83">
        <f t="shared" si="2"/>
        <v>50000</v>
      </c>
    </row>
    <row r="53" spans="1:12" ht="12.75">
      <c r="A53" s="2">
        <v>35</v>
      </c>
      <c r="B53" s="10" t="s">
        <v>23</v>
      </c>
      <c r="C53" s="99"/>
      <c r="D53" s="83">
        <v>6000</v>
      </c>
      <c r="E53" s="83">
        <v>492800</v>
      </c>
      <c r="F53" s="83"/>
      <c r="G53" s="83"/>
      <c r="H53" s="83">
        <v>600000</v>
      </c>
      <c r="I53" s="83"/>
      <c r="J53" s="83"/>
      <c r="K53" s="99"/>
      <c r="L53" s="83">
        <f t="shared" si="2"/>
        <v>1098800</v>
      </c>
    </row>
    <row r="54" spans="1:12" ht="25.5">
      <c r="A54" s="2">
        <v>36</v>
      </c>
      <c r="B54" s="8" t="s">
        <v>35</v>
      </c>
      <c r="C54" s="99"/>
      <c r="D54" s="83"/>
      <c r="E54" s="83"/>
      <c r="F54" s="83">
        <v>2995060</v>
      </c>
      <c r="G54" s="83"/>
      <c r="H54" s="83"/>
      <c r="I54" s="83"/>
      <c r="J54" s="83"/>
      <c r="K54" s="99"/>
      <c r="L54" s="83">
        <f t="shared" si="2"/>
        <v>2995060</v>
      </c>
    </row>
    <row r="55" spans="1:12" ht="12.75">
      <c r="A55" s="2">
        <v>37</v>
      </c>
      <c r="B55" s="10" t="s">
        <v>423</v>
      </c>
      <c r="C55" s="99"/>
      <c r="D55" s="83"/>
      <c r="E55" s="83"/>
      <c r="F55" s="83"/>
      <c r="G55" s="83">
        <v>2937906</v>
      </c>
      <c r="H55" s="83"/>
      <c r="I55" s="83"/>
      <c r="J55" s="83"/>
      <c r="K55" s="99"/>
      <c r="L55" s="83">
        <f t="shared" si="2"/>
        <v>2937906</v>
      </c>
    </row>
    <row r="56" spans="1:12" ht="12.75">
      <c r="A56" s="2">
        <v>38</v>
      </c>
      <c r="B56" s="10" t="s">
        <v>34</v>
      </c>
      <c r="C56" s="83">
        <v>2372000</v>
      </c>
      <c r="D56" s="83">
        <v>546840</v>
      </c>
      <c r="E56" s="83">
        <v>1240000</v>
      </c>
      <c r="F56" s="83"/>
      <c r="G56" s="83"/>
      <c r="H56" s="83"/>
      <c r="I56" s="83"/>
      <c r="J56" s="83"/>
      <c r="K56" s="99"/>
      <c r="L56" s="83">
        <f t="shared" si="2"/>
        <v>4158840</v>
      </c>
    </row>
    <row r="57" spans="1:12" ht="12.75">
      <c r="A57" s="2">
        <v>39</v>
      </c>
      <c r="B57" s="10" t="s">
        <v>29</v>
      </c>
      <c r="C57" s="99"/>
      <c r="D57" s="83"/>
      <c r="E57" s="83"/>
      <c r="F57" s="83"/>
      <c r="G57" s="83">
        <v>530000</v>
      </c>
      <c r="H57" s="83"/>
      <c r="I57" s="83"/>
      <c r="J57" s="83"/>
      <c r="K57" s="99"/>
      <c r="L57" s="83">
        <f t="shared" si="2"/>
        <v>530000</v>
      </c>
    </row>
    <row r="58" spans="1:12" ht="12.75">
      <c r="A58" s="2">
        <v>40</v>
      </c>
      <c r="B58" s="10" t="s">
        <v>13</v>
      </c>
      <c r="C58" s="99"/>
      <c r="D58" s="83"/>
      <c r="E58" s="83"/>
      <c r="F58" s="83"/>
      <c r="G58" s="83"/>
      <c r="H58" s="83"/>
      <c r="I58" s="83"/>
      <c r="J58" s="83"/>
      <c r="K58" s="99"/>
      <c r="L58" s="83">
        <f t="shared" si="2"/>
        <v>0</v>
      </c>
    </row>
    <row r="59" spans="1:12" ht="12.75">
      <c r="A59" s="2">
        <v>41</v>
      </c>
      <c r="B59" s="10" t="s">
        <v>12</v>
      </c>
      <c r="C59" s="99"/>
      <c r="D59" s="83"/>
      <c r="E59" s="83"/>
      <c r="F59" s="83"/>
      <c r="G59" s="83"/>
      <c r="H59" s="83"/>
      <c r="I59" s="83"/>
      <c r="J59" s="83"/>
      <c r="K59" s="99"/>
      <c r="L59" s="83">
        <f t="shared" si="2"/>
        <v>0</v>
      </c>
    </row>
    <row r="60" spans="1:12" ht="12.75">
      <c r="A60" s="2">
        <v>42</v>
      </c>
      <c r="B60" s="10" t="s">
        <v>14</v>
      </c>
      <c r="C60" s="83">
        <v>6534665</v>
      </c>
      <c r="D60" s="83">
        <v>742560</v>
      </c>
      <c r="E60" s="83">
        <v>1856781</v>
      </c>
      <c r="F60" s="83"/>
      <c r="G60" s="83"/>
      <c r="H60" s="83">
        <v>1148038</v>
      </c>
      <c r="I60" s="83"/>
      <c r="J60" s="83"/>
      <c r="K60" s="99"/>
      <c r="L60" s="83">
        <f t="shared" si="2"/>
        <v>10282044</v>
      </c>
    </row>
    <row r="61" spans="1:12" ht="12.75">
      <c r="A61" s="2">
        <v>43</v>
      </c>
      <c r="B61" s="10" t="s">
        <v>15</v>
      </c>
      <c r="C61" s="100"/>
      <c r="D61" s="83"/>
      <c r="E61" s="83"/>
      <c r="F61" s="83"/>
      <c r="G61" s="83"/>
      <c r="H61" s="83"/>
      <c r="I61" s="83"/>
      <c r="J61" s="83"/>
      <c r="K61" s="99"/>
      <c r="L61" s="83">
        <f t="shared" si="2"/>
        <v>0</v>
      </c>
    </row>
    <row r="62" spans="1:12" ht="12.75">
      <c r="A62" s="2">
        <v>44</v>
      </c>
      <c r="B62" s="10" t="s">
        <v>20</v>
      </c>
      <c r="C62" s="83"/>
      <c r="D62" s="83"/>
      <c r="E62" s="83"/>
      <c r="F62" s="83"/>
      <c r="G62" s="83">
        <v>220000</v>
      </c>
      <c r="H62" s="83"/>
      <c r="I62" s="83"/>
      <c r="J62" s="83"/>
      <c r="K62" s="99"/>
      <c r="L62" s="83">
        <f t="shared" si="2"/>
        <v>220000</v>
      </c>
    </row>
    <row r="63" spans="1:12" ht="12.75">
      <c r="A63" s="2">
        <v>45</v>
      </c>
      <c r="B63" s="10" t="s">
        <v>26</v>
      </c>
      <c r="C63" s="83">
        <v>294000</v>
      </c>
      <c r="D63" s="83">
        <v>67400</v>
      </c>
      <c r="E63" s="83">
        <v>220000</v>
      </c>
      <c r="F63" s="83"/>
      <c r="G63" s="83"/>
      <c r="H63" s="83"/>
      <c r="I63" s="83"/>
      <c r="J63" s="83"/>
      <c r="K63" s="99"/>
      <c r="L63" s="83">
        <f t="shared" si="2"/>
        <v>581400</v>
      </c>
    </row>
    <row r="64" spans="1:12" ht="12.75">
      <c r="A64" s="2">
        <v>46</v>
      </c>
      <c r="B64" s="10" t="s">
        <v>424</v>
      </c>
      <c r="C64" s="83"/>
      <c r="D64" s="83"/>
      <c r="E64" s="83">
        <v>3732000</v>
      </c>
      <c r="F64" s="83"/>
      <c r="G64" s="83"/>
      <c r="H64" s="83">
        <v>200000</v>
      </c>
      <c r="I64" s="83">
        <v>2000000</v>
      </c>
      <c r="J64" s="83"/>
      <c r="K64" s="99"/>
      <c r="L64" s="83">
        <f t="shared" si="2"/>
        <v>5932000</v>
      </c>
    </row>
    <row r="65" spans="1:12" ht="12.75">
      <c r="A65" s="2">
        <v>47</v>
      </c>
      <c r="B65" s="10" t="s">
        <v>10</v>
      </c>
      <c r="C65" s="99"/>
      <c r="D65" s="83"/>
      <c r="E65" s="83">
        <v>889000</v>
      </c>
      <c r="F65" s="83"/>
      <c r="G65" s="83"/>
      <c r="H65" s="83">
        <v>300000</v>
      </c>
      <c r="I65" s="83"/>
      <c r="J65" s="83"/>
      <c r="K65" s="99"/>
      <c r="L65" s="83">
        <f t="shared" si="2"/>
        <v>1189000</v>
      </c>
    </row>
    <row r="66" spans="1:12" ht="12.75">
      <c r="A66" s="2">
        <v>48</v>
      </c>
      <c r="B66" s="10" t="s">
        <v>24</v>
      </c>
      <c r="C66" s="99"/>
      <c r="D66" s="83"/>
      <c r="E66" s="83">
        <v>215000</v>
      </c>
      <c r="F66" s="83"/>
      <c r="G66" s="83"/>
      <c r="H66" s="83"/>
      <c r="I66" s="83"/>
      <c r="J66" s="83"/>
      <c r="K66" s="99"/>
      <c r="L66" s="83">
        <f t="shared" si="2"/>
        <v>215000</v>
      </c>
    </row>
    <row r="67" spans="1:12" ht="12.75">
      <c r="A67" s="2">
        <v>49</v>
      </c>
      <c r="B67" s="10" t="s">
        <v>425</v>
      </c>
      <c r="C67" s="82">
        <f aca="true" t="shared" si="3" ref="C67:L67">SUM(C47:C66)</f>
        <v>12293145</v>
      </c>
      <c r="D67" s="82">
        <f t="shared" si="3"/>
        <v>2025546</v>
      </c>
      <c r="E67" s="82">
        <f t="shared" si="3"/>
        <v>15815701</v>
      </c>
      <c r="F67" s="82">
        <f t="shared" si="3"/>
        <v>2995060</v>
      </c>
      <c r="G67" s="82">
        <f t="shared" si="3"/>
        <v>4539906</v>
      </c>
      <c r="H67" s="82">
        <f t="shared" si="3"/>
        <v>7432338</v>
      </c>
      <c r="I67" s="82">
        <f t="shared" si="3"/>
        <v>2000000</v>
      </c>
      <c r="J67" s="82">
        <f t="shared" si="3"/>
        <v>632670</v>
      </c>
      <c r="K67" s="82">
        <f t="shared" si="3"/>
        <v>3266418</v>
      </c>
      <c r="L67" s="82">
        <f t="shared" si="3"/>
        <v>51000784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86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D16" sqref="D16"/>
    </sheetView>
  </sheetViews>
  <sheetFormatPr defaultColWidth="9.140625" defaultRowHeight="12.75"/>
  <cols>
    <col min="2" max="2" width="58.140625" style="0" customWidth="1"/>
    <col min="3" max="3" width="13.00390625" style="0" customWidth="1"/>
  </cols>
  <sheetData>
    <row r="1" ht="12.75">
      <c r="B1" s="18" t="s">
        <v>601</v>
      </c>
    </row>
    <row r="3" ht="12.75">
      <c r="B3" s="18" t="s">
        <v>0</v>
      </c>
    </row>
    <row r="4" ht="12.75">
      <c r="C4" s="17" t="s">
        <v>63</v>
      </c>
    </row>
    <row r="5" spans="1:3" ht="12.75">
      <c r="A5" s="2"/>
      <c r="B5" s="6" t="s">
        <v>426</v>
      </c>
      <c r="C5" s="2"/>
    </row>
    <row r="6" spans="1:3" ht="12.75">
      <c r="A6" s="2" t="s">
        <v>2</v>
      </c>
      <c r="B6" s="2" t="s">
        <v>3</v>
      </c>
      <c r="C6" s="2" t="s">
        <v>64</v>
      </c>
    </row>
    <row r="7" spans="1:3" ht="12.75">
      <c r="A7" s="2" t="s">
        <v>427</v>
      </c>
      <c r="B7" s="2" t="s">
        <v>37</v>
      </c>
      <c r="C7" s="2" t="s">
        <v>428</v>
      </c>
    </row>
    <row r="8" spans="1:3" ht="12.75">
      <c r="A8" s="2"/>
      <c r="B8" s="2"/>
      <c r="C8" s="2"/>
    </row>
    <row r="9" spans="1:3" ht="12.75">
      <c r="A9" s="2">
        <v>1</v>
      </c>
      <c r="B9" s="2" t="s">
        <v>429</v>
      </c>
      <c r="C9" s="83">
        <v>2280000</v>
      </c>
    </row>
    <row r="10" spans="1:3" ht="12.75">
      <c r="A10" s="2">
        <v>2</v>
      </c>
      <c r="B10" s="2" t="s">
        <v>602</v>
      </c>
      <c r="C10" s="166">
        <v>629000</v>
      </c>
    </row>
    <row r="11" spans="1:3" ht="12.75">
      <c r="A11" s="2">
        <v>3</v>
      </c>
      <c r="B11" s="2" t="s">
        <v>603</v>
      </c>
      <c r="C11" s="166">
        <v>86060</v>
      </c>
    </row>
    <row r="12" spans="1:3" ht="12.75">
      <c r="A12" s="2">
        <v>4</v>
      </c>
      <c r="B12" s="2" t="s">
        <v>42</v>
      </c>
      <c r="C12" s="167">
        <f>SUM(C9:C11)</f>
        <v>2995060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49.57421875" style="0" customWidth="1"/>
    <col min="3" max="3" width="13.28125" style="0" customWidth="1"/>
    <col min="4" max="4" width="12.28125" style="0" customWidth="1"/>
    <col min="5" max="5" width="9.28125" style="0" customWidth="1"/>
    <col min="6" max="6" width="12.421875" style="0" customWidth="1"/>
  </cols>
  <sheetData>
    <row r="1" ht="12.75">
      <c r="B1" s="18" t="s">
        <v>604</v>
      </c>
    </row>
    <row r="2" spans="2:4" ht="12.75">
      <c r="B2" t="s">
        <v>0</v>
      </c>
      <c r="D2" t="s">
        <v>430</v>
      </c>
    </row>
    <row r="3" ht="12.75">
      <c r="A3" s="1" t="s">
        <v>431</v>
      </c>
    </row>
    <row r="4" spans="2:6" ht="12.75">
      <c r="B4" t="s">
        <v>48</v>
      </c>
      <c r="C4" t="s">
        <v>49</v>
      </c>
      <c r="D4" t="s">
        <v>50</v>
      </c>
      <c r="E4" t="s">
        <v>51</v>
      </c>
      <c r="F4" t="s">
        <v>372</v>
      </c>
    </row>
    <row r="5" spans="1:6" ht="12.75">
      <c r="A5" s="6" t="s">
        <v>432</v>
      </c>
      <c r="B5" s="6" t="s">
        <v>433</v>
      </c>
      <c r="C5" s="6" t="s">
        <v>434</v>
      </c>
      <c r="D5" s="50" t="s">
        <v>136</v>
      </c>
      <c r="E5" s="50" t="s">
        <v>435</v>
      </c>
      <c r="F5" s="50" t="s">
        <v>419</v>
      </c>
    </row>
    <row r="6" spans="1:6" ht="12.75">
      <c r="A6" s="2">
        <v>1</v>
      </c>
      <c r="B6" s="2" t="s">
        <v>436</v>
      </c>
      <c r="C6" s="11">
        <v>787401</v>
      </c>
      <c r="D6" s="11"/>
      <c r="E6" s="11"/>
      <c r="F6" s="11">
        <f>SUM(C6:E6)</f>
        <v>787401</v>
      </c>
    </row>
    <row r="7" spans="1:6" ht="12.75">
      <c r="A7" s="2">
        <v>2</v>
      </c>
      <c r="B7" s="2" t="s">
        <v>437</v>
      </c>
      <c r="C7" s="11">
        <v>212599</v>
      </c>
      <c r="D7" s="11"/>
      <c r="E7" s="11"/>
      <c r="F7" s="11">
        <f>SUM(C7:E7)</f>
        <v>212599</v>
      </c>
    </row>
    <row r="8" spans="1:6" ht="12.75">
      <c r="A8" s="2">
        <v>3</v>
      </c>
      <c r="B8" s="2" t="s">
        <v>438</v>
      </c>
      <c r="C8" s="11">
        <v>787401</v>
      </c>
      <c r="D8" s="11"/>
      <c r="E8" s="11"/>
      <c r="F8" s="11">
        <f>SUM(C8:E8)</f>
        <v>787401</v>
      </c>
    </row>
    <row r="9" spans="1:6" ht="12.75">
      <c r="A9" s="2">
        <v>4</v>
      </c>
      <c r="B9" s="2" t="s">
        <v>437</v>
      </c>
      <c r="C9" s="11">
        <v>212599</v>
      </c>
      <c r="D9" s="11"/>
      <c r="E9" s="11"/>
      <c r="F9" s="11">
        <f>SUM(C9:E9)</f>
        <v>212599</v>
      </c>
    </row>
    <row r="10" spans="1:6" ht="12.75">
      <c r="A10" s="2"/>
      <c r="B10" s="2"/>
      <c r="C10" s="11"/>
      <c r="D10" s="11"/>
      <c r="E10" s="11"/>
      <c r="F10" s="11">
        <f>SUM(C10:E10)</f>
        <v>0</v>
      </c>
    </row>
    <row r="11" spans="1:6" ht="12.75">
      <c r="A11" s="2">
        <v>5</v>
      </c>
      <c r="B11" s="6" t="s">
        <v>439</v>
      </c>
      <c r="C11" s="12">
        <f>SUM(C6:C10)</f>
        <v>2000000</v>
      </c>
      <c r="D11" s="12">
        <f>SUM(D6:D10)</f>
        <v>0</v>
      </c>
      <c r="E11" s="12">
        <f>SUM(E6:E10)</f>
        <v>0</v>
      </c>
      <c r="F11" s="12">
        <f>SUM(F6:F10)</f>
        <v>2000000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5.8515625" style="0" customWidth="1"/>
    <col min="2" max="2" width="48.00390625" style="0" customWidth="1"/>
    <col min="3" max="3" width="13.7109375" style="0" customWidth="1"/>
    <col min="4" max="4" width="15.00390625" style="0" customWidth="1"/>
    <col min="6" max="6" width="15.28125" style="0" customWidth="1"/>
  </cols>
  <sheetData>
    <row r="1" ht="12.75">
      <c r="B1" s="18" t="s">
        <v>605</v>
      </c>
    </row>
    <row r="2" ht="12.75">
      <c r="C2" t="s">
        <v>0</v>
      </c>
    </row>
    <row r="3" spans="1:2" ht="12.75">
      <c r="A3" s="1" t="s">
        <v>440</v>
      </c>
      <c r="B3" s="18"/>
    </row>
    <row r="4" spans="2:6" ht="12.75">
      <c r="B4" t="s">
        <v>441</v>
      </c>
      <c r="C4" t="s">
        <v>3</v>
      </c>
      <c r="D4" t="s">
        <v>64</v>
      </c>
      <c r="E4" t="s">
        <v>51</v>
      </c>
      <c r="F4" t="s">
        <v>372</v>
      </c>
    </row>
    <row r="5" spans="1:6" ht="12.75">
      <c r="A5" s="6" t="s">
        <v>442</v>
      </c>
      <c r="B5" s="6" t="s">
        <v>443</v>
      </c>
      <c r="C5" s="6" t="s">
        <v>434</v>
      </c>
      <c r="D5" s="6" t="s">
        <v>444</v>
      </c>
      <c r="E5" s="50" t="s">
        <v>435</v>
      </c>
      <c r="F5" s="50" t="s">
        <v>419</v>
      </c>
    </row>
    <row r="6" spans="1:6" ht="12.75">
      <c r="A6" s="2">
        <v>1</v>
      </c>
      <c r="B6" s="2" t="s">
        <v>445</v>
      </c>
      <c r="C6" s="11"/>
      <c r="D6" s="11">
        <v>903967</v>
      </c>
      <c r="E6" s="11"/>
      <c r="F6" s="11">
        <f aca="true" t="shared" si="0" ref="F6:F27">SUM(C6:E6)</f>
        <v>903967</v>
      </c>
    </row>
    <row r="7" spans="1:6" ht="12.75">
      <c r="A7" s="101">
        <v>2</v>
      </c>
      <c r="B7" s="2" t="s">
        <v>437</v>
      </c>
      <c r="C7" s="11"/>
      <c r="D7" s="11">
        <v>244071</v>
      </c>
      <c r="E7" s="11"/>
      <c r="F7" s="11">
        <f t="shared" si="0"/>
        <v>244071</v>
      </c>
    </row>
    <row r="8" spans="1:6" ht="12.75">
      <c r="A8" s="101">
        <v>3</v>
      </c>
      <c r="B8" s="2" t="s">
        <v>446</v>
      </c>
      <c r="C8" s="11">
        <v>527559</v>
      </c>
      <c r="D8" s="11"/>
      <c r="E8" s="11"/>
      <c r="F8" s="11">
        <f t="shared" si="0"/>
        <v>527559</v>
      </c>
    </row>
    <row r="9" spans="1:6" ht="12.75">
      <c r="A9" s="101">
        <v>4</v>
      </c>
      <c r="B9" s="2" t="s">
        <v>437</v>
      </c>
      <c r="C9" s="11">
        <v>142441</v>
      </c>
      <c r="D9" s="11"/>
      <c r="E9" s="11"/>
      <c r="F9" s="11">
        <f t="shared" si="0"/>
        <v>142441</v>
      </c>
    </row>
    <row r="10" spans="1:6" ht="12.75">
      <c r="A10" s="101">
        <v>5</v>
      </c>
      <c r="B10" s="2" t="s">
        <v>447</v>
      </c>
      <c r="C10" s="11">
        <v>157408</v>
      </c>
      <c r="D10" s="11"/>
      <c r="E10" s="11"/>
      <c r="F10" s="11">
        <f t="shared" si="0"/>
        <v>157408</v>
      </c>
    </row>
    <row r="11" spans="1:6" ht="12.75">
      <c r="A11" s="101">
        <v>6</v>
      </c>
      <c r="B11" s="2" t="s">
        <v>437</v>
      </c>
      <c r="C11" s="11">
        <v>42592</v>
      </c>
      <c r="D11" s="11"/>
      <c r="E11" s="11"/>
      <c r="F11" s="11">
        <f t="shared" si="0"/>
        <v>42592</v>
      </c>
    </row>
    <row r="12" spans="1:6" ht="12.75">
      <c r="A12" s="101">
        <v>7</v>
      </c>
      <c r="B12" s="2" t="s">
        <v>448</v>
      </c>
      <c r="C12" s="11">
        <v>472441</v>
      </c>
      <c r="D12" s="11"/>
      <c r="E12" s="11"/>
      <c r="F12" s="11">
        <f t="shared" si="0"/>
        <v>472441</v>
      </c>
    </row>
    <row r="13" spans="1:6" ht="12.75">
      <c r="A13" s="101">
        <v>8</v>
      </c>
      <c r="B13" s="2" t="s">
        <v>437</v>
      </c>
      <c r="C13" s="11">
        <v>127559</v>
      </c>
      <c r="D13" s="11"/>
      <c r="E13" s="11"/>
      <c r="F13" s="11">
        <f t="shared" si="0"/>
        <v>127559</v>
      </c>
    </row>
    <row r="14" spans="1:6" ht="12.75">
      <c r="A14" s="101">
        <v>9</v>
      </c>
      <c r="B14" s="2" t="s">
        <v>449</v>
      </c>
      <c r="C14" s="11">
        <v>236220</v>
      </c>
      <c r="D14" s="11"/>
      <c r="E14" s="11"/>
      <c r="F14" s="11">
        <f t="shared" si="0"/>
        <v>236220</v>
      </c>
    </row>
    <row r="15" spans="1:6" ht="12.75">
      <c r="A15" s="101">
        <v>10</v>
      </c>
      <c r="B15" s="2" t="s">
        <v>437</v>
      </c>
      <c r="C15" s="11">
        <v>63780</v>
      </c>
      <c r="D15" s="11"/>
      <c r="E15" s="11"/>
      <c r="F15" s="11">
        <f t="shared" si="0"/>
        <v>63780</v>
      </c>
    </row>
    <row r="16" spans="1:6" ht="12.75">
      <c r="A16" s="101">
        <v>11</v>
      </c>
      <c r="B16" s="2" t="s">
        <v>450</v>
      </c>
      <c r="C16" s="11">
        <v>1102362</v>
      </c>
      <c r="D16" s="11"/>
      <c r="E16" s="11"/>
      <c r="F16" s="11">
        <f t="shared" si="0"/>
        <v>1102362</v>
      </c>
    </row>
    <row r="17" spans="1:6" ht="12.75">
      <c r="A17" s="101">
        <v>12</v>
      </c>
      <c r="B17" s="2" t="s">
        <v>437</v>
      </c>
      <c r="C17" s="11">
        <v>297638</v>
      </c>
      <c r="D17" s="11"/>
      <c r="E17" s="11"/>
      <c r="F17" s="11">
        <f t="shared" si="0"/>
        <v>297638</v>
      </c>
    </row>
    <row r="18" spans="1:6" ht="12.75">
      <c r="A18" s="101">
        <v>13</v>
      </c>
      <c r="B18" s="2" t="s">
        <v>451</v>
      </c>
      <c r="C18" s="11">
        <v>551181</v>
      </c>
      <c r="D18" s="11"/>
      <c r="E18" s="11"/>
      <c r="F18" s="11">
        <f t="shared" si="0"/>
        <v>551181</v>
      </c>
    </row>
    <row r="19" spans="1:6" ht="12.75">
      <c r="A19" s="101">
        <v>14</v>
      </c>
      <c r="B19" s="2" t="s">
        <v>437</v>
      </c>
      <c r="C19" s="11">
        <v>148819</v>
      </c>
      <c r="D19" s="11"/>
      <c r="E19" s="11"/>
      <c r="F19" s="11">
        <f t="shared" si="0"/>
        <v>148819</v>
      </c>
    </row>
    <row r="20" spans="1:6" ht="12.75">
      <c r="A20" s="101">
        <v>15</v>
      </c>
      <c r="B20" s="2" t="s">
        <v>452</v>
      </c>
      <c r="C20" s="11">
        <v>236220</v>
      </c>
      <c r="D20" s="11"/>
      <c r="E20" s="11"/>
      <c r="F20" s="11">
        <f t="shared" si="0"/>
        <v>236220</v>
      </c>
    </row>
    <row r="21" spans="1:6" ht="12.75">
      <c r="A21" s="101">
        <v>16</v>
      </c>
      <c r="B21" s="2" t="s">
        <v>437</v>
      </c>
      <c r="C21" s="11">
        <v>63780</v>
      </c>
      <c r="D21" s="11"/>
      <c r="E21" s="11"/>
      <c r="F21" s="11">
        <f t="shared" si="0"/>
        <v>63780</v>
      </c>
    </row>
    <row r="22" spans="1:6" ht="12.75">
      <c r="A22" s="101">
        <v>17</v>
      </c>
      <c r="B22" s="2" t="s">
        <v>453</v>
      </c>
      <c r="C22" s="11">
        <v>551181</v>
      </c>
      <c r="D22" s="11"/>
      <c r="E22" s="11"/>
      <c r="F22" s="11">
        <f t="shared" si="0"/>
        <v>551181</v>
      </c>
    </row>
    <row r="23" spans="1:6" ht="12.75">
      <c r="A23" s="101">
        <v>18</v>
      </c>
      <c r="B23" s="2" t="s">
        <v>437</v>
      </c>
      <c r="C23" s="11">
        <v>148819</v>
      </c>
      <c r="D23" s="11"/>
      <c r="E23" s="11"/>
      <c r="F23" s="11">
        <f t="shared" si="0"/>
        <v>148819</v>
      </c>
    </row>
    <row r="24" spans="1:6" ht="12.75">
      <c r="A24" s="101">
        <v>19</v>
      </c>
      <c r="B24" s="2" t="s">
        <v>454</v>
      </c>
      <c r="C24" s="11">
        <v>90000</v>
      </c>
      <c r="D24" s="11"/>
      <c r="E24" s="11"/>
      <c r="F24" s="11">
        <f t="shared" si="0"/>
        <v>90000</v>
      </c>
    </row>
    <row r="25" spans="1:6" ht="12.75">
      <c r="A25" s="101">
        <v>20</v>
      </c>
      <c r="B25" s="2" t="s">
        <v>437</v>
      </c>
      <c r="C25" s="11">
        <v>24300</v>
      </c>
      <c r="D25" s="11"/>
      <c r="E25" s="11"/>
      <c r="F25" s="11">
        <f t="shared" si="0"/>
        <v>24300</v>
      </c>
    </row>
    <row r="26" spans="1:6" ht="12.75">
      <c r="A26" s="101">
        <v>21</v>
      </c>
      <c r="B26" s="2" t="s">
        <v>455</v>
      </c>
      <c r="C26" s="11">
        <v>1023622</v>
      </c>
      <c r="D26" s="11"/>
      <c r="E26" s="11"/>
      <c r="F26" s="11">
        <f t="shared" si="0"/>
        <v>1023622</v>
      </c>
    </row>
    <row r="27" spans="1:6" ht="12.75">
      <c r="A27" s="101">
        <v>22</v>
      </c>
      <c r="B27" s="2" t="s">
        <v>437</v>
      </c>
      <c r="C27" s="11">
        <v>276378</v>
      </c>
      <c r="D27" s="11"/>
      <c r="E27" s="11"/>
      <c r="F27" s="11">
        <f t="shared" si="0"/>
        <v>276378</v>
      </c>
    </row>
    <row r="28" spans="1:6" ht="12.75">
      <c r="A28" s="2">
        <v>23</v>
      </c>
      <c r="B28" s="6" t="s">
        <v>456</v>
      </c>
      <c r="C28" s="102">
        <f>SUM(C6:C27)</f>
        <v>6284300</v>
      </c>
      <c r="D28" s="102">
        <f>SUM(D6:D27)</f>
        <v>1148038</v>
      </c>
      <c r="E28" s="102">
        <f>SUM(E6:E27)</f>
        <v>0</v>
      </c>
      <c r="F28" s="102">
        <f>SUM(F6:F27)</f>
        <v>7432338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Szilvi</cp:lastModifiedBy>
  <cp:lastPrinted>2017-02-23T19:10:47Z</cp:lastPrinted>
  <dcterms:modified xsi:type="dcterms:W3CDTF">2017-02-23T19:13:26Z</dcterms:modified>
  <cp:category/>
  <cp:version/>
  <cp:contentType/>
  <cp:contentStatus/>
</cp:coreProperties>
</file>