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.1.összevont mérleg" sheetId="1" state="visible" r:id="rId2"/>
    <sheet name="1.2.kötelező" sheetId="2" state="visible" r:id="rId3"/>
    <sheet name="1.3.önként" sheetId="3" state="visible" r:id="rId4"/>
    <sheet name="1.4.állami" sheetId="4" state="visible" r:id="rId5"/>
    <sheet name="2.1.működési mérleg  " sheetId="5" state="visible" r:id="rId6"/>
    <sheet name="2.2.felhalmozási mérleg  " sheetId="6" state="visible" r:id="rId7"/>
    <sheet name="3.akü  " sheetId="7" state="visible" r:id="rId8"/>
    <sheet name="4.saját bevételek" sheetId="8" state="visible" r:id="rId9"/>
    <sheet name="5.fejlesztési célok" sheetId="9" state="visible" r:id="rId10"/>
    <sheet name="6.beruházás" sheetId="10" state="visible" r:id="rId11"/>
    <sheet name="7.felújítás" sheetId="11" state="visible" r:id="rId12"/>
    <sheet name="8. EU-s projekt" sheetId="12" state="visible" r:id="rId13"/>
    <sheet name="9.1. önkormányzat" sheetId="13" state="visible" r:id="rId14"/>
    <sheet name="9.1.1. önk. kötelező" sheetId="14" state="visible" r:id="rId15"/>
    <sheet name="9.1.2. önk. önként" sheetId="15" state="visible" r:id="rId16"/>
    <sheet name="9.1.3. önk. állami" sheetId="16" state="visible" r:id="rId17"/>
    <sheet name="9.2. közös hivatal" sheetId="17" state="visible" r:id="rId18"/>
    <sheet name="9.3. óvoda" sheetId="18" state="visible" r:id="rId19"/>
    <sheet name="9.4. konyha" sheetId="19" state="visible" r:id="rId20"/>
  </sheets>
  <definedNames>
    <definedName function="false" hidden="false" localSheetId="0" name="_xlnm.Print_Area" vbProcedure="false">'1.1.összevont mérleg'!$A$1:$D$159</definedName>
    <definedName function="false" hidden="false" localSheetId="1" name="_xlnm.Print_Area" vbProcedure="false">'1.2.kötelező'!$A$1:$D$159</definedName>
    <definedName function="false" hidden="false" localSheetId="2" name="_xlnm.Print_Area" vbProcedure="false">'1.3.önként'!$A$1:$D$159</definedName>
    <definedName function="false" hidden="false" localSheetId="3" name="_xlnm.Print_Area" vbProcedure="false">'1.4.állami'!$A$1:$D$159</definedName>
    <definedName function="false" hidden="false" localSheetId="12" name="_xlnm.Print_Titles" vbProcedure="false">'9.1. önkormányzat'!$1:$6</definedName>
    <definedName function="false" hidden="false" localSheetId="13" name="_xlnm.Print_Titles" vbProcedure="false">'9.1.1. önk. kötelező'!$1:$6</definedName>
    <definedName function="false" hidden="false" localSheetId="14" name="_xlnm.Print_Titles" vbProcedure="false">'9.1.2. önk. önként'!$1:$6</definedName>
    <definedName function="false" hidden="false" localSheetId="15" name="_xlnm.Print_Titles" vbProcedure="false">'9.1.3. önk. állami'!$1:$6</definedName>
    <definedName function="false" hidden="false" localSheetId="16" name="_xlnm.Print_Titles" vbProcedure="false">'9.2. közös hivatal'!$1:$6</definedName>
    <definedName function="false" hidden="false" localSheetId="17" name="_xlnm.Print_Titles" vbProcedure="false">'9.3. óvoda'!$1:$6</definedName>
    <definedName function="false" hidden="false" localSheetId="18" name="_xlnm.Print_Titles" vbProcedure="false">'9.4. konyha'!$1:$6</definedName>
    <definedName function="false" hidden="false" localSheetId="12" name="_xlnm.Print_Titles" vbProcedure="false">'9.1. önkormányzat'!$1:$6</definedName>
    <definedName function="false" hidden="false" localSheetId="13" name="_xlnm.Print_Titles" vbProcedure="false">'9.1.1. önk. kötelező'!$1:$6</definedName>
    <definedName function="false" hidden="false" localSheetId="14" name="_xlnm.Print_Titles" vbProcedure="false">'9.1.2. önk. önként'!$1:$6</definedName>
    <definedName function="false" hidden="false" localSheetId="15" name="_xlnm.Print_Titles" vbProcedure="false">'9.1.3. önk. állami'!$1:$6</definedName>
    <definedName function="false" hidden="false" localSheetId="16" name="_xlnm.Print_Titles" vbProcedure="false">'9.2. közös hivatal'!$1:$6</definedName>
    <definedName function="false" hidden="false" localSheetId="17" name="_xlnm.Print_Titles" vbProcedure="false">'9.3. óvoda'!$1:$6</definedName>
    <definedName function="false" hidden="false" localSheetId="18" name="_xlnm.Print_Titles" vbProcedure="false">'9.4. konyha'!$1:$6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<sst xmlns="http://schemas.openxmlformats.org/spreadsheetml/2006/main" count="3133" uniqueCount="487">
  <si>
    <t xml:space="preserve">B E V É T E L E K</t>
  </si>
  <si>
    <t xml:space="preserve">1. sz. táblázat</t>
  </si>
  <si>
    <t xml:space="preserve">forintban</t>
  </si>
  <si>
    <t xml:space="preserve">Sor-
szám</t>
  </si>
  <si>
    <t xml:space="preserve">Bevételi jogcím</t>
  </si>
  <si>
    <t xml:space="preserve">Eredeti
előirányzat</t>
  </si>
  <si>
    <t xml:space="preserve">Módosított
előirányzat</t>
  </si>
  <si>
    <t xml:space="preserve">A</t>
  </si>
  <si>
    <t xml:space="preserve">B</t>
  </si>
  <si>
    <t xml:space="preserve">C</t>
  </si>
  <si>
    <t xml:space="preserve">1.</t>
  </si>
  <si>
    <t xml:space="preserve">Önkormányzat működési támogatásai (1.1.+…+.1.6.)</t>
  </si>
  <si>
    <t xml:space="preserve">1.1.</t>
  </si>
  <si>
    <t xml:space="preserve">Helyi önkormányzatok működésének általános támogatása</t>
  </si>
  <si>
    <t xml:space="preserve">1.2.</t>
  </si>
  <si>
    <t xml:space="preserve">Önkormányzatok egyes köznevelési feladatainak támogatása</t>
  </si>
  <si>
    <t xml:space="preserve">1.3.</t>
  </si>
  <si>
    <t xml:space="preserve">Önkormányzatok szociális és gyermekjóléti feladatainak támogatása</t>
  </si>
  <si>
    <t xml:space="preserve">1.4.</t>
  </si>
  <si>
    <t xml:space="preserve">Önkormányzatok kulturális feladatainak támogatása</t>
  </si>
  <si>
    <t xml:space="preserve">1.5.</t>
  </si>
  <si>
    <t xml:space="preserve">Működési célú kvi támogatások és kiegészítő támogatások </t>
  </si>
  <si>
    <t xml:space="preserve">1.6.</t>
  </si>
  <si>
    <t xml:space="preserve">Elszámolásból származó bevételek</t>
  </si>
  <si>
    <t xml:space="preserve">2.</t>
  </si>
  <si>
    <t xml:space="preserve">Működési célú támogatások államháztartáson belülről (2.1.+…+.2.5.)</t>
  </si>
  <si>
    <t xml:space="preserve">2.1.</t>
  </si>
  <si>
    <t xml:space="preserve">Elvonások és befizetések bevételei</t>
  </si>
  <si>
    <t xml:space="preserve">2.2.</t>
  </si>
  <si>
    <t xml:space="preserve">Működési célú garancia- és kezességvállalásból megtérülések </t>
  </si>
  <si>
    <t xml:space="preserve">2.3.</t>
  </si>
  <si>
    <t xml:space="preserve">Működési célú visszatérítendő támogatások, kölcsönök visszatérülése </t>
  </si>
  <si>
    <t xml:space="preserve">2.4.</t>
  </si>
  <si>
    <t xml:space="preserve">Működési célú visszatérítendő támogatások, kölcsönök igénybevétele</t>
  </si>
  <si>
    <t xml:space="preserve">2.5.</t>
  </si>
  <si>
    <t xml:space="preserve">Egyéb működési célú támogatások bevételei </t>
  </si>
  <si>
    <t xml:space="preserve">2.6.</t>
  </si>
  <si>
    <t xml:space="preserve">2.5.-ből EU-s támogatás</t>
  </si>
  <si>
    <t xml:space="preserve">3.</t>
  </si>
  <si>
    <t xml:space="preserve">Felhalmozási célú támogatások államháztartáson belülről (3.1.+…+3.5.)</t>
  </si>
  <si>
    <t xml:space="preserve">3.1.</t>
  </si>
  <si>
    <t xml:space="preserve">Felhalmozási célú önkormányzati támogatások</t>
  </si>
  <si>
    <t xml:space="preserve">3.2.</t>
  </si>
  <si>
    <t xml:space="preserve">Felhalmozási célú garancia- és kezességvállalásból megtérülések</t>
  </si>
  <si>
    <t xml:space="preserve">3.3.</t>
  </si>
  <si>
    <t xml:space="preserve">Felhalmozási célú visszatérítendő támogatások, kölcsönök visszatérülése</t>
  </si>
  <si>
    <t xml:space="preserve">3.4.</t>
  </si>
  <si>
    <t xml:space="preserve">Felhalmozási célú visszatérítendő támogatások, kölcsönök igénybevétele</t>
  </si>
  <si>
    <t xml:space="preserve">3.5.</t>
  </si>
  <si>
    <t xml:space="preserve">Egyéb felhalmozási célú támogatások bevételei</t>
  </si>
  <si>
    <t xml:space="preserve">3.6.</t>
  </si>
  <si>
    <t xml:space="preserve">3.5.-ből EU-s támogatás</t>
  </si>
  <si>
    <t xml:space="preserve">4. </t>
  </si>
  <si>
    <t xml:space="preserve">Közhatalmi bevételek (4.1.+4.2.+4.3.+4.4.)</t>
  </si>
  <si>
    <t xml:space="preserve">4.1.</t>
  </si>
  <si>
    <t xml:space="preserve">Helyi adók  (4.1.1.+...+4.1.3.)</t>
  </si>
  <si>
    <t xml:space="preserve">4.1.1.</t>
  </si>
  <si>
    <t xml:space="preserve">- Vagyoni típusú adók</t>
  </si>
  <si>
    <t xml:space="preserve">4.1.2.</t>
  </si>
  <si>
    <t xml:space="preserve">- Termékek és szolgáltatások adói</t>
  </si>
  <si>
    <t xml:space="preserve">4.1.3.</t>
  </si>
  <si>
    <t xml:space="preserve">- Értékesítési és forgalmi adók (iparűzési adó)</t>
  </si>
  <si>
    <t xml:space="preserve">4.2.</t>
  </si>
  <si>
    <t xml:space="preserve">Gépjárműadó</t>
  </si>
  <si>
    <t xml:space="preserve">4.3.</t>
  </si>
  <si>
    <t xml:space="preserve">Egyéb áruhasználati és szolgáltatási adók</t>
  </si>
  <si>
    <t xml:space="preserve">4.4.</t>
  </si>
  <si>
    <t xml:space="preserve">Egyéb közhatalmi bevételek</t>
  </si>
  <si>
    <t xml:space="preserve">5.</t>
  </si>
  <si>
    <t xml:space="preserve">Működési bevételek (5.1.+…+ 5.11.)</t>
  </si>
  <si>
    <t xml:space="preserve">5.1.</t>
  </si>
  <si>
    <t xml:space="preserve">Készletértékesítés ellenértéke</t>
  </si>
  <si>
    <t xml:space="preserve">5.2.</t>
  </si>
  <si>
    <t xml:space="preserve">Szolgáltatások ellenértéke</t>
  </si>
  <si>
    <t xml:space="preserve">5.3.</t>
  </si>
  <si>
    <t xml:space="preserve">Közvetített szolgáltatások értéke</t>
  </si>
  <si>
    <t xml:space="preserve">5.4.</t>
  </si>
  <si>
    <t xml:space="preserve">Tulajdonosi bevételek</t>
  </si>
  <si>
    <t xml:space="preserve">5.5.</t>
  </si>
  <si>
    <t xml:space="preserve">Ellátási díjak</t>
  </si>
  <si>
    <t xml:space="preserve">5.6.</t>
  </si>
  <si>
    <t xml:space="preserve">Kiszámlázott általános forgalmi adó </t>
  </si>
  <si>
    <t xml:space="preserve"> </t>
  </si>
  <si>
    <t xml:space="preserve">5.7.</t>
  </si>
  <si>
    <t xml:space="preserve">Általános forgalmi adó visszatérítése</t>
  </si>
  <si>
    <t xml:space="preserve">5.8.</t>
  </si>
  <si>
    <t xml:space="preserve">Kamatbevételek</t>
  </si>
  <si>
    <t xml:space="preserve">5.9.</t>
  </si>
  <si>
    <t xml:space="preserve">Egyéb pénzügyi műveletek bevételei</t>
  </si>
  <si>
    <t xml:space="preserve">5.10.</t>
  </si>
  <si>
    <t xml:space="preserve">Biztosító által fizetett kártérítés</t>
  </si>
  <si>
    <t xml:space="preserve">5.11.</t>
  </si>
  <si>
    <t xml:space="preserve">Egyéb működési bevételek</t>
  </si>
  <si>
    <t xml:space="preserve">6.</t>
  </si>
  <si>
    <t xml:space="preserve">Felhalmozási bevételek (6.1.+…+6.5.)</t>
  </si>
  <si>
    <t xml:space="preserve">6.1.</t>
  </si>
  <si>
    <t xml:space="preserve">Immateriális javak értékesítése</t>
  </si>
  <si>
    <t xml:space="preserve">6.2.</t>
  </si>
  <si>
    <t xml:space="preserve">Ingatlanok értékesítése</t>
  </si>
  <si>
    <t xml:space="preserve">6.3.</t>
  </si>
  <si>
    <t xml:space="preserve">Egyéb tárgyi eszközök értékesítése</t>
  </si>
  <si>
    <t xml:space="preserve">6.4.</t>
  </si>
  <si>
    <t xml:space="preserve">Részesedések értékesítése</t>
  </si>
  <si>
    <t xml:space="preserve">6.5.</t>
  </si>
  <si>
    <t xml:space="preserve">Részesedések megszűnéséhez kapcsolódó bevételek</t>
  </si>
  <si>
    <t xml:space="preserve">7. </t>
  </si>
  <si>
    <t xml:space="preserve">Működési célú átvett pénzeszközök (7.1. + … + 7.3.)</t>
  </si>
  <si>
    <t xml:space="preserve">7.1.</t>
  </si>
  <si>
    <t xml:space="preserve">Működési célú garancia- és kezességvállalásból megtérülések ÁH-n kívülről</t>
  </si>
  <si>
    <t xml:space="preserve">7.2.</t>
  </si>
  <si>
    <t xml:space="preserve">Működési célú visszatérítendő támogatások, kölcsönök visszatér. ÁH-n kívülről</t>
  </si>
  <si>
    <t xml:space="preserve">7.3.</t>
  </si>
  <si>
    <t xml:space="preserve">Egyéb működési célú átvett pénzeszköz</t>
  </si>
  <si>
    <t xml:space="preserve">7.4.</t>
  </si>
  <si>
    <t xml:space="preserve">7.3.-ból EU-s támogatás (közvetlen)</t>
  </si>
  <si>
    <t xml:space="preserve">8.</t>
  </si>
  <si>
    <t xml:space="preserve">Felhalmozási célú átvett pénzeszközök (8.1.+8.2.+8.3.)</t>
  </si>
  <si>
    <t xml:space="preserve">8.1.</t>
  </si>
  <si>
    <t xml:space="preserve">Felhalm. célú garancia- és kezességvállalásból megtérülések ÁH-n kívülről</t>
  </si>
  <si>
    <t xml:space="preserve">8.2.</t>
  </si>
  <si>
    <t xml:space="preserve">Felhalm. célú visszatérítendő támogatások, kölcsönök visszatér. ÁH-n kívülről</t>
  </si>
  <si>
    <t xml:space="preserve">8.3.</t>
  </si>
  <si>
    <t xml:space="preserve">Egyéb felhalmozási célú átvett pénzeszköz</t>
  </si>
  <si>
    <t xml:space="preserve">8.4.</t>
  </si>
  <si>
    <t xml:space="preserve">8.3.-ból EU-s támogatás (közvetlen)</t>
  </si>
  <si>
    <t xml:space="preserve">   9.</t>
  </si>
  <si>
    <t xml:space="preserve">KÖLTSÉGVETÉSI BEVÉTELEK ÖSSZESEN: (1+…+8)</t>
  </si>
  <si>
    <t xml:space="preserve">   10.</t>
  </si>
  <si>
    <t xml:space="preserve">Hitel-, kölcsönfelvétel államháztartáson kívülről  (10.1.+10.3.)</t>
  </si>
  <si>
    <t xml:space="preserve">10.1.</t>
  </si>
  <si>
    <t xml:space="preserve">Hosszú lejáratú  hitelek, kölcsönök felvétele</t>
  </si>
  <si>
    <t xml:space="preserve">10.2.</t>
  </si>
  <si>
    <t xml:space="preserve">Likviditási célú  hitelek, kölcsönök felvétele pénzügyi vállalkozástól</t>
  </si>
  <si>
    <t xml:space="preserve">10.3.</t>
  </si>
  <si>
    <t xml:space="preserve">   Rövid lejáratú  hitelek, kölcsönök felvétele</t>
  </si>
  <si>
    <t xml:space="preserve">   11.</t>
  </si>
  <si>
    <t xml:space="preserve">Belföldi értékpapírok bevételei (11.1. +…+ 11.4.)</t>
  </si>
  <si>
    <t xml:space="preserve">11.1.</t>
  </si>
  <si>
    <t xml:space="preserve">Forgatási célú belföldi értékpapírok beváltása,  értékesítése</t>
  </si>
  <si>
    <t xml:space="preserve">11.2.</t>
  </si>
  <si>
    <t xml:space="preserve">Forgatási célú belföldi értékpapírok kibocsátása</t>
  </si>
  <si>
    <t xml:space="preserve">11.3.</t>
  </si>
  <si>
    <t xml:space="preserve">Befektetési célú belföldi értékpapírok beváltása,  értékesítése</t>
  </si>
  <si>
    <t xml:space="preserve">11.4.</t>
  </si>
  <si>
    <t xml:space="preserve">Befektetési célú belföldi értékpapírok kibocsátása</t>
  </si>
  <si>
    <t xml:space="preserve">    12.</t>
  </si>
  <si>
    <t xml:space="preserve">Maradvány igénybevétele (12.1. + 12.2.)</t>
  </si>
  <si>
    <t xml:space="preserve">12.1.</t>
  </si>
  <si>
    <t xml:space="preserve">Előző év költségvetési maradványának igénybevétele</t>
  </si>
  <si>
    <t xml:space="preserve">12.2.</t>
  </si>
  <si>
    <t xml:space="preserve">Előző év vállalkozási maradványának igénybevétele</t>
  </si>
  <si>
    <t xml:space="preserve">    13.</t>
  </si>
  <si>
    <t xml:space="preserve">Belföldi finanszírozás bevételei (13.1. + … + 13.3.)</t>
  </si>
  <si>
    <t xml:space="preserve">13.1.</t>
  </si>
  <si>
    <t xml:space="preserve">Államháztartáson belüli megelőlegezések</t>
  </si>
  <si>
    <t xml:space="preserve">13.2.</t>
  </si>
  <si>
    <t xml:space="preserve">Államháztartáson belüli megelőlegezések törlesztése</t>
  </si>
  <si>
    <t xml:space="preserve">13.3.</t>
  </si>
  <si>
    <t xml:space="preserve">Betétek megszüntetése</t>
  </si>
  <si>
    <t xml:space="preserve">    14.</t>
  </si>
  <si>
    <t xml:space="preserve">Külföldi finanszírozás bevételei (14.1.+…14.4.)</t>
  </si>
  <si>
    <t xml:space="preserve">    14.1.</t>
  </si>
  <si>
    <t xml:space="preserve">Forgatási célú külföldi értékpapírok beváltása,  értékesítése</t>
  </si>
  <si>
    <t xml:space="preserve">    14.2.</t>
  </si>
  <si>
    <t xml:space="preserve">Befektetési célú külföldi értékpapírok beváltása,  értékesítése</t>
  </si>
  <si>
    <t xml:space="preserve">    14.3.</t>
  </si>
  <si>
    <t xml:space="preserve">Külföldi értékpapírok kibocsátása</t>
  </si>
  <si>
    <t xml:space="preserve">    14.4.</t>
  </si>
  <si>
    <t xml:space="preserve">Külföldi hitelek, kölcsönök felvétele</t>
  </si>
  <si>
    <t xml:space="preserve">    15.</t>
  </si>
  <si>
    <t xml:space="preserve">Váltóbevételek</t>
  </si>
  <si>
    <t xml:space="preserve">    16.</t>
  </si>
  <si>
    <t xml:space="preserve">Adóssághoz nem kapcsolódó származékos ügyletek bevételei</t>
  </si>
  <si>
    <t xml:space="preserve">    17.</t>
  </si>
  <si>
    <t xml:space="preserve">FINANSZÍROZÁSI BEVÉTELEK ÖSSZESEN: (10. + … +16.)</t>
  </si>
  <si>
    <t xml:space="preserve">    18.</t>
  </si>
  <si>
    <t xml:space="preserve">KÖLTSÉGVETÉSI ÉS FINANSZÍROZÁSI BEVÉTELEK ÖSSZESEN: (9+17)</t>
  </si>
  <si>
    <t xml:space="preserve">K I A D Á S O K</t>
  </si>
  <si>
    <t xml:space="preserve">2. sz. táblázat</t>
  </si>
  <si>
    <t xml:space="preserve">Kiadási jogcímek</t>
  </si>
  <si>
    <r>
      <rPr>
        <b val="true"/>
        <sz val="8"/>
        <rFont val="Times New Roman CE"/>
        <family val="1"/>
        <charset val="238"/>
      </rPr>
      <t xml:space="preserve">   Működési költségvetés kiadásai </t>
    </r>
    <r>
      <rPr>
        <sz val="8"/>
        <rFont val="Times New Roman CE"/>
        <family val="0"/>
        <charset val="238"/>
      </rPr>
      <t xml:space="preserve">(1.1+…+1.5.+1.18.)</t>
    </r>
  </si>
  <si>
    <t xml:space="preserve">Személyi  juttatások</t>
  </si>
  <si>
    <t xml:space="preserve">Munkaadókat terhelő járulékok és szociális hozzájárulási adó</t>
  </si>
  <si>
    <t xml:space="preserve">Dologi  kiadások</t>
  </si>
  <si>
    <t xml:space="preserve">Ellátottak pénzbeli juttatásai</t>
  </si>
  <si>
    <t xml:space="preserve">1.5</t>
  </si>
  <si>
    <t xml:space="preserve">Egyéb működési célú kiadások</t>
  </si>
  <si>
    <t xml:space="preserve"> - az 1.5-ből: - Előző évi elszámolásból származó befizetések</t>
  </si>
  <si>
    <t xml:space="preserve">1.7.</t>
  </si>
  <si>
    <t xml:space="preserve">   - Törvényi előíráson alapuló befizetések</t>
  </si>
  <si>
    <t xml:space="preserve">1.8.</t>
  </si>
  <si>
    <t xml:space="preserve">   - Elvonások és befizetések</t>
  </si>
  <si>
    <t xml:space="preserve">1.9.</t>
  </si>
  <si>
    <t xml:space="preserve">   - Garancia- és kezességvállalásból kifizetés ÁH-n belülre</t>
  </si>
  <si>
    <t xml:space="preserve">1.10.</t>
  </si>
  <si>
    <t xml:space="preserve">   -Visszatérítendő támogatások, kölcsönök nyújtása ÁH-n belülre</t>
  </si>
  <si>
    <t xml:space="preserve">1.11.</t>
  </si>
  <si>
    <t xml:space="preserve">   - Visszatérítendő támogatások, kölcsönök törlesztése ÁH-n belülre</t>
  </si>
  <si>
    <t xml:space="preserve">1.12.</t>
  </si>
  <si>
    <t xml:space="preserve">   - Egyéb működési célú támogatások ÁH-n belülre</t>
  </si>
  <si>
    <t xml:space="preserve">1.13.</t>
  </si>
  <si>
    <t xml:space="preserve">   - Garancia és kezességvállalásból kifizetés ÁH-n kívülre</t>
  </si>
  <si>
    <t xml:space="preserve">1.14.</t>
  </si>
  <si>
    <t xml:space="preserve">   - Visszatérítendő támogatások, kölcsönök nyújtása ÁH-n kívülre</t>
  </si>
  <si>
    <t xml:space="preserve">1.15.</t>
  </si>
  <si>
    <t xml:space="preserve">   - Árkiegészítések, ártámogatások</t>
  </si>
  <si>
    <t xml:space="preserve">1.16.</t>
  </si>
  <si>
    <t xml:space="preserve">   - Kamattámogatások</t>
  </si>
  <si>
    <t xml:space="preserve">1.17.</t>
  </si>
  <si>
    <t xml:space="preserve">   - Egyéb működési célú támogatások államháztartáson kívülre</t>
  </si>
  <si>
    <t xml:space="preserve">1.18.</t>
  </si>
  <si>
    <t xml:space="preserve">Tartalékok</t>
  </si>
  <si>
    <t xml:space="preserve">1.19.</t>
  </si>
  <si>
    <t xml:space="preserve"> - az 1.18-ból: - Általános tartalék</t>
  </si>
  <si>
    <t xml:space="preserve">1.20.</t>
  </si>
  <si>
    <t xml:space="preserve">   - Céltartalék</t>
  </si>
  <si>
    <r>
      <rPr>
        <b val="true"/>
        <sz val="8"/>
        <rFont val="Times New Roman CE"/>
        <family val="1"/>
        <charset val="238"/>
      </rPr>
      <t xml:space="preserve">   Felhalmozási költségvetés kiadásai </t>
    </r>
    <r>
      <rPr>
        <sz val="8"/>
        <rFont val="Times New Roman CE"/>
        <family val="0"/>
        <charset val="238"/>
      </rPr>
      <t xml:space="preserve">(2.1.+2.3.+2.5.)</t>
    </r>
  </si>
  <si>
    <t xml:space="preserve">Beruházások</t>
  </si>
  <si>
    <t xml:space="preserve">2.1.-ből EU-s forrásból megvalósuló beruházás</t>
  </si>
  <si>
    <t xml:space="preserve">Felújítások</t>
  </si>
  <si>
    <t xml:space="preserve">2.3.-ból EU-s forrásból megvalósuló felújítás</t>
  </si>
  <si>
    <t xml:space="preserve">Egyéb felhalmozási kiadások</t>
  </si>
  <si>
    <t xml:space="preserve">2.5.-ből        - Garancia- és kezességvállalásból kifizetés ÁH-n belülre</t>
  </si>
  <si>
    <t xml:space="preserve">2.7.</t>
  </si>
  <si>
    <t xml:space="preserve">   - Visszatérítendő támogatások, kölcsönök nyújtása ÁH-n belülre</t>
  </si>
  <si>
    <t xml:space="preserve">2.8.</t>
  </si>
  <si>
    <t xml:space="preserve">2.9.</t>
  </si>
  <si>
    <t xml:space="preserve">   - Egyéb felhalmozási célú támogatások ÁH-n belülre</t>
  </si>
  <si>
    <t xml:space="preserve">2.10.</t>
  </si>
  <si>
    <t xml:space="preserve">   - Garancia- és kezességvállalásból kifizetés ÁH-n kívülre</t>
  </si>
  <si>
    <t xml:space="preserve">2.11.</t>
  </si>
  <si>
    <t xml:space="preserve">2.12.</t>
  </si>
  <si>
    <t xml:space="preserve">   - Lakástámogatás</t>
  </si>
  <si>
    <t xml:space="preserve">2.13.</t>
  </si>
  <si>
    <t xml:space="preserve">   - Egyéb felhalmozási célú támogatások államháztartáson kívülre</t>
  </si>
  <si>
    <t xml:space="preserve">KÖLTSÉGVETÉSI KIADÁSOK ÖSSZESEN (1+2)</t>
  </si>
  <si>
    <t xml:space="preserve">4.</t>
  </si>
  <si>
    <t xml:space="preserve">Hitel-, kölcsöntörlesztés államháztartáson kívülre (4.1. + … + 4.3.)</t>
  </si>
  <si>
    <t xml:space="preserve">Hosszú lejáratú hitelek, kölcsönök törlesztése pénzügyi vállalkozásnak</t>
  </si>
  <si>
    <t xml:space="preserve">Likviditási célú hitelek, kölcsönök törlesztése pénzügyi vállalkozásnak</t>
  </si>
  <si>
    <t xml:space="preserve">Rövid lejáratú hitelek, kölcsönök törlesztése pénzügyi vállalkozásnak</t>
  </si>
  <si>
    <t xml:space="preserve">Belföldi értékpapírok kiadásai (5.1. + … + 5.6.)</t>
  </si>
  <si>
    <t xml:space="preserve">Forgatási célú belföldi értékpapírok vásárlása</t>
  </si>
  <si>
    <t xml:space="preserve">Befektetési célú belföldi értékpapírok vásárlása</t>
  </si>
  <si>
    <t xml:space="preserve">Kincstárjegyek beváltása</t>
  </si>
  <si>
    <t xml:space="preserve">Éven belüli lejáratú belföldi értékpapírok beváltása</t>
  </si>
  <si>
    <t xml:space="preserve">Belföldi kötvények beváltása</t>
  </si>
  <si>
    <t xml:space="preserve">Éven túli lejáratú belföldi értékpapírok beváltása</t>
  </si>
  <si>
    <t xml:space="preserve">Belföldi finanszírozás kiadásai (6.1. + … + 6.4.)</t>
  </si>
  <si>
    <t xml:space="preserve">Államháztartáson belüli megelőlegezések folyósítása</t>
  </si>
  <si>
    <t xml:space="preserve">Államháztartáson belüli megelőlegezések visszafizetése</t>
  </si>
  <si>
    <t xml:space="preserve">Pénzeszközök lekötött betétként elhelyezése, pénzügyi lízing kiadásai</t>
  </si>
  <si>
    <t xml:space="preserve">Intézmény finanszírozás</t>
  </si>
  <si>
    <t xml:space="preserve">7.</t>
  </si>
  <si>
    <t xml:space="preserve">Külföldi finanszírozás kiadásai (7.1. + … + 7.5.)</t>
  </si>
  <si>
    <t xml:space="preserve">Forgatási célú külföldi értékpapírok vásárlása</t>
  </si>
  <si>
    <t xml:space="preserve">Befektetési célú külföldi értékpapírok vásárlása</t>
  </si>
  <si>
    <t xml:space="preserve">Külföldi értékpapírok beváltása</t>
  </si>
  <si>
    <t xml:space="preserve">Hitelek, kölcsönök törlesztése külföldi kormányoknak nemz. Szervezeteknek</t>
  </si>
  <si>
    <t xml:space="preserve">7.5.</t>
  </si>
  <si>
    <t xml:space="preserve">Hitelek, kölcsönök törlesztése külföldi pénzintézeteknek</t>
  </si>
  <si>
    <t xml:space="preserve">Adóssághoz nem kapcsolódó származékos ügyletek</t>
  </si>
  <si>
    <t xml:space="preserve">9.</t>
  </si>
  <si>
    <t xml:space="preserve">Váltókiadások</t>
  </si>
  <si>
    <t xml:space="preserve">10.</t>
  </si>
  <si>
    <t xml:space="preserve">FINANSZÍROZÁSI KIADÁSOK ÖSSZESEN: (4.+…+9.)</t>
  </si>
  <si>
    <t xml:space="preserve">11.</t>
  </si>
  <si>
    <t xml:space="preserve">KIADÁSOK ÖSSZESEN: (3.+10.)</t>
  </si>
  <si>
    <t xml:space="preserve">NEMLEGES</t>
  </si>
  <si>
    <t xml:space="preserve">I. Működési célú bevételek és kiadások mérlege
(Önkormányzati szinten)</t>
  </si>
  <si>
    <t xml:space="preserve">2.1.melléklet a ………./2019. (……..) önkormányzati rendelethez</t>
  </si>
  <si>
    <t xml:space="preserve"> forintban</t>
  </si>
  <si>
    <t xml:space="preserve">Bevételek</t>
  </si>
  <si>
    <t xml:space="preserve">Kiadások</t>
  </si>
  <si>
    <t xml:space="preserve">Megnevezés</t>
  </si>
  <si>
    <t xml:space="preserve">D</t>
  </si>
  <si>
    <t xml:space="preserve">E</t>
  </si>
  <si>
    <t xml:space="preserve">Önkormányzatok működési támogatásai</t>
  </si>
  <si>
    <t xml:space="preserve">Személyi juttatások</t>
  </si>
  <si>
    <t xml:space="preserve">Működési célú támogatások államháztartáson belülről</t>
  </si>
  <si>
    <t xml:space="preserve">2.-ból EU-s támogatás</t>
  </si>
  <si>
    <t xml:space="preserve">Dologi kiadások </t>
  </si>
  <si>
    <t xml:space="preserve">Közhatalmi bevételek</t>
  </si>
  <si>
    <t xml:space="preserve">Működési bevételek</t>
  </si>
  <si>
    <t xml:space="preserve">Működési célú átvett pénzeszközök</t>
  </si>
  <si>
    <t xml:space="preserve">6.-ból EU-s támogatás (közvetlen)</t>
  </si>
  <si>
    <t xml:space="preserve">12.</t>
  </si>
  <si>
    <t xml:space="preserve">13.</t>
  </si>
  <si>
    <t xml:space="preserve">Költségvetési bevételek összesen (1.+2.+4.+5.+6.+8.+…+12.)</t>
  </si>
  <si>
    <t xml:space="preserve">Költségvetési kiadások összesen (1.+...+12.)</t>
  </si>
  <si>
    <t xml:space="preserve">14.</t>
  </si>
  <si>
    <t xml:space="preserve">Hiány belső finanszírozásának bevételei (15.+…+18. )</t>
  </si>
  <si>
    <t xml:space="preserve">Értékpapír vásárlása, visszavásárlása</t>
  </si>
  <si>
    <t xml:space="preserve">15.</t>
  </si>
  <si>
    <t xml:space="preserve">   Költségvetési maradvány igénybevétele </t>
  </si>
  <si>
    <t xml:space="preserve">Likviditási célú hitelek törlesztése</t>
  </si>
  <si>
    <t xml:space="preserve">16.</t>
  </si>
  <si>
    <t xml:space="preserve">   Vállalkozási maradvány igénybevétele </t>
  </si>
  <si>
    <t xml:space="preserve">Rövid lejáratú hitelek törlesztése</t>
  </si>
  <si>
    <t xml:space="preserve">17.</t>
  </si>
  <si>
    <t xml:space="preserve">   Betét visszavonásából származó bevétel </t>
  </si>
  <si>
    <t xml:space="preserve">Hosszú lejáratú hitelek törlesztése</t>
  </si>
  <si>
    <t xml:space="preserve">18.</t>
  </si>
  <si>
    <t xml:space="preserve">   Egyéb belső finanszírozási bevételek</t>
  </si>
  <si>
    <t xml:space="preserve">Kölcsön törlesztése</t>
  </si>
  <si>
    <t xml:space="preserve">19.</t>
  </si>
  <si>
    <t xml:space="preserve">Hiány külső finanszírozásának bevételei (20.+…+21.) </t>
  </si>
  <si>
    <t xml:space="preserve">Forgatási célú belföldi, külföldi értékpapírok vásárlása</t>
  </si>
  <si>
    <t xml:space="preserve">20.</t>
  </si>
  <si>
    <t xml:space="preserve">   Likviditási célú hitelek, kölcsönök felvétele</t>
  </si>
  <si>
    <t xml:space="preserve">Pénzeszközök lekötött betétként elhelyezése</t>
  </si>
  <si>
    <t xml:space="preserve">21.</t>
  </si>
  <si>
    <t xml:space="preserve">   Értékpapírok bevételei</t>
  </si>
  <si>
    <t xml:space="preserve">22.</t>
  </si>
  <si>
    <t xml:space="preserve">ÁH-n belüli megelőlegezések vissazfizetése</t>
  </si>
  <si>
    <t xml:space="preserve">23.</t>
  </si>
  <si>
    <t xml:space="preserve">Intézmény finanszírozása</t>
  </si>
  <si>
    <t xml:space="preserve">24.</t>
  </si>
  <si>
    <t xml:space="preserve">Működési célú finanszírozási bevételek összesen (14.+19.+22.+23.)</t>
  </si>
  <si>
    <t xml:space="preserve">Működési célú finanszírozási kiadások összesen (14.+...+23.)</t>
  </si>
  <si>
    <t xml:space="preserve">25.</t>
  </si>
  <si>
    <t xml:space="preserve">BEVÉTEL ÖSSZESEN (13.+24.)</t>
  </si>
  <si>
    <t xml:space="preserve">KIADÁSOK ÖSSZESEN (13.+24.)</t>
  </si>
  <si>
    <t xml:space="preserve">26.</t>
  </si>
  <si>
    <t xml:space="preserve">Költségvetési hiány:</t>
  </si>
  <si>
    <t xml:space="preserve">Költségvetési többlet:</t>
  </si>
  <si>
    <t xml:space="preserve">27.</t>
  </si>
  <si>
    <t xml:space="preserve">Tárgyévi  hiány:</t>
  </si>
  <si>
    <t xml:space="preserve">Tárgyévi  többlet:</t>
  </si>
  <si>
    <t xml:space="preserve">II. Felhalmozási célú bevételek és kiadások mérlege
(Önkormányzati szinten)</t>
  </si>
  <si>
    <t xml:space="preserve">2.2. melléklet a ……/2019. (…….) önkormányzati rendelethez</t>
  </si>
  <si>
    <t xml:space="preserve">Felhalmozási célú támogatások államháztartáson belülről</t>
  </si>
  <si>
    <t xml:space="preserve">1.-ből EU-s támogatás</t>
  </si>
  <si>
    <t xml:space="preserve">1.-ből EU-s forrásból megvalósuló beruházás</t>
  </si>
  <si>
    <t xml:space="preserve">Felhalmozási bevételek</t>
  </si>
  <si>
    <t xml:space="preserve">Felhalmozási célú átvett pénzeszközök átvétele</t>
  </si>
  <si>
    <t xml:space="preserve">3.-ból EU-s forrásból megvalósuló felújítás</t>
  </si>
  <si>
    <t xml:space="preserve">4.-ből EU-s támogatás (közvetlen)</t>
  </si>
  <si>
    <t xml:space="preserve">Egyéb felhalmozási célú bevételek</t>
  </si>
  <si>
    <t xml:space="preserve">Költségvetési bevételek összesen: (1.+3.+4.+6.+…+11.)</t>
  </si>
  <si>
    <t xml:space="preserve">Költségvetési kiadások összesen: (1.+3.+5.+...+11.)</t>
  </si>
  <si>
    <t xml:space="preserve">Hiány belső finanszírozás bevételei ( 14+…+18)</t>
  </si>
  <si>
    <t xml:space="preserve">Költségvetési maradvány igénybevétele</t>
  </si>
  <si>
    <t xml:space="preserve">Vállalkozási maradvány igénybevétele </t>
  </si>
  <si>
    <t xml:space="preserve">Betét visszavonásából származó bevétel </t>
  </si>
  <si>
    <t xml:space="preserve">Értékpapír értékesítése</t>
  </si>
  <si>
    <t xml:space="preserve">Egyéb belső finanszírozási bevételek</t>
  </si>
  <si>
    <t xml:space="preserve">Befektetési célú belföldi, külföldi értékpapírok vásárlása</t>
  </si>
  <si>
    <t xml:space="preserve">Hiány külső finanszírozásának bevételei (20+…+24 )</t>
  </si>
  <si>
    <t xml:space="preserve">Betét elhelyezése</t>
  </si>
  <si>
    <t xml:space="preserve">Hosszú lejáratú hitelek, kölcsönök felvétele</t>
  </si>
  <si>
    <t xml:space="preserve">Pénzügyi lízing kiadásai</t>
  </si>
  <si>
    <t xml:space="preserve">Likviditási célú hitelek, kölcsönök felvétele</t>
  </si>
  <si>
    <t xml:space="preserve">Rövid lejáratú hitelek, kölcsönök felvétele</t>
  </si>
  <si>
    <t xml:space="preserve">Értékpapírok kibocsátása</t>
  </si>
  <si>
    <t xml:space="preserve">Egyéb külső finanszírozási bevételek</t>
  </si>
  <si>
    <t xml:space="preserve">Felhalmozási célú finanszírozási bevételek összesen (13.+19.)</t>
  </si>
  <si>
    <t xml:space="preserve">Felhalmozási célú finanszírozási kiadások összesen
(13.+...+24.)</t>
  </si>
  <si>
    <t xml:space="preserve">BEVÉTEL ÖSSZESEN (12+25)</t>
  </si>
  <si>
    <t xml:space="preserve">KIADÁSOK ÖSSZESEN (12+25)</t>
  </si>
  <si>
    <t xml:space="preserve">28.</t>
  </si>
  <si>
    <t xml:space="preserve">Tiszatarján Község  Önkormányzata adósságot keletkeztető ügyletekből és kezességvállalásokból fennálló kötelezettségei</t>
  </si>
  <si>
    <t xml:space="preserve">forintban </t>
  </si>
  <si>
    <t xml:space="preserve">Sor-szám</t>
  </si>
  <si>
    <t xml:space="preserve">MEGNEVEZÉS</t>
  </si>
  <si>
    <t xml:space="preserve">Évek</t>
  </si>
  <si>
    <t xml:space="preserve">Összesen
(F=C+D+E)</t>
  </si>
  <si>
    <t xml:space="preserve">2016.</t>
  </si>
  <si>
    <t xml:space="preserve">2017.</t>
  </si>
  <si>
    <t xml:space="preserve">2018.</t>
  </si>
  <si>
    <t xml:space="preserve">F</t>
  </si>
  <si>
    <t xml:space="preserve">ÖSSZES KÖTELEZETTSÉG</t>
  </si>
  <si>
    <t xml:space="preserve">Tiszatarján Község  Önkormányzata saját bevételeinek részletezése az adósságot keletkeztető ügyletből származó tárgyévi fizetési kötelezettség megállapításához</t>
  </si>
  <si>
    <t xml:space="preserve">Bevételi jogcímek</t>
  </si>
  <si>
    <t xml:space="preserve">Helyi adóból és a települési adóból származó bevétel</t>
  </si>
  <si>
    <t xml:space="preserve">Az önkormányzati vagyon és az önkormányzatot megillető vagyoni értékű jog értékesítéséből és hasznosításából származó bevétel</t>
  </si>
  <si>
    <t xml:space="preserve">Osztalék, koncessziós díj és hozambevétel</t>
  </si>
  <si>
    <t xml:space="preserve">Tárgyi eszköz és az immateriális jószág, részvény, részesedés, vállalat értékesítéséből vagy privatizációból származó bevétel</t>
  </si>
  <si>
    <t xml:space="preserve">Bírság-, pótlék- és díjbevétel</t>
  </si>
  <si>
    <t xml:space="preserve">Kezesség-, illetve garanciavállalással kapcsolatos megtérülés</t>
  </si>
  <si>
    <t xml:space="preserve">SAJÁT BEVÉTELEK ÖSSZESEN*</t>
  </si>
  <si>
    <t xml:space="preserve">*Az adósságot keletkeztető ügyletekhez történő hozzájárulás részletes szabályairól szóló 353/2011. (XII.31.) Korm. Rendelet 2.§ (1) bekezdése alapján.</t>
  </si>
  <si>
    <t xml:space="preserve">ADÓSSÁGOT KELETKEZTETŐ FEJLESZTÉSI CÉLOK</t>
  </si>
  <si>
    <t xml:space="preserve">Fejlesztési cél leírása</t>
  </si>
  <si>
    <t xml:space="preserve">Fejlesztés várható kiadása</t>
  </si>
  <si>
    <t xml:space="preserve">ADÓSSÁGOT KELETKEZTETŐ ÜGYLETEK VÁRHATÓ EGYÜTTES ÖSSZEGE</t>
  </si>
  <si>
    <t xml:space="preserve">Beruházási (felhalmozási) kiadások előirányzata beruházásonként</t>
  </si>
  <si>
    <t xml:space="preserve">Beruházás  megnevezése</t>
  </si>
  <si>
    <t xml:space="preserve">Teljes költség</t>
  </si>
  <si>
    <t xml:space="preserve">Kivitelezés kezdési és befejezési éve</t>
  </si>
  <si>
    <t xml:space="preserve">Óvoda játékok</t>
  </si>
  <si>
    <t xml:space="preserve">Eszköz beszerzés (közfogi)</t>
  </si>
  <si>
    <t xml:space="preserve">ÖSSZESEN:</t>
  </si>
  <si>
    <t xml:space="preserve">Felújítási kiadások előirányzata felújításonként</t>
  </si>
  <si>
    <t xml:space="preserve">Felújítás  megnevezése</t>
  </si>
  <si>
    <t xml:space="preserve">Iskola energetika</t>
  </si>
  <si>
    <t xml:space="preserve">Óvoda energetika</t>
  </si>
  <si>
    <t xml:space="preserve">Út felújítás</t>
  </si>
  <si>
    <t xml:space="preserve">EU-s projekt neve, azonosítója:</t>
  </si>
  <si>
    <t xml:space="preserve">Források</t>
  </si>
  <si>
    <t xml:space="preserve">Összesen</t>
  </si>
  <si>
    <t xml:space="preserve">Saját erő</t>
  </si>
  <si>
    <t xml:space="preserve">- saját erőből központi támogatás</t>
  </si>
  <si>
    <t xml:space="preserve">EU-s forrás</t>
  </si>
  <si>
    <t xml:space="preserve">Társfinanszírozás</t>
  </si>
  <si>
    <t xml:space="preserve">Hitel</t>
  </si>
  <si>
    <t xml:space="preserve">Egyéb forrás</t>
  </si>
  <si>
    <t xml:space="preserve">Források összesen:</t>
  </si>
  <si>
    <t xml:space="preserve">Kiadások, költségek</t>
  </si>
  <si>
    <t xml:space="preserve">Személyi jellegű</t>
  </si>
  <si>
    <t xml:space="preserve">Beruházások, beszerzések</t>
  </si>
  <si>
    <t xml:space="preserve">Szolgáltatások igénybe vétele</t>
  </si>
  <si>
    <t xml:space="preserve">Adminisztratív költségek</t>
  </si>
  <si>
    <t xml:space="preserve">Összesen:</t>
  </si>
  <si>
    <t xml:space="preserve">Támogatott neve</t>
  </si>
  <si>
    <t xml:space="preserve">Hozzájárulás  (Ft)</t>
  </si>
  <si>
    <t xml:space="preserve">9.1. melléklet a …../2019. (……) önkormányzati rendelethez</t>
  </si>
  <si>
    <t xml:space="preserve">Költségvetési szerv megnevezése</t>
  </si>
  <si>
    <t xml:space="preserve">Tiszatarján Község Önkormányzata</t>
  </si>
  <si>
    <t xml:space="preserve">01</t>
  </si>
  <si>
    <t xml:space="preserve">Feladat megnevezése</t>
  </si>
  <si>
    <t xml:space="preserve">Összes bevétel, kiadás</t>
  </si>
  <si>
    <t xml:space="preserve">Száma</t>
  </si>
  <si>
    <t xml:space="preserve">Előirányzat-csoport, kiemelt előirányzat megnevezése</t>
  </si>
  <si>
    <t xml:space="preserve">Eredeti ei.</t>
  </si>
  <si>
    <t xml:space="preserve">Módosított ei.</t>
  </si>
  <si>
    <t xml:space="preserve">Működési célú kvi támogatások és kiegészítő támogatások</t>
  </si>
  <si>
    <t xml:space="preserve">Helyi adók  (4.1.1.+…+4.1.3.)</t>
  </si>
  <si>
    <t xml:space="preserve"> 10.</t>
  </si>
  <si>
    <t xml:space="preserve">    Rövid lejáratú  hitelek, kölcsönök felvétele</t>
  </si>
  <si>
    <t xml:space="preserve">   16.</t>
  </si>
  <si>
    <t xml:space="preserve">   17.</t>
  </si>
  <si>
    <t xml:space="preserve">   18.</t>
  </si>
  <si>
    <t xml:space="preserve">BEVÉTELEK ÖSSZESEN: (9+17)</t>
  </si>
  <si>
    <r>
      <rPr>
        <b val="true"/>
        <sz val="8"/>
        <rFont val="Times New Roman CE"/>
        <family val="1"/>
        <charset val="238"/>
      </rPr>
      <t xml:space="preserve">   Működési költségvetés kiadásai </t>
    </r>
    <r>
      <rPr>
        <sz val="8"/>
        <rFont val="Times New Roman CE"/>
        <family val="0"/>
        <charset val="238"/>
      </rPr>
      <t xml:space="preserve"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</si>
  <si>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</si>
  <si>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</si>
  <si>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</si>
  <si>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 xml:space="preserve">Hosszú lejáratú hitelek, kölcsönök törlesztése</t>
  </si>
  <si>
    <t xml:space="preserve">Rövid lejáratú hitelek, kölcsönök törlesztése</t>
  </si>
  <si>
    <t xml:space="preserve">Éven belüli lejáatú belföldi értékpapírok beváltása</t>
  </si>
  <si>
    <t xml:space="preserve">Belföldi finanszírozás kiadásai (6.1. + … + 6.5.)</t>
  </si>
  <si>
    <t xml:space="preserve">Központi, irányító szervi támogatás</t>
  </si>
  <si>
    <t xml:space="preserve">Hitelek, kölcsönök törlesztése külföldi kormányoknak nemz. szervezeteknek</t>
  </si>
  <si>
    <t xml:space="preserve">Éves tervezett létszám előirányzat (fő)</t>
  </si>
  <si>
    <t xml:space="preserve">Közfoglalkoztatottak létszáma (fő)</t>
  </si>
  <si>
    <t xml:space="preserve">9.1.1. melléklet a …../2019. (……) önkormányzati rendelethez</t>
  </si>
  <si>
    <t xml:space="preserve">Kötelező feladatok bevételei, kiadásai</t>
  </si>
  <si>
    <t xml:space="preserve">9.1.2. melléklet a …../2019. (……) önkormányzati rendelethez</t>
  </si>
  <si>
    <t xml:space="preserve">Önként vállalt feladatok bevételei, kiadásai</t>
  </si>
  <si>
    <t xml:space="preserve">9.1.3. melléklet a …../2019. (..……) önkormányzati rendelethez</t>
  </si>
  <si>
    <t xml:space="preserve">Államigazgatási feladatok bevételei, kiadásai</t>
  </si>
  <si>
    <t xml:space="preserve">9.3. melléklet a ….. /2019. (…….) önkormányzati rendelethez</t>
  </si>
  <si>
    <t xml:space="preserve">Tiszatarjáni Közös Önkormányzati Hivatal</t>
  </si>
  <si>
    <t xml:space="preserve">02</t>
  </si>
  <si>
    <t xml:space="preserve">Működési bevételek (1.1.+…+1.11.)</t>
  </si>
  <si>
    <t xml:space="preserve">Kiszámlázott általános forgalmi adó</t>
  </si>
  <si>
    <t xml:space="preserve">Általános forgalmi adó visszatérülése</t>
  </si>
  <si>
    <t xml:space="preserve">Működési célú támogatások államháztartáson belülről (2.1.+…+2.3.)</t>
  </si>
  <si>
    <t xml:space="preserve">Visszatérítendő támogatások, kölcsönök visszatérülése ÁH-n belülről</t>
  </si>
  <si>
    <t xml:space="preserve">Egyéb működési célú támogatások bevételei államháztartáson belülről</t>
  </si>
  <si>
    <t xml:space="preserve">  2.3-ból EU támogatás</t>
  </si>
  <si>
    <t xml:space="preserve">Felhalmozási célú támogatások államháztartáson belülről (4.1.+…+4.3.)</t>
  </si>
  <si>
    <t xml:space="preserve">Egyéb felhalmozási célú támogatások bevételei államháztartáson belülről</t>
  </si>
  <si>
    <t xml:space="preserve">  4.3.-ból EU-s támogatás</t>
  </si>
  <si>
    <t xml:space="preserve">Felhalmozási bevételek (5.1.+…+5.3.)</t>
  </si>
  <si>
    <t xml:space="preserve">Felhalmozási célú átvett pénzeszközök</t>
  </si>
  <si>
    <t xml:space="preserve">Költségvetési bevételek összesen (1.+…+7.)</t>
  </si>
  <si>
    <t xml:space="preserve">Finanszírozási bevételek (9.1.+…+9.3.)</t>
  </si>
  <si>
    <t xml:space="preserve">9.1.</t>
  </si>
  <si>
    <t xml:space="preserve">9.2.</t>
  </si>
  <si>
    <t xml:space="preserve">Vállalkozási maradvány igénybevétele</t>
  </si>
  <si>
    <t xml:space="preserve">9.3.</t>
  </si>
  <si>
    <t xml:space="preserve">Irányító szervi (önkormányzati) támogatás (intézményfinanszírozás)</t>
  </si>
  <si>
    <t xml:space="preserve">BEVÉTELEK ÖSSZESEN: (8.+9.)</t>
  </si>
  <si>
    <t xml:space="preserve">Működési költségvetés kiadásai (1.1+…+1.5.)</t>
  </si>
  <si>
    <t xml:space="preserve">Felhalmozási költségvetés kiadásai (2.1.+…+2.3.)</t>
  </si>
  <si>
    <t xml:space="preserve">Egyéb fejlesztési célú kiadások</t>
  </si>
  <si>
    <t xml:space="preserve"> 2.3.-ból EU-s támogatásból megvalósuló programok, projektek kiadása</t>
  </si>
  <si>
    <t xml:space="preserve">Finanszírozási kiadások</t>
  </si>
  <si>
    <t xml:space="preserve">KIADÁSOK ÖSSZESEN: (1.+2.+3.)</t>
  </si>
  <si>
    <t xml:space="preserve">9.4. melléklet a ….. /2019. (……..) önkormányzati rendelethez</t>
  </si>
  <si>
    <t xml:space="preserve">Tiszatarjáni Micimackó Napközi Otthonos Óvoda és Bölcsőde</t>
  </si>
  <si>
    <t xml:space="preserve">03</t>
  </si>
  <si>
    <t xml:space="preserve">9.5. melléklet a ….. /2019. (……..) önkormányzati rendelethez</t>
  </si>
  <si>
    <t xml:space="preserve">Tiszatarjáni Élelmezési és Gondozási Központ</t>
  </si>
  <si>
    <t xml:space="preserve">04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</si>
</sst>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#"/>
    <numFmt numFmtId="166" formatCode="#,##0"/>
    <numFmt numFmtId="167" formatCode="@"/>
    <numFmt numFmtId="168" formatCode="0\."/>
    <numFmt numFmtId="169" formatCode="_-* #,##0.00\ _F_t_-;\-* #,##0.00\ _F_t_-;_-* \-??\ _F_t_-;_-@_-"/>
    <numFmt numFmtId="170" formatCode="_-* #,##0\ _F_t_-;\-* #,##0\ _F_t_-;_-* \-??\ _F_t_-;_-@_-"/>
    <numFmt numFmtId="171" formatCode="0"/>
    <numFmt numFmtId="172" formatCode="DD/MMM"/>
  </numFmts>
  <fonts count="42">
    <font>
      <sz val="10"/>
      <name val="Times New Roman CE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u val="single"/>
      <sz val="12"/>
      <color rgb="FF0000FF"/>
      <name val="Times New Roman CE"/>
      <family val="0"/>
      <charset val="238"/>
    </font>
    <font>
      <u val="single"/>
      <sz val="12"/>
      <color rgb="FF800080"/>
      <name val="Times New Roman CE"/>
      <family val="0"/>
      <charset val="238"/>
    </font>
    <font>
      <sz val="12"/>
      <name val="Times New Roman CE"/>
      <family val="0"/>
      <charset val="238"/>
    </font>
    <font>
      <b val="true"/>
      <sz val="12"/>
      <name val="Times New Roman CE"/>
      <family val="1"/>
      <charset val="238"/>
    </font>
    <font>
      <b val="true"/>
      <i val="true"/>
      <sz val="9"/>
      <name val="Times New Roman CE"/>
      <family val="0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9"/>
      <name val="Times New Roman CE"/>
      <family val="0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sz val="8"/>
      <name val="Times New Roman CE"/>
      <family val="0"/>
      <charset val="238"/>
    </font>
    <font>
      <b val="true"/>
      <sz val="8"/>
      <name val="Times New Roman CE"/>
      <family val="0"/>
      <charset val="238"/>
    </font>
    <font>
      <b val="true"/>
      <sz val="10"/>
      <name val="Times New Roman CE"/>
      <family val="0"/>
      <charset val="238"/>
    </font>
    <font>
      <b val="true"/>
      <sz val="10"/>
      <name val="Times New Roman"/>
      <family val="1"/>
      <charset val="238"/>
    </font>
    <font>
      <b val="true"/>
      <sz val="12"/>
      <color rgb="FFFF0000"/>
      <name val="Times New Roman CE"/>
      <family val="0"/>
      <charset val="238"/>
    </font>
    <font>
      <b val="true"/>
      <sz val="12"/>
      <name val="Times New Roman CE"/>
      <family val="0"/>
      <charset val="238"/>
    </font>
    <font>
      <b val="true"/>
      <sz val="9"/>
      <name val="Times New Roman"/>
      <family val="1"/>
      <charset val="238"/>
    </font>
    <font>
      <i val="true"/>
      <sz val="10"/>
      <name val="Times New Roman CE"/>
      <family val="0"/>
      <charset val="238"/>
    </font>
    <font>
      <b val="true"/>
      <i val="true"/>
      <sz val="10"/>
      <name val="Times New Roman CE"/>
      <family val="0"/>
      <charset val="238"/>
    </font>
    <font>
      <i val="true"/>
      <sz val="8"/>
      <name val="Times New Roman CE"/>
      <family val="0"/>
      <charset val="238"/>
    </font>
    <font>
      <i val="true"/>
      <sz val="10"/>
      <name val="Times New Roman CE"/>
      <family val="1"/>
      <charset val="238"/>
    </font>
    <font>
      <sz val="11"/>
      <name val="Times New Roman CE"/>
      <family val="1"/>
      <charset val="238"/>
    </font>
    <font>
      <b val="true"/>
      <sz val="11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1"/>
      <name val="Times New Roman CE"/>
      <family val="1"/>
      <charset val="238"/>
    </font>
    <font>
      <b val="true"/>
      <sz val="11"/>
      <name val="Times New Roman CE"/>
      <family val="0"/>
      <charset val="238"/>
    </font>
    <font>
      <sz val="9"/>
      <name val="Times New Roman CE"/>
      <family val="0"/>
      <charset val="238"/>
    </font>
    <font>
      <sz val="9"/>
      <name val="Times New Roman"/>
      <family val="1"/>
      <charset val="238"/>
    </font>
    <font>
      <b val="true"/>
      <i val="true"/>
      <sz val="8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i val="true"/>
      <sz val="11"/>
      <name val="Times New Roman CE"/>
      <family val="1"/>
      <charset val="238"/>
    </font>
    <font>
      <i val="true"/>
      <sz val="8"/>
      <name val="Times New Roman CE"/>
      <family val="1"/>
      <charset val="238"/>
    </font>
    <font>
      <b val="true"/>
      <sz val="9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</fills>
  <borders count="5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6" fillId="0" borderId="0" xfId="22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1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3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4" fillId="0" borderId="3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4" fillId="0" borderId="4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3" fillId="0" borderId="7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8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6" fontId="15" fillId="0" borderId="8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5" fillId="0" borderId="9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7" fontId="13" fillId="0" borderId="1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11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6" fontId="15" fillId="0" borderId="11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5" fillId="0" borderId="12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6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7" fontId="13" fillId="0" borderId="13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1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5" fillId="0" borderId="14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5" fillId="0" borderId="15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7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14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6" fontId="15" fillId="0" borderId="8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5" fillId="0" borderId="9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4" fillId="0" borderId="3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4" fillId="0" borderId="4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5" fillId="0" borderId="4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7" fillId="0" borderId="3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7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17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7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0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8" fillId="0" borderId="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22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6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3" fillId="0" borderId="18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19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9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3" fillId="0" borderId="11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12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3" fillId="0" borderId="2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5" fillId="0" borderId="12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3" fillId="0" borderId="14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4" fontId="13" fillId="0" borderId="11" xfId="22" applyFont="true" applyBorder="true" applyAlignment="true" applyProtection="true">
      <alignment horizontal="left" vertical="bottom" textRotation="0" wrapText="false" indent="8" shrinkToFit="false"/>
      <protection locked="true" hidden="false"/>
    </xf>
    <xf numFmtId="164" fontId="13" fillId="0" borderId="11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4" fontId="6" fillId="0" borderId="0" xfId="22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13" fillId="0" borderId="21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7" fontId="13" fillId="0" borderId="22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23" xfId="22" applyFont="true" applyBorder="true" applyAlignment="true" applyProtection="true">
      <alignment horizontal="left" vertical="center" textRotation="0" wrapText="true" indent="9" shrinkToFit="false"/>
      <protection locked="true" hidden="false"/>
    </xf>
    <xf numFmtId="166" fontId="0" fillId="0" borderId="15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2" fillId="0" borderId="16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17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14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8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4" fontId="19" fillId="0" borderId="3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8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0" fillId="0" borderId="3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0" fillId="0" borderId="4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3" fillId="0" borderId="24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1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1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1" fillId="0" borderId="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21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2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6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4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3" fillId="0" borderId="12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5" fillId="0" borderId="0" xfId="0" applyFont="true" applyBorder="true" applyAlignment="true" applyProtection="true">
      <alignment horizontal="center" vertical="bottom" textRotation="180" wrapText="true" indent="0" shrinkToFit="false"/>
      <protection locked="true" hidden="false"/>
    </xf>
    <xf numFmtId="165" fontId="26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1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2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19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0" fillId="0" borderId="29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1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11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0" fillId="0" borderId="12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1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5" fillId="0" borderId="1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1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8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5" fillId="0" borderId="3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2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1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5" fillId="0" borderId="2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1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0" fillId="0" borderId="2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9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8" fillId="0" borderId="2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0" fillId="0" borderId="2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8" fillId="0" borderId="1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1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2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1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2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0" fillId="0" borderId="2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2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2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4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20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3" fillId="0" borderId="11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3" fillId="0" borderId="8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8" fillId="0" borderId="9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8" fillId="0" borderId="12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5" fontId="13" fillId="0" borderId="10" xfId="0" applyFont="true" applyBorder="true" applyAlignment="true" applyProtection="true">
      <alignment horizontal="left" vertical="center" textRotation="0" wrapText="true" indent="8" shrinkToFit="false"/>
      <protection locked="false" hidden="false"/>
    </xf>
    <xf numFmtId="165" fontId="14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4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9" fillId="0" borderId="2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3" fillId="0" borderId="10" xfId="0" applyFont="true" applyBorder="true" applyAlignment="true" applyProtection="true">
      <alignment horizontal="left" vertical="center" textRotation="0" wrapText="true" indent="4" shrinkToFit="false"/>
      <protection locked="false" hidden="false"/>
    </xf>
    <xf numFmtId="165" fontId="15" fillId="0" borderId="1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2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5" fillId="0" borderId="1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7" fillId="0" borderId="2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8" fillId="0" borderId="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28" fillId="0" borderId="3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8" fillId="0" borderId="10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15" fillId="0" borderId="3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8" fillId="0" borderId="11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27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8" fillId="0" borderId="1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8" fillId="0" borderId="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8" fillId="0" borderId="7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3" fillId="0" borderId="7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3" fillId="0" borderId="7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13" fillId="0" borderId="13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6" fontId="14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0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5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6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9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39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0" fillId="0" borderId="14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7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8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5" fillId="0" borderId="8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1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20" fillId="0" borderId="1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4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5" fillId="0" borderId="1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9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9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0" borderId="8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41" xfId="15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8" fillId="0" borderId="1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11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6" fontId="0" fillId="0" borderId="32" xfId="15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0" fillId="0" borderId="12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5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1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5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35" fillId="0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15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0" fillId="0" borderId="4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0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43" xfId="22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5" fontId="30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1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9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29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11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8" fillId="0" borderId="1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14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8" fillId="0" borderId="1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0" borderId="3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1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2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6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8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18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3" fillId="0" borderId="1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6" fontId="13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8" fillId="0" borderId="2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8" fillId="0" borderId="1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5" fontId="18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18" fillId="0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3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2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2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2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2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4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37" fillId="0" borderId="1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37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37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37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37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34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71" fontId="34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34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1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11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37" fillId="0" borderId="1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37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37" fillId="0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37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37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1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8" fillId="0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7" fillId="0" borderId="1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6" fontId="27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8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8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8" fillId="0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8" fillId="0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1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18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8" fillId="0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true" applyProtection="true">
      <alignment horizontal="left" vertical="bottom" textRotation="0" wrapText="false" indent="1" shrinkToFit="false"/>
      <protection locked="false" hidden="false"/>
    </xf>
    <xf numFmtId="164" fontId="18" fillId="0" borderId="29" xfId="0" applyFont="true" applyBorder="true" applyAlignment="true" applyProtection="true">
      <alignment horizontal="right" vertical="bottom" textRotation="0" wrapText="false" indent="1" shrinkToFit="false"/>
      <protection locked="false" hidden="false"/>
    </xf>
    <xf numFmtId="164" fontId="18" fillId="0" borderId="13" xfId="0" applyFont="true" applyBorder="true" applyAlignment="true" applyProtection="true">
      <alignment horizontal="left" vertical="bottom" textRotation="0" wrapText="false" indent="1" shrinkToFit="false"/>
      <protection locked="false" hidden="false"/>
    </xf>
    <xf numFmtId="164" fontId="18" fillId="0" borderId="15" xfId="0" applyFont="true" applyBorder="true" applyAlignment="true" applyProtection="true">
      <alignment horizontal="right" vertical="bottom" textRotation="0" wrapText="false" indent="1" shrinkToFit="false"/>
      <protection locked="false" hidden="false"/>
    </xf>
    <xf numFmtId="164" fontId="11" fillId="0" borderId="2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19" fillId="0" borderId="4" xfId="0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35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3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4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4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4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4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4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2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7" fontId="13" fillId="0" borderId="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50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6" fontId="13" fillId="0" borderId="9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13" fillId="0" borderId="1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51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6" fontId="13" fillId="0" borderId="12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13" fillId="0" borderId="1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5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6" fontId="13" fillId="0" borderId="14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8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7" fillId="0" borderId="4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8" fillId="0" borderId="9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28" fillId="0" borderId="12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5" fillId="0" borderId="12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3" fillId="0" borderId="8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3" fillId="0" borderId="9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3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5" fillId="0" borderId="9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5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1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1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28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7" fillId="0" borderId="4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7" fillId="0" borderId="1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53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9" fillId="0" borderId="0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2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2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4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13" fillId="0" borderId="1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4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51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32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12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3" fillId="0" borderId="51" xfId="22" applyFont="true" applyBorder="true" applyAlignment="true" applyProtection="true">
      <alignment horizontal="left" vertical="bottom" textRotation="0" wrapText="false" indent="8" shrinkToFit="false"/>
      <protection locked="true" hidden="false"/>
    </xf>
    <xf numFmtId="164" fontId="13" fillId="0" borderId="51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7" fontId="13" fillId="0" borderId="2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2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7" fontId="13" fillId="0" borderId="2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5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6" fontId="0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2" fillId="0" borderId="42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52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5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5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50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4" fontId="19" fillId="0" borderId="42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5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54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9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72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19" fillId="0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4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7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5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7" fillId="0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4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4" fillId="0" borderId="4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3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4" fillId="0" borderId="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0" fillId="0" borderId="4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4" fillId="0" borderId="1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0" fillId="0" borderId="44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2" fillId="0" borderId="3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2" fillId="0" borderId="4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40" fillId="0" borderId="9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40" fillId="0" borderId="12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40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2" fillId="0" borderId="3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2" fillId="0" borderId="4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3" fillId="0" borderId="12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9" fillId="0" borderId="3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9" fillId="0" borderId="4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7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7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8" fillId="0" borderId="4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23" fillId="0" borderId="4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35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3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5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0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0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7" fontId="18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25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8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25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0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0" fillId="0" borderId="1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0" fillId="0" borderId="15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0" fillId="0" borderId="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0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5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8" fillId="0" borderId="51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8" fillId="0" borderId="53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5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0" borderId="37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3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19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53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20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4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9" fillId="0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3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0" fillId="0" borderId="44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43" xfId="0" applyFont="fals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9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iperhivatkozás" xfId="20" builtinId="53" customBuiltin="true"/>
    <cellStyle name="Már látott hiperhivatkozás" xfId="21" builtinId="53" customBuiltin="true"/>
    <cellStyle name="Normál_KVRENMUNKA" xfId="22" builtinId="53" customBuiltin="true"/>
  </cellStyles>
  <dxfs count="1">
    <dxf>
      <font>
        <color rgb="FF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I159"/>
  <sheetViews>
    <sheetView showFormulas="false" showGridLines="true" showRowColHeaders="true" showZeros="true" rightToLeft="false" tabSelected="true" showOutlineSymbols="true" defaultGridColor="true" view="normal" topLeftCell="A133" colorId="64" zoomScale="110" zoomScaleNormal="110" zoomScalePageLayoutView="100" workbookViewId="0">
      <selection pane="topLeft" activeCell="D142" activeCellId="0" sqref="D142"/>
    </sheetView>
  </sheetViews>
  <sheetFormatPr defaultRowHeight="15.75" zeroHeight="false" outlineLevelRow="0" outlineLevelCol="0"/>
  <cols>
    <col collapsed="false" customWidth="true" hidden="false" outlineLevel="0" max="1" min="1" style="1" width="9.5"/>
    <col collapsed="false" customWidth="true" hidden="false" outlineLevel="0" max="2" min="2" style="1" width="91.66"/>
    <col collapsed="false" customWidth="true" hidden="false" outlineLevel="0" max="3" min="3" style="2" width="14.33"/>
    <col collapsed="false" customWidth="true" hidden="false" outlineLevel="0" max="4" min="4" style="3" width="14.33"/>
    <col collapsed="false" customWidth="true" hidden="false" outlineLevel="0" max="1025" min="5" style="3" width="9.33"/>
  </cols>
  <sheetData>
    <row r="1" customFormat="false" ht="15.95" hidden="false" customHeight="true" outlineLevel="0" collapsed="false">
      <c r="A1" s="4" t="s">
        <v>0</v>
      </c>
      <c r="B1" s="4"/>
      <c r="C1" s="4"/>
      <c r="D1" s="4"/>
    </row>
    <row r="2" customFormat="false" ht="15.95" hidden="false" customHeight="true" outlineLevel="0" collapsed="false">
      <c r="A2" s="5" t="s">
        <v>1</v>
      </c>
      <c r="B2" s="5"/>
      <c r="C2" s="6" t="s">
        <v>2</v>
      </c>
      <c r="D2" s="6"/>
    </row>
    <row r="3" customFormat="false" ht="38.1" hidden="false" customHeight="true" outlineLevel="0" collapsed="false">
      <c r="A3" s="7" t="s">
        <v>3</v>
      </c>
      <c r="B3" s="8" t="s">
        <v>4</v>
      </c>
      <c r="C3" s="8" t="s">
        <v>5</v>
      </c>
      <c r="D3" s="9" t="s">
        <v>6</v>
      </c>
    </row>
    <row r="4" s="13" customFormat="true" ht="12" hidden="false" customHeight="true" outlineLevel="0" collapsed="false">
      <c r="A4" s="10" t="s">
        <v>7</v>
      </c>
      <c r="B4" s="11" t="s">
        <v>8</v>
      </c>
      <c r="C4" s="12" t="s">
        <v>9</v>
      </c>
      <c r="D4" s="12"/>
    </row>
    <row r="5" s="18" customFormat="true" ht="12" hidden="false" customHeight="true" outlineLevel="0" collapsed="false">
      <c r="A5" s="14" t="s">
        <v>10</v>
      </c>
      <c r="B5" s="15" t="s">
        <v>11</v>
      </c>
      <c r="C5" s="16" t="n">
        <f aca="false">+C6+C7+C8+C9+C10+C11</f>
        <v>192772854</v>
      </c>
      <c r="D5" s="17" t="n">
        <f aca="false">+D6+D7+D8+D9+D10+D11</f>
        <v>207358247</v>
      </c>
    </row>
    <row r="6" s="18" customFormat="true" ht="12" hidden="false" customHeight="true" outlineLevel="0" collapsed="false">
      <c r="A6" s="19" t="s">
        <v>12</v>
      </c>
      <c r="B6" s="20" t="s">
        <v>13</v>
      </c>
      <c r="C6" s="21" t="n">
        <v>98718889</v>
      </c>
      <c r="D6" s="22" t="n">
        <v>98803313</v>
      </c>
    </row>
    <row r="7" s="18" customFormat="true" ht="12" hidden="false" customHeight="true" outlineLevel="0" collapsed="false">
      <c r="A7" s="23" t="s">
        <v>14</v>
      </c>
      <c r="B7" s="24" t="s">
        <v>15</v>
      </c>
      <c r="C7" s="25" t="n">
        <v>39896300</v>
      </c>
      <c r="D7" s="26" t="n">
        <v>39740284</v>
      </c>
    </row>
    <row r="8" s="18" customFormat="true" ht="12" hidden="false" customHeight="true" outlineLevel="0" collapsed="false">
      <c r="A8" s="23" t="s">
        <v>16</v>
      </c>
      <c r="B8" s="24" t="s">
        <v>17</v>
      </c>
      <c r="C8" s="25" t="n">
        <v>52357665</v>
      </c>
      <c r="D8" s="26" t="n">
        <v>56118320</v>
      </c>
    </row>
    <row r="9" s="18" customFormat="true" ht="12" hidden="false" customHeight="true" outlineLevel="0" collapsed="false">
      <c r="A9" s="23" t="s">
        <v>18</v>
      </c>
      <c r="B9" s="24" t="s">
        <v>19</v>
      </c>
      <c r="C9" s="25" t="n">
        <v>1800000</v>
      </c>
      <c r="D9" s="26" t="n">
        <v>1800000</v>
      </c>
    </row>
    <row r="10" s="18" customFormat="true" ht="12" hidden="false" customHeight="true" outlineLevel="0" collapsed="false">
      <c r="A10" s="23" t="s">
        <v>20</v>
      </c>
      <c r="B10" s="27" t="s">
        <v>21</v>
      </c>
      <c r="C10" s="25"/>
      <c r="D10" s="26" t="n">
        <v>10372310</v>
      </c>
    </row>
    <row r="11" s="18" customFormat="true" ht="12" hidden="false" customHeight="true" outlineLevel="0" collapsed="false">
      <c r="A11" s="28" t="s">
        <v>22</v>
      </c>
      <c r="B11" s="29" t="s">
        <v>23</v>
      </c>
      <c r="C11" s="30"/>
      <c r="D11" s="31" t="n">
        <v>524020</v>
      </c>
    </row>
    <row r="12" s="18" customFormat="true" ht="12" hidden="false" customHeight="true" outlineLevel="0" collapsed="false">
      <c r="A12" s="14" t="s">
        <v>24</v>
      </c>
      <c r="B12" s="32" t="s">
        <v>25</v>
      </c>
      <c r="C12" s="16" t="n">
        <f aca="false">+C13+C14+C15+C16+C17</f>
        <v>38435294</v>
      </c>
      <c r="D12" s="17" t="n">
        <f aca="false">+D13+D14+D15+D16+D17</f>
        <v>204188243</v>
      </c>
    </row>
    <row r="13" s="18" customFormat="true" ht="12" hidden="false" customHeight="true" outlineLevel="0" collapsed="false">
      <c r="A13" s="19" t="s">
        <v>26</v>
      </c>
      <c r="B13" s="20" t="s">
        <v>27</v>
      </c>
      <c r="C13" s="21"/>
      <c r="D13" s="22"/>
    </row>
    <row r="14" s="18" customFormat="true" ht="12" hidden="false" customHeight="true" outlineLevel="0" collapsed="false">
      <c r="A14" s="23" t="s">
        <v>28</v>
      </c>
      <c r="B14" s="24" t="s">
        <v>29</v>
      </c>
      <c r="C14" s="25"/>
      <c r="D14" s="26"/>
    </row>
    <row r="15" s="18" customFormat="true" ht="12" hidden="false" customHeight="true" outlineLevel="0" collapsed="false">
      <c r="A15" s="23" t="s">
        <v>30</v>
      </c>
      <c r="B15" s="24" t="s">
        <v>31</v>
      </c>
      <c r="C15" s="25"/>
      <c r="D15" s="26"/>
    </row>
    <row r="16" s="18" customFormat="true" ht="12" hidden="false" customHeight="true" outlineLevel="0" collapsed="false">
      <c r="A16" s="23" t="s">
        <v>32</v>
      </c>
      <c r="B16" s="24" t="s">
        <v>33</v>
      </c>
      <c r="C16" s="25"/>
      <c r="D16" s="26"/>
    </row>
    <row r="17" s="18" customFormat="true" ht="12" hidden="false" customHeight="true" outlineLevel="0" collapsed="false">
      <c r="A17" s="23" t="s">
        <v>34</v>
      </c>
      <c r="B17" s="24" t="s">
        <v>35</v>
      </c>
      <c r="C17" s="25" t="n">
        <v>38435294</v>
      </c>
      <c r="D17" s="26" t="n">
        <v>204188243</v>
      </c>
    </row>
    <row r="18" s="18" customFormat="true" ht="12" hidden="false" customHeight="true" outlineLevel="0" collapsed="false">
      <c r="A18" s="28" t="s">
        <v>36</v>
      </c>
      <c r="B18" s="29" t="s">
        <v>37</v>
      </c>
      <c r="C18" s="30"/>
      <c r="D18" s="31"/>
    </row>
    <row r="19" s="18" customFormat="true" ht="12" hidden="false" customHeight="true" outlineLevel="0" collapsed="false">
      <c r="A19" s="14" t="s">
        <v>38</v>
      </c>
      <c r="B19" s="15" t="s">
        <v>39</v>
      </c>
      <c r="C19" s="16" t="n">
        <f aca="false">+C20+C21+C22+C23+C24</f>
        <v>12749878</v>
      </c>
      <c r="D19" s="17" t="n">
        <f aca="false">+D20+D21+D22+D23+D24</f>
        <v>24713209</v>
      </c>
    </row>
    <row r="20" s="18" customFormat="true" ht="12" hidden="false" customHeight="true" outlineLevel="0" collapsed="false">
      <c r="A20" s="19" t="s">
        <v>40</v>
      </c>
      <c r="B20" s="20" t="s">
        <v>41</v>
      </c>
      <c r="C20" s="21" t="n">
        <v>0</v>
      </c>
      <c r="D20" s="22" t="n">
        <v>14203894</v>
      </c>
    </row>
    <row r="21" s="18" customFormat="true" ht="12" hidden="false" customHeight="true" outlineLevel="0" collapsed="false">
      <c r="A21" s="23" t="s">
        <v>42</v>
      </c>
      <c r="B21" s="24" t="s">
        <v>43</v>
      </c>
      <c r="C21" s="25"/>
      <c r="D21" s="26"/>
    </row>
    <row r="22" s="18" customFormat="true" ht="12" hidden="false" customHeight="true" outlineLevel="0" collapsed="false">
      <c r="A22" s="23" t="s">
        <v>44</v>
      </c>
      <c r="B22" s="24" t="s">
        <v>45</v>
      </c>
      <c r="C22" s="25"/>
      <c r="D22" s="26"/>
    </row>
    <row r="23" s="18" customFormat="true" ht="12" hidden="false" customHeight="true" outlineLevel="0" collapsed="false">
      <c r="A23" s="23" t="s">
        <v>46</v>
      </c>
      <c r="B23" s="24" t="s">
        <v>47</v>
      </c>
      <c r="C23" s="25"/>
      <c r="D23" s="26"/>
    </row>
    <row r="24" s="18" customFormat="true" ht="12" hidden="false" customHeight="true" outlineLevel="0" collapsed="false">
      <c r="A24" s="23" t="s">
        <v>48</v>
      </c>
      <c r="B24" s="24" t="s">
        <v>49</v>
      </c>
      <c r="C24" s="25" t="n">
        <v>12749878</v>
      </c>
      <c r="D24" s="26" t="n">
        <v>10509315</v>
      </c>
    </row>
    <row r="25" s="18" customFormat="true" ht="12" hidden="false" customHeight="true" outlineLevel="0" collapsed="false">
      <c r="A25" s="28" t="s">
        <v>50</v>
      </c>
      <c r="B25" s="33" t="s">
        <v>51</v>
      </c>
      <c r="C25" s="30"/>
      <c r="D25" s="31"/>
    </row>
    <row r="26" s="18" customFormat="true" ht="12" hidden="false" customHeight="true" outlineLevel="0" collapsed="false">
      <c r="A26" s="14" t="s">
        <v>52</v>
      </c>
      <c r="B26" s="15" t="s">
        <v>53</v>
      </c>
      <c r="C26" s="16" t="n">
        <f aca="false">+C27+C31+C32+C33</f>
        <v>25350000</v>
      </c>
      <c r="D26" s="17" t="n">
        <f aca="false">+D27+D31+D32+D33</f>
        <v>17464600</v>
      </c>
    </row>
    <row r="27" s="18" customFormat="true" ht="12" hidden="false" customHeight="true" outlineLevel="0" collapsed="false">
      <c r="A27" s="19" t="s">
        <v>54</v>
      </c>
      <c r="B27" s="20" t="s">
        <v>55</v>
      </c>
      <c r="C27" s="34" t="n">
        <f aca="false">SUM(C28:C30)</f>
        <v>18500000</v>
      </c>
      <c r="D27" s="35" t="n">
        <f aca="false">SUM(D28:D30)</f>
        <v>15478081</v>
      </c>
    </row>
    <row r="28" s="18" customFormat="true" ht="12" hidden="false" customHeight="true" outlineLevel="0" collapsed="false">
      <c r="A28" s="23" t="s">
        <v>56</v>
      </c>
      <c r="B28" s="24" t="s">
        <v>57</v>
      </c>
      <c r="C28" s="25" t="n">
        <v>3500000</v>
      </c>
      <c r="D28" s="26" t="n">
        <v>2270648</v>
      </c>
    </row>
    <row r="29" s="18" customFormat="true" ht="12" hidden="false" customHeight="true" outlineLevel="0" collapsed="false">
      <c r="A29" s="23" t="s">
        <v>58</v>
      </c>
      <c r="B29" s="24" t="s">
        <v>59</v>
      </c>
      <c r="C29" s="25"/>
      <c r="D29" s="26"/>
    </row>
    <row r="30" s="18" customFormat="true" ht="12" hidden="false" customHeight="true" outlineLevel="0" collapsed="false">
      <c r="A30" s="23" t="s">
        <v>60</v>
      </c>
      <c r="B30" s="24" t="s">
        <v>61</v>
      </c>
      <c r="C30" s="25" t="n">
        <v>15000000</v>
      </c>
      <c r="D30" s="26" t="n">
        <v>13207433</v>
      </c>
    </row>
    <row r="31" s="18" customFormat="true" ht="12" hidden="false" customHeight="true" outlineLevel="0" collapsed="false">
      <c r="A31" s="23" t="s">
        <v>62</v>
      </c>
      <c r="B31" s="24" t="s">
        <v>63</v>
      </c>
      <c r="C31" s="25" t="n">
        <v>3500000</v>
      </c>
      <c r="D31" s="26" t="n">
        <v>1925721</v>
      </c>
    </row>
    <row r="32" s="18" customFormat="true" ht="12" hidden="false" customHeight="true" outlineLevel="0" collapsed="false">
      <c r="A32" s="23" t="s">
        <v>64</v>
      </c>
      <c r="B32" s="24" t="s">
        <v>65</v>
      </c>
      <c r="C32" s="25"/>
      <c r="D32" s="26" t="n">
        <v>0</v>
      </c>
    </row>
    <row r="33" s="18" customFormat="true" ht="12" hidden="false" customHeight="true" outlineLevel="0" collapsed="false">
      <c r="A33" s="28" t="s">
        <v>66</v>
      </c>
      <c r="B33" s="33" t="s">
        <v>67</v>
      </c>
      <c r="C33" s="30" t="n">
        <v>3350000</v>
      </c>
      <c r="D33" s="31" t="n">
        <v>60798</v>
      </c>
    </row>
    <row r="34" s="18" customFormat="true" ht="12" hidden="false" customHeight="true" outlineLevel="0" collapsed="false">
      <c r="A34" s="14" t="s">
        <v>68</v>
      </c>
      <c r="B34" s="15" t="s">
        <v>69</v>
      </c>
      <c r="C34" s="16" t="n">
        <f aca="false">SUM(C35:C45)</f>
        <v>10287000</v>
      </c>
      <c r="D34" s="17" t="n">
        <f aca="false">SUM(D35:D45)</f>
        <v>23066248</v>
      </c>
    </row>
    <row r="35" s="18" customFormat="true" ht="12" hidden="false" customHeight="true" outlineLevel="0" collapsed="false">
      <c r="A35" s="19" t="s">
        <v>70</v>
      </c>
      <c r="B35" s="20" t="s">
        <v>71</v>
      </c>
      <c r="C35" s="21" t="n">
        <v>0</v>
      </c>
      <c r="D35" s="22" t="n">
        <v>5872757</v>
      </c>
    </row>
    <row r="36" s="18" customFormat="true" ht="12" hidden="false" customHeight="true" outlineLevel="0" collapsed="false">
      <c r="A36" s="23" t="s">
        <v>72</v>
      </c>
      <c r="B36" s="24" t="s">
        <v>73</v>
      </c>
      <c r="C36" s="25" t="n">
        <v>1500000</v>
      </c>
      <c r="D36" s="26" t="n">
        <v>3138592</v>
      </c>
    </row>
    <row r="37" s="18" customFormat="true" ht="12" hidden="false" customHeight="true" outlineLevel="0" collapsed="false">
      <c r="A37" s="23" t="s">
        <v>74</v>
      </c>
      <c r="B37" s="24" t="s">
        <v>75</v>
      </c>
      <c r="C37" s="25" t="n">
        <v>500000</v>
      </c>
      <c r="D37" s="26" t="n">
        <v>2525513</v>
      </c>
    </row>
    <row r="38" s="18" customFormat="true" ht="12" hidden="false" customHeight="true" outlineLevel="0" collapsed="false">
      <c r="A38" s="23" t="s">
        <v>76</v>
      </c>
      <c r="B38" s="24" t="s">
        <v>77</v>
      </c>
      <c r="C38" s="25" t="n">
        <v>2000000</v>
      </c>
      <c r="D38" s="26" t="n">
        <v>2000000</v>
      </c>
    </row>
    <row r="39" s="18" customFormat="true" ht="12" hidden="false" customHeight="true" outlineLevel="0" collapsed="false">
      <c r="A39" s="23" t="s">
        <v>78</v>
      </c>
      <c r="B39" s="24" t="s">
        <v>79</v>
      </c>
      <c r="C39" s="25" t="n">
        <v>4100000</v>
      </c>
      <c r="D39" s="26" t="n">
        <v>6326000</v>
      </c>
    </row>
    <row r="40" s="18" customFormat="true" ht="12" hidden="false" customHeight="true" outlineLevel="0" collapsed="false">
      <c r="A40" s="23" t="s">
        <v>80</v>
      </c>
      <c r="B40" s="24" t="s">
        <v>81</v>
      </c>
      <c r="C40" s="25" t="n">
        <v>2187000</v>
      </c>
      <c r="D40" s="26" t="n">
        <v>2960705</v>
      </c>
      <c r="F40" s="18" t="s">
        <v>82</v>
      </c>
    </row>
    <row r="41" s="18" customFormat="true" ht="12" hidden="false" customHeight="true" outlineLevel="0" collapsed="false">
      <c r="A41" s="23" t="s">
        <v>83</v>
      </c>
      <c r="B41" s="24" t="s">
        <v>84</v>
      </c>
      <c r="C41" s="25"/>
      <c r="D41" s="26"/>
    </row>
    <row r="42" s="18" customFormat="true" ht="12" hidden="false" customHeight="true" outlineLevel="0" collapsed="false">
      <c r="A42" s="23" t="s">
        <v>85</v>
      </c>
      <c r="B42" s="24" t="s">
        <v>86</v>
      </c>
      <c r="C42" s="25" t="n">
        <v>0</v>
      </c>
      <c r="D42" s="26" t="n">
        <v>168181</v>
      </c>
    </row>
    <row r="43" s="18" customFormat="true" ht="12" hidden="false" customHeight="true" outlineLevel="0" collapsed="false">
      <c r="A43" s="23" t="s">
        <v>87</v>
      </c>
      <c r="B43" s="24" t="s">
        <v>88</v>
      </c>
      <c r="C43" s="25"/>
      <c r="D43" s="26"/>
    </row>
    <row r="44" s="18" customFormat="true" ht="12" hidden="false" customHeight="true" outlineLevel="0" collapsed="false">
      <c r="A44" s="28" t="s">
        <v>89</v>
      </c>
      <c r="B44" s="33" t="s">
        <v>90</v>
      </c>
      <c r="C44" s="25" t="n">
        <v>0</v>
      </c>
      <c r="D44" s="26" t="n">
        <v>24500</v>
      </c>
    </row>
    <row r="45" s="18" customFormat="true" ht="12" hidden="false" customHeight="true" outlineLevel="0" collapsed="false">
      <c r="A45" s="28" t="s">
        <v>91</v>
      </c>
      <c r="B45" s="29" t="s">
        <v>92</v>
      </c>
      <c r="C45" s="30" t="n">
        <v>0</v>
      </c>
      <c r="D45" s="31" t="n">
        <v>50000</v>
      </c>
    </row>
    <row r="46" s="18" customFormat="true" ht="12" hidden="false" customHeight="true" outlineLevel="0" collapsed="false">
      <c r="A46" s="14" t="s">
        <v>93</v>
      </c>
      <c r="B46" s="15" t="s">
        <v>94</v>
      </c>
      <c r="C46" s="16" t="n">
        <f aca="false">SUM(C47:C51)</f>
        <v>0</v>
      </c>
      <c r="D46" s="17" t="n">
        <f aca="false">SUM(D47:D51)</f>
        <v>0</v>
      </c>
    </row>
    <row r="47" s="18" customFormat="true" ht="12" hidden="false" customHeight="true" outlineLevel="0" collapsed="false">
      <c r="A47" s="19" t="s">
        <v>95</v>
      </c>
      <c r="B47" s="20" t="s">
        <v>96</v>
      </c>
      <c r="C47" s="21"/>
      <c r="D47" s="22"/>
    </row>
    <row r="48" s="18" customFormat="true" ht="12" hidden="false" customHeight="true" outlineLevel="0" collapsed="false">
      <c r="A48" s="23" t="s">
        <v>97</v>
      </c>
      <c r="B48" s="24" t="s">
        <v>98</v>
      </c>
      <c r="C48" s="25"/>
      <c r="D48" s="26"/>
    </row>
    <row r="49" s="18" customFormat="true" ht="12" hidden="false" customHeight="true" outlineLevel="0" collapsed="false">
      <c r="A49" s="23" t="s">
        <v>99</v>
      </c>
      <c r="B49" s="24" t="s">
        <v>100</v>
      </c>
      <c r="C49" s="25"/>
      <c r="D49" s="26"/>
    </row>
    <row r="50" s="18" customFormat="true" ht="12" hidden="false" customHeight="true" outlineLevel="0" collapsed="false">
      <c r="A50" s="23" t="s">
        <v>101</v>
      </c>
      <c r="B50" s="24" t="s">
        <v>102</v>
      </c>
      <c r="C50" s="25"/>
      <c r="D50" s="26"/>
    </row>
    <row r="51" s="18" customFormat="true" ht="12" hidden="false" customHeight="true" outlineLevel="0" collapsed="false">
      <c r="A51" s="28" t="s">
        <v>103</v>
      </c>
      <c r="B51" s="29" t="s">
        <v>104</v>
      </c>
      <c r="C51" s="30"/>
      <c r="D51" s="31"/>
    </row>
    <row r="52" s="18" customFormat="true" ht="12" hidden="false" customHeight="true" outlineLevel="0" collapsed="false">
      <c r="A52" s="14" t="s">
        <v>105</v>
      </c>
      <c r="B52" s="15" t="s">
        <v>106</v>
      </c>
      <c r="C52" s="16" t="n">
        <f aca="false">SUM(C53:C55)</f>
        <v>0</v>
      </c>
      <c r="D52" s="17" t="n">
        <f aca="false">SUM(D53:D55)</f>
        <v>0</v>
      </c>
    </row>
    <row r="53" s="18" customFormat="true" ht="12" hidden="false" customHeight="true" outlineLevel="0" collapsed="false">
      <c r="A53" s="19" t="s">
        <v>107</v>
      </c>
      <c r="B53" s="20" t="s">
        <v>108</v>
      </c>
      <c r="C53" s="21"/>
      <c r="D53" s="22"/>
    </row>
    <row r="54" s="18" customFormat="true" ht="12" hidden="false" customHeight="true" outlineLevel="0" collapsed="false">
      <c r="A54" s="23" t="s">
        <v>109</v>
      </c>
      <c r="B54" s="24" t="s">
        <v>110</v>
      </c>
      <c r="C54" s="25"/>
      <c r="D54" s="26"/>
    </row>
    <row r="55" s="18" customFormat="true" ht="12" hidden="false" customHeight="true" outlineLevel="0" collapsed="false">
      <c r="A55" s="23" t="s">
        <v>111</v>
      </c>
      <c r="B55" s="24" t="s">
        <v>112</v>
      </c>
      <c r="C55" s="25"/>
      <c r="D55" s="26"/>
    </row>
    <row r="56" s="18" customFormat="true" ht="12" hidden="false" customHeight="true" outlineLevel="0" collapsed="false">
      <c r="A56" s="28" t="s">
        <v>113</v>
      </c>
      <c r="B56" s="29" t="s">
        <v>114</v>
      </c>
      <c r="C56" s="30"/>
      <c r="D56" s="31"/>
    </row>
    <row r="57" s="18" customFormat="true" ht="12" hidden="false" customHeight="true" outlineLevel="0" collapsed="false">
      <c r="A57" s="14" t="s">
        <v>115</v>
      </c>
      <c r="B57" s="32" t="s">
        <v>116</v>
      </c>
      <c r="C57" s="16" t="n">
        <f aca="false">SUM(C58:C61)</f>
        <v>0</v>
      </c>
      <c r="D57" s="17" t="n">
        <f aca="false">SUM(D58:D61)</f>
        <v>0</v>
      </c>
    </row>
    <row r="58" s="18" customFormat="true" ht="12" hidden="false" customHeight="true" outlineLevel="0" collapsed="false">
      <c r="A58" s="19" t="s">
        <v>117</v>
      </c>
      <c r="B58" s="20" t="s">
        <v>118</v>
      </c>
      <c r="C58" s="21"/>
      <c r="D58" s="22"/>
    </row>
    <row r="59" s="18" customFormat="true" ht="12" hidden="false" customHeight="true" outlineLevel="0" collapsed="false">
      <c r="A59" s="23" t="s">
        <v>119</v>
      </c>
      <c r="B59" s="24" t="s">
        <v>120</v>
      </c>
      <c r="C59" s="25"/>
      <c r="D59" s="26"/>
    </row>
    <row r="60" s="18" customFormat="true" ht="12" hidden="false" customHeight="true" outlineLevel="0" collapsed="false">
      <c r="A60" s="23" t="s">
        <v>121</v>
      </c>
      <c r="B60" s="24" t="s">
        <v>122</v>
      </c>
      <c r="C60" s="25"/>
      <c r="D60" s="26"/>
    </row>
    <row r="61" s="18" customFormat="true" ht="12" hidden="false" customHeight="true" outlineLevel="0" collapsed="false">
      <c r="A61" s="28" t="s">
        <v>123</v>
      </c>
      <c r="B61" s="29" t="s">
        <v>124</v>
      </c>
      <c r="C61" s="30"/>
      <c r="D61" s="31"/>
    </row>
    <row r="62" s="18" customFormat="true" ht="12" hidden="false" customHeight="true" outlineLevel="0" collapsed="false">
      <c r="A62" s="36" t="s">
        <v>125</v>
      </c>
      <c r="B62" s="15" t="s">
        <v>126</v>
      </c>
      <c r="C62" s="16" t="n">
        <f aca="false">SUM(C5+C12+C19+C26+C34+C46+C52+C57)</f>
        <v>279595026</v>
      </c>
      <c r="D62" s="17" t="n">
        <f aca="false">SUM(D5+D12+D19+D26+D34+D46+D52+D57)</f>
        <v>476790547</v>
      </c>
    </row>
    <row r="63" s="18" customFormat="true" ht="12" hidden="false" customHeight="true" outlineLevel="0" collapsed="false">
      <c r="A63" s="37" t="s">
        <v>127</v>
      </c>
      <c r="B63" s="32" t="s">
        <v>128</v>
      </c>
      <c r="C63" s="16" t="n">
        <f aca="false">SUM(C64:C66)</f>
        <v>0</v>
      </c>
      <c r="D63" s="17" t="n">
        <f aca="false">SUM(D64:D66)</f>
        <v>0</v>
      </c>
    </row>
    <row r="64" s="18" customFormat="true" ht="12" hidden="false" customHeight="true" outlineLevel="0" collapsed="false">
      <c r="A64" s="19" t="s">
        <v>129</v>
      </c>
      <c r="B64" s="20" t="s">
        <v>130</v>
      </c>
      <c r="C64" s="21"/>
      <c r="D64" s="22"/>
    </row>
    <row r="65" s="18" customFormat="true" ht="12" hidden="false" customHeight="true" outlineLevel="0" collapsed="false">
      <c r="A65" s="23" t="s">
        <v>131</v>
      </c>
      <c r="B65" s="24" t="s">
        <v>132</v>
      </c>
      <c r="C65" s="25"/>
      <c r="D65" s="26"/>
    </row>
    <row r="66" s="18" customFormat="true" ht="12" hidden="false" customHeight="true" outlineLevel="0" collapsed="false">
      <c r="A66" s="28" t="s">
        <v>133</v>
      </c>
      <c r="B66" s="38" t="s">
        <v>134</v>
      </c>
      <c r="C66" s="30"/>
      <c r="D66" s="31"/>
    </row>
    <row r="67" s="18" customFormat="true" ht="12" hidden="false" customHeight="true" outlineLevel="0" collapsed="false">
      <c r="A67" s="37" t="s">
        <v>135</v>
      </c>
      <c r="B67" s="32" t="s">
        <v>136</v>
      </c>
      <c r="C67" s="16"/>
      <c r="D67" s="17"/>
    </row>
    <row r="68" s="18" customFormat="true" ht="12" hidden="false" customHeight="true" outlineLevel="0" collapsed="false">
      <c r="A68" s="19" t="s">
        <v>137</v>
      </c>
      <c r="B68" s="20" t="s">
        <v>138</v>
      </c>
      <c r="C68" s="21"/>
      <c r="D68" s="22"/>
    </row>
    <row r="69" s="18" customFormat="true" ht="12" hidden="false" customHeight="true" outlineLevel="0" collapsed="false">
      <c r="A69" s="23" t="s">
        <v>139</v>
      </c>
      <c r="B69" s="24" t="s">
        <v>140</v>
      </c>
      <c r="C69" s="25"/>
      <c r="D69" s="26"/>
    </row>
    <row r="70" s="18" customFormat="true" ht="12" hidden="false" customHeight="true" outlineLevel="0" collapsed="false">
      <c r="A70" s="23" t="s">
        <v>141</v>
      </c>
      <c r="B70" s="24" t="s">
        <v>142</v>
      </c>
      <c r="C70" s="25"/>
      <c r="D70" s="26"/>
    </row>
    <row r="71" s="18" customFormat="true" ht="12" hidden="false" customHeight="true" outlineLevel="0" collapsed="false">
      <c r="A71" s="28" t="s">
        <v>143</v>
      </c>
      <c r="B71" s="29" t="s">
        <v>144</v>
      </c>
      <c r="C71" s="30"/>
      <c r="D71" s="31"/>
    </row>
    <row r="72" s="18" customFormat="true" ht="12" hidden="false" customHeight="true" outlineLevel="0" collapsed="false">
      <c r="A72" s="37" t="s">
        <v>145</v>
      </c>
      <c r="B72" s="32" t="s">
        <v>146</v>
      </c>
      <c r="C72" s="16" t="n">
        <f aca="false">SUM(C73:C74)</f>
        <v>143904064</v>
      </c>
      <c r="D72" s="17" t="n">
        <f aca="false">SUM(D73:D74)</f>
        <v>144076331</v>
      </c>
    </row>
    <row r="73" s="18" customFormat="true" ht="12" hidden="false" customHeight="true" outlineLevel="0" collapsed="false">
      <c r="A73" s="19" t="s">
        <v>147</v>
      </c>
      <c r="B73" s="20" t="s">
        <v>148</v>
      </c>
      <c r="C73" s="21" t="n">
        <v>143904064</v>
      </c>
      <c r="D73" s="22" t="n">
        <v>144076331</v>
      </c>
    </row>
    <row r="74" s="18" customFormat="true" ht="12" hidden="false" customHeight="true" outlineLevel="0" collapsed="false">
      <c r="A74" s="28" t="s">
        <v>149</v>
      </c>
      <c r="B74" s="29" t="s">
        <v>150</v>
      </c>
      <c r="C74" s="30"/>
      <c r="D74" s="31"/>
    </row>
    <row r="75" s="18" customFormat="true" ht="12" hidden="false" customHeight="true" outlineLevel="0" collapsed="false">
      <c r="A75" s="37" t="s">
        <v>151</v>
      </c>
      <c r="B75" s="32" t="s">
        <v>152</v>
      </c>
      <c r="C75" s="16" t="n">
        <f aca="false">SUM(C76:C78)</f>
        <v>0</v>
      </c>
      <c r="D75" s="17" t="n">
        <f aca="false">SUM(D76:D78)</f>
        <v>7390083</v>
      </c>
    </row>
    <row r="76" s="18" customFormat="true" ht="12" hidden="false" customHeight="true" outlineLevel="0" collapsed="false">
      <c r="A76" s="19" t="s">
        <v>153</v>
      </c>
      <c r="B76" s="20" t="s">
        <v>154</v>
      </c>
      <c r="C76" s="21" t="n">
        <v>0</v>
      </c>
      <c r="D76" s="22" t="n">
        <v>7390083</v>
      </c>
    </row>
    <row r="77" s="18" customFormat="true" ht="12" hidden="false" customHeight="true" outlineLevel="0" collapsed="false">
      <c r="A77" s="23" t="s">
        <v>155</v>
      </c>
      <c r="B77" s="24" t="s">
        <v>156</v>
      </c>
      <c r="C77" s="25"/>
      <c r="D77" s="26"/>
    </row>
    <row r="78" s="18" customFormat="true" ht="12" hidden="false" customHeight="true" outlineLevel="0" collapsed="false">
      <c r="A78" s="28" t="s">
        <v>157</v>
      </c>
      <c r="B78" s="29" t="s">
        <v>158</v>
      </c>
      <c r="C78" s="30"/>
      <c r="D78" s="31"/>
    </row>
    <row r="79" s="18" customFormat="true" ht="12" hidden="false" customHeight="true" outlineLevel="0" collapsed="false">
      <c r="A79" s="37" t="s">
        <v>159</v>
      </c>
      <c r="B79" s="32" t="s">
        <v>160</v>
      </c>
      <c r="C79" s="16"/>
      <c r="D79" s="17"/>
    </row>
    <row r="80" s="18" customFormat="true" ht="12" hidden="false" customHeight="true" outlineLevel="0" collapsed="false">
      <c r="A80" s="39" t="s">
        <v>161</v>
      </c>
      <c r="B80" s="20" t="s">
        <v>162</v>
      </c>
      <c r="C80" s="21"/>
      <c r="D80" s="22"/>
    </row>
    <row r="81" s="18" customFormat="true" ht="12" hidden="false" customHeight="true" outlineLevel="0" collapsed="false">
      <c r="A81" s="40" t="s">
        <v>163</v>
      </c>
      <c r="B81" s="24" t="s">
        <v>164</v>
      </c>
      <c r="C81" s="25"/>
      <c r="D81" s="26"/>
    </row>
    <row r="82" s="18" customFormat="true" ht="12" hidden="false" customHeight="true" outlineLevel="0" collapsed="false">
      <c r="A82" s="40" t="s">
        <v>165</v>
      </c>
      <c r="B82" s="24" t="s">
        <v>166</v>
      </c>
      <c r="C82" s="25"/>
      <c r="D82" s="26"/>
    </row>
    <row r="83" s="18" customFormat="true" ht="12" hidden="false" customHeight="true" outlineLevel="0" collapsed="false">
      <c r="A83" s="41" t="s">
        <v>167</v>
      </c>
      <c r="B83" s="29" t="s">
        <v>168</v>
      </c>
      <c r="C83" s="30"/>
      <c r="D83" s="31"/>
    </row>
    <row r="84" s="18" customFormat="true" ht="12" hidden="false" customHeight="true" outlineLevel="0" collapsed="false">
      <c r="A84" s="37" t="s">
        <v>169</v>
      </c>
      <c r="B84" s="32" t="s">
        <v>170</v>
      </c>
      <c r="C84" s="42"/>
      <c r="D84" s="43"/>
    </row>
    <row r="85" s="18" customFormat="true" ht="13.5" hidden="false" customHeight="true" outlineLevel="0" collapsed="false">
      <c r="A85" s="37" t="s">
        <v>171</v>
      </c>
      <c r="B85" s="32" t="s">
        <v>172</v>
      </c>
      <c r="C85" s="42"/>
      <c r="D85" s="44"/>
    </row>
    <row r="86" s="18" customFormat="true" ht="15.75" hidden="false" customHeight="true" outlineLevel="0" collapsed="false">
      <c r="A86" s="37" t="s">
        <v>173</v>
      </c>
      <c r="B86" s="45" t="s">
        <v>174</v>
      </c>
      <c r="C86" s="16" t="n">
        <f aca="false">+C63+C67+C72+C75+C79+C85+C84</f>
        <v>143904064</v>
      </c>
      <c r="D86" s="17" t="n">
        <f aca="false">+D63+D67+D72+D75+D79+D85+D84</f>
        <v>151466414</v>
      </c>
    </row>
    <row r="87" s="18" customFormat="true" ht="16.5" hidden="false" customHeight="true" outlineLevel="0" collapsed="false">
      <c r="A87" s="46" t="s">
        <v>175</v>
      </c>
      <c r="B87" s="47" t="s">
        <v>176</v>
      </c>
      <c r="C87" s="16" t="n">
        <f aca="false">+C62+C86</f>
        <v>423499090</v>
      </c>
      <c r="D87" s="17" t="n">
        <f aca="false">+D62+D86</f>
        <v>628256961</v>
      </c>
    </row>
    <row r="88" s="18" customFormat="true" ht="83.25" hidden="false" customHeight="true" outlineLevel="0" collapsed="false">
      <c r="A88" s="48"/>
      <c r="B88" s="49"/>
      <c r="C88" s="50"/>
    </row>
    <row r="89" customFormat="false" ht="16.5" hidden="false" customHeight="true" outlineLevel="0" collapsed="false">
      <c r="A89" s="4" t="s">
        <v>177</v>
      </c>
      <c r="B89" s="4"/>
      <c r="C89" s="4"/>
      <c r="D89" s="4"/>
    </row>
    <row r="90" s="53" customFormat="true" ht="16.5" hidden="false" customHeight="true" outlineLevel="0" collapsed="false">
      <c r="A90" s="51" t="s">
        <v>178</v>
      </c>
      <c r="B90" s="51"/>
      <c r="C90" s="52" t="s">
        <v>2</v>
      </c>
      <c r="D90" s="52"/>
    </row>
    <row r="91" customFormat="false" ht="38.1" hidden="false" customHeight="true" outlineLevel="0" collapsed="false">
      <c r="A91" s="7" t="s">
        <v>3</v>
      </c>
      <c r="B91" s="8" t="s">
        <v>179</v>
      </c>
      <c r="C91" s="8" t="s">
        <v>5</v>
      </c>
      <c r="D91" s="9" t="s">
        <v>6</v>
      </c>
    </row>
    <row r="92" s="13" customFormat="true" ht="12" hidden="false" customHeight="true" outlineLevel="0" collapsed="false">
      <c r="A92" s="54" t="s">
        <v>7</v>
      </c>
      <c r="B92" s="55" t="s">
        <v>8</v>
      </c>
      <c r="C92" s="12" t="s">
        <v>9</v>
      </c>
      <c r="D92" s="12"/>
    </row>
    <row r="93" customFormat="false" ht="12" hidden="false" customHeight="true" outlineLevel="0" collapsed="false">
      <c r="A93" s="56" t="s">
        <v>10</v>
      </c>
      <c r="B93" s="57" t="s">
        <v>180</v>
      </c>
      <c r="C93" s="16" t="n">
        <f aca="false">C94+C95+C96+C97+C98</f>
        <v>267052000</v>
      </c>
      <c r="D93" s="17" t="n">
        <f aca="false">D94+D95+D96+D97+D98+D111</f>
        <v>427617845</v>
      </c>
    </row>
    <row r="94" customFormat="false" ht="12" hidden="false" customHeight="true" outlineLevel="0" collapsed="false">
      <c r="A94" s="58" t="s">
        <v>12</v>
      </c>
      <c r="B94" s="59" t="s">
        <v>181</v>
      </c>
      <c r="C94" s="21" t="n">
        <v>127994534</v>
      </c>
      <c r="D94" s="60" t="n">
        <v>212844634</v>
      </c>
    </row>
    <row r="95" customFormat="false" ht="12" hidden="false" customHeight="true" outlineLevel="0" collapsed="false">
      <c r="A95" s="23" t="s">
        <v>14</v>
      </c>
      <c r="B95" s="61" t="s">
        <v>182</v>
      </c>
      <c r="C95" s="25" t="n">
        <v>24814574</v>
      </c>
      <c r="D95" s="62" t="n">
        <v>33020064</v>
      </c>
    </row>
    <row r="96" customFormat="false" ht="12" hidden="false" customHeight="true" outlineLevel="0" collapsed="false">
      <c r="A96" s="23" t="s">
        <v>16</v>
      </c>
      <c r="B96" s="61" t="s">
        <v>183</v>
      </c>
      <c r="C96" s="25" t="n">
        <v>88731412</v>
      </c>
      <c r="D96" s="62" t="n">
        <v>155573182</v>
      </c>
    </row>
    <row r="97" customFormat="false" ht="12" hidden="false" customHeight="true" outlineLevel="0" collapsed="false">
      <c r="A97" s="23" t="s">
        <v>18</v>
      </c>
      <c r="B97" s="63" t="s">
        <v>184</v>
      </c>
      <c r="C97" s="25" t="n">
        <v>18669840</v>
      </c>
      <c r="D97" s="62" t="n">
        <v>20625840</v>
      </c>
    </row>
    <row r="98" customFormat="false" ht="12" hidden="false" customHeight="true" outlineLevel="0" collapsed="false">
      <c r="A98" s="23" t="s">
        <v>185</v>
      </c>
      <c r="B98" s="64" t="s">
        <v>186</v>
      </c>
      <c r="C98" s="25" t="n">
        <f aca="false">C99+C105+C110</f>
        <v>6841640</v>
      </c>
      <c r="D98" s="65" t="n">
        <f aca="false">D99+D105+D107+D110</f>
        <v>5554125</v>
      </c>
    </row>
    <row r="99" customFormat="false" ht="12" hidden="false" customHeight="true" outlineLevel="0" collapsed="false">
      <c r="A99" s="23" t="s">
        <v>22</v>
      </c>
      <c r="B99" s="61" t="s">
        <v>187</v>
      </c>
      <c r="C99" s="25" t="n">
        <v>0</v>
      </c>
      <c r="D99" s="65" t="n">
        <v>72390</v>
      </c>
    </row>
    <row r="100" customFormat="false" ht="12" hidden="false" customHeight="true" outlineLevel="0" collapsed="false">
      <c r="A100" s="23" t="s">
        <v>188</v>
      </c>
      <c r="B100" s="66" t="s">
        <v>189</v>
      </c>
      <c r="C100" s="25"/>
      <c r="D100" s="62"/>
    </row>
    <row r="101" customFormat="false" ht="12" hidden="false" customHeight="true" outlineLevel="0" collapsed="false">
      <c r="A101" s="23" t="s">
        <v>190</v>
      </c>
      <c r="B101" s="66" t="s">
        <v>191</v>
      </c>
      <c r="C101" s="25" t="n">
        <v>0</v>
      </c>
      <c r="D101" s="62" t="n">
        <v>72390</v>
      </c>
    </row>
    <row r="102" customFormat="false" ht="12" hidden="false" customHeight="true" outlineLevel="0" collapsed="false">
      <c r="A102" s="23" t="s">
        <v>192</v>
      </c>
      <c r="B102" s="67" t="s">
        <v>193</v>
      </c>
      <c r="C102" s="25"/>
      <c r="D102" s="62"/>
    </row>
    <row r="103" customFormat="false" ht="12" hidden="false" customHeight="true" outlineLevel="0" collapsed="false">
      <c r="A103" s="23" t="s">
        <v>194</v>
      </c>
      <c r="B103" s="68" t="s">
        <v>195</v>
      </c>
      <c r="C103" s="25"/>
      <c r="D103" s="62"/>
    </row>
    <row r="104" customFormat="false" ht="12" hidden="false" customHeight="true" outlineLevel="0" collapsed="false">
      <c r="A104" s="23" t="s">
        <v>196</v>
      </c>
      <c r="B104" s="68" t="s">
        <v>197</v>
      </c>
      <c r="C104" s="25"/>
      <c r="D104" s="62"/>
    </row>
    <row r="105" customFormat="false" ht="12" hidden="false" customHeight="true" outlineLevel="0" collapsed="false">
      <c r="A105" s="23" t="s">
        <v>198</v>
      </c>
      <c r="B105" s="67" t="s">
        <v>199</v>
      </c>
      <c r="C105" s="25" t="n">
        <v>6631640</v>
      </c>
      <c r="D105" s="62" t="n">
        <v>5271735</v>
      </c>
      <c r="I105" s="69"/>
    </row>
    <row r="106" customFormat="false" ht="12" hidden="false" customHeight="true" outlineLevel="0" collapsed="false">
      <c r="A106" s="23" t="s">
        <v>200</v>
      </c>
      <c r="B106" s="67" t="s">
        <v>201</v>
      </c>
      <c r="C106" s="25"/>
      <c r="D106" s="62"/>
    </row>
    <row r="107" customFormat="false" ht="12" hidden="false" customHeight="true" outlineLevel="0" collapsed="false">
      <c r="A107" s="23" t="s">
        <v>202</v>
      </c>
      <c r="B107" s="68" t="s">
        <v>203</v>
      </c>
      <c r="C107" s="25"/>
      <c r="D107" s="62"/>
    </row>
    <row r="108" customFormat="false" ht="12" hidden="false" customHeight="true" outlineLevel="0" collapsed="false">
      <c r="A108" s="70" t="s">
        <v>204</v>
      </c>
      <c r="B108" s="66" t="s">
        <v>205</v>
      </c>
      <c r="C108" s="25"/>
      <c r="D108" s="62"/>
    </row>
    <row r="109" customFormat="false" ht="12" hidden="false" customHeight="true" outlineLevel="0" collapsed="false">
      <c r="A109" s="23" t="s">
        <v>206</v>
      </c>
      <c r="B109" s="66" t="s">
        <v>207</v>
      </c>
      <c r="C109" s="25"/>
      <c r="D109" s="62"/>
    </row>
    <row r="110" customFormat="false" ht="12" hidden="false" customHeight="true" outlineLevel="0" collapsed="false">
      <c r="A110" s="28" t="s">
        <v>208</v>
      </c>
      <c r="B110" s="66" t="s">
        <v>209</v>
      </c>
      <c r="C110" s="25" t="n">
        <v>210000</v>
      </c>
      <c r="D110" s="62" t="n">
        <v>210000</v>
      </c>
    </row>
    <row r="111" customFormat="false" ht="12" hidden="false" customHeight="true" outlineLevel="0" collapsed="false">
      <c r="A111" s="23" t="s">
        <v>210</v>
      </c>
      <c r="B111" s="63" t="s">
        <v>211</v>
      </c>
      <c r="C111" s="25"/>
      <c r="D111" s="62"/>
    </row>
    <row r="112" customFormat="false" ht="12" hidden="false" customHeight="true" outlineLevel="0" collapsed="false">
      <c r="A112" s="23" t="s">
        <v>212</v>
      </c>
      <c r="B112" s="61" t="s">
        <v>213</v>
      </c>
      <c r="C112" s="25"/>
      <c r="D112" s="62"/>
    </row>
    <row r="113" customFormat="false" ht="12" hidden="false" customHeight="true" outlineLevel="0" collapsed="false">
      <c r="A113" s="71" t="s">
        <v>214</v>
      </c>
      <c r="B113" s="72" t="s">
        <v>215</v>
      </c>
      <c r="C113" s="30"/>
      <c r="D113" s="73"/>
    </row>
    <row r="114" customFormat="false" ht="12" hidden="false" customHeight="true" outlineLevel="0" collapsed="false">
      <c r="A114" s="74" t="s">
        <v>24</v>
      </c>
      <c r="B114" s="75" t="s">
        <v>216</v>
      </c>
      <c r="C114" s="16" t="n">
        <f aca="false">C115+C117+C119</f>
        <v>156447090</v>
      </c>
      <c r="D114" s="17" t="n">
        <f aca="false">D115+D117+D119</f>
        <v>193489394</v>
      </c>
    </row>
    <row r="115" customFormat="false" ht="12" hidden="false" customHeight="true" outlineLevel="0" collapsed="false">
      <c r="A115" s="19" t="s">
        <v>26</v>
      </c>
      <c r="B115" s="61" t="s">
        <v>217</v>
      </c>
      <c r="C115" s="21" t="n">
        <v>1697231</v>
      </c>
      <c r="D115" s="60" t="n">
        <v>53977373</v>
      </c>
    </row>
    <row r="116" customFormat="false" ht="12" hidden="false" customHeight="true" outlineLevel="0" collapsed="false">
      <c r="A116" s="19" t="s">
        <v>28</v>
      </c>
      <c r="B116" s="76" t="s">
        <v>218</v>
      </c>
      <c r="C116" s="25"/>
      <c r="D116" s="62"/>
    </row>
    <row r="117" customFormat="false" ht="12" hidden="false" customHeight="true" outlineLevel="0" collapsed="false">
      <c r="A117" s="19" t="s">
        <v>30</v>
      </c>
      <c r="B117" s="76" t="s">
        <v>219</v>
      </c>
      <c r="C117" s="25" t="n">
        <v>113805859</v>
      </c>
      <c r="D117" s="62" t="n">
        <v>95659989</v>
      </c>
    </row>
    <row r="118" customFormat="false" ht="12" hidden="false" customHeight="true" outlineLevel="0" collapsed="false">
      <c r="A118" s="19" t="s">
        <v>32</v>
      </c>
      <c r="B118" s="76" t="s">
        <v>220</v>
      </c>
      <c r="C118" s="25"/>
      <c r="D118" s="62"/>
    </row>
    <row r="119" customFormat="false" ht="12" hidden="false" customHeight="true" outlineLevel="0" collapsed="false">
      <c r="A119" s="19" t="s">
        <v>34</v>
      </c>
      <c r="B119" s="29" t="s">
        <v>221</v>
      </c>
      <c r="C119" s="25" t="n">
        <v>40944000</v>
      </c>
      <c r="D119" s="62" t="n">
        <v>43852032</v>
      </c>
    </row>
    <row r="120" customFormat="false" ht="12" hidden="false" customHeight="true" outlineLevel="0" collapsed="false">
      <c r="A120" s="19" t="s">
        <v>36</v>
      </c>
      <c r="B120" s="27" t="s">
        <v>222</v>
      </c>
      <c r="C120" s="25"/>
      <c r="D120" s="62"/>
    </row>
    <row r="121" customFormat="false" ht="12" hidden="false" customHeight="true" outlineLevel="0" collapsed="false">
      <c r="A121" s="19" t="s">
        <v>223</v>
      </c>
      <c r="B121" s="77" t="s">
        <v>224</v>
      </c>
      <c r="C121" s="25"/>
      <c r="D121" s="62"/>
    </row>
    <row r="122" customFormat="false" ht="15.75" hidden="false" customHeight="false" outlineLevel="0" collapsed="false">
      <c r="A122" s="19" t="s">
        <v>225</v>
      </c>
      <c r="B122" s="68" t="s">
        <v>197</v>
      </c>
      <c r="C122" s="25"/>
      <c r="D122" s="62"/>
    </row>
    <row r="123" customFormat="false" ht="12" hidden="false" customHeight="true" outlineLevel="0" collapsed="false">
      <c r="A123" s="19" t="s">
        <v>226</v>
      </c>
      <c r="B123" s="68" t="s">
        <v>227</v>
      </c>
      <c r="C123" s="25"/>
      <c r="D123" s="62"/>
    </row>
    <row r="124" customFormat="false" ht="12" hidden="false" customHeight="true" outlineLevel="0" collapsed="false">
      <c r="A124" s="19" t="s">
        <v>228</v>
      </c>
      <c r="B124" s="68" t="s">
        <v>229</v>
      </c>
      <c r="C124" s="25"/>
      <c r="D124" s="62"/>
    </row>
    <row r="125" customFormat="false" ht="12" hidden="false" customHeight="true" outlineLevel="0" collapsed="false">
      <c r="A125" s="19" t="s">
        <v>230</v>
      </c>
      <c r="B125" s="68" t="s">
        <v>203</v>
      </c>
      <c r="C125" s="25"/>
      <c r="D125" s="62"/>
    </row>
    <row r="126" customFormat="false" ht="12" hidden="false" customHeight="true" outlineLevel="0" collapsed="false">
      <c r="A126" s="19" t="s">
        <v>231</v>
      </c>
      <c r="B126" s="68" t="s">
        <v>232</v>
      </c>
      <c r="C126" s="25"/>
      <c r="D126" s="62"/>
    </row>
    <row r="127" customFormat="false" ht="16.5" hidden="false" customHeight="false" outlineLevel="0" collapsed="false">
      <c r="A127" s="70" t="s">
        <v>233</v>
      </c>
      <c r="B127" s="68" t="s">
        <v>234</v>
      </c>
      <c r="C127" s="30" t="n">
        <v>0</v>
      </c>
      <c r="D127" s="73" t="n">
        <v>2908032</v>
      </c>
    </row>
    <row r="128" customFormat="false" ht="12" hidden="false" customHeight="true" outlineLevel="0" collapsed="false">
      <c r="A128" s="14" t="s">
        <v>38</v>
      </c>
      <c r="B128" s="78" t="s">
        <v>235</v>
      </c>
      <c r="C128" s="16" t="n">
        <f aca="false">+C93+C114</f>
        <v>423499090</v>
      </c>
      <c r="D128" s="17" t="n">
        <f aca="false">+D93+D114</f>
        <v>621107239</v>
      </c>
    </row>
    <row r="129" customFormat="false" ht="12" hidden="false" customHeight="true" outlineLevel="0" collapsed="false">
      <c r="A129" s="14" t="s">
        <v>236</v>
      </c>
      <c r="B129" s="78" t="s">
        <v>237</v>
      </c>
      <c r="C129" s="16" t="n">
        <f aca="false">+C130+C131+C132</f>
        <v>0</v>
      </c>
      <c r="D129" s="17" t="n">
        <f aca="false">+D130+D131+D132</f>
        <v>0</v>
      </c>
    </row>
    <row r="130" customFormat="false" ht="12" hidden="false" customHeight="true" outlineLevel="0" collapsed="false">
      <c r="A130" s="19" t="s">
        <v>54</v>
      </c>
      <c r="B130" s="76" t="s">
        <v>238</v>
      </c>
      <c r="C130" s="21"/>
      <c r="D130" s="60"/>
    </row>
    <row r="131" customFormat="false" ht="12" hidden="false" customHeight="true" outlineLevel="0" collapsed="false">
      <c r="A131" s="19" t="s">
        <v>62</v>
      </c>
      <c r="B131" s="76" t="s">
        <v>239</v>
      </c>
      <c r="C131" s="25"/>
      <c r="D131" s="62"/>
    </row>
    <row r="132" customFormat="false" ht="12" hidden="false" customHeight="true" outlineLevel="0" collapsed="false">
      <c r="A132" s="70" t="s">
        <v>64</v>
      </c>
      <c r="B132" s="76" t="s">
        <v>240</v>
      </c>
      <c r="C132" s="30"/>
      <c r="D132" s="73"/>
    </row>
    <row r="133" customFormat="false" ht="12" hidden="false" customHeight="true" outlineLevel="0" collapsed="false">
      <c r="A133" s="14" t="s">
        <v>68</v>
      </c>
      <c r="B133" s="78" t="s">
        <v>241</v>
      </c>
      <c r="C133" s="16"/>
      <c r="D133" s="17"/>
    </row>
    <row r="134" customFormat="false" ht="12" hidden="false" customHeight="true" outlineLevel="0" collapsed="false">
      <c r="A134" s="19" t="s">
        <v>70</v>
      </c>
      <c r="B134" s="79" t="s">
        <v>242</v>
      </c>
      <c r="C134" s="21"/>
      <c r="D134" s="60"/>
    </row>
    <row r="135" customFormat="false" ht="12" hidden="false" customHeight="true" outlineLevel="0" collapsed="false">
      <c r="A135" s="19" t="s">
        <v>72</v>
      </c>
      <c r="B135" s="79" t="s">
        <v>243</v>
      </c>
      <c r="C135" s="25"/>
      <c r="D135" s="62"/>
    </row>
    <row r="136" customFormat="false" ht="12" hidden="false" customHeight="true" outlineLevel="0" collapsed="false">
      <c r="A136" s="19" t="s">
        <v>74</v>
      </c>
      <c r="B136" s="79" t="s">
        <v>244</v>
      </c>
      <c r="C136" s="25"/>
      <c r="D136" s="62"/>
    </row>
    <row r="137" customFormat="false" ht="12" hidden="false" customHeight="true" outlineLevel="0" collapsed="false">
      <c r="A137" s="19" t="s">
        <v>76</v>
      </c>
      <c r="B137" s="79" t="s">
        <v>245</v>
      </c>
      <c r="C137" s="25"/>
      <c r="D137" s="62"/>
    </row>
    <row r="138" customFormat="false" ht="12" hidden="false" customHeight="true" outlineLevel="0" collapsed="false">
      <c r="A138" s="19" t="s">
        <v>78</v>
      </c>
      <c r="B138" s="79" t="s">
        <v>246</v>
      </c>
      <c r="C138" s="25"/>
      <c r="D138" s="62"/>
    </row>
    <row r="139" customFormat="false" ht="12" hidden="false" customHeight="true" outlineLevel="0" collapsed="false">
      <c r="A139" s="70" t="s">
        <v>80</v>
      </c>
      <c r="B139" s="79" t="s">
        <v>247</v>
      </c>
      <c r="C139" s="30"/>
      <c r="D139" s="73"/>
    </row>
    <row r="140" customFormat="false" ht="12" hidden="false" customHeight="true" outlineLevel="0" collapsed="false">
      <c r="A140" s="14" t="s">
        <v>93</v>
      </c>
      <c r="B140" s="78" t="s">
        <v>248</v>
      </c>
      <c r="C140" s="80" t="n">
        <f aca="false">+C141+C142+C143+C144</f>
        <v>0</v>
      </c>
      <c r="D140" s="81" t="n">
        <f aca="false">+D141+D142+D143+D144</f>
        <v>7149722</v>
      </c>
    </row>
    <row r="141" customFormat="false" ht="12" hidden="false" customHeight="true" outlineLevel="0" collapsed="false">
      <c r="A141" s="19" t="s">
        <v>95</v>
      </c>
      <c r="B141" s="79" t="s">
        <v>249</v>
      </c>
      <c r="C141" s="21"/>
      <c r="D141" s="60"/>
    </row>
    <row r="142" customFormat="false" ht="12" hidden="false" customHeight="true" outlineLevel="0" collapsed="false">
      <c r="A142" s="19" t="s">
        <v>97</v>
      </c>
      <c r="B142" s="79" t="s">
        <v>250</v>
      </c>
      <c r="C142" s="25" t="n">
        <v>0</v>
      </c>
      <c r="D142" s="62" t="n">
        <v>7149722</v>
      </c>
    </row>
    <row r="143" customFormat="false" ht="12" hidden="false" customHeight="true" outlineLevel="0" collapsed="false">
      <c r="A143" s="19" t="s">
        <v>99</v>
      </c>
      <c r="B143" s="79" t="s">
        <v>251</v>
      </c>
      <c r="C143" s="25"/>
      <c r="D143" s="62"/>
    </row>
    <row r="144" customFormat="false" ht="12" hidden="false" customHeight="true" outlineLevel="0" collapsed="false">
      <c r="A144" s="70" t="s">
        <v>101</v>
      </c>
      <c r="B144" s="82" t="s">
        <v>252</v>
      </c>
      <c r="C144" s="30"/>
      <c r="D144" s="73"/>
    </row>
    <row r="145" customFormat="false" ht="12" hidden="false" customHeight="true" outlineLevel="0" collapsed="false">
      <c r="A145" s="14" t="s">
        <v>253</v>
      </c>
      <c r="B145" s="78" t="s">
        <v>254</v>
      </c>
      <c r="C145" s="83"/>
      <c r="D145" s="84"/>
    </row>
    <row r="146" customFormat="false" ht="12" hidden="false" customHeight="true" outlineLevel="0" collapsed="false">
      <c r="A146" s="19" t="s">
        <v>107</v>
      </c>
      <c r="B146" s="79" t="s">
        <v>255</v>
      </c>
      <c r="C146" s="21"/>
      <c r="D146" s="60"/>
    </row>
    <row r="147" customFormat="false" ht="12" hidden="false" customHeight="true" outlineLevel="0" collapsed="false">
      <c r="A147" s="19" t="s">
        <v>109</v>
      </c>
      <c r="B147" s="79" t="s">
        <v>256</v>
      </c>
      <c r="C147" s="25"/>
      <c r="D147" s="62"/>
    </row>
    <row r="148" customFormat="false" ht="12" hidden="false" customHeight="true" outlineLevel="0" collapsed="false">
      <c r="A148" s="19" t="s">
        <v>111</v>
      </c>
      <c r="B148" s="79" t="s">
        <v>257</v>
      </c>
      <c r="C148" s="25"/>
      <c r="D148" s="62"/>
    </row>
    <row r="149" customFormat="false" ht="12" hidden="false" customHeight="true" outlineLevel="0" collapsed="false">
      <c r="A149" s="19" t="s">
        <v>113</v>
      </c>
      <c r="B149" s="79" t="s">
        <v>258</v>
      </c>
      <c r="C149" s="25"/>
      <c r="D149" s="62"/>
    </row>
    <row r="150" customFormat="false" ht="12" hidden="false" customHeight="true" outlineLevel="0" collapsed="false">
      <c r="A150" s="19" t="s">
        <v>259</v>
      </c>
      <c r="B150" s="79" t="s">
        <v>260</v>
      </c>
      <c r="C150" s="30"/>
      <c r="D150" s="73"/>
    </row>
    <row r="151" customFormat="false" ht="12" hidden="false" customHeight="true" outlineLevel="0" collapsed="false">
      <c r="A151" s="14" t="s">
        <v>115</v>
      </c>
      <c r="B151" s="78" t="s">
        <v>261</v>
      </c>
      <c r="C151" s="85"/>
      <c r="D151" s="86"/>
    </row>
    <row r="152" customFormat="false" ht="12" hidden="false" customHeight="true" outlineLevel="0" collapsed="false">
      <c r="A152" s="14" t="s">
        <v>262</v>
      </c>
      <c r="B152" s="78" t="s">
        <v>263</v>
      </c>
      <c r="C152" s="85"/>
      <c r="D152" s="86"/>
    </row>
    <row r="153" customFormat="false" ht="15" hidden="false" customHeight="true" outlineLevel="0" collapsed="false">
      <c r="A153" s="14" t="s">
        <v>264</v>
      </c>
      <c r="B153" s="78" t="s">
        <v>265</v>
      </c>
      <c r="C153" s="83" t="n">
        <f aca="false">+C129+C133+C140+C145+C151+C152</f>
        <v>0</v>
      </c>
      <c r="D153" s="84" t="n">
        <f aca="false">+D129+D133+D140+D145+D151+D152</f>
        <v>7149722</v>
      </c>
      <c r="F153" s="87"/>
      <c r="G153" s="88"/>
      <c r="H153" s="88"/>
      <c r="I153" s="88"/>
    </row>
    <row r="154" s="18" customFormat="true" ht="12.95" hidden="false" customHeight="true" outlineLevel="0" collapsed="false">
      <c r="A154" s="89" t="s">
        <v>266</v>
      </c>
      <c r="B154" s="90" t="s">
        <v>267</v>
      </c>
      <c r="C154" s="83" t="n">
        <f aca="false">+C128+C153</f>
        <v>423499090</v>
      </c>
      <c r="D154" s="84" t="n">
        <f aca="false">+D128+D153</f>
        <v>628256961</v>
      </c>
    </row>
    <row r="155" customFormat="false" ht="7.5" hidden="false" customHeight="true" outlineLevel="0" collapsed="false"/>
    <row r="157" customFormat="false" ht="15" hidden="false" customHeight="true" outlineLevel="0" collapsed="false"/>
    <row r="158" customFormat="false" ht="13.5" hidden="false" customHeight="true" outlineLevel="0" collapsed="false"/>
    <row r="159" customFormat="false" ht="27.75" hidden="false" customHeight="true" outlineLevel="0" collapsed="false"/>
  </sheetData>
  <mergeCells count="8">
    <mergeCell ref="A1:D1"/>
    <mergeCell ref="A2:B2"/>
    <mergeCell ref="C2:D2"/>
    <mergeCell ref="C4:D4"/>
    <mergeCell ref="A89:D89"/>
    <mergeCell ref="A90:B90"/>
    <mergeCell ref="C90:D90"/>
    <mergeCell ref="C92:D92"/>
  </mergeCells>
  <printOptions headings="false" gridLines="false" gridLinesSet="true" horizontalCentered="true" verticalCentered="false"/>
  <pageMargins left="0.7875" right="0.7875" top="1.47013888888889" bottom="0.865972222222222" header="0.7875" footer="0.511805555555555"/>
  <pageSetup paperSize="9" scale="73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&amp;C&amp;12Tiszatarján Község Önkormányzata
2018. ÉVI KÖLTSÉGVETÉSÉNEK ÖSSZEVONT MÉRLEGE&amp;R&amp;9 1.1. melléklet a ......./2019. (..........) önkormányzati rendelethez</oddHeader>
    <oddFooter/>
  </headerFooter>
  <rowBreaks count="1" manualBreakCount="1">
    <brk id="88" man="true" max="16383" min="0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E23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E7" activeCellId="0" sqref="E7"/>
    </sheetView>
  </sheetViews>
  <sheetFormatPr defaultRowHeight="12.75" zeroHeight="false" outlineLevelRow="0" outlineLevelCol="0"/>
  <cols>
    <col collapsed="false" customWidth="true" hidden="false" outlineLevel="0" max="1" min="1" style="249" width="52.99"/>
    <col collapsed="false" customWidth="true" hidden="false" outlineLevel="0" max="2" min="2" style="250" width="15.66"/>
    <col collapsed="false" customWidth="true" hidden="false" outlineLevel="0" max="3" min="3" style="250" width="16.32"/>
    <col collapsed="false" customWidth="true" hidden="false" outlineLevel="0" max="4" min="4" style="250" width="21.16"/>
    <col collapsed="false" customWidth="true" hidden="false" outlineLevel="0" max="5" min="5" style="250" width="21.83"/>
    <col collapsed="false" customWidth="true" hidden="false" outlineLevel="0" max="7" min="6" style="250" width="12.83"/>
    <col collapsed="false" customWidth="true" hidden="false" outlineLevel="0" max="8" min="8" style="250" width="13.83"/>
    <col collapsed="false" customWidth="true" hidden="false" outlineLevel="0" max="1025" min="9" style="250" width="9.33"/>
  </cols>
  <sheetData>
    <row r="1" customFormat="false" ht="25.5" hidden="false" customHeight="true" outlineLevel="0" collapsed="false">
      <c r="A1" s="251" t="s">
        <v>386</v>
      </c>
      <c r="B1" s="251"/>
      <c r="C1" s="251"/>
      <c r="D1" s="251"/>
      <c r="E1" s="251"/>
    </row>
    <row r="2" customFormat="false" ht="22.5" hidden="false" customHeight="true" outlineLevel="0" collapsed="false">
      <c r="A2" s="93"/>
      <c r="B2" s="92"/>
      <c r="C2" s="92"/>
      <c r="D2" s="252" t="s">
        <v>2</v>
      </c>
      <c r="E2" s="252"/>
    </row>
    <row r="3" s="253" customFormat="true" ht="44.25" hidden="false" customHeight="true" outlineLevel="0" collapsed="false">
      <c r="A3" s="98" t="s">
        <v>387</v>
      </c>
      <c r="B3" s="100" t="s">
        <v>388</v>
      </c>
      <c r="C3" s="100" t="s">
        <v>389</v>
      </c>
      <c r="D3" s="100" t="s">
        <v>5</v>
      </c>
      <c r="E3" s="100" t="s">
        <v>6</v>
      </c>
    </row>
    <row r="4" s="92" customFormat="true" ht="12" hidden="false" customHeight="true" outlineLevel="0" collapsed="false">
      <c r="A4" s="254" t="s">
        <v>7</v>
      </c>
      <c r="B4" s="255" t="s">
        <v>8</v>
      </c>
      <c r="C4" s="255" t="s">
        <v>9</v>
      </c>
      <c r="D4" s="255" t="s">
        <v>275</v>
      </c>
      <c r="E4" s="255" t="s">
        <v>276</v>
      </c>
    </row>
    <row r="5" customFormat="false" ht="15.95" hidden="false" customHeight="true" outlineLevel="0" collapsed="false">
      <c r="A5" s="256" t="s">
        <v>390</v>
      </c>
      <c r="B5" s="257" t="n">
        <v>2000000</v>
      </c>
      <c r="C5" s="258"/>
      <c r="D5" s="259" t="n">
        <v>0</v>
      </c>
      <c r="E5" s="260" t="n">
        <v>2000000</v>
      </c>
    </row>
    <row r="6" customFormat="false" ht="15.95" hidden="false" customHeight="true" outlineLevel="0" collapsed="false">
      <c r="A6" s="256" t="s">
        <v>391</v>
      </c>
      <c r="B6" s="257" t="n">
        <v>674241</v>
      </c>
      <c r="C6" s="258"/>
      <c r="D6" s="260" t="n">
        <v>1697231</v>
      </c>
      <c r="E6" s="260" t="n">
        <v>51837373</v>
      </c>
    </row>
    <row r="7" customFormat="false" ht="15.95" hidden="false" customHeight="true" outlineLevel="0" collapsed="false">
      <c r="A7" s="256"/>
      <c r="B7" s="257"/>
      <c r="C7" s="258"/>
      <c r="D7" s="260"/>
      <c r="E7" s="260"/>
    </row>
    <row r="8" customFormat="false" ht="15.95" hidden="false" customHeight="true" outlineLevel="0" collapsed="false">
      <c r="A8" s="261"/>
      <c r="B8" s="257"/>
      <c r="C8" s="258"/>
      <c r="D8" s="262"/>
      <c r="E8" s="260"/>
    </row>
    <row r="9" customFormat="false" ht="15.95" hidden="false" customHeight="true" outlineLevel="0" collapsed="false">
      <c r="A9" s="256"/>
      <c r="B9" s="257"/>
      <c r="C9" s="258"/>
      <c r="D9" s="262"/>
      <c r="E9" s="260"/>
    </row>
    <row r="10" customFormat="false" ht="15.95" hidden="false" customHeight="true" outlineLevel="0" collapsed="false">
      <c r="A10" s="261"/>
      <c r="B10" s="257"/>
      <c r="C10" s="258"/>
      <c r="D10" s="260"/>
      <c r="E10" s="260"/>
    </row>
    <row r="11" customFormat="false" ht="15.95" hidden="false" customHeight="true" outlineLevel="0" collapsed="false">
      <c r="A11" s="256"/>
      <c r="B11" s="257"/>
      <c r="C11" s="258"/>
      <c r="D11" s="260"/>
      <c r="E11" s="260"/>
    </row>
    <row r="12" customFormat="false" ht="15.95" hidden="false" customHeight="true" outlineLevel="0" collapsed="false">
      <c r="A12" s="256"/>
      <c r="B12" s="257"/>
      <c r="C12" s="258"/>
      <c r="D12" s="260"/>
      <c r="E12" s="260"/>
    </row>
    <row r="13" customFormat="false" ht="15.95" hidden="false" customHeight="true" outlineLevel="0" collapsed="false">
      <c r="A13" s="256"/>
      <c r="B13" s="257"/>
      <c r="C13" s="258"/>
      <c r="D13" s="260"/>
      <c r="E13" s="260"/>
    </row>
    <row r="14" customFormat="false" ht="15.95" hidden="false" customHeight="true" outlineLevel="0" collapsed="false">
      <c r="A14" s="256"/>
      <c r="B14" s="257"/>
      <c r="C14" s="258"/>
      <c r="D14" s="260"/>
      <c r="E14" s="260"/>
    </row>
    <row r="15" customFormat="false" ht="15.95" hidden="false" customHeight="true" outlineLevel="0" collapsed="false">
      <c r="A15" s="256"/>
      <c r="B15" s="257"/>
      <c r="C15" s="258"/>
      <c r="D15" s="260"/>
      <c r="E15" s="260"/>
    </row>
    <row r="16" customFormat="false" ht="15.95" hidden="false" customHeight="true" outlineLevel="0" collapsed="false">
      <c r="A16" s="256"/>
      <c r="B16" s="257"/>
      <c r="C16" s="258"/>
      <c r="D16" s="260"/>
      <c r="E16" s="260"/>
    </row>
    <row r="17" customFormat="false" ht="15.95" hidden="false" customHeight="true" outlineLevel="0" collapsed="false">
      <c r="A17" s="256"/>
      <c r="B17" s="257"/>
      <c r="C17" s="258"/>
      <c r="D17" s="260"/>
      <c r="E17" s="260"/>
    </row>
    <row r="18" customFormat="false" ht="15.95" hidden="false" customHeight="true" outlineLevel="0" collapsed="false">
      <c r="A18" s="256"/>
      <c r="B18" s="257"/>
      <c r="C18" s="258"/>
      <c r="D18" s="260"/>
      <c r="E18" s="260"/>
    </row>
    <row r="19" customFormat="false" ht="15.95" hidden="false" customHeight="true" outlineLevel="0" collapsed="false">
      <c r="A19" s="256"/>
      <c r="B19" s="257"/>
      <c r="C19" s="258"/>
      <c r="D19" s="260"/>
      <c r="E19" s="260"/>
    </row>
    <row r="20" customFormat="false" ht="15.95" hidden="false" customHeight="true" outlineLevel="0" collapsed="false">
      <c r="A20" s="256"/>
      <c r="B20" s="257"/>
      <c r="C20" s="258"/>
      <c r="D20" s="260"/>
      <c r="E20" s="260"/>
    </row>
    <row r="21" customFormat="false" ht="15.95" hidden="false" customHeight="true" outlineLevel="0" collapsed="false">
      <c r="A21" s="256"/>
      <c r="B21" s="257"/>
      <c r="C21" s="258"/>
      <c r="D21" s="260"/>
      <c r="E21" s="260"/>
    </row>
    <row r="22" customFormat="false" ht="15.95" hidden="false" customHeight="true" outlineLevel="0" collapsed="false">
      <c r="A22" s="126"/>
      <c r="B22" s="263"/>
      <c r="C22" s="264"/>
      <c r="D22" s="265"/>
      <c r="E22" s="265"/>
    </row>
    <row r="23" s="271" customFormat="true" ht="18" hidden="false" customHeight="true" outlineLevel="0" collapsed="false">
      <c r="A23" s="266" t="s">
        <v>392</v>
      </c>
      <c r="B23" s="267"/>
      <c r="C23" s="268"/>
      <c r="D23" s="269" t="n">
        <f aca="false">SUM(D5:D22)</f>
        <v>1697231</v>
      </c>
      <c r="E23" s="270" t="n">
        <f aca="false">SUM(E5:E22)</f>
        <v>53837373</v>
      </c>
    </row>
  </sheetData>
  <mergeCells count="2">
    <mergeCell ref="A1:E1"/>
    <mergeCell ref="D2:E2"/>
  </mergeCells>
  <printOptions headings="false" gridLines="false" gridLinesSet="true" horizontalCentered="true" verticalCentered="false"/>
  <pageMargins left="0.7875" right="0.7875" top="1.02361111111111" bottom="0.984027777777778" header="0.7875" footer="0.511805555555555"/>
  <pageSetup paperSize="9" scale="10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&amp;R&amp;11 6. melléklet a ......../2019. (...........) önkormányzati rendelethez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E24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H15" activeCellId="0" sqref="H15"/>
    </sheetView>
  </sheetViews>
  <sheetFormatPr defaultRowHeight="12.75" zeroHeight="false" outlineLevelRow="0" outlineLevelCol="0"/>
  <cols>
    <col collapsed="false" customWidth="true" hidden="false" outlineLevel="0" max="1" min="1" style="249" width="60.66"/>
    <col collapsed="false" customWidth="true" hidden="false" outlineLevel="0" max="2" min="2" style="250" width="15.66"/>
    <col collapsed="false" customWidth="true" hidden="false" outlineLevel="0" max="3" min="3" style="250" width="16.32"/>
    <col collapsed="false" customWidth="true" hidden="false" outlineLevel="0" max="4" min="4" style="250" width="18"/>
    <col collapsed="false" customWidth="true" hidden="false" outlineLevel="0" max="5" min="5" style="250" width="18.83"/>
    <col collapsed="false" customWidth="true" hidden="false" outlineLevel="0" max="7" min="6" style="250" width="12.83"/>
    <col collapsed="false" customWidth="true" hidden="false" outlineLevel="0" max="8" min="8" style="250" width="13.83"/>
    <col collapsed="false" customWidth="true" hidden="false" outlineLevel="0" max="1025" min="9" style="250" width="9.33"/>
  </cols>
  <sheetData>
    <row r="1" customFormat="false" ht="24.75" hidden="false" customHeight="true" outlineLevel="0" collapsed="false">
      <c r="A1" s="251" t="s">
        <v>393</v>
      </c>
      <c r="B1" s="251"/>
      <c r="C1" s="251"/>
      <c r="D1" s="251"/>
      <c r="E1" s="251"/>
    </row>
    <row r="2" customFormat="false" ht="23.25" hidden="false" customHeight="true" outlineLevel="0" collapsed="false">
      <c r="A2" s="93"/>
      <c r="B2" s="92"/>
      <c r="C2" s="92"/>
      <c r="D2" s="92"/>
      <c r="E2" s="272" t="s">
        <v>271</v>
      </c>
    </row>
    <row r="3" s="253" customFormat="true" ht="48.75" hidden="false" customHeight="true" outlineLevel="0" collapsed="false">
      <c r="A3" s="98" t="s">
        <v>394</v>
      </c>
      <c r="B3" s="100" t="s">
        <v>388</v>
      </c>
      <c r="C3" s="100" t="s">
        <v>389</v>
      </c>
      <c r="D3" s="100" t="s">
        <v>5</v>
      </c>
      <c r="E3" s="273" t="s">
        <v>6</v>
      </c>
    </row>
    <row r="4" s="92" customFormat="true" ht="15" hidden="false" customHeight="true" outlineLevel="0" collapsed="false">
      <c r="A4" s="254" t="s">
        <v>7</v>
      </c>
      <c r="B4" s="255" t="s">
        <v>8</v>
      </c>
      <c r="C4" s="255" t="s">
        <v>9</v>
      </c>
      <c r="D4" s="255" t="s">
        <v>275</v>
      </c>
      <c r="E4" s="274" t="s">
        <v>276</v>
      </c>
    </row>
    <row r="5" customFormat="false" ht="15.95" hidden="false" customHeight="true" outlineLevel="0" collapsed="false">
      <c r="A5" s="275" t="s">
        <v>395</v>
      </c>
      <c r="B5" s="276" t="n">
        <v>55000000</v>
      </c>
      <c r="C5" s="277"/>
      <c r="D5" s="278" t="n">
        <v>55000000</v>
      </c>
      <c r="E5" s="279" t="n">
        <v>50000000</v>
      </c>
    </row>
    <row r="6" customFormat="false" ht="15.95" hidden="false" customHeight="true" outlineLevel="0" collapsed="false">
      <c r="A6" s="275" t="s">
        <v>396</v>
      </c>
      <c r="B6" s="276" t="n">
        <v>41806759</v>
      </c>
      <c r="C6" s="277"/>
      <c r="D6" s="278" t="n">
        <v>43805859</v>
      </c>
      <c r="E6" s="279" t="n">
        <v>30659989</v>
      </c>
    </row>
    <row r="7" customFormat="false" ht="15.95" hidden="false" customHeight="true" outlineLevel="0" collapsed="false">
      <c r="A7" s="275" t="s">
        <v>397</v>
      </c>
      <c r="B7" s="276" t="n">
        <v>15000000</v>
      </c>
      <c r="C7" s="277"/>
      <c r="D7" s="278" t="n">
        <v>15000000</v>
      </c>
      <c r="E7" s="279" t="n">
        <v>15000000</v>
      </c>
    </row>
    <row r="8" customFormat="false" ht="15.95" hidden="false" customHeight="true" outlineLevel="0" collapsed="false">
      <c r="A8" s="275"/>
      <c r="B8" s="280"/>
      <c r="C8" s="281"/>
      <c r="D8" s="282"/>
      <c r="E8" s="279"/>
    </row>
    <row r="9" customFormat="false" ht="15.95" hidden="false" customHeight="true" outlineLevel="0" collapsed="false">
      <c r="A9" s="275"/>
      <c r="B9" s="283"/>
      <c r="C9" s="283"/>
      <c r="D9" s="284"/>
      <c r="E9" s="279"/>
    </row>
    <row r="10" customFormat="false" ht="15.95" hidden="false" customHeight="true" outlineLevel="0" collapsed="false">
      <c r="A10" s="275"/>
      <c r="B10" s="276"/>
      <c r="C10" s="277"/>
      <c r="D10" s="278"/>
      <c r="E10" s="279"/>
    </row>
    <row r="11" customFormat="false" ht="15.95" hidden="false" customHeight="true" outlineLevel="0" collapsed="false">
      <c r="A11" s="275"/>
      <c r="B11" s="276"/>
      <c r="C11" s="277"/>
      <c r="D11" s="278"/>
      <c r="E11" s="279"/>
    </row>
    <row r="12" customFormat="false" ht="15.95" hidden="false" customHeight="true" outlineLevel="0" collapsed="false">
      <c r="A12" s="275"/>
      <c r="B12" s="276"/>
      <c r="C12" s="277"/>
      <c r="D12" s="278"/>
      <c r="E12" s="279"/>
    </row>
    <row r="13" customFormat="false" ht="15.95" hidden="false" customHeight="true" outlineLevel="0" collapsed="false">
      <c r="A13" s="275"/>
      <c r="B13" s="276"/>
      <c r="C13" s="277"/>
      <c r="D13" s="278"/>
      <c r="E13" s="279"/>
    </row>
    <row r="14" customFormat="false" ht="15.95" hidden="false" customHeight="true" outlineLevel="0" collapsed="false">
      <c r="A14" s="275"/>
      <c r="B14" s="276"/>
      <c r="C14" s="277"/>
      <c r="D14" s="278"/>
      <c r="E14" s="279"/>
    </row>
    <row r="15" customFormat="false" ht="15.95" hidden="false" customHeight="true" outlineLevel="0" collapsed="false">
      <c r="A15" s="275"/>
      <c r="B15" s="276"/>
      <c r="C15" s="277"/>
      <c r="D15" s="278"/>
      <c r="E15" s="279"/>
    </row>
    <row r="16" customFormat="false" ht="15.95" hidden="false" customHeight="true" outlineLevel="0" collapsed="false">
      <c r="A16" s="275"/>
      <c r="B16" s="276"/>
      <c r="C16" s="277"/>
      <c r="D16" s="278"/>
      <c r="E16" s="279"/>
    </row>
    <row r="17" customFormat="false" ht="15.95" hidden="false" customHeight="true" outlineLevel="0" collapsed="false">
      <c r="A17" s="275"/>
      <c r="B17" s="276"/>
      <c r="C17" s="277"/>
      <c r="D17" s="278"/>
      <c r="E17" s="279"/>
    </row>
    <row r="18" customFormat="false" ht="15.95" hidden="false" customHeight="true" outlineLevel="0" collapsed="false">
      <c r="A18" s="275"/>
      <c r="B18" s="276"/>
      <c r="C18" s="277"/>
      <c r="D18" s="278"/>
      <c r="E18" s="279"/>
    </row>
    <row r="19" customFormat="false" ht="15.95" hidden="false" customHeight="true" outlineLevel="0" collapsed="false">
      <c r="A19" s="275"/>
      <c r="B19" s="276"/>
      <c r="C19" s="277"/>
      <c r="D19" s="278"/>
      <c r="E19" s="279"/>
    </row>
    <row r="20" customFormat="false" ht="15.95" hidden="false" customHeight="true" outlineLevel="0" collapsed="false">
      <c r="A20" s="275"/>
      <c r="B20" s="276"/>
      <c r="C20" s="277"/>
      <c r="D20" s="278"/>
      <c r="E20" s="279"/>
    </row>
    <row r="21" customFormat="false" ht="15.95" hidden="false" customHeight="true" outlineLevel="0" collapsed="false">
      <c r="A21" s="275"/>
      <c r="B21" s="276"/>
      <c r="C21" s="277"/>
      <c r="D21" s="278"/>
      <c r="E21" s="279"/>
    </row>
    <row r="22" customFormat="false" ht="15.95" hidden="false" customHeight="true" outlineLevel="0" collapsed="false">
      <c r="A22" s="275"/>
      <c r="B22" s="276"/>
      <c r="C22" s="277"/>
      <c r="D22" s="278"/>
      <c r="E22" s="279"/>
    </row>
    <row r="23" customFormat="false" ht="15.95" hidden="false" customHeight="true" outlineLevel="0" collapsed="false">
      <c r="A23" s="285"/>
      <c r="B23" s="286"/>
      <c r="C23" s="287"/>
      <c r="D23" s="288"/>
      <c r="E23" s="289"/>
    </row>
    <row r="24" s="271" customFormat="true" ht="18" hidden="false" customHeight="true" outlineLevel="0" collapsed="false">
      <c r="A24" s="266" t="s">
        <v>392</v>
      </c>
      <c r="B24" s="290" t="n">
        <f aca="false">SUM(B5:B23)</f>
        <v>111806759</v>
      </c>
      <c r="C24" s="291"/>
      <c r="D24" s="290" t="n">
        <f aca="false">SUM(D5:D23)</f>
        <v>113805859</v>
      </c>
      <c r="E24" s="292" t="n">
        <f aca="false">SUM(E5:E23)</f>
        <v>95659989</v>
      </c>
    </row>
  </sheetData>
  <mergeCells count="1">
    <mergeCell ref="A1:E1"/>
  </mergeCells>
  <printOptions headings="false" gridLines="false" gridLinesSet="true" horizontalCentered="true" verticalCentered="false"/>
  <pageMargins left="0.7875" right="0.7875" top="1.22083333333333" bottom="0.984027777777778" header="0.7875" footer="0.511805555555555"/>
  <pageSetup paperSize="9" scale="9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&amp;R&amp;12 &amp;11 7. melléklet a ........./2019. (.........) önkormányzati rendelethez
&amp;10   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B4" activeCellId="0" sqref="B4"/>
    </sheetView>
  </sheetViews>
  <sheetFormatPr defaultRowHeight="12.75" zeroHeight="false" outlineLevelRow="0" outlineLevelCol="0"/>
  <cols>
    <col collapsed="false" customWidth="true" hidden="false" outlineLevel="0" max="1" min="1" style="293" width="38.66"/>
    <col collapsed="false" customWidth="true" hidden="false" outlineLevel="0" max="5" min="2" style="293" width="13.83"/>
    <col collapsed="false" customWidth="true" hidden="false" outlineLevel="0" max="1025" min="6" style="293" width="9.33"/>
  </cols>
  <sheetData>
    <row r="1" customFormat="false" ht="12.75" hidden="false" customHeight="false" outlineLevel="0" collapsed="false">
      <c r="A1" s="294"/>
      <c r="B1" s="294"/>
      <c r="C1" s="294"/>
      <c r="D1" s="294"/>
      <c r="E1" s="294"/>
    </row>
    <row r="2" customFormat="false" ht="15.75" hidden="false" customHeight="false" outlineLevel="0" collapsed="false">
      <c r="A2" s="295" t="s">
        <v>398</v>
      </c>
      <c r="B2" s="296"/>
      <c r="C2" s="296"/>
      <c r="D2" s="296"/>
      <c r="E2" s="296"/>
    </row>
    <row r="3" customFormat="false" ht="14.25" hidden="false" customHeight="false" outlineLevel="0" collapsed="false">
      <c r="A3" s="294"/>
      <c r="B3" s="294"/>
      <c r="C3" s="294"/>
      <c r="D3" s="297" t="s">
        <v>2</v>
      </c>
      <c r="E3" s="297"/>
    </row>
    <row r="4" customFormat="false" ht="15" hidden="false" customHeight="true" outlineLevel="0" collapsed="false">
      <c r="A4" s="298" t="s">
        <v>399</v>
      </c>
      <c r="B4" s="299" t="e">
        <f aca="false">CONCATENATE((LEFT(#REF!,4)),".")</f>
        <v>#REF!</v>
      </c>
      <c r="C4" s="299" t="e">
        <f aca="false">CONCATENATE((LEFT(#REF!,4))+1,".")</f>
        <v>#REF!</v>
      </c>
      <c r="D4" s="299" t="e">
        <f aca="false">CONCATENATE((LEFT(#REF!,4))+1,". után")</f>
        <v>#REF!</v>
      </c>
      <c r="E4" s="300" t="s">
        <v>400</v>
      </c>
    </row>
    <row r="5" customFormat="false" ht="12.75" hidden="false" customHeight="false" outlineLevel="0" collapsed="false">
      <c r="A5" s="301" t="s">
        <v>401</v>
      </c>
      <c r="B5" s="302"/>
      <c r="C5" s="302"/>
      <c r="D5" s="302"/>
      <c r="E5" s="303" t="n">
        <f aca="false">SUM(B5:D5)</f>
        <v>0</v>
      </c>
    </row>
    <row r="6" customFormat="false" ht="12.75" hidden="false" customHeight="false" outlineLevel="0" collapsed="false">
      <c r="A6" s="304" t="s">
        <v>402</v>
      </c>
      <c r="B6" s="305"/>
      <c r="C6" s="305"/>
      <c r="D6" s="305"/>
      <c r="E6" s="306" t="n">
        <f aca="false">SUM(B6:D6)</f>
        <v>0</v>
      </c>
    </row>
    <row r="7" customFormat="false" ht="12.75" hidden="false" customHeight="false" outlineLevel="0" collapsed="false">
      <c r="A7" s="307" t="s">
        <v>403</v>
      </c>
      <c r="B7" s="308"/>
      <c r="C7" s="308"/>
      <c r="D7" s="308"/>
      <c r="E7" s="309" t="n">
        <f aca="false">SUM(B7:D7)</f>
        <v>0</v>
      </c>
    </row>
    <row r="8" customFormat="false" ht="12.75" hidden="false" customHeight="false" outlineLevel="0" collapsed="false">
      <c r="A8" s="307" t="s">
        <v>404</v>
      </c>
      <c r="B8" s="308"/>
      <c r="C8" s="308"/>
      <c r="D8" s="308"/>
      <c r="E8" s="309" t="n">
        <f aca="false">SUM(B8:D8)</f>
        <v>0</v>
      </c>
    </row>
    <row r="9" customFormat="false" ht="12.75" hidden="false" customHeight="false" outlineLevel="0" collapsed="false">
      <c r="A9" s="307" t="s">
        <v>405</v>
      </c>
      <c r="B9" s="308"/>
      <c r="C9" s="308"/>
      <c r="D9" s="308"/>
      <c r="E9" s="309" t="n">
        <f aca="false">SUM(B9:D9)</f>
        <v>0</v>
      </c>
    </row>
    <row r="10" customFormat="false" ht="12.75" hidden="false" customHeight="false" outlineLevel="0" collapsed="false">
      <c r="A10" s="307" t="s">
        <v>406</v>
      </c>
      <c r="B10" s="308"/>
      <c r="C10" s="308"/>
      <c r="D10" s="308"/>
      <c r="E10" s="309" t="n">
        <f aca="false">SUM(B10:D10)</f>
        <v>0</v>
      </c>
    </row>
    <row r="11" customFormat="false" ht="13.5" hidden="false" customHeight="false" outlineLevel="0" collapsed="false">
      <c r="A11" s="310"/>
      <c r="B11" s="311"/>
      <c r="C11" s="311"/>
      <c r="D11" s="311"/>
      <c r="E11" s="309" t="n">
        <f aca="false">SUM(B11:D11)</f>
        <v>0</v>
      </c>
    </row>
    <row r="12" customFormat="false" ht="13.5" hidden="false" customHeight="false" outlineLevel="0" collapsed="false">
      <c r="A12" s="312" t="s">
        <v>407</v>
      </c>
      <c r="B12" s="313" t="n">
        <f aca="false">B5+SUM(B7:B11)</f>
        <v>0</v>
      </c>
      <c r="C12" s="313" t="n">
        <f aca="false">C5+SUM(C7:C11)</f>
        <v>0</v>
      </c>
      <c r="D12" s="313" t="n">
        <f aca="false">D5+SUM(D7:D11)</f>
        <v>0</v>
      </c>
      <c r="E12" s="314" t="n">
        <f aca="false">E5+SUM(E7:E11)</f>
        <v>0</v>
      </c>
    </row>
    <row r="13" customFormat="false" ht="13.5" hidden="false" customHeight="false" outlineLevel="0" collapsed="false">
      <c r="A13" s="315"/>
      <c r="B13" s="315"/>
      <c r="C13" s="315"/>
      <c r="D13" s="315"/>
      <c r="E13" s="315"/>
    </row>
    <row r="14" customFormat="false" ht="15" hidden="false" customHeight="true" outlineLevel="0" collapsed="false">
      <c r="A14" s="298" t="s">
        <v>408</v>
      </c>
      <c r="B14" s="299" t="e">
        <f aca="false">+B4</f>
        <v>#REF!</v>
      </c>
      <c r="C14" s="299" t="e">
        <f aca="false">+C4</f>
        <v>#REF!</v>
      </c>
      <c r="D14" s="299" t="e">
        <f aca="false">+D4</f>
        <v>#REF!</v>
      </c>
      <c r="E14" s="300" t="s">
        <v>400</v>
      </c>
    </row>
    <row r="15" customFormat="false" ht="12.75" hidden="false" customHeight="false" outlineLevel="0" collapsed="false">
      <c r="A15" s="301" t="s">
        <v>409</v>
      </c>
      <c r="B15" s="302"/>
      <c r="C15" s="302"/>
      <c r="D15" s="302"/>
      <c r="E15" s="303" t="n">
        <f aca="false">SUM(B15:D15)</f>
        <v>0</v>
      </c>
    </row>
    <row r="16" customFormat="false" ht="12.75" hidden="false" customHeight="false" outlineLevel="0" collapsed="false">
      <c r="A16" s="316" t="s">
        <v>410</v>
      </c>
      <c r="B16" s="308"/>
      <c r="C16" s="308"/>
      <c r="D16" s="308"/>
      <c r="E16" s="309" t="n">
        <f aca="false">SUM(B16:D16)</f>
        <v>0</v>
      </c>
    </row>
    <row r="17" customFormat="false" ht="12.75" hidden="false" customHeight="false" outlineLevel="0" collapsed="false">
      <c r="A17" s="307" t="s">
        <v>411</v>
      </c>
      <c r="B17" s="308"/>
      <c r="C17" s="308"/>
      <c r="D17" s="308"/>
      <c r="E17" s="309" t="n">
        <f aca="false">SUM(B17:D17)</f>
        <v>0</v>
      </c>
    </row>
    <row r="18" customFormat="false" ht="12.75" hidden="false" customHeight="false" outlineLevel="0" collapsed="false">
      <c r="A18" s="307" t="s">
        <v>412</v>
      </c>
      <c r="B18" s="308"/>
      <c r="C18" s="308"/>
      <c r="D18" s="308"/>
      <c r="E18" s="309" t="n">
        <f aca="false">SUM(B18:D18)</f>
        <v>0</v>
      </c>
    </row>
    <row r="19" customFormat="false" ht="12.75" hidden="false" customHeight="false" outlineLevel="0" collapsed="false">
      <c r="A19" s="317"/>
      <c r="B19" s="308"/>
      <c r="C19" s="308"/>
      <c r="D19" s="308"/>
      <c r="E19" s="309" t="n">
        <f aca="false">SUM(B19:D19)</f>
        <v>0</v>
      </c>
    </row>
    <row r="20" customFormat="false" ht="12.75" hidden="false" customHeight="false" outlineLevel="0" collapsed="false">
      <c r="A20" s="317"/>
      <c r="B20" s="308"/>
      <c r="C20" s="308"/>
      <c r="D20" s="308"/>
      <c r="E20" s="309" t="n">
        <f aca="false">SUM(B20:D20)</f>
        <v>0</v>
      </c>
    </row>
    <row r="21" customFormat="false" ht="13.5" hidden="false" customHeight="false" outlineLevel="0" collapsed="false">
      <c r="A21" s="310"/>
      <c r="B21" s="311"/>
      <c r="C21" s="311"/>
      <c r="D21" s="311"/>
      <c r="E21" s="309" t="n">
        <f aca="false">SUM(B21:D21)</f>
        <v>0</v>
      </c>
    </row>
    <row r="22" customFormat="false" ht="13.5" hidden="false" customHeight="false" outlineLevel="0" collapsed="false">
      <c r="A22" s="312" t="s">
        <v>413</v>
      </c>
      <c r="B22" s="313" t="n">
        <f aca="false">SUM(B15:B21)</f>
        <v>0</v>
      </c>
      <c r="C22" s="313" t="n">
        <f aca="false">SUM(C15:C21)</f>
        <v>0</v>
      </c>
      <c r="D22" s="313" t="n">
        <f aca="false">SUM(D15:D21)</f>
        <v>0</v>
      </c>
      <c r="E22" s="314" t="n">
        <f aca="false">SUM(E15:E21)</f>
        <v>0</v>
      </c>
    </row>
    <row r="23" customFormat="false" ht="12.75" hidden="false" customHeight="false" outlineLevel="0" collapsed="false">
      <c r="A23" s="294"/>
      <c r="B23" s="294"/>
      <c r="C23" s="294"/>
      <c r="D23" s="294"/>
      <c r="E23" s="294"/>
    </row>
    <row r="24" customFormat="false" ht="12.75" hidden="false" customHeight="false" outlineLevel="0" collapsed="false">
      <c r="A24" s="294"/>
      <c r="B24" s="294"/>
      <c r="C24" s="294"/>
      <c r="D24" s="294"/>
      <c r="E24" s="294"/>
    </row>
    <row r="25" customFormat="false" ht="15.75" hidden="false" customHeight="false" outlineLevel="0" collapsed="false">
      <c r="A25" s="295" t="s">
        <v>398</v>
      </c>
      <c r="B25" s="296"/>
      <c r="C25" s="296"/>
      <c r="D25" s="296"/>
      <c r="E25" s="296"/>
    </row>
    <row r="26" customFormat="false" ht="14.25" hidden="false" customHeight="false" outlineLevel="0" collapsed="false">
      <c r="A26" s="294"/>
      <c r="B26" s="294"/>
      <c r="C26" s="294"/>
      <c r="D26" s="297" t="s">
        <v>2</v>
      </c>
      <c r="E26" s="297"/>
    </row>
    <row r="27" customFormat="false" ht="13.5" hidden="false" customHeight="false" outlineLevel="0" collapsed="false">
      <c r="A27" s="298" t="s">
        <v>399</v>
      </c>
      <c r="B27" s="299" t="e">
        <f aca="false">+B14</f>
        <v>#REF!</v>
      </c>
      <c r="C27" s="299" t="e">
        <f aca="false">+C14</f>
        <v>#REF!</v>
      </c>
      <c r="D27" s="299" t="e">
        <f aca="false">+D14</f>
        <v>#REF!</v>
      </c>
      <c r="E27" s="300" t="s">
        <v>400</v>
      </c>
    </row>
    <row r="28" customFormat="false" ht="12.75" hidden="false" customHeight="false" outlineLevel="0" collapsed="false">
      <c r="A28" s="301" t="s">
        <v>401</v>
      </c>
      <c r="B28" s="302"/>
      <c r="C28" s="302"/>
      <c r="D28" s="302"/>
      <c r="E28" s="303" t="n">
        <f aca="false">SUM(B28:D28)</f>
        <v>0</v>
      </c>
    </row>
    <row r="29" customFormat="false" ht="12.75" hidden="false" customHeight="false" outlineLevel="0" collapsed="false">
      <c r="A29" s="304" t="s">
        <v>402</v>
      </c>
      <c r="B29" s="305"/>
      <c r="C29" s="305"/>
      <c r="D29" s="305"/>
      <c r="E29" s="306" t="n">
        <f aca="false">SUM(B29:D29)</f>
        <v>0</v>
      </c>
    </row>
    <row r="30" customFormat="false" ht="12.75" hidden="false" customHeight="false" outlineLevel="0" collapsed="false">
      <c r="A30" s="307" t="s">
        <v>403</v>
      </c>
      <c r="B30" s="308"/>
      <c r="C30" s="308"/>
      <c r="D30" s="308"/>
      <c r="E30" s="309" t="n">
        <f aca="false">SUM(B30:D30)</f>
        <v>0</v>
      </c>
    </row>
    <row r="31" customFormat="false" ht="12.75" hidden="false" customHeight="false" outlineLevel="0" collapsed="false">
      <c r="A31" s="307" t="s">
        <v>404</v>
      </c>
      <c r="B31" s="308"/>
      <c r="C31" s="308"/>
      <c r="D31" s="308"/>
      <c r="E31" s="309" t="n">
        <f aca="false">SUM(B31:D31)</f>
        <v>0</v>
      </c>
    </row>
    <row r="32" customFormat="false" ht="12.75" hidden="false" customHeight="false" outlineLevel="0" collapsed="false">
      <c r="A32" s="307" t="s">
        <v>405</v>
      </c>
      <c r="B32" s="308"/>
      <c r="C32" s="308"/>
      <c r="D32" s="308"/>
      <c r="E32" s="309" t="n">
        <f aca="false">SUM(B32:D32)</f>
        <v>0</v>
      </c>
    </row>
    <row r="33" customFormat="false" ht="12.75" hidden="false" customHeight="false" outlineLevel="0" collapsed="false">
      <c r="A33" s="307" t="s">
        <v>406</v>
      </c>
      <c r="B33" s="308"/>
      <c r="C33" s="308"/>
      <c r="D33" s="308"/>
      <c r="E33" s="309" t="n">
        <f aca="false">SUM(B33:D33)</f>
        <v>0</v>
      </c>
    </row>
    <row r="34" customFormat="false" ht="13.5" hidden="false" customHeight="false" outlineLevel="0" collapsed="false">
      <c r="A34" s="310"/>
      <c r="B34" s="311"/>
      <c r="C34" s="311"/>
      <c r="D34" s="311"/>
      <c r="E34" s="309" t="n">
        <f aca="false">SUM(B34:D34)</f>
        <v>0</v>
      </c>
    </row>
    <row r="35" customFormat="false" ht="13.5" hidden="false" customHeight="false" outlineLevel="0" collapsed="false">
      <c r="A35" s="312" t="s">
        <v>407</v>
      </c>
      <c r="B35" s="313" t="n">
        <f aca="false">B28+SUM(B30:B34)</f>
        <v>0</v>
      </c>
      <c r="C35" s="313" t="n">
        <f aca="false">C28+SUM(C30:C34)</f>
        <v>0</v>
      </c>
      <c r="D35" s="313" t="n">
        <f aca="false">D28+SUM(D30:D34)</f>
        <v>0</v>
      </c>
      <c r="E35" s="314" t="n">
        <f aca="false">E28+SUM(E30:E34)</f>
        <v>0</v>
      </c>
    </row>
    <row r="36" customFormat="false" ht="13.5" hidden="false" customHeight="false" outlineLevel="0" collapsed="false">
      <c r="A36" s="315"/>
      <c r="B36" s="315"/>
      <c r="C36" s="315"/>
      <c r="D36" s="315"/>
      <c r="E36" s="315"/>
    </row>
    <row r="37" customFormat="false" ht="13.5" hidden="false" customHeight="false" outlineLevel="0" collapsed="false">
      <c r="A37" s="298" t="s">
        <v>408</v>
      </c>
      <c r="B37" s="299" t="e">
        <f aca="false">+B27</f>
        <v>#REF!</v>
      </c>
      <c r="C37" s="299" t="e">
        <f aca="false">+C27</f>
        <v>#REF!</v>
      </c>
      <c r="D37" s="299" t="e">
        <f aca="false">+D27</f>
        <v>#REF!</v>
      </c>
      <c r="E37" s="300" t="s">
        <v>400</v>
      </c>
    </row>
    <row r="38" customFormat="false" ht="12.75" hidden="false" customHeight="false" outlineLevel="0" collapsed="false">
      <c r="A38" s="301" t="s">
        <v>409</v>
      </c>
      <c r="B38" s="302"/>
      <c r="C38" s="302"/>
      <c r="D38" s="302"/>
      <c r="E38" s="303" t="n">
        <f aca="false">SUM(B38:D38)</f>
        <v>0</v>
      </c>
    </row>
    <row r="39" customFormat="false" ht="12.75" hidden="false" customHeight="false" outlineLevel="0" collapsed="false">
      <c r="A39" s="316" t="s">
        <v>410</v>
      </c>
      <c r="B39" s="308"/>
      <c r="C39" s="308"/>
      <c r="D39" s="308"/>
      <c r="E39" s="309" t="n">
        <f aca="false">SUM(B39:D39)</f>
        <v>0</v>
      </c>
    </row>
    <row r="40" customFormat="false" ht="12.75" hidden="false" customHeight="false" outlineLevel="0" collapsed="false">
      <c r="A40" s="307" t="s">
        <v>411</v>
      </c>
      <c r="B40" s="308"/>
      <c r="C40" s="308"/>
      <c r="D40" s="308"/>
      <c r="E40" s="309" t="n">
        <f aca="false">SUM(B40:D40)</f>
        <v>0</v>
      </c>
    </row>
    <row r="41" customFormat="false" ht="12.75" hidden="false" customHeight="false" outlineLevel="0" collapsed="false">
      <c r="A41" s="307" t="s">
        <v>412</v>
      </c>
      <c r="B41" s="308"/>
      <c r="C41" s="308"/>
      <c r="D41" s="308"/>
      <c r="E41" s="309" t="n">
        <f aca="false">SUM(B41:D41)</f>
        <v>0</v>
      </c>
    </row>
    <row r="42" customFormat="false" ht="12.75" hidden="false" customHeight="false" outlineLevel="0" collapsed="false">
      <c r="A42" s="317"/>
      <c r="B42" s="308"/>
      <c r="C42" s="308"/>
      <c r="D42" s="308"/>
      <c r="E42" s="309" t="n">
        <f aca="false">SUM(B42:D42)</f>
        <v>0</v>
      </c>
    </row>
    <row r="43" customFormat="false" ht="12.75" hidden="false" customHeight="false" outlineLevel="0" collapsed="false">
      <c r="A43" s="317"/>
      <c r="B43" s="308"/>
      <c r="C43" s="308"/>
      <c r="D43" s="308"/>
      <c r="E43" s="309" t="n">
        <f aca="false">SUM(B43:D43)</f>
        <v>0</v>
      </c>
    </row>
    <row r="44" customFormat="false" ht="13.5" hidden="false" customHeight="false" outlineLevel="0" collapsed="false">
      <c r="A44" s="310"/>
      <c r="B44" s="311"/>
      <c r="C44" s="311"/>
      <c r="D44" s="311"/>
      <c r="E44" s="309" t="n">
        <f aca="false">SUM(B44:D44)</f>
        <v>0</v>
      </c>
    </row>
    <row r="45" customFormat="false" ht="13.5" hidden="false" customHeight="false" outlineLevel="0" collapsed="false">
      <c r="A45" s="312" t="s">
        <v>413</v>
      </c>
      <c r="B45" s="313" t="n">
        <f aca="false">SUM(B38:B44)</f>
        <v>0</v>
      </c>
      <c r="C45" s="313" t="n">
        <f aca="false">SUM(C38:C44)</f>
        <v>0</v>
      </c>
      <c r="D45" s="313" t="n">
        <f aca="false">SUM(D38:D44)</f>
        <v>0</v>
      </c>
      <c r="E45" s="314" t="n">
        <f aca="false">SUM(E38:E44)</f>
        <v>0</v>
      </c>
    </row>
    <row r="46" customFormat="false" ht="12.75" hidden="false" customHeight="false" outlineLevel="0" collapsed="false">
      <c r="A46" s="294"/>
      <c r="B46" s="294"/>
      <c r="C46" s="294"/>
      <c r="D46" s="294"/>
      <c r="E46" s="294"/>
    </row>
    <row r="47" customFormat="false" ht="15.75" hidden="false" customHeight="false" outlineLevel="0" collapsed="false">
      <c r="A47" s="318" t="e">
        <f aca="false">+CONCATENATE("Önkormányzaton kívüli EU-s projektekhez történő hozzájárulás ",LEFT(#REF!,4),". évi előirányzat")</f>
        <v>#REF!</v>
      </c>
      <c r="B47" s="318"/>
      <c r="C47" s="318"/>
      <c r="D47" s="318"/>
      <c r="E47" s="318"/>
    </row>
    <row r="48" customFormat="false" ht="13.5" hidden="false" customHeight="false" outlineLevel="0" collapsed="false">
      <c r="A48" s="294"/>
      <c r="B48" s="294"/>
      <c r="C48" s="294"/>
      <c r="D48" s="294"/>
      <c r="E48" s="294"/>
    </row>
    <row r="49" customFormat="false" ht="13.5" hidden="false" customHeight="false" outlineLevel="0" collapsed="false">
      <c r="A49" s="319" t="s">
        <v>414</v>
      </c>
      <c r="B49" s="319"/>
      <c r="C49" s="319"/>
      <c r="D49" s="320" t="s">
        <v>415</v>
      </c>
      <c r="E49" s="320"/>
      <c r="H49" s="321"/>
    </row>
    <row r="50" customFormat="false" ht="12.75" hidden="false" customHeight="false" outlineLevel="0" collapsed="false">
      <c r="A50" s="322"/>
      <c r="B50" s="322"/>
      <c r="C50" s="322"/>
      <c r="D50" s="323"/>
      <c r="E50" s="323"/>
    </row>
    <row r="51" customFormat="false" ht="13.5" hidden="false" customHeight="false" outlineLevel="0" collapsed="false">
      <c r="A51" s="324"/>
      <c r="B51" s="324"/>
      <c r="C51" s="324"/>
      <c r="D51" s="325"/>
      <c r="E51" s="325"/>
    </row>
    <row r="52" customFormat="false" ht="13.5" hidden="false" customHeight="false" outlineLevel="0" collapsed="false">
      <c r="A52" s="326" t="s">
        <v>413</v>
      </c>
      <c r="B52" s="326"/>
      <c r="C52" s="326"/>
      <c r="D52" s="327" t="n">
        <f aca="false">SUM(D50:E51)</f>
        <v>0</v>
      </c>
      <c r="E52" s="327"/>
    </row>
  </sheetData>
  <mergeCells count="13">
    <mergeCell ref="B2:E2"/>
    <mergeCell ref="D3:E3"/>
    <mergeCell ref="B25:E25"/>
    <mergeCell ref="D26:E26"/>
    <mergeCell ref="A47:E47"/>
    <mergeCell ref="A49:C49"/>
    <mergeCell ref="D49:E49"/>
    <mergeCell ref="A50:C50"/>
    <mergeCell ref="D50:E50"/>
    <mergeCell ref="A51:C51"/>
    <mergeCell ref="D51:E51"/>
    <mergeCell ref="A52:C52"/>
    <mergeCell ref="D52:E52"/>
  </mergeCells>
  <conditionalFormatting sqref="E5:E12 B12:D12 B22:E22 E15:E21 E28:E35 B35:D35 E38:E45 B45:D45 D52:E52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true" verticalCentered="false"/>
  <pageMargins left="0.7875" right="0.7875" top="1.35" bottom="0.984027777777778" header="0.7875" footer="0.511805555555555"/>
  <pageSetup paperSize="9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&amp;C&amp;12Európai uniós támogatással megvalósuló projektek 
bevételei, kiadásai, hozzájárulások&amp;R 8. melléklet a ........../2019. (.........) önkormányzati rendelethez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K160"/>
  <sheetViews>
    <sheetView showFormulas="false" showGridLines="true" showRowColHeaders="true" showZeros="true" rightToLeft="false" tabSelected="false" showOutlineSymbols="true" defaultGridColor="true" view="normal" topLeftCell="A97" colorId="64" zoomScale="110" zoomScaleNormal="110" zoomScalePageLayoutView="85" workbookViewId="0">
      <selection pane="topLeft" activeCell="L118" activeCellId="0" sqref="L118"/>
    </sheetView>
  </sheetViews>
  <sheetFormatPr defaultRowHeight="12.75" zeroHeight="false" outlineLevelRow="0" outlineLevelCol="0"/>
  <cols>
    <col collapsed="false" customWidth="true" hidden="false" outlineLevel="0" max="1" min="1" style="328" width="19.51"/>
    <col collapsed="false" customWidth="true" hidden="false" outlineLevel="0" max="2" min="2" style="329" width="65.34"/>
    <col collapsed="false" customWidth="true" hidden="false" outlineLevel="0" max="3" min="3" style="330" width="14.84"/>
    <col collapsed="false" customWidth="true" hidden="false" outlineLevel="0" max="4" min="4" style="331" width="14.84"/>
    <col collapsed="false" customWidth="true" hidden="false" outlineLevel="0" max="1025" min="5" style="331" width="9.33"/>
  </cols>
  <sheetData>
    <row r="1" s="333" customFormat="true" ht="16.5" hidden="false" customHeight="true" outlineLevel="0" collapsed="false">
      <c r="A1" s="332" t="s">
        <v>416</v>
      </c>
      <c r="B1" s="332"/>
      <c r="C1" s="332"/>
      <c r="D1" s="332"/>
    </row>
    <row r="2" s="337" customFormat="true" ht="28.5" hidden="false" customHeight="true" outlineLevel="0" collapsed="false">
      <c r="A2" s="334" t="s">
        <v>417</v>
      </c>
      <c r="B2" s="335" t="s">
        <v>418</v>
      </c>
      <c r="C2" s="336" t="s">
        <v>419</v>
      </c>
      <c r="D2" s="336"/>
    </row>
    <row r="3" s="337" customFormat="true" ht="24.75" hidden="false" customHeight="false" outlineLevel="0" collapsed="false">
      <c r="A3" s="338" t="s">
        <v>420</v>
      </c>
      <c r="B3" s="339" t="s">
        <v>421</v>
      </c>
      <c r="C3" s="340" t="s">
        <v>419</v>
      </c>
      <c r="D3" s="340"/>
    </row>
    <row r="4" s="342" customFormat="true" ht="15.95" hidden="false" customHeight="true" outlineLevel="0" collapsed="false">
      <c r="A4" s="341" t="s">
        <v>2</v>
      </c>
      <c r="B4" s="341"/>
      <c r="C4" s="341"/>
      <c r="D4" s="341"/>
    </row>
    <row r="5" customFormat="false" ht="13.5" hidden="false" customHeight="false" outlineLevel="0" collapsed="false">
      <c r="A5" s="343" t="s">
        <v>422</v>
      </c>
      <c r="B5" s="344" t="s">
        <v>423</v>
      </c>
      <c r="C5" s="345" t="s">
        <v>424</v>
      </c>
      <c r="D5" s="346" t="s">
        <v>425</v>
      </c>
    </row>
    <row r="6" s="350" customFormat="true" ht="12.95" hidden="false" customHeight="true" outlineLevel="0" collapsed="false">
      <c r="A6" s="347" t="s">
        <v>7</v>
      </c>
      <c r="B6" s="348" t="s">
        <v>8</v>
      </c>
      <c r="C6" s="349" t="s">
        <v>9</v>
      </c>
      <c r="D6" s="349"/>
    </row>
    <row r="7" s="350" customFormat="true" ht="15.95" hidden="false" customHeight="true" outlineLevel="0" collapsed="false">
      <c r="A7" s="351" t="s">
        <v>272</v>
      </c>
      <c r="B7" s="351"/>
      <c r="C7" s="351"/>
      <c r="D7" s="351"/>
    </row>
    <row r="8" s="350" customFormat="true" ht="12" hidden="false" customHeight="true" outlineLevel="0" collapsed="false">
      <c r="A8" s="54" t="s">
        <v>10</v>
      </c>
      <c r="B8" s="352" t="s">
        <v>11</v>
      </c>
      <c r="C8" s="16" t="n">
        <f aca="false">+C9+C10+C11+C12+C13+C14</f>
        <v>192772854</v>
      </c>
      <c r="D8" s="17" t="n">
        <f aca="false">+D9+D10+D11+D12+D13+D14</f>
        <v>207358247</v>
      </c>
    </row>
    <row r="9" s="356" customFormat="true" ht="12" hidden="false" customHeight="true" outlineLevel="0" collapsed="false">
      <c r="A9" s="353" t="s">
        <v>12</v>
      </c>
      <c r="B9" s="354" t="s">
        <v>13</v>
      </c>
      <c r="C9" s="156" t="n">
        <v>98718889</v>
      </c>
      <c r="D9" s="355" t="n">
        <v>98803313</v>
      </c>
    </row>
    <row r="10" s="360" customFormat="true" ht="12" hidden="false" customHeight="true" outlineLevel="0" collapsed="false">
      <c r="A10" s="357" t="s">
        <v>14</v>
      </c>
      <c r="B10" s="358" t="s">
        <v>15</v>
      </c>
      <c r="C10" s="154" t="n">
        <v>39896300</v>
      </c>
      <c r="D10" s="359" t="n">
        <v>39740284</v>
      </c>
    </row>
    <row r="11" s="360" customFormat="true" ht="12" hidden="false" customHeight="true" outlineLevel="0" collapsed="false">
      <c r="A11" s="357" t="s">
        <v>16</v>
      </c>
      <c r="B11" s="358" t="s">
        <v>17</v>
      </c>
      <c r="C11" s="154" t="n">
        <v>52357665</v>
      </c>
      <c r="D11" s="359" t="n">
        <v>56118320</v>
      </c>
    </row>
    <row r="12" s="360" customFormat="true" ht="12" hidden="false" customHeight="true" outlineLevel="0" collapsed="false">
      <c r="A12" s="357" t="s">
        <v>18</v>
      </c>
      <c r="B12" s="358" t="s">
        <v>19</v>
      </c>
      <c r="C12" s="154" t="n">
        <v>1800000</v>
      </c>
      <c r="D12" s="359" t="n">
        <v>1800000</v>
      </c>
    </row>
    <row r="13" s="360" customFormat="true" ht="12" hidden="false" customHeight="true" outlineLevel="0" collapsed="false">
      <c r="A13" s="357" t="s">
        <v>20</v>
      </c>
      <c r="B13" s="358" t="s">
        <v>426</v>
      </c>
      <c r="C13" s="154" t="n">
        <v>0</v>
      </c>
      <c r="D13" s="359" t="n">
        <v>10372310</v>
      </c>
    </row>
    <row r="14" s="356" customFormat="true" ht="12" hidden="false" customHeight="true" outlineLevel="0" collapsed="false">
      <c r="A14" s="361" t="s">
        <v>22</v>
      </c>
      <c r="B14" s="362" t="s">
        <v>23</v>
      </c>
      <c r="C14" s="363" t="n">
        <v>0</v>
      </c>
      <c r="D14" s="364" t="n">
        <v>524020</v>
      </c>
    </row>
    <row r="15" s="356" customFormat="true" ht="12" hidden="false" customHeight="true" outlineLevel="0" collapsed="false">
      <c r="A15" s="54" t="s">
        <v>24</v>
      </c>
      <c r="B15" s="365" t="s">
        <v>25</v>
      </c>
      <c r="C15" s="16" t="n">
        <f aca="false">+C16+C17+C18+C19+C20</f>
        <v>38435294</v>
      </c>
      <c r="D15" s="17" t="n">
        <f aca="false">+D16+D17+D18+D19+D20</f>
        <v>197460008</v>
      </c>
    </row>
    <row r="16" s="356" customFormat="true" ht="12" hidden="false" customHeight="true" outlineLevel="0" collapsed="false">
      <c r="A16" s="353" t="s">
        <v>26</v>
      </c>
      <c r="B16" s="354" t="s">
        <v>27</v>
      </c>
      <c r="C16" s="21"/>
      <c r="D16" s="366"/>
    </row>
    <row r="17" s="356" customFormat="true" ht="12" hidden="false" customHeight="true" outlineLevel="0" collapsed="false">
      <c r="A17" s="357" t="s">
        <v>28</v>
      </c>
      <c r="B17" s="358" t="s">
        <v>29</v>
      </c>
      <c r="C17" s="25"/>
      <c r="D17" s="367"/>
    </row>
    <row r="18" s="356" customFormat="true" ht="12" hidden="false" customHeight="true" outlineLevel="0" collapsed="false">
      <c r="A18" s="357" t="s">
        <v>30</v>
      </c>
      <c r="B18" s="358" t="s">
        <v>31</v>
      </c>
      <c r="C18" s="25"/>
      <c r="D18" s="367"/>
    </row>
    <row r="19" s="356" customFormat="true" ht="12" hidden="false" customHeight="true" outlineLevel="0" collapsed="false">
      <c r="A19" s="357" t="s">
        <v>32</v>
      </c>
      <c r="B19" s="358" t="s">
        <v>33</v>
      </c>
      <c r="C19" s="25"/>
      <c r="D19" s="367"/>
    </row>
    <row r="20" s="356" customFormat="true" ht="12" hidden="false" customHeight="true" outlineLevel="0" collapsed="false">
      <c r="A20" s="357" t="s">
        <v>34</v>
      </c>
      <c r="B20" s="358" t="s">
        <v>35</v>
      </c>
      <c r="C20" s="154" t="n">
        <v>38435294</v>
      </c>
      <c r="D20" s="359" t="n">
        <v>197460008</v>
      </c>
    </row>
    <row r="21" s="360" customFormat="true" ht="12" hidden="false" customHeight="true" outlineLevel="0" collapsed="false">
      <c r="A21" s="361" t="s">
        <v>36</v>
      </c>
      <c r="B21" s="362" t="s">
        <v>37</v>
      </c>
      <c r="C21" s="30"/>
      <c r="D21" s="226"/>
    </row>
    <row r="22" s="360" customFormat="true" ht="12" hidden="false" customHeight="true" outlineLevel="0" collapsed="false">
      <c r="A22" s="54" t="s">
        <v>38</v>
      </c>
      <c r="B22" s="352" t="s">
        <v>39</v>
      </c>
      <c r="C22" s="16" t="n">
        <f aca="false">+C23+C24+C25+C26+C27</f>
        <v>12749878</v>
      </c>
      <c r="D22" s="17" t="n">
        <f aca="false">+D23+D24+D25+D26+D27</f>
        <v>24713209</v>
      </c>
    </row>
    <row r="23" s="360" customFormat="true" ht="12" hidden="false" customHeight="true" outlineLevel="0" collapsed="false">
      <c r="A23" s="353" t="s">
        <v>40</v>
      </c>
      <c r="B23" s="354" t="s">
        <v>41</v>
      </c>
      <c r="C23" s="21" t="n">
        <v>0</v>
      </c>
      <c r="D23" s="355" t="n">
        <v>14203894</v>
      </c>
    </row>
    <row r="24" s="356" customFormat="true" ht="12" hidden="false" customHeight="true" outlineLevel="0" collapsed="false">
      <c r="A24" s="357" t="s">
        <v>42</v>
      </c>
      <c r="B24" s="358" t="s">
        <v>43</v>
      </c>
      <c r="C24" s="25"/>
      <c r="D24" s="367"/>
    </row>
    <row r="25" s="360" customFormat="true" ht="12" hidden="false" customHeight="true" outlineLevel="0" collapsed="false">
      <c r="A25" s="357" t="s">
        <v>44</v>
      </c>
      <c r="B25" s="358" t="s">
        <v>45</v>
      </c>
      <c r="C25" s="25"/>
      <c r="D25" s="368"/>
    </row>
    <row r="26" s="360" customFormat="true" ht="12" hidden="false" customHeight="true" outlineLevel="0" collapsed="false">
      <c r="A26" s="357" t="s">
        <v>46</v>
      </c>
      <c r="B26" s="358" t="s">
        <v>47</v>
      </c>
      <c r="C26" s="25"/>
      <c r="D26" s="368"/>
    </row>
    <row r="27" s="360" customFormat="true" ht="12" hidden="false" customHeight="true" outlineLevel="0" collapsed="false">
      <c r="A27" s="357" t="s">
        <v>48</v>
      </c>
      <c r="B27" s="358" t="s">
        <v>49</v>
      </c>
      <c r="C27" s="154" t="n">
        <v>12749878</v>
      </c>
      <c r="D27" s="359" t="n">
        <v>10509315</v>
      </c>
    </row>
    <row r="28" s="360" customFormat="true" ht="12" hidden="false" customHeight="true" outlineLevel="0" collapsed="false">
      <c r="A28" s="361" t="s">
        <v>50</v>
      </c>
      <c r="B28" s="362" t="s">
        <v>51</v>
      </c>
      <c r="C28" s="30"/>
      <c r="D28" s="226"/>
    </row>
    <row r="29" s="360" customFormat="true" ht="12" hidden="false" customHeight="true" outlineLevel="0" collapsed="false">
      <c r="A29" s="54" t="s">
        <v>52</v>
      </c>
      <c r="B29" s="352" t="s">
        <v>53</v>
      </c>
      <c r="C29" s="16" t="n">
        <f aca="false">+C30+C34+C35+C36</f>
        <v>25350000</v>
      </c>
      <c r="D29" s="17" t="n">
        <f aca="false">+D30+D34+D35+D36</f>
        <v>17464600</v>
      </c>
    </row>
    <row r="30" s="360" customFormat="true" ht="12" hidden="false" customHeight="true" outlineLevel="0" collapsed="false">
      <c r="A30" s="353" t="s">
        <v>54</v>
      </c>
      <c r="B30" s="354" t="s">
        <v>427</v>
      </c>
      <c r="C30" s="369" t="n">
        <f aca="false">+C31+C32+C33</f>
        <v>18500000</v>
      </c>
      <c r="D30" s="370" t="n">
        <f aca="false">+D31+D32+D33</f>
        <v>15478081</v>
      </c>
    </row>
    <row r="31" s="360" customFormat="true" ht="12" hidden="false" customHeight="true" outlineLevel="0" collapsed="false">
      <c r="A31" s="357" t="s">
        <v>56</v>
      </c>
      <c r="B31" s="358" t="s">
        <v>57</v>
      </c>
      <c r="C31" s="154" t="n">
        <v>3500000</v>
      </c>
      <c r="D31" s="359" t="n">
        <v>2270648</v>
      </c>
    </row>
    <row r="32" s="360" customFormat="true" ht="12" hidden="false" customHeight="true" outlineLevel="0" collapsed="false">
      <c r="A32" s="357" t="s">
        <v>58</v>
      </c>
      <c r="B32" s="358" t="s">
        <v>59</v>
      </c>
      <c r="C32" s="154"/>
      <c r="D32" s="359"/>
    </row>
    <row r="33" s="360" customFormat="true" ht="12" hidden="false" customHeight="true" outlineLevel="0" collapsed="false">
      <c r="A33" s="357" t="s">
        <v>60</v>
      </c>
      <c r="B33" s="358" t="s">
        <v>61</v>
      </c>
      <c r="C33" s="154" t="n">
        <v>15000000</v>
      </c>
      <c r="D33" s="359" t="n">
        <v>13207433</v>
      </c>
    </row>
    <row r="34" s="360" customFormat="true" ht="12" hidden="false" customHeight="true" outlineLevel="0" collapsed="false">
      <c r="A34" s="357" t="s">
        <v>62</v>
      </c>
      <c r="B34" s="358" t="s">
        <v>63</v>
      </c>
      <c r="C34" s="154" t="n">
        <v>3500000</v>
      </c>
      <c r="D34" s="359" t="n">
        <v>1925721</v>
      </c>
    </row>
    <row r="35" s="360" customFormat="true" ht="12" hidden="false" customHeight="true" outlineLevel="0" collapsed="false">
      <c r="A35" s="357" t="s">
        <v>64</v>
      </c>
      <c r="B35" s="358" t="s">
        <v>65</v>
      </c>
      <c r="C35" s="154"/>
      <c r="D35" s="359" t="n">
        <v>0</v>
      </c>
    </row>
    <row r="36" s="360" customFormat="true" ht="12" hidden="false" customHeight="true" outlineLevel="0" collapsed="false">
      <c r="A36" s="361" t="s">
        <v>66</v>
      </c>
      <c r="B36" s="362" t="s">
        <v>67</v>
      </c>
      <c r="C36" s="363" t="n">
        <v>3350000</v>
      </c>
      <c r="D36" s="371" t="n">
        <v>60798</v>
      </c>
    </row>
    <row r="37" s="360" customFormat="true" ht="12" hidden="false" customHeight="true" outlineLevel="0" collapsed="false">
      <c r="A37" s="54" t="s">
        <v>68</v>
      </c>
      <c r="B37" s="352" t="s">
        <v>69</v>
      </c>
      <c r="C37" s="16" t="n">
        <f aca="false">SUM(C38:C48)</f>
        <v>5080000</v>
      </c>
      <c r="D37" s="17" t="n">
        <f aca="false">SUM(D38:D48)</f>
        <v>14429754</v>
      </c>
    </row>
    <row r="38" s="360" customFormat="true" ht="12" hidden="false" customHeight="true" outlineLevel="0" collapsed="false">
      <c r="A38" s="353" t="s">
        <v>70</v>
      </c>
      <c r="B38" s="354" t="s">
        <v>71</v>
      </c>
      <c r="C38" s="156" t="n">
        <v>0</v>
      </c>
      <c r="D38" s="355" t="n">
        <v>5872757</v>
      </c>
    </row>
    <row r="39" s="360" customFormat="true" ht="12" hidden="false" customHeight="true" outlineLevel="0" collapsed="false">
      <c r="A39" s="357" t="s">
        <v>72</v>
      </c>
      <c r="B39" s="358" t="s">
        <v>73</v>
      </c>
      <c r="C39" s="154" t="n">
        <v>1500000</v>
      </c>
      <c r="D39" s="359" t="n">
        <v>2748829</v>
      </c>
    </row>
    <row r="40" s="360" customFormat="true" ht="12" hidden="false" customHeight="true" outlineLevel="0" collapsed="false">
      <c r="A40" s="357" t="s">
        <v>74</v>
      </c>
      <c r="B40" s="358" t="s">
        <v>75</v>
      </c>
      <c r="C40" s="154" t="n">
        <v>500000</v>
      </c>
      <c r="D40" s="359" t="n">
        <v>2226749</v>
      </c>
    </row>
    <row r="41" s="360" customFormat="true" ht="12" hidden="false" customHeight="true" outlineLevel="0" collapsed="false">
      <c r="A41" s="357" t="s">
        <v>76</v>
      </c>
      <c r="B41" s="358" t="s">
        <v>77</v>
      </c>
      <c r="C41" s="154" t="n">
        <v>2000000</v>
      </c>
      <c r="D41" s="359" t="n">
        <v>2000000</v>
      </c>
    </row>
    <row r="42" s="360" customFormat="true" ht="12" hidden="false" customHeight="true" outlineLevel="0" collapsed="false">
      <c r="A42" s="357" t="s">
        <v>78</v>
      </c>
      <c r="B42" s="358" t="s">
        <v>79</v>
      </c>
      <c r="C42" s="154"/>
      <c r="D42" s="359"/>
    </row>
    <row r="43" s="360" customFormat="true" ht="12" hidden="false" customHeight="true" outlineLevel="0" collapsed="false">
      <c r="A43" s="357" t="s">
        <v>80</v>
      </c>
      <c r="B43" s="358" t="s">
        <v>81</v>
      </c>
      <c r="C43" s="154" t="n">
        <v>1080000</v>
      </c>
      <c r="D43" s="359" t="n">
        <v>1340039</v>
      </c>
    </row>
    <row r="44" s="360" customFormat="true" ht="12" hidden="false" customHeight="true" outlineLevel="0" collapsed="false">
      <c r="A44" s="357" t="s">
        <v>83</v>
      </c>
      <c r="B44" s="358" t="s">
        <v>84</v>
      </c>
      <c r="C44" s="154"/>
      <c r="D44" s="359"/>
    </row>
    <row r="45" s="360" customFormat="true" ht="12" hidden="false" customHeight="true" outlineLevel="0" collapsed="false">
      <c r="A45" s="357" t="s">
        <v>85</v>
      </c>
      <c r="B45" s="358" t="s">
        <v>86</v>
      </c>
      <c r="C45" s="154" t="n">
        <v>0</v>
      </c>
      <c r="D45" s="359" t="n">
        <v>166880</v>
      </c>
    </row>
    <row r="46" s="360" customFormat="true" ht="12" hidden="false" customHeight="true" outlineLevel="0" collapsed="false">
      <c r="A46" s="357" t="s">
        <v>87</v>
      </c>
      <c r="B46" s="358" t="s">
        <v>88</v>
      </c>
      <c r="C46" s="154"/>
      <c r="D46" s="359"/>
    </row>
    <row r="47" s="360" customFormat="true" ht="12" hidden="false" customHeight="true" outlineLevel="0" collapsed="false">
      <c r="A47" s="361" t="s">
        <v>89</v>
      </c>
      <c r="B47" s="362" t="s">
        <v>90</v>
      </c>
      <c r="C47" s="154" t="n">
        <v>0</v>
      </c>
      <c r="D47" s="359" t="n">
        <v>24500</v>
      </c>
    </row>
    <row r="48" s="360" customFormat="true" ht="12" hidden="false" customHeight="true" outlineLevel="0" collapsed="false">
      <c r="A48" s="361" t="s">
        <v>91</v>
      </c>
      <c r="B48" s="362" t="s">
        <v>92</v>
      </c>
      <c r="C48" s="363" t="n">
        <v>0</v>
      </c>
      <c r="D48" s="371" t="n">
        <v>50000</v>
      </c>
    </row>
    <row r="49" s="360" customFormat="true" ht="12" hidden="false" customHeight="true" outlineLevel="0" collapsed="false">
      <c r="A49" s="54" t="s">
        <v>93</v>
      </c>
      <c r="B49" s="352" t="s">
        <v>94</v>
      </c>
      <c r="C49" s="16" t="n">
        <f aca="false">SUM(C50:C54)</f>
        <v>0</v>
      </c>
      <c r="D49" s="17" t="n">
        <f aca="false">SUM(D50:D54)</f>
        <v>0</v>
      </c>
    </row>
    <row r="50" s="360" customFormat="true" ht="12" hidden="false" customHeight="true" outlineLevel="0" collapsed="false">
      <c r="A50" s="353" t="s">
        <v>95</v>
      </c>
      <c r="B50" s="354" t="s">
        <v>96</v>
      </c>
      <c r="C50" s="21"/>
      <c r="D50" s="372"/>
    </row>
    <row r="51" s="360" customFormat="true" ht="12" hidden="false" customHeight="true" outlineLevel="0" collapsed="false">
      <c r="A51" s="357" t="s">
        <v>97</v>
      </c>
      <c r="B51" s="358" t="s">
        <v>98</v>
      </c>
      <c r="C51" s="25"/>
      <c r="D51" s="368"/>
    </row>
    <row r="52" s="360" customFormat="true" ht="12" hidden="false" customHeight="true" outlineLevel="0" collapsed="false">
      <c r="A52" s="357" t="s">
        <v>99</v>
      </c>
      <c r="B52" s="358" t="s">
        <v>100</v>
      </c>
      <c r="C52" s="25"/>
      <c r="D52" s="368"/>
    </row>
    <row r="53" s="360" customFormat="true" ht="12" hidden="false" customHeight="true" outlineLevel="0" collapsed="false">
      <c r="A53" s="357" t="s">
        <v>101</v>
      </c>
      <c r="B53" s="358" t="s">
        <v>102</v>
      </c>
      <c r="C53" s="25"/>
      <c r="D53" s="368"/>
    </row>
    <row r="54" s="360" customFormat="true" ht="12" hidden="false" customHeight="true" outlineLevel="0" collapsed="false">
      <c r="A54" s="361" t="s">
        <v>103</v>
      </c>
      <c r="B54" s="362" t="s">
        <v>104</v>
      </c>
      <c r="C54" s="30"/>
      <c r="D54" s="226"/>
    </row>
    <row r="55" s="360" customFormat="true" ht="12" hidden="false" customHeight="true" outlineLevel="0" collapsed="false">
      <c r="A55" s="54" t="s">
        <v>105</v>
      </c>
      <c r="B55" s="352" t="s">
        <v>106</v>
      </c>
      <c r="C55" s="16" t="n">
        <f aca="false">SUM(C56:C58)</f>
        <v>0</v>
      </c>
      <c r="D55" s="17" t="n">
        <f aca="false">SUM(D56:D58)</f>
        <v>0</v>
      </c>
    </row>
    <row r="56" s="360" customFormat="true" ht="12" hidden="false" customHeight="true" outlineLevel="0" collapsed="false">
      <c r="A56" s="353" t="s">
        <v>107</v>
      </c>
      <c r="B56" s="354" t="s">
        <v>108</v>
      </c>
      <c r="C56" s="21"/>
      <c r="D56" s="372"/>
    </row>
    <row r="57" s="360" customFormat="true" ht="12" hidden="false" customHeight="true" outlineLevel="0" collapsed="false">
      <c r="A57" s="357" t="s">
        <v>109</v>
      </c>
      <c r="B57" s="358" t="s">
        <v>110</v>
      </c>
      <c r="C57" s="25"/>
      <c r="D57" s="368"/>
    </row>
    <row r="58" s="360" customFormat="true" ht="12" hidden="false" customHeight="true" outlineLevel="0" collapsed="false">
      <c r="A58" s="357" t="s">
        <v>111</v>
      </c>
      <c r="B58" s="358" t="s">
        <v>112</v>
      </c>
      <c r="C58" s="25"/>
      <c r="D58" s="368"/>
    </row>
    <row r="59" s="360" customFormat="true" ht="12" hidden="false" customHeight="true" outlineLevel="0" collapsed="false">
      <c r="A59" s="361" t="s">
        <v>113</v>
      </c>
      <c r="B59" s="362" t="s">
        <v>114</v>
      </c>
      <c r="C59" s="30"/>
      <c r="D59" s="226"/>
    </row>
    <row r="60" s="360" customFormat="true" ht="12" hidden="false" customHeight="true" outlineLevel="0" collapsed="false">
      <c r="A60" s="54" t="s">
        <v>115</v>
      </c>
      <c r="B60" s="365" t="s">
        <v>116</v>
      </c>
      <c r="C60" s="16"/>
      <c r="D60" s="17"/>
    </row>
    <row r="61" s="360" customFormat="true" ht="12" hidden="false" customHeight="true" outlineLevel="0" collapsed="false">
      <c r="A61" s="353" t="s">
        <v>117</v>
      </c>
      <c r="B61" s="354" t="s">
        <v>118</v>
      </c>
      <c r="C61" s="21"/>
      <c r="D61" s="372"/>
    </row>
    <row r="62" s="360" customFormat="true" ht="12" hidden="false" customHeight="true" outlineLevel="0" collapsed="false">
      <c r="A62" s="357" t="s">
        <v>119</v>
      </c>
      <c r="B62" s="358" t="s">
        <v>120</v>
      </c>
      <c r="C62" s="25"/>
      <c r="D62" s="368"/>
    </row>
    <row r="63" s="360" customFormat="true" ht="12" hidden="false" customHeight="true" outlineLevel="0" collapsed="false">
      <c r="A63" s="357" t="s">
        <v>121</v>
      </c>
      <c r="B63" s="358" t="s">
        <v>122</v>
      </c>
      <c r="C63" s="25"/>
      <c r="D63" s="368"/>
    </row>
    <row r="64" s="360" customFormat="true" ht="12" hidden="false" customHeight="true" outlineLevel="0" collapsed="false">
      <c r="A64" s="361" t="s">
        <v>123</v>
      </c>
      <c r="B64" s="362" t="s">
        <v>124</v>
      </c>
      <c r="C64" s="30"/>
      <c r="D64" s="226"/>
    </row>
    <row r="65" s="360" customFormat="true" ht="12" hidden="false" customHeight="true" outlineLevel="0" collapsed="false">
      <c r="A65" s="54" t="s">
        <v>262</v>
      </c>
      <c r="B65" s="352" t="s">
        <v>126</v>
      </c>
      <c r="C65" s="16" t="n">
        <f aca="false">+C8+C15+C22+C29+C37+C49+C55+C60</f>
        <v>274388026</v>
      </c>
      <c r="D65" s="17" t="n">
        <f aca="false">+D8+D15+D22+D29+D37+D49+D55+D60</f>
        <v>461425818</v>
      </c>
    </row>
    <row r="66" s="360" customFormat="true" ht="12" hidden="false" customHeight="true" outlineLevel="0" collapsed="false">
      <c r="A66" s="373" t="s">
        <v>428</v>
      </c>
      <c r="B66" s="365" t="s">
        <v>128</v>
      </c>
      <c r="C66" s="16" t="n">
        <f aca="false">SUM(C67:C69)</f>
        <v>0</v>
      </c>
      <c r="D66" s="17" t="n">
        <f aca="false">SUM(D67:D69)</f>
        <v>0</v>
      </c>
    </row>
    <row r="67" s="360" customFormat="true" ht="12" hidden="false" customHeight="true" outlineLevel="0" collapsed="false">
      <c r="A67" s="353" t="s">
        <v>129</v>
      </c>
      <c r="B67" s="354" t="s">
        <v>130</v>
      </c>
      <c r="C67" s="21"/>
      <c r="D67" s="372"/>
    </row>
    <row r="68" s="360" customFormat="true" ht="12" hidden="false" customHeight="true" outlineLevel="0" collapsed="false">
      <c r="A68" s="357" t="s">
        <v>131</v>
      </c>
      <c r="B68" s="358" t="s">
        <v>132</v>
      </c>
      <c r="C68" s="25"/>
      <c r="D68" s="368"/>
    </row>
    <row r="69" s="360" customFormat="true" ht="12" hidden="false" customHeight="true" outlineLevel="0" collapsed="false">
      <c r="A69" s="361" t="s">
        <v>133</v>
      </c>
      <c r="B69" s="374" t="s">
        <v>429</v>
      </c>
      <c r="C69" s="30"/>
      <c r="D69" s="226"/>
    </row>
    <row r="70" s="360" customFormat="true" ht="12" hidden="false" customHeight="true" outlineLevel="0" collapsed="false">
      <c r="A70" s="373" t="s">
        <v>135</v>
      </c>
      <c r="B70" s="365" t="s">
        <v>136</v>
      </c>
      <c r="C70" s="16"/>
      <c r="D70" s="17"/>
    </row>
    <row r="71" s="360" customFormat="true" ht="12" hidden="false" customHeight="true" outlineLevel="0" collapsed="false">
      <c r="A71" s="353" t="s">
        <v>137</v>
      </c>
      <c r="B71" s="354" t="s">
        <v>138</v>
      </c>
      <c r="C71" s="21"/>
      <c r="D71" s="372"/>
    </row>
    <row r="72" s="360" customFormat="true" ht="12" hidden="false" customHeight="true" outlineLevel="0" collapsed="false">
      <c r="A72" s="357" t="s">
        <v>139</v>
      </c>
      <c r="B72" s="358" t="s">
        <v>140</v>
      </c>
      <c r="C72" s="25"/>
      <c r="D72" s="368"/>
    </row>
    <row r="73" s="360" customFormat="true" ht="12" hidden="false" customHeight="true" outlineLevel="0" collapsed="false">
      <c r="A73" s="357" t="s">
        <v>141</v>
      </c>
      <c r="B73" s="358" t="s">
        <v>142</v>
      </c>
      <c r="C73" s="25"/>
      <c r="D73" s="368"/>
    </row>
    <row r="74" s="360" customFormat="true" ht="12" hidden="false" customHeight="true" outlineLevel="0" collapsed="false">
      <c r="A74" s="361" t="s">
        <v>143</v>
      </c>
      <c r="B74" s="362" t="s">
        <v>144</v>
      </c>
      <c r="C74" s="30"/>
      <c r="D74" s="226"/>
    </row>
    <row r="75" s="360" customFormat="true" ht="12" hidden="false" customHeight="true" outlineLevel="0" collapsed="false">
      <c r="A75" s="373" t="s">
        <v>145</v>
      </c>
      <c r="B75" s="365" t="s">
        <v>146</v>
      </c>
      <c r="C75" s="16" t="n">
        <f aca="false">SUM(C76:C77)</f>
        <v>143121901</v>
      </c>
      <c r="D75" s="17" t="n">
        <f aca="false">SUM(D76:D77)</f>
        <v>142926578</v>
      </c>
    </row>
    <row r="76" s="360" customFormat="true" ht="12" hidden="false" customHeight="true" outlineLevel="0" collapsed="false">
      <c r="A76" s="353" t="s">
        <v>147</v>
      </c>
      <c r="B76" s="354" t="s">
        <v>148</v>
      </c>
      <c r="C76" s="156" t="n">
        <v>143121901</v>
      </c>
      <c r="D76" s="355" t="n">
        <v>142926578</v>
      </c>
    </row>
    <row r="77" s="360" customFormat="true" ht="12" hidden="false" customHeight="true" outlineLevel="0" collapsed="false">
      <c r="A77" s="361" t="s">
        <v>149</v>
      </c>
      <c r="B77" s="362" t="s">
        <v>150</v>
      </c>
      <c r="C77" s="30"/>
      <c r="D77" s="226"/>
    </row>
    <row r="78" s="356" customFormat="true" ht="12" hidden="false" customHeight="true" outlineLevel="0" collapsed="false">
      <c r="A78" s="373" t="s">
        <v>151</v>
      </c>
      <c r="B78" s="365" t="s">
        <v>152</v>
      </c>
      <c r="C78" s="16" t="n">
        <f aca="false">SUM(C79:C81)</f>
        <v>0</v>
      </c>
      <c r="D78" s="17" t="n">
        <f aca="false">SUM(D79:D81)</f>
        <v>7390083</v>
      </c>
    </row>
    <row r="79" s="360" customFormat="true" ht="12" hidden="false" customHeight="true" outlineLevel="0" collapsed="false">
      <c r="A79" s="353" t="s">
        <v>153</v>
      </c>
      <c r="B79" s="354" t="s">
        <v>154</v>
      </c>
      <c r="C79" s="21" t="n">
        <v>0</v>
      </c>
      <c r="D79" s="355" t="n">
        <v>7390083</v>
      </c>
    </row>
    <row r="80" s="360" customFormat="true" ht="12" hidden="false" customHeight="true" outlineLevel="0" collapsed="false">
      <c r="A80" s="357" t="s">
        <v>155</v>
      </c>
      <c r="B80" s="358" t="s">
        <v>156</v>
      </c>
      <c r="C80" s="25"/>
      <c r="D80" s="368"/>
    </row>
    <row r="81" s="360" customFormat="true" ht="12" hidden="false" customHeight="true" outlineLevel="0" collapsed="false">
      <c r="A81" s="361" t="s">
        <v>157</v>
      </c>
      <c r="B81" s="362" t="s">
        <v>158</v>
      </c>
      <c r="C81" s="30"/>
      <c r="D81" s="226"/>
    </row>
    <row r="82" s="360" customFormat="true" ht="12" hidden="false" customHeight="true" outlineLevel="0" collapsed="false">
      <c r="A82" s="373" t="s">
        <v>159</v>
      </c>
      <c r="B82" s="365" t="s">
        <v>160</v>
      </c>
      <c r="C82" s="16"/>
      <c r="D82" s="17"/>
    </row>
    <row r="83" s="360" customFormat="true" ht="12" hidden="false" customHeight="true" outlineLevel="0" collapsed="false">
      <c r="A83" s="375" t="s">
        <v>161</v>
      </c>
      <c r="B83" s="354" t="s">
        <v>162</v>
      </c>
      <c r="C83" s="21"/>
      <c r="D83" s="372"/>
    </row>
    <row r="84" s="360" customFormat="true" ht="12" hidden="false" customHeight="true" outlineLevel="0" collapsed="false">
      <c r="A84" s="376" t="s">
        <v>163</v>
      </c>
      <c r="B84" s="358" t="s">
        <v>164</v>
      </c>
      <c r="C84" s="25"/>
      <c r="D84" s="368"/>
    </row>
    <row r="85" s="360" customFormat="true" ht="12" hidden="false" customHeight="true" outlineLevel="0" collapsed="false">
      <c r="A85" s="376" t="s">
        <v>165</v>
      </c>
      <c r="B85" s="358" t="s">
        <v>166</v>
      </c>
      <c r="C85" s="25"/>
      <c r="D85" s="368"/>
    </row>
    <row r="86" s="356" customFormat="true" ht="12" hidden="false" customHeight="true" outlineLevel="0" collapsed="false">
      <c r="A86" s="377" t="s">
        <v>167</v>
      </c>
      <c r="B86" s="362" t="s">
        <v>168</v>
      </c>
      <c r="C86" s="30"/>
      <c r="D86" s="378"/>
    </row>
    <row r="87" s="356" customFormat="true" ht="12" hidden="false" customHeight="true" outlineLevel="0" collapsed="false">
      <c r="A87" s="373" t="s">
        <v>169</v>
      </c>
      <c r="B87" s="365" t="s">
        <v>170</v>
      </c>
      <c r="C87" s="42"/>
      <c r="D87" s="43"/>
    </row>
    <row r="88" s="356" customFormat="true" ht="12" hidden="false" customHeight="true" outlineLevel="0" collapsed="false">
      <c r="A88" s="373" t="s">
        <v>430</v>
      </c>
      <c r="B88" s="365" t="s">
        <v>172</v>
      </c>
      <c r="C88" s="42"/>
      <c r="D88" s="43"/>
    </row>
    <row r="89" s="356" customFormat="true" ht="12" hidden="false" customHeight="true" outlineLevel="0" collapsed="false">
      <c r="A89" s="373" t="s">
        <v>431</v>
      </c>
      <c r="B89" s="379" t="s">
        <v>174</v>
      </c>
      <c r="C89" s="16" t="n">
        <f aca="false">+C66+C70+C75+C78+C82+C88+C87</f>
        <v>143121901</v>
      </c>
      <c r="D89" s="17" t="n">
        <f aca="false">+D66+D70+D75+D78+D82+D88+D87</f>
        <v>150316661</v>
      </c>
    </row>
    <row r="90" s="356" customFormat="true" ht="12" hidden="false" customHeight="true" outlineLevel="0" collapsed="false">
      <c r="A90" s="380" t="s">
        <v>432</v>
      </c>
      <c r="B90" s="381" t="s">
        <v>433</v>
      </c>
      <c r="C90" s="16" t="n">
        <f aca="false">+C65+C89</f>
        <v>417509927</v>
      </c>
      <c r="D90" s="17" t="n">
        <f aca="false">+D65+D89</f>
        <v>611742479</v>
      </c>
    </row>
    <row r="91" s="356" customFormat="true" ht="12" hidden="false" customHeight="true" outlineLevel="0" collapsed="false">
      <c r="A91" s="382"/>
      <c r="B91" s="383"/>
      <c r="C91" s="384"/>
      <c r="D91" s="384"/>
    </row>
    <row r="92" s="360" customFormat="true" ht="15" hidden="false" customHeight="true" outlineLevel="0" collapsed="false">
      <c r="A92" s="385"/>
      <c r="B92" s="386"/>
      <c r="C92" s="387"/>
      <c r="D92" s="388"/>
    </row>
    <row r="93" s="350" customFormat="true" ht="16.5" hidden="false" customHeight="true" outlineLevel="0" collapsed="false">
      <c r="A93" s="351" t="s">
        <v>273</v>
      </c>
      <c r="B93" s="351"/>
      <c r="C93" s="351"/>
      <c r="D93" s="351"/>
    </row>
    <row r="94" s="391" customFormat="true" ht="12" hidden="false" customHeight="true" outlineLevel="0" collapsed="false">
      <c r="A94" s="389" t="s">
        <v>10</v>
      </c>
      <c r="B94" s="390" t="s">
        <v>434</v>
      </c>
      <c r="C94" s="16" t="n">
        <f aca="false">SUM(C95+C96+C97+C98+C99+C112)</f>
        <v>126782015</v>
      </c>
      <c r="D94" s="17" t="n">
        <f aca="false">SUM(D95+D96+D97+D98+D99+D112)</f>
        <v>274981295</v>
      </c>
    </row>
    <row r="95" customFormat="false" ht="12" hidden="false" customHeight="true" outlineLevel="0" collapsed="false">
      <c r="A95" s="392" t="s">
        <v>12</v>
      </c>
      <c r="B95" s="393" t="s">
        <v>181</v>
      </c>
      <c r="C95" s="156" t="n">
        <v>33634200</v>
      </c>
      <c r="D95" s="157" t="n">
        <v>112873398</v>
      </c>
    </row>
    <row r="96" customFormat="false" ht="12" hidden="false" customHeight="true" outlineLevel="0" collapsed="false">
      <c r="A96" s="357" t="s">
        <v>14</v>
      </c>
      <c r="B96" s="394" t="s">
        <v>182</v>
      </c>
      <c r="C96" s="154" t="n">
        <v>7679190</v>
      </c>
      <c r="D96" s="158" t="n">
        <v>14400000</v>
      </c>
    </row>
    <row r="97" customFormat="false" ht="12" hidden="false" customHeight="true" outlineLevel="0" collapsed="false">
      <c r="A97" s="357" t="s">
        <v>16</v>
      </c>
      <c r="B97" s="394" t="s">
        <v>183</v>
      </c>
      <c r="C97" s="154" t="n">
        <v>59957145</v>
      </c>
      <c r="D97" s="158" t="n">
        <v>121527932</v>
      </c>
    </row>
    <row r="98" customFormat="false" ht="12" hidden="false" customHeight="true" outlineLevel="0" collapsed="false">
      <c r="A98" s="357" t="s">
        <v>18</v>
      </c>
      <c r="B98" s="395" t="s">
        <v>184</v>
      </c>
      <c r="C98" s="154" t="n">
        <v>18669840</v>
      </c>
      <c r="D98" s="158" t="n">
        <v>20625840</v>
      </c>
    </row>
    <row r="99" customFormat="false" ht="12" hidden="false" customHeight="true" outlineLevel="0" collapsed="false">
      <c r="A99" s="357" t="s">
        <v>185</v>
      </c>
      <c r="B99" s="64" t="s">
        <v>186</v>
      </c>
      <c r="C99" s="65" t="n">
        <f aca="false">SUM(C100+C106+C111)</f>
        <v>6841640</v>
      </c>
      <c r="D99" s="65" t="n">
        <f aca="false">SUM(D100+D106+D108+D111)</f>
        <v>5554125</v>
      </c>
    </row>
    <row r="100" customFormat="false" ht="12" hidden="false" customHeight="true" outlineLevel="0" collapsed="false">
      <c r="A100" s="357" t="s">
        <v>22</v>
      </c>
      <c r="B100" s="394" t="s">
        <v>435</v>
      </c>
      <c r="C100" s="25" t="n">
        <v>0</v>
      </c>
      <c r="D100" s="396" t="n">
        <v>72390</v>
      </c>
    </row>
    <row r="101" customFormat="false" ht="12" hidden="false" customHeight="true" outlineLevel="0" collapsed="false">
      <c r="A101" s="357" t="s">
        <v>188</v>
      </c>
      <c r="B101" s="397" t="s">
        <v>189</v>
      </c>
      <c r="C101" s="25"/>
      <c r="D101" s="396"/>
    </row>
    <row r="102" customFormat="false" ht="12" hidden="false" customHeight="true" outlineLevel="0" collapsed="false">
      <c r="A102" s="357" t="s">
        <v>190</v>
      </c>
      <c r="B102" s="397" t="s">
        <v>191</v>
      </c>
      <c r="C102" s="25" t="n">
        <v>0</v>
      </c>
      <c r="D102" s="396" t="n">
        <v>72390</v>
      </c>
    </row>
    <row r="103" customFormat="false" ht="12" hidden="false" customHeight="true" outlineLevel="0" collapsed="false">
      <c r="A103" s="357" t="s">
        <v>192</v>
      </c>
      <c r="B103" s="397" t="s">
        <v>193</v>
      </c>
      <c r="C103" s="25"/>
      <c r="D103" s="396"/>
    </row>
    <row r="104" customFormat="false" ht="12.75" hidden="false" customHeight="false" outlineLevel="0" collapsed="false">
      <c r="A104" s="357" t="s">
        <v>194</v>
      </c>
      <c r="B104" s="398" t="s">
        <v>195</v>
      </c>
      <c r="C104" s="25"/>
      <c r="D104" s="396"/>
    </row>
    <row r="105" customFormat="false" ht="12.75" hidden="false" customHeight="false" outlineLevel="0" collapsed="false">
      <c r="A105" s="357" t="s">
        <v>196</v>
      </c>
      <c r="B105" s="398" t="s">
        <v>197</v>
      </c>
      <c r="C105" s="25"/>
      <c r="D105" s="396"/>
    </row>
    <row r="106" customFormat="false" ht="12" hidden="false" customHeight="true" outlineLevel="0" collapsed="false">
      <c r="A106" s="357" t="s">
        <v>198</v>
      </c>
      <c r="B106" s="397" t="s">
        <v>199</v>
      </c>
      <c r="C106" s="154" t="n">
        <v>6631640</v>
      </c>
      <c r="D106" s="158" t="n">
        <v>5271735</v>
      </c>
    </row>
    <row r="107" customFormat="false" ht="12" hidden="false" customHeight="true" outlineLevel="0" collapsed="false">
      <c r="A107" s="357" t="s">
        <v>200</v>
      </c>
      <c r="B107" s="397" t="s">
        <v>201</v>
      </c>
      <c r="C107" s="25"/>
      <c r="D107" s="396"/>
    </row>
    <row r="108" customFormat="false" ht="12" hidden="false" customHeight="true" outlineLevel="0" collapsed="false">
      <c r="A108" s="357" t="s">
        <v>202</v>
      </c>
      <c r="B108" s="398" t="s">
        <v>203</v>
      </c>
      <c r="C108" s="25"/>
      <c r="D108" s="396"/>
    </row>
    <row r="109" customFormat="false" ht="12" hidden="false" customHeight="true" outlineLevel="0" collapsed="false">
      <c r="A109" s="399" t="s">
        <v>204</v>
      </c>
      <c r="B109" s="400" t="s">
        <v>205</v>
      </c>
      <c r="C109" s="25"/>
      <c r="D109" s="396"/>
    </row>
    <row r="110" customFormat="false" ht="12" hidden="false" customHeight="true" outlineLevel="0" collapsed="false">
      <c r="A110" s="357" t="s">
        <v>206</v>
      </c>
      <c r="B110" s="400" t="s">
        <v>207</v>
      </c>
      <c r="C110" s="25"/>
      <c r="D110" s="396"/>
    </row>
    <row r="111" customFormat="false" ht="12" hidden="false" customHeight="true" outlineLevel="0" collapsed="false">
      <c r="A111" s="357" t="s">
        <v>208</v>
      </c>
      <c r="B111" s="398" t="s">
        <v>209</v>
      </c>
      <c r="C111" s="25" t="n">
        <v>210000</v>
      </c>
      <c r="D111" s="396" t="n">
        <v>210000</v>
      </c>
    </row>
    <row r="112" customFormat="false" ht="12" hidden="false" customHeight="true" outlineLevel="0" collapsed="false">
      <c r="A112" s="357" t="s">
        <v>210</v>
      </c>
      <c r="B112" s="395" t="s">
        <v>211</v>
      </c>
      <c r="C112" s="25"/>
      <c r="D112" s="396"/>
    </row>
    <row r="113" customFormat="false" ht="12" hidden="false" customHeight="true" outlineLevel="0" collapsed="false">
      <c r="A113" s="361" t="s">
        <v>212</v>
      </c>
      <c r="B113" s="394" t="s">
        <v>436</v>
      </c>
      <c r="C113" s="25"/>
      <c r="D113" s="396"/>
    </row>
    <row r="114" customFormat="false" ht="12" hidden="false" customHeight="true" outlineLevel="0" collapsed="false">
      <c r="A114" s="401" t="s">
        <v>214</v>
      </c>
      <c r="B114" s="402" t="s">
        <v>437</v>
      </c>
      <c r="C114" s="30"/>
      <c r="D114" s="403"/>
    </row>
    <row r="115" customFormat="false" ht="12" hidden="false" customHeight="true" outlineLevel="0" collapsed="false">
      <c r="A115" s="54" t="s">
        <v>24</v>
      </c>
      <c r="B115" s="404" t="s">
        <v>216</v>
      </c>
      <c r="C115" s="16" t="n">
        <f aca="false">+C116+C118+C120</f>
        <v>156447090</v>
      </c>
      <c r="D115" s="17" t="n">
        <f aca="false">+D116+D118+D120</f>
        <v>193349394</v>
      </c>
    </row>
    <row r="116" customFormat="false" ht="12" hidden="false" customHeight="true" outlineLevel="0" collapsed="false">
      <c r="A116" s="353" t="s">
        <v>26</v>
      </c>
      <c r="B116" s="394" t="s">
        <v>217</v>
      </c>
      <c r="C116" s="156" t="n">
        <v>1697231</v>
      </c>
      <c r="D116" s="157" t="n">
        <v>53837373</v>
      </c>
    </row>
    <row r="117" customFormat="false" ht="12" hidden="false" customHeight="true" outlineLevel="0" collapsed="false">
      <c r="A117" s="353" t="s">
        <v>28</v>
      </c>
      <c r="B117" s="405" t="s">
        <v>218</v>
      </c>
      <c r="C117" s="25"/>
      <c r="D117" s="396"/>
    </row>
    <row r="118" customFormat="false" ht="12" hidden="false" customHeight="true" outlineLevel="0" collapsed="false">
      <c r="A118" s="353" t="s">
        <v>30</v>
      </c>
      <c r="B118" s="405" t="s">
        <v>219</v>
      </c>
      <c r="C118" s="154" t="n">
        <v>113805859</v>
      </c>
      <c r="D118" s="158" t="n">
        <v>95659989</v>
      </c>
    </row>
    <row r="119" customFormat="false" ht="12" hidden="false" customHeight="true" outlineLevel="0" collapsed="false">
      <c r="A119" s="353" t="s">
        <v>32</v>
      </c>
      <c r="B119" s="405" t="s">
        <v>220</v>
      </c>
      <c r="C119" s="25"/>
      <c r="D119" s="396"/>
    </row>
    <row r="120" customFormat="false" ht="12" hidden="false" customHeight="true" outlineLevel="0" collapsed="false">
      <c r="A120" s="353" t="s">
        <v>34</v>
      </c>
      <c r="B120" s="406" t="s">
        <v>221</v>
      </c>
      <c r="C120" s="154" t="n">
        <v>40944000</v>
      </c>
      <c r="D120" s="158" t="n">
        <v>43852032</v>
      </c>
    </row>
    <row r="121" customFormat="false" ht="12" hidden="false" customHeight="true" outlineLevel="0" collapsed="false">
      <c r="A121" s="353" t="s">
        <v>36</v>
      </c>
      <c r="B121" s="407" t="s">
        <v>222</v>
      </c>
      <c r="C121" s="25"/>
      <c r="D121" s="396"/>
    </row>
    <row r="122" customFormat="false" ht="12" hidden="false" customHeight="true" outlineLevel="0" collapsed="false">
      <c r="A122" s="353" t="s">
        <v>223</v>
      </c>
      <c r="B122" s="408" t="s">
        <v>224</v>
      </c>
      <c r="C122" s="25"/>
      <c r="D122" s="396"/>
    </row>
    <row r="123" customFormat="false" ht="24" hidden="false" customHeight="true" outlineLevel="0" collapsed="false">
      <c r="A123" s="353" t="s">
        <v>225</v>
      </c>
      <c r="B123" s="398" t="s">
        <v>197</v>
      </c>
      <c r="C123" s="25"/>
      <c r="D123" s="396"/>
    </row>
    <row r="124" customFormat="false" ht="12" hidden="false" customHeight="true" outlineLevel="0" collapsed="false">
      <c r="A124" s="353" t="s">
        <v>226</v>
      </c>
      <c r="B124" s="398" t="s">
        <v>227</v>
      </c>
      <c r="C124" s="154" t="n">
        <v>40944000</v>
      </c>
      <c r="D124" s="154" t="n">
        <v>40944000</v>
      </c>
    </row>
    <row r="125" customFormat="false" ht="12" hidden="false" customHeight="true" outlineLevel="0" collapsed="false">
      <c r="A125" s="353" t="s">
        <v>228</v>
      </c>
      <c r="B125" s="398" t="s">
        <v>229</v>
      </c>
      <c r="C125" s="25"/>
      <c r="D125" s="396"/>
    </row>
    <row r="126" customFormat="false" ht="12" hidden="false" customHeight="true" outlineLevel="0" collapsed="false">
      <c r="A126" s="353" t="s">
        <v>230</v>
      </c>
      <c r="B126" s="398" t="s">
        <v>203</v>
      </c>
      <c r="C126" s="25"/>
      <c r="D126" s="396"/>
    </row>
    <row r="127" customFormat="false" ht="12" hidden="false" customHeight="true" outlineLevel="0" collapsed="false">
      <c r="A127" s="353" t="s">
        <v>231</v>
      </c>
      <c r="B127" s="398" t="s">
        <v>232</v>
      </c>
      <c r="C127" s="25"/>
      <c r="D127" s="396"/>
    </row>
    <row r="128" customFormat="false" ht="12" hidden="false" customHeight="true" outlineLevel="0" collapsed="false">
      <c r="A128" s="399" t="s">
        <v>233</v>
      </c>
      <c r="B128" s="398" t="s">
        <v>234</v>
      </c>
      <c r="C128" s="30" t="n">
        <v>0</v>
      </c>
      <c r="D128" s="403" t="n">
        <v>2908032</v>
      </c>
    </row>
    <row r="129" customFormat="false" ht="12" hidden="false" customHeight="true" outlineLevel="0" collapsed="false">
      <c r="A129" s="54" t="s">
        <v>38</v>
      </c>
      <c r="B129" s="409" t="s">
        <v>235</v>
      </c>
      <c r="C129" s="16" t="n">
        <f aca="false">+C94+C115</f>
        <v>283229105</v>
      </c>
      <c r="D129" s="17" t="n">
        <f aca="false">+D94+D115</f>
        <v>468330689</v>
      </c>
    </row>
    <row r="130" customFormat="false" ht="12" hidden="false" customHeight="true" outlineLevel="0" collapsed="false">
      <c r="A130" s="54" t="s">
        <v>236</v>
      </c>
      <c r="B130" s="409" t="s">
        <v>237</v>
      </c>
      <c r="C130" s="16" t="n">
        <f aca="false">+C131+C132+C133</f>
        <v>0</v>
      </c>
      <c r="D130" s="17" t="n">
        <f aca="false">+D131+D132+D133</f>
        <v>0</v>
      </c>
    </row>
    <row r="131" s="391" customFormat="true" ht="12" hidden="false" customHeight="true" outlineLevel="0" collapsed="false">
      <c r="A131" s="353" t="s">
        <v>54</v>
      </c>
      <c r="B131" s="410" t="s">
        <v>438</v>
      </c>
      <c r="C131" s="21"/>
      <c r="D131" s="366"/>
    </row>
    <row r="132" customFormat="false" ht="12" hidden="false" customHeight="true" outlineLevel="0" collapsed="false">
      <c r="A132" s="353" t="s">
        <v>62</v>
      </c>
      <c r="B132" s="410" t="s">
        <v>239</v>
      </c>
      <c r="C132" s="25"/>
      <c r="D132" s="396"/>
    </row>
    <row r="133" customFormat="false" ht="12" hidden="false" customHeight="true" outlineLevel="0" collapsed="false">
      <c r="A133" s="399" t="s">
        <v>64</v>
      </c>
      <c r="B133" s="411" t="s">
        <v>439</v>
      </c>
      <c r="C133" s="30"/>
      <c r="D133" s="403"/>
    </row>
    <row r="134" customFormat="false" ht="12" hidden="false" customHeight="true" outlineLevel="0" collapsed="false">
      <c r="A134" s="54" t="s">
        <v>68</v>
      </c>
      <c r="B134" s="409" t="s">
        <v>241</v>
      </c>
      <c r="C134" s="16"/>
      <c r="D134" s="17"/>
    </row>
    <row r="135" customFormat="false" ht="12" hidden="false" customHeight="true" outlineLevel="0" collapsed="false">
      <c r="A135" s="353" t="s">
        <v>70</v>
      </c>
      <c r="B135" s="410" t="s">
        <v>242</v>
      </c>
      <c r="C135" s="21"/>
      <c r="D135" s="412"/>
    </row>
    <row r="136" customFormat="false" ht="12" hidden="false" customHeight="true" outlineLevel="0" collapsed="false">
      <c r="A136" s="353" t="s">
        <v>72</v>
      </c>
      <c r="B136" s="410" t="s">
        <v>243</v>
      </c>
      <c r="C136" s="25"/>
      <c r="D136" s="396"/>
    </row>
    <row r="137" customFormat="false" ht="12" hidden="false" customHeight="true" outlineLevel="0" collapsed="false">
      <c r="A137" s="353" t="s">
        <v>74</v>
      </c>
      <c r="B137" s="410" t="s">
        <v>244</v>
      </c>
      <c r="C137" s="25"/>
      <c r="D137" s="396"/>
    </row>
    <row r="138" customFormat="false" ht="12" hidden="false" customHeight="true" outlineLevel="0" collapsed="false">
      <c r="A138" s="353" t="s">
        <v>76</v>
      </c>
      <c r="B138" s="410" t="s">
        <v>440</v>
      </c>
      <c r="C138" s="25"/>
      <c r="D138" s="396"/>
    </row>
    <row r="139" customFormat="false" ht="12" hidden="false" customHeight="true" outlineLevel="0" collapsed="false">
      <c r="A139" s="353" t="s">
        <v>78</v>
      </c>
      <c r="B139" s="410" t="s">
        <v>246</v>
      </c>
      <c r="C139" s="25"/>
      <c r="D139" s="396"/>
    </row>
    <row r="140" s="391" customFormat="true" ht="12" hidden="false" customHeight="true" outlineLevel="0" collapsed="false">
      <c r="A140" s="399" t="s">
        <v>80</v>
      </c>
      <c r="B140" s="411" t="s">
        <v>247</v>
      </c>
      <c r="C140" s="30"/>
      <c r="D140" s="378"/>
    </row>
    <row r="141" customFormat="false" ht="12" hidden="false" customHeight="true" outlineLevel="0" collapsed="false">
      <c r="A141" s="54" t="s">
        <v>93</v>
      </c>
      <c r="B141" s="409" t="s">
        <v>441</v>
      </c>
      <c r="C141" s="80" t="n">
        <f aca="false">+C142+C143+C145+C146+C144</f>
        <v>134280822</v>
      </c>
      <c r="D141" s="81" t="n">
        <f aca="false">+D142+D143+D145+D146+D144</f>
        <v>143411790</v>
      </c>
      <c r="K141" s="413"/>
    </row>
    <row r="142" customFormat="false" ht="12.75" hidden="false" customHeight="false" outlineLevel="0" collapsed="false">
      <c r="A142" s="353" t="s">
        <v>95</v>
      </c>
      <c r="B142" s="410" t="s">
        <v>249</v>
      </c>
      <c r="C142" s="21"/>
      <c r="D142" s="412"/>
    </row>
    <row r="143" customFormat="false" ht="12" hidden="false" customHeight="true" outlineLevel="0" collapsed="false">
      <c r="A143" s="353" t="s">
        <v>97</v>
      </c>
      <c r="B143" s="410" t="s">
        <v>250</v>
      </c>
      <c r="C143" s="25" t="n">
        <v>0</v>
      </c>
      <c r="D143" s="158" t="n">
        <v>7149722</v>
      </c>
    </row>
    <row r="144" customFormat="false" ht="12" hidden="false" customHeight="true" outlineLevel="0" collapsed="false">
      <c r="A144" s="353" t="s">
        <v>99</v>
      </c>
      <c r="B144" s="410" t="s">
        <v>442</v>
      </c>
      <c r="C144" s="154" t="n">
        <v>134280822</v>
      </c>
      <c r="D144" s="158" t="n">
        <v>136262068</v>
      </c>
    </row>
    <row r="145" s="391" customFormat="true" ht="12" hidden="false" customHeight="true" outlineLevel="0" collapsed="false">
      <c r="A145" s="353" t="s">
        <v>101</v>
      </c>
      <c r="B145" s="410" t="s">
        <v>310</v>
      </c>
      <c r="C145" s="25"/>
      <c r="D145" s="367"/>
    </row>
    <row r="146" s="391" customFormat="true" ht="12" hidden="false" customHeight="true" outlineLevel="0" collapsed="false">
      <c r="A146" s="399" t="s">
        <v>103</v>
      </c>
      <c r="B146" s="411" t="s">
        <v>351</v>
      </c>
      <c r="C146" s="30"/>
      <c r="D146" s="378"/>
    </row>
    <row r="147" s="391" customFormat="true" ht="12" hidden="false" customHeight="true" outlineLevel="0" collapsed="false">
      <c r="A147" s="54" t="s">
        <v>253</v>
      </c>
      <c r="B147" s="409" t="s">
        <v>254</v>
      </c>
      <c r="C147" s="83"/>
      <c r="D147" s="84"/>
    </row>
    <row r="148" s="391" customFormat="true" ht="12" hidden="false" customHeight="true" outlineLevel="0" collapsed="false">
      <c r="A148" s="353" t="s">
        <v>107</v>
      </c>
      <c r="B148" s="410" t="s">
        <v>255</v>
      </c>
      <c r="C148" s="21"/>
      <c r="D148" s="366"/>
    </row>
    <row r="149" s="391" customFormat="true" ht="12" hidden="false" customHeight="true" outlineLevel="0" collapsed="false">
      <c r="A149" s="353" t="s">
        <v>109</v>
      </c>
      <c r="B149" s="410" t="s">
        <v>256</v>
      </c>
      <c r="C149" s="25"/>
      <c r="D149" s="367"/>
    </row>
    <row r="150" s="391" customFormat="true" ht="12" hidden="false" customHeight="true" outlineLevel="0" collapsed="false">
      <c r="A150" s="353" t="s">
        <v>111</v>
      </c>
      <c r="B150" s="410" t="s">
        <v>257</v>
      </c>
      <c r="C150" s="25"/>
      <c r="D150" s="367"/>
    </row>
    <row r="151" s="391" customFormat="true" ht="12" hidden="false" customHeight="true" outlineLevel="0" collapsed="false">
      <c r="A151" s="353" t="s">
        <v>113</v>
      </c>
      <c r="B151" s="410" t="s">
        <v>443</v>
      </c>
      <c r="C151" s="25"/>
      <c r="D151" s="367"/>
    </row>
    <row r="152" customFormat="false" ht="12.75" hidden="false" customHeight="true" outlineLevel="0" collapsed="false">
      <c r="A152" s="399" t="s">
        <v>259</v>
      </c>
      <c r="B152" s="411" t="s">
        <v>260</v>
      </c>
      <c r="C152" s="30"/>
      <c r="D152" s="403"/>
    </row>
    <row r="153" customFormat="false" ht="12.75" hidden="false" customHeight="true" outlineLevel="0" collapsed="false">
      <c r="A153" s="414" t="s">
        <v>115</v>
      </c>
      <c r="B153" s="409" t="s">
        <v>261</v>
      </c>
      <c r="C153" s="83"/>
      <c r="D153" s="84"/>
    </row>
    <row r="154" customFormat="false" ht="12.75" hidden="false" customHeight="true" outlineLevel="0" collapsed="false">
      <c r="A154" s="414" t="s">
        <v>262</v>
      </c>
      <c r="B154" s="409" t="s">
        <v>263</v>
      </c>
      <c r="C154" s="83"/>
      <c r="D154" s="415"/>
    </row>
    <row r="155" customFormat="false" ht="12" hidden="false" customHeight="true" outlineLevel="0" collapsed="false">
      <c r="A155" s="54" t="s">
        <v>264</v>
      </c>
      <c r="B155" s="409" t="s">
        <v>265</v>
      </c>
      <c r="C155" s="83" t="n">
        <f aca="false">+C130+C134+C141+C147+C153+C154</f>
        <v>134280822</v>
      </c>
      <c r="D155" s="84" t="n">
        <f aca="false">+D130+D134+D141+D147+D153+D154</f>
        <v>143411790</v>
      </c>
    </row>
    <row r="156" customFormat="false" ht="15" hidden="false" customHeight="true" outlineLevel="0" collapsed="false">
      <c r="A156" s="416" t="s">
        <v>266</v>
      </c>
      <c r="B156" s="417" t="s">
        <v>267</v>
      </c>
      <c r="C156" s="83" t="n">
        <f aca="false">+C129+C155</f>
        <v>417509927</v>
      </c>
      <c r="D156" s="84" t="n">
        <f aca="false">+D129+D155</f>
        <v>611742479</v>
      </c>
    </row>
    <row r="157" customFormat="false" ht="15" hidden="false" customHeight="true" outlineLevel="0" collapsed="false">
      <c r="A157" s="418"/>
      <c r="B157" s="419"/>
      <c r="C157" s="420"/>
      <c r="D157" s="420"/>
    </row>
    <row r="158" customFormat="false" ht="13.5" hidden="false" customHeight="false" outlineLevel="0" collapsed="false">
      <c r="A158" s="421"/>
      <c r="B158" s="422"/>
      <c r="C158" s="423"/>
      <c r="D158" s="424"/>
    </row>
    <row r="159" customFormat="false" ht="15" hidden="false" customHeight="true" outlineLevel="0" collapsed="false">
      <c r="A159" s="425" t="s">
        <v>444</v>
      </c>
      <c r="B159" s="426"/>
      <c r="C159" s="427" t="n">
        <v>11</v>
      </c>
      <c r="D159" s="428" t="n">
        <v>11</v>
      </c>
    </row>
    <row r="160" customFormat="false" ht="14.25" hidden="false" customHeight="true" outlineLevel="0" collapsed="false">
      <c r="A160" s="425" t="s">
        <v>445</v>
      </c>
      <c r="B160" s="426"/>
      <c r="C160" s="429"/>
      <c r="D160" s="430" t="n">
        <v>89</v>
      </c>
    </row>
  </sheetData>
  <mergeCells count="7">
    <mergeCell ref="A1:D1"/>
    <mergeCell ref="C2:D2"/>
    <mergeCell ref="C3:D3"/>
    <mergeCell ref="A4:D4"/>
    <mergeCell ref="C6:D6"/>
    <mergeCell ref="A7:D7"/>
    <mergeCell ref="A93:D93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7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91" man="true" max="16383" min="0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K160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85" workbookViewId="0">
      <selection pane="topLeft" activeCell="D124" activeCellId="0" sqref="D124"/>
    </sheetView>
  </sheetViews>
  <sheetFormatPr defaultRowHeight="12.75" zeroHeight="false" outlineLevelRow="0" outlineLevelCol="0"/>
  <cols>
    <col collapsed="false" customWidth="true" hidden="false" outlineLevel="0" max="1" min="1" style="328" width="19.51"/>
    <col collapsed="false" customWidth="true" hidden="false" outlineLevel="0" max="2" min="2" style="329" width="65.34"/>
    <col collapsed="false" customWidth="true" hidden="false" outlineLevel="0" max="3" min="3" style="330" width="14.84"/>
    <col collapsed="false" customWidth="true" hidden="false" outlineLevel="0" max="4" min="4" style="331" width="14.84"/>
    <col collapsed="false" customWidth="true" hidden="false" outlineLevel="0" max="1025" min="5" style="331" width="9.33"/>
  </cols>
  <sheetData>
    <row r="1" s="333" customFormat="true" ht="16.5" hidden="false" customHeight="true" outlineLevel="0" collapsed="false">
      <c r="A1" s="332" t="s">
        <v>446</v>
      </c>
      <c r="B1" s="332"/>
      <c r="C1" s="332"/>
      <c r="D1" s="332"/>
    </row>
    <row r="2" s="337" customFormat="true" ht="28.5" hidden="false" customHeight="true" outlineLevel="0" collapsed="false">
      <c r="A2" s="334" t="s">
        <v>417</v>
      </c>
      <c r="B2" s="335" t="s">
        <v>418</v>
      </c>
      <c r="C2" s="336" t="s">
        <v>419</v>
      </c>
      <c r="D2" s="336"/>
    </row>
    <row r="3" s="337" customFormat="true" ht="24.75" hidden="false" customHeight="false" outlineLevel="0" collapsed="false">
      <c r="A3" s="338" t="s">
        <v>420</v>
      </c>
      <c r="B3" s="339" t="s">
        <v>447</v>
      </c>
      <c r="C3" s="340" t="s">
        <v>419</v>
      </c>
      <c r="D3" s="340"/>
    </row>
    <row r="4" s="342" customFormat="true" ht="15.95" hidden="false" customHeight="true" outlineLevel="0" collapsed="false">
      <c r="A4" s="341" t="s">
        <v>2</v>
      </c>
      <c r="B4" s="341"/>
      <c r="C4" s="341"/>
      <c r="D4" s="341"/>
    </row>
    <row r="5" customFormat="false" ht="13.5" hidden="false" customHeight="false" outlineLevel="0" collapsed="false">
      <c r="A5" s="343" t="s">
        <v>422</v>
      </c>
      <c r="B5" s="344" t="s">
        <v>423</v>
      </c>
      <c r="C5" s="345" t="s">
        <v>424</v>
      </c>
      <c r="D5" s="346" t="s">
        <v>425</v>
      </c>
    </row>
    <row r="6" s="350" customFormat="true" ht="12.95" hidden="false" customHeight="true" outlineLevel="0" collapsed="false">
      <c r="A6" s="347" t="s">
        <v>7</v>
      </c>
      <c r="B6" s="348" t="s">
        <v>8</v>
      </c>
      <c r="C6" s="349" t="s">
        <v>9</v>
      </c>
      <c r="D6" s="349"/>
    </row>
    <row r="7" s="350" customFormat="true" ht="15.95" hidden="false" customHeight="true" outlineLevel="0" collapsed="false">
      <c r="A7" s="351" t="s">
        <v>272</v>
      </c>
      <c r="B7" s="351"/>
      <c r="C7" s="351"/>
      <c r="D7" s="351"/>
    </row>
    <row r="8" s="350" customFormat="true" ht="12" hidden="false" customHeight="true" outlineLevel="0" collapsed="false">
      <c r="A8" s="54" t="s">
        <v>10</v>
      </c>
      <c r="B8" s="352" t="s">
        <v>11</v>
      </c>
      <c r="C8" s="431" t="n">
        <f aca="false">+C9+C10+C11+C12+C13+C14</f>
        <v>192772854</v>
      </c>
      <c r="D8" s="432" t="n">
        <f aca="false">+D9+D10+D11+D12+D13+D14</f>
        <v>207358247</v>
      </c>
    </row>
    <row r="9" s="356" customFormat="true" ht="12" hidden="false" customHeight="true" outlineLevel="0" collapsed="false">
      <c r="A9" s="353" t="s">
        <v>12</v>
      </c>
      <c r="B9" s="354" t="s">
        <v>13</v>
      </c>
      <c r="C9" s="156" t="n">
        <v>98718889</v>
      </c>
      <c r="D9" s="355" t="n">
        <v>98803313</v>
      </c>
    </row>
    <row r="10" s="360" customFormat="true" ht="12" hidden="false" customHeight="true" outlineLevel="0" collapsed="false">
      <c r="A10" s="357" t="s">
        <v>14</v>
      </c>
      <c r="B10" s="358" t="s">
        <v>15</v>
      </c>
      <c r="C10" s="154" t="n">
        <v>39896300</v>
      </c>
      <c r="D10" s="359" t="n">
        <v>39740284</v>
      </c>
    </row>
    <row r="11" s="360" customFormat="true" ht="12" hidden="false" customHeight="true" outlineLevel="0" collapsed="false">
      <c r="A11" s="357" t="s">
        <v>16</v>
      </c>
      <c r="B11" s="358" t="s">
        <v>17</v>
      </c>
      <c r="C11" s="154" t="n">
        <v>52357665</v>
      </c>
      <c r="D11" s="359" t="n">
        <v>56118320</v>
      </c>
    </row>
    <row r="12" s="360" customFormat="true" ht="12" hidden="false" customHeight="true" outlineLevel="0" collapsed="false">
      <c r="A12" s="357" t="s">
        <v>18</v>
      </c>
      <c r="B12" s="358" t="s">
        <v>19</v>
      </c>
      <c r="C12" s="154" t="n">
        <v>1800000</v>
      </c>
      <c r="D12" s="359" t="n">
        <v>1800000</v>
      </c>
    </row>
    <row r="13" s="360" customFormat="true" ht="12" hidden="false" customHeight="true" outlineLevel="0" collapsed="false">
      <c r="A13" s="357" t="s">
        <v>20</v>
      </c>
      <c r="B13" s="358" t="s">
        <v>426</v>
      </c>
      <c r="C13" s="154" t="n">
        <v>0</v>
      </c>
      <c r="D13" s="359" t="n">
        <v>10372310</v>
      </c>
    </row>
    <row r="14" s="356" customFormat="true" ht="12" hidden="false" customHeight="true" outlineLevel="0" collapsed="false">
      <c r="A14" s="361" t="s">
        <v>22</v>
      </c>
      <c r="B14" s="362" t="s">
        <v>23</v>
      </c>
      <c r="C14" s="363" t="n">
        <v>0</v>
      </c>
      <c r="D14" s="364" t="n">
        <v>524020</v>
      </c>
    </row>
    <row r="15" s="356" customFormat="true" ht="12" hidden="false" customHeight="true" outlineLevel="0" collapsed="false">
      <c r="A15" s="54" t="s">
        <v>24</v>
      </c>
      <c r="B15" s="365" t="s">
        <v>25</v>
      </c>
      <c r="C15" s="431" t="n">
        <f aca="false">+C16+C17+C18+C19+C20</f>
        <v>38435294</v>
      </c>
      <c r="D15" s="432" t="n">
        <f aca="false">+D16+D17+D18+D19+D20</f>
        <v>197460008</v>
      </c>
    </row>
    <row r="16" s="356" customFormat="true" ht="12" hidden="false" customHeight="true" outlineLevel="0" collapsed="false">
      <c r="A16" s="353" t="s">
        <v>26</v>
      </c>
      <c r="B16" s="354" t="s">
        <v>27</v>
      </c>
      <c r="C16" s="156"/>
      <c r="D16" s="433"/>
    </row>
    <row r="17" s="356" customFormat="true" ht="12" hidden="false" customHeight="true" outlineLevel="0" collapsed="false">
      <c r="A17" s="357" t="s">
        <v>28</v>
      </c>
      <c r="B17" s="358" t="s">
        <v>29</v>
      </c>
      <c r="C17" s="154"/>
      <c r="D17" s="434"/>
    </row>
    <row r="18" s="356" customFormat="true" ht="12" hidden="false" customHeight="true" outlineLevel="0" collapsed="false">
      <c r="A18" s="357" t="s">
        <v>30</v>
      </c>
      <c r="B18" s="358" t="s">
        <v>31</v>
      </c>
      <c r="C18" s="154"/>
      <c r="D18" s="434"/>
    </row>
    <row r="19" s="356" customFormat="true" ht="12" hidden="false" customHeight="true" outlineLevel="0" collapsed="false">
      <c r="A19" s="357" t="s">
        <v>32</v>
      </c>
      <c r="B19" s="358" t="s">
        <v>33</v>
      </c>
      <c r="C19" s="154"/>
      <c r="D19" s="434"/>
    </row>
    <row r="20" s="356" customFormat="true" ht="12" hidden="false" customHeight="true" outlineLevel="0" collapsed="false">
      <c r="A20" s="357" t="s">
        <v>34</v>
      </c>
      <c r="B20" s="358" t="s">
        <v>35</v>
      </c>
      <c r="C20" s="154" t="n">
        <v>38435294</v>
      </c>
      <c r="D20" s="359" t="n">
        <v>197460008</v>
      </c>
    </row>
    <row r="21" s="360" customFormat="true" ht="12" hidden="false" customHeight="true" outlineLevel="0" collapsed="false">
      <c r="A21" s="361" t="s">
        <v>36</v>
      </c>
      <c r="B21" s="362" t="s">
        <v>37</v>
      </c>
      <c r="C21" s="363"/>
      <c r="D21" s="371"/>
    </row>
    <row r="22" s="360" customFormat="true" ht="12" hidden="false" customHeight="true" outlineLevel="0" collapsed="false">
      <c r="A22" s="54" t="s">
        <v>38</v>
      </c>
      <c r="B22" s="352" t="s">
        <v>39</v>
      </c>
      <c r="C22" s="431" t="n">
        <f aca="false">+C23+C24+C25+C26+C27</f>
        <v>12749878</v>
      </c>
      <c r="D22" s="432" t="n">
        <f aca="false">+D23+D24+D25+D26+D27</f>
        <v>24713209</v>
      </c>
    </row>
    <row r="23" s="360" customFormat="true" ht="12" hidden="false" customHeight="true" outlineLevel="0" collapsed="false">
      <c r="A23" s="353" t="s">
        <v>40</v>
      </c>
      <c r="B23" s="354" t="s">
        <v>41</v>
      </c>
      <c r="C23" s="156" t="n">
        <v>0</v>
      </c>
      <c r="D23" s="355" t="n">
        <v>14203894</v>
      </c>
    </row>
    <row r="24" s="356" customFormat="true" ht="12" hidden="false" customHeight="true" outlineLevel="0" collapsed="false">
      <c r="A24" s="357" t="s">
        <v>42</v>
      </c>
      <c r="B24" s="358" t="s">
        <v>43</v>
      </c>
      <c r="C24" s="154"/>
      <c r="D24" s="434"/>
    </row>
    <row r="25" s="360" customFormat="true" ht="12" hidden="false" customHeight="true" outlineLevel="0" collapsed="false">
      <c r="A25" s="357" t="s">
        <v>44</v>
      </c>
      <c r="B25" s="358" t="s">
        <v>45</v>
      </c>
      <c r="C25" s="154"/>
      <c r="D25" s="359"/>
    </row>
    <row r="26" s="360" customFormat="true" ht="12" hidden="false" customHeight="true" outlineLevel="0" collapsed="false">
      <c r="A26" s="357" t="s">
        <v>46</v>
      </c>
      <c r="B26" s="358" t="s">
        <v>47</v>
      </c>
      <c r="C26" s="154"/>
      <c r="D26" s="359"/>
    </row>
    <row r="27" s="360" customFormat="true" ht="12" hidden="false" customHeight="true" outlineLevel="0" collapsed="false">
      <c r="A27" s="357" t="s">
        <v>48</v>
      </c>
      <c r="B27" s="358" t="s">
        <v>49</v>
      </c>
      <c r="C27" s="154" t="n">
        <v>12749878</v>
      </c>
      <c r="D27" s="359" t="n">
        <v>10509315</v>
      </c>
    </row>
    <row r="28" s="360" customFormat="true" ht="12" hidden="false" customHeight="true" outlineLevel="0" collapsed="false">
      <c r="A28" s="361" t="s">
        <v>50</v>
      </c>
      <c r="B28" s="362" t="s">
        <v>51</v>
      </c>
      <c r="C28" s="363"/>
      <c r="D28" s="371"/>
    </row>
    <row r="29" s="360" customFormat="true" ht="12" hidden="false" customHeight="true" outlineLevel="0" collapsed="false">
      <c r="A29" s="54" t="s">
        <v>52</v>
      </c>
      <c r="B29" s="352" t="s">
        <v>53</v>
      </c>
      <c r="C29" s="431" t="n">
        <f aca="false">+C30+C34+C35+C36</f>
        <v>25350000</v>
      </c>
      <c r="D29" s="432" t="n">
        <f aca="false">+D30+D34+D35+D36</f>
        <v>17464600</v>
      </c>
    </row>
    <row r="30" s="360" customFormat="true" ht="12" hidden="false" customHeight="true" outlineLevel="0" collapsed="false">
      <c r="A30" s="353" t="s">
        <v>54</v>
      </c>
      <c r="B30" s="354" t="s">
        <v>427</v>
      </c>
      <c r="C30" s="369" t="n">
        <f aca="false">+C31+C32+C33</f>
        <v>18500000</v>
      </c>
      <c r="D30" s="370" t="n">
        <f aca="false">+D31+D32+D33</f>
        <v>15478081</v>
      </c>
    </row>
    <row r="31" s="360" customFormat="true" ht="12" hidden="false" customHeight="true" outlineLevel="0" collapsed="false">
      <c r="A31" s="357" t="s">
        <v>56</v>
      </c>
      <c r="B31" s="358" t="s">
        <v>57</v>
      </c>
      <c r="C31" s="154" t="n">
        <v>3500000</v>
      </c>
      <c r="D31" s="359" t="n">
        <v>2270648</v>
      </c>
    </row>
    <row r="32" s="360" customFormat="true" ht="12" hidden="false" customHeight="true" outlineLevel="0" collapsed="false">
      <c r="A32" s="357" t="s">
        <v>58</v>
      </c>
      <c r="B32" s="358" t="s">
        <v>59</v>
      </c>
      <c r="C32" s="154"/>
      <c r="D32" s="359"/>
    </row>
    <row r="33" s="360" customFormat="true" ht="12" hidden="false" customHeight="true" outlineLevel="0" collapsed="false">
      <c r="A33" s="357" t="s">
        <v>60</v>
      </c>
      <c r="B33" s="358" t="s">
        <v>61</v>
      </c>
      <c r="C33" s="154" t="n">
        <v>15000000</v>
      </c>
      <c r="D33" s="359" t="n">
        <v>13207433</v>
      </c>
    </row>
    <row r="34" s="360" customFormat="true" ht="12" hidden="false" customHeight="true" outlineLevel="0" collapsed="false">
      <c r="A34" s="357" t="s">
        <v>62</v>
      </c>
      <c r="B34" s="358" t="s">
        <v>63</v>
      </c>
      <c r="C34" s="154" t="n">
        <v>3500000</v>
      </c>
      <c r="D34" s="359" t="n">
        <v>1925721</v>
      </c>
    </row>
    <row r="35" s="360" customFormat="true" ht="12" hidden="false" customHeight="true" outlineLevel="0" collapsed="false">
      <c r="A35" s="357" t="s">
        <v>64</v>
      </c>
      <c r="B35" s="358" t="s">
        <v>65</v>
      </c>
      <c r="C35" s="154"/>
      <c r="D35" s="359" t="n">
        <v>0</v>
      </c>
    </row>
    <row r="36" s="360" customFormat="true" ht="12" hidden="false" customHeight="true" outlineLevel="0" collapsed="false">
      <c r="A36" s="361" t="s">
        <v>66</v>
      </c>
      <c r="B36" s="362" t="s">
        <v>67</v>
      </c>
      <c r="C36" s="363" t="n">
        <v>3350000</v>
      </c>
      <c r="D36" s="371" t="n">
        <v>60798</v>
      </c>
    </row>
    <row r="37" s="360" customFormat="true" ht="12" hidden="false" customHeight="true" outlineLevel="0" collapsed="false">
      <c r="A37" s="54" t="s">
        <v>68</v>
      </c>
      <c r="B37" s="352" t="s">
        <v>69</v>
      </c>
      <c r="C37" s="431" t="n">
        <f aca="false">SUM(C38:C48)</f>
        <v>5080000</v>
      </c>
      <c r="D37" s="432" t="n">
        <f aca="false">SUM(D38:D48)</f>
        <v>14429754</v>
      </c>
    </row>
    <row r="38" s="360" customFormat="true" ht="12" hidden="false" customHeight="true" outlineLevel="0" collapsed="false">
      <c r="A38" s="353" t="s">
        <v>70</v>
      </c>
      <c r="B38" s="354" t="s">
        <v>71</v>
      </c>
      <c r="C38" s="156" t="n">
        <v>0</v>
      </c>
      <c r="D38" s="355" t="n">
        <v>5872757</v>
      </c>
    </row>
    <row r="39" s="360" customFormat="true" ht="12" hidden="false" customHeight="true" outlineLevel="0" collapsed="false">
      <c r="A39" s="357" t="s">
        <v>72</v>
      </c>
      <c r="B39" s="358" t="s">
        <v>73</v>
      </c>
      <c r="C39" s="154" t="n">
        <v>1500000</v>
      </c>
      <c r="D39" s="359" t="n">
        <v>2748829</v>
      </c>
    </row>
    <row r="40" s="360" customFormat="true" ht="12" hidden="false" customHeight="true" outlineLevel="0" collapsed="false">
      <c r="A40" s="357" t="s">
        <v>74</v>
      </c>
      <c r="B40" s="358" t="s">
        <v>75</v>
      </c>
      <c r="C40" s="154" t="n">
        <v>500000</v>
      </c>
      <c r="D40" s="359" t="n">
        <v>2226749</v>
      </c>
    </row>
    <row r="41" s="360" customFormat="true" ht="12" hidden="false" customHeight="true" outlineLevel="0" collapsed="false">
      <c r="A41" s="357" t="s">
        <v>76</v>
      </c>
      <c r="B41" s="358" t="s">
        <v>77</v>
      </c>
      <c r="C41" s="154" t="n">
        <v>2000000</v>
      </c>
      <c r="D41" s="359" t="n">
        <v>2000000</v>
      </c>
    </row>
    <row r="42" s="360" customFormat="true" ht="12" hidden="false" customHeight="true" outlineLevel="0" collapsed="false">
      <c r="A42" s="357" t="s">
        <v>78</v>
      </c>
      <c r="B42" s="358" t="s">
        <v>79</v>
      </c>
      <c r="C42" s="154"/>
      <c r="D42" s="359"/>
    </row>
    <row r="43" s="360" customFormat="true" ht="12" hidden="false" customHeight="true" outlineLevel="0" collapsed="false">
      <c r="A43" s="357" t="s">
        <v>80</v>
      </c>
      <c r="B43" s="358" t="s">
        <v>81</v>
      </c>
      <c r="C43" s="154" t="n">
        <v>1080000</v>
      </c>
      <c r="D43" s="359" t="n">
        <v>1340039</v>
      </c>
    </row>
    <row r="44" s="360" customFormat="true" ht="12" hidden="false" customHeight="true" outlineLevel="0" collapsed="false">
      <c r="A44" s="357" t="s">
        <v>83</v>
      </c>
      <c r="B44" s="358" t="s">
        <v>84</v>
      </c>
      <c r="C44" s="154"/>
      <c r="D44" s="359"/>
    </row>
    <row r="45" s="360" customFormat="true" ht="12" hidden="false" customHeight="true" outlineLevel="0" collapsed="false">
      <c r="A45" s="357" t="s">
        <v>85</v>
      </c>
      <c r="B45" s="358" t="s">
        <v>86</v>
      </c>
      <c r="C45" s="154" t="n">
        <v>0</v>
      </c>
      <c r="D45" s="359" t="n">
        <v>166880</v>
      </c>
    </row>
    <row r="46" s="360" customFormat="true" ht="12" hidden="false" customHeight="true" outlineLevel="0" collapsed="false">
      <c r="A46" s="357" t="s">
        <v>87</v>
      </c>
      <c r="B46" s="358" t="s">
        <v>88</v>
      </c>
      <c r="C46" s="154"/>
      <c r="D46" s="359"/>
    </row>
    <row r="47" s="360" customFormat="true" ht="12" hidden="false" customHeight="true" outlineLevel="0" collapsed="false">
      <c r="A47" s="361" t="s">
        <v>89</v>
      </c>
      <c r="B47" s="362" t="s">
        <v>90</v>
      </c>
      <c r="C47" s="154" t="n">
        <v>0</v>
      </c>
      <c r="D47" s="359" t="n">
        <v>24500</v>
      </c>
    </row>
    <row r="48" s="360" customFormat="true" ht="12" hidden="false" customHeight="true" outlineLevel="0" collapsed="false">
      <c r="A48" s="361" t="s">
        <v>91</v>
      </c>
      <c r="B48" s="362" t="s">
        <v>92</v>
      </c>
      <c r="C48" s="363" t="n">
        <v>0</v>
      </c>
      <c r="D48" s="371" t="n">
        <v>50000</v>
      </c>
    </row>
    <row r="49" s="360" customFormat="true" ht="12" hidden="false" customHeight="true" outlineLevel="0" collapsed="false">
      <c r="A49" s="54" t="s">
        <v>93</v>
      </c>
      <c r="B49" s="352" t="s">
        <v>94</v>
      </c>
      <c r="C49" s="431" t="n">
        <f aca="false">SUM(C50:C54)</f>
        <v>0</v>
      </c>
      <c r="D49" s="432" t="n">
        <f aca="false">SUM(D50:D54)</f>
        <v>0</v>
      </c>
    </row>
    <row r="50" s="360" customFormat="true" ht="12" hidden="false" customHeight="true" outlineLevel="0" collapsed="false">
      <c r="A50" s="353" t="s">
        <v>95</v>
      </c>
      <c r="B50" s="354" t="s">
        <v>96</v>
      </c>
      <c r="C50" s="156"/>
      <c r="D50" s="355"/>
    </row>
    <row r="51" s="360" customFormat="true" ht="12" hidden="false" customHeight="true" outlineLevel="0" collapsed="false">
      <c r="A51" s="357" t="s">
        <v>97</v>
      </c>
      <c r="B51" s="358" t="s">
        <v>98</v>
      </c>
      <c r="C51" s="154"/>
      <c r="D51" s="359"/>
    </row>
    <row r="52" s="360" customFormat="true" ht="12" hidden="false" customHeight="true" outlineLevel="0" collapsed="false">
      <c r="A52" s="357" t="s">
        <v>99</v>
      </c>
      <c r="B52" s="358" t="s">
        <v>100</v>
      </c>
      <c r="C52" s="154"/>
      <c r="D52" s="359"/>
    </row>
    <row r="53" s="360" customFormat="true" ht="12" hidden="false" customHeight="true" outlineLevel="0" collapsed="false">
      <c r="A53" s="357" t="s">
        <v>101</v>
      </c>
      <c r="B53" s="358" t="s">
        <v>102</v>
      </c>
      <c r="C53" s="154"/>
      <c r="D53" s="359"/>
    </row>
    <row r="54" s="360" customFormat="true" ht="12" hidden="false" customHeight="true" outlineLevel="0" collapsed="false">
      <c r="A54" s="361" t="s">
        <v>103</v>
      </c>
      <c r="B54" s="362" t="s">
        <v>104</v>
      </c>
      <c r="C54" s="363"/>
      <c r="D54" s="371"/>
    </row>
    <row r="55" s="360" customFormat="true" ht="12" hidden="false" customHeight="true" outlineLevel="0" collapsed="false">
      <c r="A55" s="54" t="s">
        <v>105</v>
      </c>
      <c r="B55" s="352" t="s">
        <v>106</v>
      </c>
      <c r="C55" s="431" t="n">
        <f aca="false">SUM(C56:C58)</f>
        <v>0</v>
      </c>
      <c r="D55" s="432" t="n">
        <f aca="false">SUM(D56:D58)</f>
        <v>0</v>
      </c>
    </row>
    <row r="56" s="360" customFormat="true" ht="12" hidden="false" customHeight="true" outlineLevel="0" collapsed="false">
      <c r="A56" s="353" t="s">
        <v>107</v>
      </c>
      <c r="B56" s="354" t="s">
        <v>108</v>
      </c>
      <c r="C56" s="156"/>
      <c r="D56" s="355"/>
    </row>
    <row r="57" s="360" customFormat="true" ht="12" hidden="false" customHeight="true" outlineLevel="0" collapsed="false">
      <c r="A57" s="357" t="s">
        <v>109</v>
      </c>
      <c r="B57" s="358" t="s">
        <v>110</v>
      </c>
      <c r="C57" s="154"/>
      <c r="D57" s="359"/>
    </row>
    <row r="58" s="360" customFormat="true" ht="12" hidden="false" customHeight="true" outlineLevel="0" collapsed="false">
      <c r="A58" s="357" t="s">
        <v>111</v>
      </c>
      <c r="B58" s="358" t="s">
        <v>112</v>
      </c>
      <c r="C58" s="154"/>
      <c r="D58" s="359"/>
    </row>
    <row r="59" s="360" customFormat="true" ht="12" hidden="false" customHeight="true" outlineLevel="0" collapsed="false">
      <c r="A59" s="361" t="s">
        <v>113</v>
      </c>
      <c r="B59" s="362" t="s">
        <v>114</v>
      </c>
      <c r="C59" s="363"/>
      <c r="D59" s="371"/>
    </row>
    <row r="60" s="360" customFormat="true" ht="12" hidden="false" customHeight="true" outlineLevel="0" collapsed="false">
      <c r="A60" s="54" t="s">
        <v>115</v>
      </c>
      <c r="B60" s="365" t="s">
        <v>116</v>
      </c>
      <c r="C60" s="431" t="n">
        <f aca="false">SUM(C61:C63)</f>
        <v>0</v>
      </c>
      <c r="D60" s="432" t="n">
        <f aca="false">SUM(D61:D63)</f>
        <v>0</v>
      </c>
    </row>
    <row r="61" s="360" customFormat="true" ht="12" hidden="false" customHeight="true" outlineLevel="0" collapsed="false">
      <c r="A61" s="353" t="s">
        <v>117</v>
      </c>
      <c r="B61" s="354" t="s">
        <v>118</v>
      </c>
      <c r="C61" s="156"/>
      <c r="D61" s="355"/>
    </row>
    <row r="62" s="360" customFormat="true" ht="12" hidden="false" customHeight="true" outlineLevel="0" collapsed="false">
      <c r="A62" s="357" t="s">
        <v>119</v>
      </c>
      <c r="B62" s="358" t="s">
        <v>120</v>
      </c>
      <c r="C62" s="154"/>
      <c r="D62" s="359"/>
    </row>
    <row r="63" s="360" customFormat="true" ht="12" hidden="false" customHeight="true" outlineLevel="0" collapsed="false">
      <c r="A63" s="357" t="s">
        <v>121</v>
      </c>
      <c r="B63" s="358" t="s">
        <v>122</v>
      </c>
      <c r="C63" s="154"/>
      <c r="D63" s="359"/>
    </row>
    <row r="64" s="360" customFormat="true" ht="12" hidden="false" customHeight="true" outlineLevel="0" collapsed="false">
      <c r="A64" s="361" t="s">
        <v>123</v>
      </c>
      <c r="B64" s="362" t="s">
        <v>124</v>
      </c>
      <c r="C64" s="363"/>
      <c r="D64" s="371"/>
    </row>
    <row r="65" s="360" customFormat="true" ht="12" hidden="false" customHeight="true" outlineLevel="0" collapsed="false">
      <c r="A65" s="54" t="s">
        <v>262</v>
      </c>
      <c r="B65" s="352" t="s">
        <v>126</v>
      </c>
      <c r="C65" s="431" t="n">
        <f aca="false">+C8+C15+C22+C29+C37+C49+C55+C60</f>
        <v>274388026</v>
      </c>
      <c r="D65" s="432" t="n">
        <f aca="false">+D8+D15+D22+D29+D37+D49+D55+D60</f>
        <v>461425818</v>
      </c>
    </row>
    <row r="66" s="360" customFormat="true" ht="12" hidden="false" customHeight="true" outlineLevel="0" collapsed="false">
      <c r="A66" s="373" t="s">
        <v>428</v>
      </c>
      <c r="B66" s="365" t="s">
        <v>128</v>
      </c>
      <c r="C66" s="431" t="n">
        <f aca="false">SUM(C67:C69)</f>
        <v>0</v>
      </c>
      <c r="D66" s="432" t="n">
        <f aca="false">SUM(D67:D69)</f>
        <v>0</v>
      </c>
    </row>
    <row r="67" s="360" customFormat="true" ht="12" hidden="false" customHeight="true" outlineLevel="0" collapsed="false">
      <c r="A67" s="353" t="s">
        <v>129</v>
      </c>
      <c r="B67" s="354" t="s">
        <v>130</v>
      </c>
      <c r="C67" s="156"/>
      <c r="D67" s="355"/>
    </row>
    <row r="68" s="360" customFormat="true" ht="12" hidden="false" customHeight="true" outlineLevel="0" collapsed="false">
      <c r="A68" s="357" t="s">
        <v>131</v>
      </c>
      <c r="B68" s="358" t="s">
        <v>132</v>
      </c>
      <c r="C68" s="154"/>
      <c r="D68" s="359"/>
    </row>
    <row r="69" s="360" customFormat="true" ht="12" hidden="false" customHeight="true" outlineLevel="0" collapsed="false">
      <c r="A69" s="361" t="s">
        <v>133</v>
      </c>
      <c r="B69" s="374" t="s">
        <v>429</v>
      </c>
      <c r="C69" s="363"/>
      <c r="D69" s="371"/>
    </row>
    <row r="70" s="360" customFormat="true" ht="12" hidden="false" customHeight="true" outlineLevel="0" collapsed="false">
      <c r="A70" s="373" t="s">
        <v>135</v>
      </c>
      <c r="B70" s="365" t="s">
        <v>136</v>
      </c>
      <c r="C70" s="431" t="n">
        <f aca="false">SUM(C71:C74)</f>
        <v>0</v>
      </c>
      <c r="D70" s="432" t="n">
        <f aca="false">SUM(D71:D74)</f>
        <v>0</v>
      </c>
    </row>
    <row r="71" s="360" customFormat="true" ht="12" hidden="false" customHeight="true" outlineLevel="0" collapsed="false">
      <c r="A71" s="353" t="s">
        <v>137</v>
      </c>
      <c r="B71" s="354" t="s">
        <v>138</v>
      </c>
      <c r="C71" s="156"/>
      <c r="D71" s="355"/>
    </row>
    <row r="72" s="360" customFormat="true" ht="12" hidden="false" customHeight="true" outlineLevel="0" collapsed="false">
      <c r="A72" s="357" t="s">
        <v>139</v>
      </c>
      <c r="B72" s="358" t="s">
        <v>140</v>
      </c>
      <c r="C72" s="154"/>
      <c r="D72" s="359"/>
    </row>
    <row r="73" s="360" customFormat="true" ht="12" hidden="false" customHeight="true" outlineLevel="0" collapsed="false">
      <c r="A73" s="357" t="s">
        <v>141</v>
      </c>
      <c r="B73" s="358" t="s">
        <v>142</v>
      </c>
      <c r="C73" s="154"/>
      <c r="D73" s="359"/>
    </row>
    <row r="74" s="360" customFormat="true" ht="12" hidden="false" customHeight="true" outlineLevel="0" collapsed="false">
      <c r="A74" s="361" t="s">
        <v>143</v>
      </c>
      <c r="B74" s="362" t="s">
        <v>144</v>
      </c>
      <c r="C74" s="363"/>
      <c r="D74" s="371"/>
    </row>
    <row r="75" s="360" customFormat="true" ht="12" hidden="false" customHeight="true" outlineLevel="0" collapsed="false">
      <c r="A75" s="373" t="s">
        <v>145</v>
      </c>
      <c r="B75" s="365" t="s">
        <v>146</v>
      </c>
      <c r="C75" s="431" t="n">
        <f aca="false">SUM(C76:C77)</f>
        <v>143121901</v>
      </c>
      <c r="D75" s="432" t="n">
        <f aca="false">SUM(D76:D77)</f>
        <v>142926578</v>
      </c>
    </row>
    <row r="76" s="360" customFormat="true" ht="12" hidden="false" customHeight="true" outlineLevel="0" collapsed="false">
      <c r="A76" s="353" t="s">
        <v>147</v>
      </c>
      <c r="B76" s="354" t="s">
        <v>148</v>
      </c>
      <c r="C76" s="156" t="n">
        <v>143121901</v>
      </c>
      <c r="D76" s="355" t="n">
        <v>142926578</v>
      </c>
    </row>
    <row r="77" s="360" customFormat="true" ht="12" hidden="false" customHeight="true" outlineLevel="0" collapsed="false">
      <c r="A77" s="361" t="s">
        <v>149</v>
      </c>
      <c r="B77" s="362" t="s">
        <v>150</v>
      </c>
      <c r="C77" s="363"/>
      <c r="D77" s="371"/>
    </row>
    <row r="78" s="356" customFormat="true" ht="12" hidden="false" customHeight="true" outlineLevel="0" collapsed="false">
      <c r="A78" s="373" t="s">
        <v>151</v>
      </c>
      <c r="B78" s="365" t="s">
        <v>152</v>
      </c>
      <c r="C78" s="431" t="n">
        <f aca="false">SUM(C79:C81)</f>
        <v>0</v>
      </c>
      <c r="D78" s="432" t="n">
        <f aca="false">SUM(D79:D81)</f>
        <v>7390083</v>
      </c>
    </row>
    <row r="79" s="360" customFormat="true" ht="12" hidden="false" customHeight="true" outlineLevel="0" collapsed="false">
      <c r="A79" s="353" t="s">
        <v>153</v>
      </c>
      <c r="B79" s="354" t="s">
        <v>154</v>
      </c>
      <c r="C79" s="156" t="n">
        <v>0</v>
      </c>
      <c r="D79" s="355" t="n">
        <v>7390083</v>
      </c>
    </row>
    <row r="80" s="360" customFormat="true" ht="12" hidden="false" customHeight="true" outlineLevel="0" collapsed="false">
      <c r="A80" s="357" t="s">
        <v>155</v>
      </c>
      <c r="B80" s="358" t="s">
        <v>156</v>
      </c>
      <c r="C80" s="154"/>
      <c r="D80" s="359"/>
    </row>
    <row r="81" s="360" customFormat="true" ht="12" hidden="false" customHeight="true" outlineLevel="0" collapsed="false">
      <c r="A81" s="361" t="s">
        <v>157</v>
      </c>
      <c r="B81" s="362" t="s">
        <v>158</v>
      </c>
      <c r="C81" s="363"/>
      <c r="D81" s="371"/>
    </row>
    <row r="82" s="360" customFormat="true" ht="12" hidden="false" customHeight="true" outlineLevel="0" collapsed="false">
      <c r="A82" s="373" t="s">
        <v>159</v>
      </c>
      <c r="B82" s="365" t="s">
        <v>160</v>
      </c>
      <c r="C82" s="431" t="n">
        <f aca="false">SUM(C83:C86)</f>
        <v>0</v>
      </c>
      <c r="D82" s="432" t="n">
        <f aca="false">SUM(D83:D86)</f>
        <v>0</v>
      </c>
    </row>
    <row r="83" s="360" customFormat="true" ht="12" hidden="false" customHeight="true" outlineLevel="0" collapsed="false">
      <c r="A83" s="375" t="s">
        <v>161</v>
      </c>
      <c r="B83" s="354" t="s">
        <v>162</v>
      </c>
      <c r="C83" s="156"/>
      <c r="D83" s="355"/>
    </row>
    <row r="84" s="360" customFormat="true" ht="12" hidden="false" customHeight="true" outlineLevel="0" collapsed="false">
      <c r="A84" s="376" t="s">
        <v>163</v>
      </c>
      <c r="B84" s="358" t="s">
        <v>164</v>
      </c>
      <c r="C84" s="154"/>
      <c r="D84" s="359"/>
    </row>
    <row r="85" s="360" customFormat="true" ht="12" hidden="false" customHeight="true" outlineLevel="0" collapsed="false">
      <c r="A85" s="376" t="s">
        <v>165</v>
      </c>
      <c r="B85" s="358" t="s">
        <v>166</v>
      </c>
      <c r="C85" s="154"/>
      <c r="D85" s="359"/>
    </row>
    <row r="86" s="356" customFormat="true" ht="12" hidden="false" customHeight="true" outlineLevel="0" collapsed="false">
      <c r="A86" s="377" t="s">
        <v>167</v>
      </c>
      <c r="B86" s="362" t="s">
        <v>168</v>
      </c>
      <c r="C86" s="363"/>
      <c r="D86" s="435"/>
    </row>
    <row r="87" s="356" customFormat="true" ht="12" hidden="false" customHeight="true" outlineLevel="0" collapsed="false">
      <c r="A87" s="373" t="s">
        <v>169</v>
      </c>
      <c r="B87" s="365" t="s">
        <v>170</v>
      </c>
      <c r="C87" s="436"/>
      <c r="D87" s="437"/>
    </row>
    <row r="88" s="356" customFormat="true" ht="12" hidden="false" customHeight="true" outlineLevel="0" collapsed="false">
      <c r="A88" s="373" t="s">
        <v>430</v>
      </c>
      <c r="B88" s="365" t="s">
        <v>172</v>
      </c>
      <c r="C88" s="436"/>
      <c r="D88" s="437"/>
    </row>
    <row r="89" s="356" customFormat="true" ht="12" hidden="false" customHeight="true" outlineLevel="0" collapsed="false">
      <c r="A89" s="373" t="s">
        <v>431</v>
      </c>
      <c r="B89" s="379" t="s">
        <v>174</v>
      </c>
      <c r="C89" s="431" t="n">
        <f aca="false">+C66+C70+C75+C78+C82+C88+C87</f>
        <v>143121901</v>
      </c>
      <c r="D89" s="432" t="n">
        <f aca="false">+D66+D70+D75+D78+D82+D88+D87</f>
        <v>150316661</v>
      </c>
    </row>
    <row r="90" s="356" customFormat="true" ht="12" hidden="false" customHeight="true" outlineLevel="0" collapsed="false">
      <c r="A90" s="380" t="s">
        <v>432</v>
      </c>
      <c r="B90" s="381" t="s">
        <v>433</v>
      </c>
      <c r="C90" s="431" t="n">
        <f aca="false">+C65+C89</f>
        <v>417509927</v>
      </c>
      <c r="D90" s="432" t="n">
        <f aca="false">+D65+D89</f>
        <v>611742479</v>
      </c>
    </row>
    <row r="91" s="356" customFormat="true" ht="12" hidden="false" customHeight="true" outlineLevel="0" collapsed="false">
      <c r="A91" s="382"/>
      <c r="B91" s="383"/>
      <c r="C91" s="384"/>
      <c r="D91" s="384"/>
    </row>
    <row r="92" s="360" customFormat="true" ht="15" hidden="false" customHeight="true" outlineLevel="0" collapsed="false">
      <c r="A92" s="385"/>
      <c r="B92" s="386"/>
      <c r="C92" s="387"/>
      <c r="D92" s="388"/>
    </row>
    <row r="93" s="350" customFormat="true" ht="16.5" hidden="false" customHeight="true" outlineLevel="0" collapsed="false">
      <c r="A93" s="351" t="s">
        <v>273</v>
      </c>
      <c r="B93" s="351"/>
      <c r="C93" s="351"/>
      <c r="D93" s="351"/>
    </row>
    <row r="94" s="391" customFormat="true" ht="12" hidden="false" customHeight="true" outlineLevel="0" collapsed="false">
      <c r="A94" s="389" t="s">
        <v>10</v>
      </c>
      <c r="B94" s="390" t="s">
        <v>434</v>
      </c>
      <c r="C94" s="431" t="n">
        <f aca="false">SUM(C95+C96+C97+C98+C99+C112)</f>
        <v>126782015</v>
      </c>
      <c r="D94" s="432" t="n">
        <f aca="false">SUM(D95+D96+D97+D98+D99)</f>
        <v>274981295</v>
      </c>
    </row>
    <row r="95" customFormat="false" ht="12" hidden="false" customHeight="true" outlineLevel="0" collapsed="false">
      <c r="A95" s="392" t="s">
        <v>12</v>
      </c>
      <c r="B95" s="393" t="s">
        <v>181</v>
      </c>
      <c r="C95" s="156" t="n">
        <v>33634200</v>
      </c>
      <c r="D95" s="157" t="n">
        <v>112873398</v>
      </c>
    </row>
    <row r="96" customFormat="false" ht="12" hidden="false" customHeight="true" outlineLevel="0" collapsed="false">
      <c r="A96" s="357" t="s">
        <v>14</v>
      </c>
      <c r="B96" s="394" t="s">
        <v>182</v>
      </c>
      <c r="C96" s="154" t="n">
        <v>7679190</v>
      </c>
      <c r="D96" s="158" t="n">
        <v>14400000</v>
      </c>
    </row>
    <row r="97" customFormat="false" ht="12" hidden="false" customHeight="true" outlineLevel="0" collapsed="false">
      <c r="A97" s="357" t="s">
        <v>16</v>
      </c>
      <c r="B97" s="394" t="s">
        <v>183</v>
      </c>
      <c r="C97" s="154" t="n">
        <v>59957145</v>
      </c>
      <c r="D97" s="158" t="n">
        <v>121527932</v>
      </c>
    </row>
    <row r="98" customFormat="false" ht="12" hidden="false" customHeight="true" outlineLevel="0" collapsed="false">
      <c r="A98" s="357" t="s">
        <v>18</v>
      </c>
      <c r="B98" s="395" t="s">
        <v>184</v>
      </c>
      <c r="C98" s="154" t="n">
        <v>18669840</v>
      </c>
      <c r="D98" s="158" t="n">
        <v>20625840</v>
      </c>
    </row>
    <row r="99" customFormat="false" ht="12" hidden="false" customHeight="true" outlineLevel="0" collapsed="false">
      <c r="A99" s="357" t="s">
        <v>185</v>
      </c>
      <c r="B99" s="64" t="s">
        <v>186</v>
      </c>
      <c r="C99" s="154" t="n">
        <f aca="false">SUM(C100+C106+C111)</f>
        <v>6841640</v>
      </c>
      <c r="D99" s="438" t="n">
        <f aca="false">SUM(D100+D106+D108+D111)</f>
        <v>5554125</v>
      </c>
    </row>
    <row r="100" customFormat="false" ht="12" hidden="false" customHeight="true" outlineLevel="0" collapsed="false">
      <c r="A100" s="357" t="s">
        <v>22</v>
      </c>
      <c r="B100" s="394" t="s">
        <v>435</v>
      </c>
      <c r="C100" s="154" t="n">
        <v>0</v>
      </c>
      <c r="D100" s="158" t="n">
        <v>72390</v>
      </c>
    </row>
    <row r="101" customFormat="false" ht="12" hidden="false" customHeight="true" outlineLevel="0" collapsed="false">
      <c r="A101" s="357" t="s">
        <v>188</v>
      </c>
      <c r="B101" s="397" t="s">
        <v>189</v>
      </c>
      <c r="C101" s="154"/>
      <c r="D101" s="158"/>
    </row>
    <row r="102" customFormat="false" ht="12" hidden="false" customHeight="true" outlineLevel="0" collapsed="false">
      <c r="A102" s="357" t="s">
        <v>190</v>
      </c>
      <c r="B102" s="397" t="s">
        <v>191</v>
      </c>
      <c r="C102" s="154" t="n">
        <v>0</v>
      </c>
      <c r="D102" s="158" t="n">
        <v>72390</v>
      </c>
    </row>
    <row r="103" customFormat="false" ht="12" hidden="false" customHeight="true" outlineLevel="0" collapsed="false">
      <c r="A103" s="357" t="s">
        <v>192</v>
      </c>
      <c r="B103" s="397" t="s">
        <v>193</v>
      </c>
      <c r="C103" s="154"/>
      <c r="D103" s="158"/>
    </row>
    <row r="104" customFormat="false" ht="12" hidden="false" customHeight="true" outlineLevel="0" collapsed="false">
      <c r="A104" s="357" t="s">
        <v>194</v>
      </c>
      <c r="B104" s="398" t="s">
        <v>195</v>
      </c>
      <c r="C104" s="154"/>
      <c r="D104" s="158"/>
    </row>
    <row r="105" customFormat="false" ht="21.75" hidden="false" customHeight="true" outlineLevel="0" collapsed="false">
      <c r="A105" s="357" t="s">
        <v>196</v>
      </c>
      <c r="B105" s="398" t="s">
        <v>197</v>
      </c>
      <c r="C105" s="154"/>
      <c r="D105" s="158"/>
    </row>
    <row r="106" customFormat="false" ht="12" hidden="false" customHeight="true" outlineLevel="0" collapsed="false">
      <c r="A106" s="357" t="s">
        <v>198</v>
      </c>
      <c r="B106" s="397" t="s">
        <v>199</v>
      </c>
      <c r="C106" s="154" t="n">
        <v>6631640</v>
      </c>
      <c r="D106" s="158" t="n">
        <v>5271735</v>
      </c>
    </row>
    <row r="107" customFormat="false" ht="12" hidden="false" customHeight="true" outlineLevel="0" collapsed="false">
      <c r="A107" s="357" t="s">
        <v>200</v>
      </c>
      <c r="B107" s="397" t="s">
        <v>201</v>
      </c>
      <c r="C107" s="154"/>
      <c r="D107" s="158"/>
    </row>
    <row r="108" customFormat="false" ht="12" hidden="false" customHeight="true" outlineLevel="0" collapsed="false">
      <c r="A108" s="357" t="s">
        <v>202</v>
      </c>
      <c r="B108" s="398" t="s">
        <v>203</v>
      </c>
      <c r="C108" s="154"/>
      <c r="D108" s="158"/>
    </row>
    <row r="109" customFormat="false" ht="12" hidden="false" customHeight="true" outlineLevel="0" collapsed="false">
      <c r="A109" s="399" t="s">
        <v>204</v>
      </c>
      <c r="B109" s="400" t="s">
        <v>205</v>
      </c>
      <c r="C109" s="154"/>
      <c r="D109" s="158"/>
    </row>
    <row r="110" customFormat="false" ht="12" hidden="false" customHeight="true" outlineLevel="0" collapsed="false">
      <c r="A110" s="357" t="s">
        <v>206</v>
      </c>
      <c r="B110" s="400" t="s">
        <v>207</v>
      </c>
      <c r="C110" s="154"/>
      <c r="D110" s="158"/>
    </row>
    <row r="111" customFormat="false" ht="12" hidden="false" customHeight="true" outlineLevel="0" collapsed="false">
      <c r="A111" s="357" t="s">
        <v>208</v>
      </c>
      <c r="B111" s="398" t="s">
        <v>209</v>
      </c>
      <c r="C111" s="154" t="n">
        <v>210000</v>
      </c>
      <c r="D111" s="158" t="n">
        <v>210000</v>
      </c>
    </row>
    <row r="112" customFormat="false" ht="12" hidden="false" customHeight="true" outlineLevel="0" collapsed="false">
      <c r="A112" s="357" t="s">
        <v>210</v>
      </c>
      <c r="B112" s="395" t="s">
        <v>211</v>
      </c>
      <c r="C112" s="154"/>
      <c r="D112" s="158"/>
    </row>
    <row r="113" customFormat="false" ht="12" hidden="false" customHeight="true" outlineLevel="0" collapsed="false">
      <c r="A113" s="361" t="s">
        <v>212</v>
      </c>
      <c r="B113" s="394" t="s">
        <v>436</v>
      </c>
      <c r="C113" s="154"/>
      <c r="D113" s="158"/>
    </row>
    <row r="114" customFormat="false" ht="12" hidden="false" customHeight="true" outlineLevel="0" collapsed="false">
      <c r="A114" s="401" t="s">
        <v>214</v>
      </c>
      <c r="B114" s="402" t="s">
        <v>437</v>
      </c>
      <c r="C114" s="363"/>
      <c r="D114" s="364"/>
    </row>
    <row r="115" customFormat="false" ht="12" hidden="false" customHeight="true" outlineLevel="0" collapsed="false">
      <c r="A115" s="54" t="s">
        <v>24</v>
      </c>
      <c r="B115" s="404" t="s">
        <v>216</v>
      </c>
      <c r="C115" s="431" t="n">
        <f aca="false">+C116+C118+C120</f>
        <v>156447090</v>
      </c>
      <c r="D115" s="432" t="n">
        <f aca="false">+D116+D118+D120</f>
        <v>193349394</v>
      </c>
    </row>
    <row r="116" customFormat="false" ht="12" hidden="false" customHeight="true" outlineLevel="0" collapsed="false">
      <c r="A116" s="353" t="s">
        <v>26</v>
      </c>
      <c r="B116" s="394" t="s">
        <v>217</v>
      </c>
      <c r="C116" s="156" t="n">
        <v>1697231</v>
      </c>
      <c r="D116" s="157" t="n">
        <v>53837373</v>
      </c>
    </row>
    <row r="117" customFormat="false" ht="12" hidden="false" customHeight="true" outlineLevel="0" collapsed="false">
      <c r="A117" s="353" t="s">
        <v>28</v>
      </c>
      <c r="B117" s="405" t="s">
        <v>218</v>
      </c>
      <c r="C117" s="154"/>
      <c r="D117" s="158"/>
    </row>
    <row r="118" customFormat="false" ht="12" hidden="false" customHeight="true" outlineLevel="0" collapsed="false">
      <c r="A118" s="353" t="s">
        <v>30</v>
      </c>
      <c r="B118" s="405" t="s">
        <v>219</v>
      </c>
      <c r="C118" s="154" t="n">
        <v>113805859</v>
      </c>
      <c r="D118" s="158" t="n">
        <v>95659989</v>
      </c>
    </row>
    <row r="119" customFormat="false" ht="12" hidden="false" customHeight="true" outlineLevel="0" collapsed="false">
      <c r="A119" s="353" t="s">
        <v>32</v>
      </c>
      <c r="B119" s="405" t="s">
        <v>220</v>
      </c>
      <c r="C119" s="154"/>
      <c r="D119" s="158"/>
    </row>
    <row r="120" customFormat="false" ht="12" hidden="false" customHeight="true" outlineLevel="0" collapsed="false">
      <c r="A120" s="353" t="s">
        <v>34</v>
      </c>
      <c r="B120" s="406" t="s">
        <v>221</v>
      </c>
      <c r="C120" s="154" t="n">
        <v>40944000</v>
      </c>
      <c r="D120" s="158" t="n">
        <v>43852032</v>
      </c>
    </row>
    <row r="121" customFormat="false" ht="12" hidden="false" customHeight="true" outlineLevel="0" collapsed="false">
      <c r="A121" s="353" t="s">
        <v>36</v>
      </c>
      <c r="B121" s="407" t="s">
        <v>222</v>
      </c>
      <c r="C121" s="154"/>
      <c r="D121" s="158"/>
    </row>
    <row r="122" customFormat="false" ht="12" hidden="false" customHeight="true" outlineLevel="0" collapsed="false">
      <c r="A122" s="353" t="s">
        <v>223</v>
      </c>
      <c r="B122" s="408" t="s">
        <v>224</v>
      </c>
      <c r="C122" s="154"/>
      <c r="D122" s="158"/>
    </row>
    <row r="123" customFormat="false" ht="24" hidden="false" customHeight="true" outlineLevel="0" collapsed="false">
      <c r="A123" s="353" t="s">
        <v>225</v>
      </c>
      <c r="B123" s="398" t="s">
        <v>197</v>
      </c>
      <c r="C123" s="154"/>
      <c r="D123" s="158"/>
    </row>
    <row r="124" customFormat="false" ht="12" hidden="false" customHeight="true" outlineLevel="0" collapsed="false">
      <c r="A124" s="353" t="s">
        <v>226</v>
      </c>
      <c r="B124" s="398" t="s">
        <v>227</v>
      </c>
      <c r="C124" s="154" t="n">
        <v>40944000</v>
      </c>
      <c r="D124" s="154" t="n">
        <v>40944000</v>
      </c>
    </row>
    <row r="125" customFormat="false" ht="12" hidden="false" customHeight="true" outlineLevel="0" collapsed="false">
      <c r="A125" s="353" t="s">
        <v>228</v>
      </c>
      <c r="B125" s="398" t="s">
        <v>229</v>
      </c>
      <c r="C125" s="154"/>
      <c r="D125" s="158"/>
    </row>
    <row r="126" customFormat="false" ht="12" hidden="false" customHeight="true" outlineLevel="0" collapsed="false">
      <c r="A126" s="353" t="s">
        <v>230</v>
      </c>
      <c r="B126" s="398" t="s">
        <v>203</v>
      </c>
      <c r="C126" s="154"/>
      <c r="D126" s="158"/>
    </row>
    <row r="127" customFormat="false" ht="12" hidden="false" customHeight="true" outlineLevel="0" collapsed="false">
      <c r="A127" s="353" t="s">
        <v>231</v>
      </c>
      <c r="B127" s="398" t="s">
        <v>232</v>
      </c>
      <c r="C127" s="154"/>
      <c r="D127" s="158"/>
    </row>
    <row r="128" customFormat="false" ht="12" hidden="false" customHeight="true" outlineLevel="0" collapsed="false">
      <c r="A128" s="399" t="s">
        <v>233</v>
      </c>
      <c r="B128" s="398" t="s">
        <v>234</v>
      </c>
      <c r="C128" s="363" t="n">
        <v>0</v>
      </c>
      <c r="D128" s="403" t="n">
        <v>2908032</v>
      </c>
    </row>
    <row r="129" customFormat="false" ht="12" hidden="false" customHeight="true" outlineLevel="0" collapsed="false">
      <c r="A129" s="54" t="s">
        <v>38</v>
      </c>
      <c r="B129" s="409" t="s">
        <v>235</v>
      </c>
      <c r="C129" s="431" t="n">
        <f aca="false">+C94+C115</f>
        <v>283229105</v>
      </c>
      <c r="D129" s="432" t="n">
        <f aca="false">+D94+D115</f>
        <v>468330689</v>
      </c>
    </row>
    <row r="130" customFormat="false" ht="12" hidden="false" customHeight="true" outlineLevel="0" collapsed="false">
      <c r="A130" s="54" t="s">
        <v>236</v>
      </c>
      <c r="B130" s="409" t="s">
        <v>237</v>
      </c>
      <c r="C130" s="431" t="n">
        <f aca="false">+C131+C132+C133</f>
        <v>0</v>
      </c>
      <c r="D130" s="432" t="n">
        <f aca="false">+D131+D132+D133</f>
        <v>0</v>
      </c>
    </row>
    <row r="131" s="391" customFormat="true" ht="12" hidden="false" customHeight="true" outlineLevel="0" collapsed="false">
      <c r="A131" s="353" t="s">
        <v>54</v>
      </c>
      <c r="B131" s="410" t="s">
        <v>438</v>
      </c>
      <c r="C131" s="156"/>
      <c r="D131" s="433"/>
    </row>
    <row r="132" customFormat="false" ht="12" hidden="false" customHeight="true" outlineLevel="0" collapsed="false">
      <c r="A132" s="353" t="s">
        <v>62</v>
      </c>
      <c r="B132" s="410" t="s">
        <v>239</v>
      </c>
      <c r="C132" s="154"/>
      <c r="D132" s="158"/>
    </row>
    <row r="133" customFormat="false" ht="12" hidden="false" customHeight="true" outlineLevel="0" collapsed="false">
      <c r="A133" s="399" t="s">
        <v>64</v>
      </c>
      <c r="B133" s="411" t="s">
        <v>439</v>
      </c>
      <c r="C133" s="363"/>
      <c r="D133" s="364"/>
    </row>
    <row r="134" customFormat="false" ht="12" hidden="false" customHeight="true" outlineLevel="0" collapsed="false">
      <c r="A134" s="54" t="s">
        <v>68</v>
      </c>
      <c r="B134" s="409" t="s">
        <v>241</v>
      </c>
      <c r="C134" s="431" t="n">
        <f aca="false">+C135+C136+C137+C138+C139+C140</f>
        <v>0</v>
      </c>
      <c r="D134" s="432" t="n">
        <f aca="false">+D135+D136+D137+D138+D139+D140</f>
        <v>0</v>
      </c>
    </row>
    <row r="135" customFormat="false" ht="12" hidden="false" customHeight="true" outlineLevel="0" collapsed="false">
      <c r="A135" s="353" t="s">
        <v>70</v>
      </c>
      <c r="B135" s="410" t="s">
        <v>242</v>
      </c>
      <c r="C135" s="156"/>
      <c r="D135" s="157"/>
    </row>
    <row r="136" customFormat="false" ht="12" hidden="false" customHeight="true" outlineLevel="0" collapsed="false">
      <c r="A136" s="353" t="s">
        <v>72</v>
      </c>
      <c r="B136" s="410" t="s">
        <v>243</v>
      </c>
      <c r="C136" s="154"/>
      <c r="D136" s="158"/>
    </row>
    <row r="137" customFormat="false" ht="12" hidden="false" customHeight="true" outlineLevel="0" collapsed="false">
      <c r="A137" s="353" t="s">
        <v>74</v>
      </c>
      <c r="B137" s="410" t="s">
        <v>244</v>
      </c>
      <c r="C137" s="154"/>
      <c r="D137" s="158"/>
    </row>
    <row r="138" customFormat="false" ht="12" hidden="false" customHeight="true" outlineLevel="0" collapsed="false">
      <c r="A138" s="353" t="s">
        <v>76</v>
      </c>
      <c r="B138" s="410" t="s">
        <v>440</v>
      </c>
      <c r="C138" s="154"/>
      <c r="D138" s="158"/>
    </row>
    <row r="139" customFormat="false" ht="12" hidden="false" customHeight="true" outlineLevel="0" collapsed="false">
      <c r="A139" s="353" t="s">
        <v>78</v>
      </c>
      <c r="B139" s="410" t="s">
        <v>246</v>
      </c>
      <c r="C139" s="154"/>
      <c r="D139" s="158"/>
    </row>
    <row r="140" s="391" customFormat="true" ht="12" hidden="false" customHeight="true" outlineLevel="0" collapsed="false">
      <c r="A140" s="399" t="s">
        <v>80</v>
      </c>
      <c r="B140" s="411" t="s">
        <v>247</v>
      </c>
      <c r="C140" s="363"/>
      <c r="D140" s="435"/>
    </row>
    <row r="141" customFormat="false" ht="12" hidden="false" customHeight="true" outlineLevel="0" collapsed="false">
      <c r="A141" s="54" t="s">
        <v>93</v>
      </c>
      <c r="B141" s="409" t="s">
        <v>441</v>
      </c>
      <c r="C141" s="439" t="n">
        <f aca="false">+C142+C143+C145+C146+C144</f>
        <v>134280822</v>
      </c>
      <c r="D141" s="440" t="n">
        <f aca="false">+D142+D143+D145+D146+D144</f>
        <v>143411790</v>
      </c>
      <c r="K141" s="413"/>
    </row>
    <row r="142" customFormat="false" ht="12.75" hidden="false" customHeight="false" outlineLevel="0" collapsed="false">
      <c r="A142" s="353" t="s">
        <v>95</v>
      </c>
      <c r="B142" s="410" t="s">
        <v>249</v>
      </c>
      <c r="C142" s="156"/>
      <c r="D142" s="157"/>
    </row>
    <row r="143" customFormat="false" ht="12" hidden="false" customHeight="true" outlineLevel="0" collapsed="false">
      <c r="A143" s="353" t="s">
        <v>97</v>
      </c>
      <c r="B143" s="410" t="s">
        <v>250</v>
      </c>
      <c r="C143" s="154" t="n">
        <v>0</v>
      </c>
      <c r="D143" s="158" t="n">
        <v>7149722</v>
      </c>
    </row>
    <row r="144" customFormat="false" ht="12" hidden="false" customHeight="true" outlineLevel="0" collapsed="false">
      <c r="A144" s="353" t="s">
        <v>99</v>
      </c>
      <c r="B144" s="410" t="s">
        <v>442</v>
      </c>
      <c r="C144" s="154" t="n">
        <v>134280822</v>
      </c>
      <c r="D144" s="158" t="n">
        <v>136262068</v>
      </c>
    </row>
    <row r="145" s="391" customFormat="true" ht="12" hidden="false" customHeight="true" outlineLevel="0" collapsed="false">
      <c r="A145" s="353" t="s">
        <v>101</v>
      </c>
      <c r="B145" s="410" t="s">
        <v>310</v>
      </c>
      <c r="C145" s="154"/>
      <c r="D145" s="434"/>
    </row>
    <row r="146" s="391" customFormat="true" ht="12" hidden="false" customHeight="true" outlineLevel="0" collapsed="false">
      <c r="A146" s="399" t="s">
        <v>103</v>
      </c>
      <c r="B146" s="411" t="s">
        <v>351</v>
      </c>
      <c r="C146" s="363"/>
      <c r="D146" s="435"/>
    </row>
    <row r="147" s="391" customFormat="true" ht="12" hidden="false" customHeight="true" outlineLevel="0" collapsed="false">
      <c r="A147" s="54" t="s">
        <v>253</v>
      </c>
      <c r="B147" s="409" t="s">
        <v>254</v>
      </c>
      <c r="C147" s="441" t="n">
        <f aca="false">+C148+C149+C150+C151+C152</f>
        <v>0</v>
      </c>
      <c r="D147" s="442" t="n">
        <f aca="false">+D148+D149+D150+D151+D152</f>
        <v>0</v>
      </c>
    </row>
    <row r="148" s="391" customFormat="true" ht="12" hidden="false" customHeight="true" outlineLevel="0" collapsed="false">
      <c r="A148" s="353" t="s">
        <v>107</v>
      </c>
      <c r="B148" s="410" t="s">
        <v>255</v>
      </c>
      <c r="C148" s="156"/>
      <c r="D148" s="433"/>
    </row>
    <row r="149" s="391" customFormat="true" ht="12" hidden="false" customHeight="true" outlineLevel="0" collapsed="false">
      <c r="A149" s="353" t="s">
        <v>109</v>
      </c>
      <c r="B149" s="410" t="s">
        <v>256</v>
      </c>
      <c r="C149" s="154"/>
      <c r="D149" s="434"/>
    </row>
    <row r="150" s="391" customFormat="true" ht="12" hidden="false" customHeight="true" outlineLevel="0" collapsed="false">
      <c r="A150" s="353" t="s">
        <v>111</v>
      </c>
      <c r="B150" s="410" t="s">
        <v>257</v>
      </c>
      <c r="C150" s="154"/>
      <c r="D150" s="434"/>
    </row>
    <row r="151" s="391" customFormat="true" ht="12" hidden="false" customHeight="true" outlineLevel="0" collapsed="false">
      <c r="A151" s="353" t="s">
        <v>113</v>
      </c>
      <c r="B151" s="410" t="s">
        <v>443</v>
      </c>
      <c r="C151" s="154"/>
      <c r="D151" s="434"/>
    </row>
    <row r="152" customFormat="false" ht="12.75" hidden="false" customHeight="true" outlineLevel="0" collapsed="false">
      <c r="A152" s="399" t="s">
        <v>259</v>
      </c>
      <c r="B152" s="411" t="s">
        <v>260</v>
      </c>
      <c r="C152" s="363"/>
      <c r="D152" s="364"/>
    </row>
    <row r="153" customFormat="false" ht="12.75" hidden="false" customHeight="true" outlineLevel="0" collapsed="false">
      <c r="A153" s="414" t="s">
        <v>115</v>
      </c>
      <c r="B153" s="409" t="s">
        <v>261</v>
      </c>
      <c r="C153" s="441"/>
      <c r="D153" s="442"/>
    </row>
    <row r="154" customFormat="false" ht="12.75" hidden="false" customHeight="true" outlineLevel="0" collapsed="false">
      <c r="A154" s="414" t="s">
        <v>262</v>
      </c>
      <c r="B154" s="409" t="s">
        <v>263</v>
      </c>
      <c r="C154" s="441"/>
      <c r="D154" s="443"/>
    </row>
    <row r="155" customFormat="false" ht="12" hidden="false" customHeight="true" outlineLevel="0" collapsed="false">
      <c r="A155" s="54" t="s">
        <v>264</v>
      </c>
      <c r="B155" s="409" t="s">
        <v>265</v>
      </c>
      <c r="C155" s="441" t="n">
        <f aca="false">+C130+C134+C141+C147+C153+C154</f>
        <v>134280822</v>
      </c>
      <c r="D155" s="442" t="n">
        <f aca="false">+D130+D134+D141+D147+D153+D154</f>
        <v>143411790</v>
      </c>
    </row>
    <row r="156" customFormat="false" ht="15" hidden="false" customHeight="true" outlineLevel="0" collapsed="false">
      <c r="A156" s="416" t="s">
        <v>266</v>
      </c>
      <c r="B156" s="417" t="s">
        <v>267</v>
      </c>
      <c r="C156" s="441" t="n">
        <f aca="false">+C129+C155</f>
        <v>417509927</v>
      </c>
      <c r="D156" s="442" t="n">
        <f aca="false">+D129+D155</f>
        <v>611742479</v>
      </c>
    </row>
    <row r="157" customFormat="false" ht="15" hidden="false" customHeight="true" outlineLevel="0" collapsed="false">
      <c r="A157" s="418"/>
      <c r="B157" s="419"/>
      <c r="C157" s="420"/>
      <c r="D157" s="420"/>
    </row>
    <row r="158" customFormat="false" ht="13.5" hidden="false" customHeight="false" outlineLevel="0" collapsed="false">
      <c r="A158" s="421"/>
      <c r="B158" s="422"/>
      <c r="C158" s="423"/>
      <c r="D158" s="424"/>
    </row>
    <row r="159" customFormat="false" ht="15" hidden="false" customHeight="true" outlineLevel="0" collapsed="false">
      <c r="A159" s="425" t="s">
        <v>444</v>
      </c>
      <c r="B159" s="426"/>
      <c r="C159" s="427" t="n">
        <v>11</v>
      </c>
      <c r="D159" s="428" t="n">
        <v>11</v>
      </c>
    </row>
    <row r="160" customFormat="false" ht="14.25" hidden="false" customHeight="true" outlineLevel="0" collapsed="false">
      <c r="A160" s="425" t="s">
        <v>445</v>
      </c>
      <c r="B160" s="426"/>
      <c r="C160" s="429"/>
      <c r="D160" s="430" t="n">
        <v>89</v>
      </c>
    </row>
  </sheetData>
  <mergeCells count="7">
    <mergeCell ref="A1:D1"/>
    <mergeCell ref="C2:D2"/>
    <mergeCell ref="C3:D3"/>
    <mergeCell ref="A4:D4"/>
    <mergeCell ref="C6:D6"/>
    <mergeCell ref="A7:D7"/>
    <mergeCell ref="A93:D93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7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91" man="true" max="16383" min="0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K160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85" workbookViewId="0">
      <selection pane="topLeft" activeCell="A2" activeCellId="0" sqref="A2"/>
    </sheetView>
  </sheetViews>
  <sheetFormatPr defaultRowHeight="12.75" zeroHeight="false" outlineLevelRow="0" outlineLevelCol="0"/>
  <cols>
    <col collapsed="false" customWidth="true" hidden="false" outlineLevel="0" max="1" min="1" style="328" width="19.51"/>
    <col collapsed="false" customWidth="true" hidden="false" outlineLevel="0" max="2" min="2" style="329" width="65.34"/>
    <col collapsed="false" customWidth="true" hidden="false" outlineLevel="0" max="3" min="3" style="330" width="14.84"/>
    <col collapsed="false" customWidth="true" hidden="false" outlineLevel="0" max="4" min="4" style="331" width="14.84"/>
    <col collapsed="false" customWidth="true" hidden="false" outlineLevel="0" max="1025" min="5" style="331" width="9.33"/>
  </cols>
  <sheetData>
    <row r="1" s="333" customFormat="true" ht="16.5" hidden="false" customHeight="true" outlineLevel="0" collapsed="false">
      <c r="A1" s="332" t="s">
        <v>448</v>
      </c>
      <c r="B1" s="332"/>
      <c r="C1" s="332"/>
      <c r="D1" s="332"/>
    </row>
    <row r="2" s="337" customFormat="true" ht="28.5" hidden="false" customHeight="true" outlineLevel="0" collapsed="false">
      <c r="A2" s="334" t="s">
        <v>417</v>
      </c>
      <c r="B2" s="335" t="s">
        <v>418</v>
      </c>
      <c r="C2" s="336" t="s">
        <v>419</v>
      </c>
      <c r="D2" s="336"/>
    </row>
    <row r="3" s="337" customFormat="true" ht="24.75" hidden="false" customHeight="false" outlineLevel="0" collapsed="false">
      <c r="A3" s="338" t="s">
        <v>420</v>
      </c>
      <c r="B3" s="339" t="s">
        <v>449</v>
      </c>
      <c r="C3" s="340" t="s">
        <v>419</v>
      </c>
      <c r="D3" s="340"/>
    </row>
    <row r="4" s="342" customFormat="true" ht="15.95" hidden="false" customHeight="true" outlineLevel="0" collapsed="false">
      <c r="A4" s="341" t="s">
        <v>2</v>
      </c>
      <c r="B4" s="341"/>
      <c r="C4" s="341"/>
      <c r="D4" s="341"/>
    </row>
    <row r="5" customFormat="false" ht="13.5" hidden="false" customHeight="false" outlineLevel="0" collapsed="false">
      <c r="A5" s="343" t="s">
        <v>422</v>
      </c>
      <c r="B5" s="344" t="s">
        <v>423</v>
      </c>
      <c r="C5" s="345" t="s">
        <v>424</v>
      </c>
      <c r="D5" s="346" t="s">
        <v>425</v>
      </c>
    </row>
    <row r="6" s="350" customFormat="true" ht="12.95" hidden="false" customHeight="true" outlineLevel="0" collapsed="false">
      <c r="A6" s="347" t="s">
        <v>7</v>
      </c>
      <c r="B6" s="348" t="s">
        <v>8</v>
      </c>
      <c r="C6" s="349" t="s">
        <v>9</v>
      </c>
      <c r="D6" s="349"/>
    </row>
    <row r="7" s="350" customFormat="true" ht="15.95" hidden="false" customHeight="true" outlineLevel="0" collapsed="false">
      <c r="A7" s="351" t="s">
        <v>272</v>
      </c>
      <c r="B7" s="351"/>
      <c r="C7" s="351"/>
      <c r="D7" s="351"/>
    </row>
    <row r="8" s="350" customFormat="true" ht="12" hidden="false" customHeight="true" outlineLevel="0" collapsed="false">
      <c r="A8" s="54" t="s">
        <v>10</v>
      </c>
      <c r="B8" s="352" t="s">
        <v>11</v>
      </c>
      <c r="C8" s="431"/>
      <c r="D8" s="432"/>
    </row>
    <row r="9" s="356" customFormat="true" ht="12" hidden="false" customHeight="true" outlineLevel="0" collapsed="false">
      <c r="A9" s="353" t="s">
        <v>12</v>
      </c>
      <c r="B9" s="354" t="s">
        <v>13</v>
      </c>
      <c r="C9" s="444" t="s">
        <v>268</v>
      </c>
      <c r="D9" s="444"/>
    </row>
    <row r="10" s="360" customFormat="true" ht="12" hidden="false" customHeight="true" outlineLevel="0" collapsed="false">
      <c r="A10" s="357" t="s">
        <v>14</v>
      </c>
      <c r="B10" s="358" t="s">
        <v>15</v>
      </c>
      <c r="C10" s="444"/>
      <c r="D10" s="444"/>
    </row>
    <row r="11" s="360" customFormat="true" ht="12" hidden="false" customHeight="true" outlineLevel="0" collapsed="false">
      <c r="A11" s="357" t="s">
        <v>16</v>
      </c>
      <c r="B11" s="358" t="s">
        <v>17</v>
      </c>
      <c r="C11" s="444"/>
      <c r="D11" s="444"/>
    </row>
    <row r="12" s="360" customFormat="true" ht="12" hidden="false" customHeight="true" outlineLevel="0" collapsed="false">
      <c r="A12" s="357" t="s">
        <v>18</v>
      </c>
      <c r="B12" s="358" t="s">
        <v>19</v>
      </c>
      <c r="C12" s="444"/>
      <c r="D12" s="444"/>
    </row>
    <row r="13" s="360" customFormat="true" ht="12" hidden="false" customHeight="true" outlineLevel="0" collapsed="false">
      <c r="A13" s="357" t="s">
        <v>20</v>
      </c>
      <c r="B13" s="358" t="s">
        <v>426</v>
      </c>
      <c r="C13" s="444"/>
      <c r="D13" s="444"/>
    </row>
    <row r="14" s="356" customFormat="true" ht="12" hidden="false" customHeight="true" outlineLevel="0" collapsed="false">
      <c r="A14" s="361" t="s">
        <v>22</v>
      </c>
      <c r="B14" s="362" t="s">
        <v>23</v>
      </c>
      <c r="C14" s="444"/>
      <c r="D14" s="444"/>
    </row>
    <row r="15" s="356" customFormat="true" ht="12" hidden="false" customHeight="true" outlineLevel="0" collapsed="false">
      <c r="A15" s="54" t="s">
        <v>24</v>
      </c>
      <c r="B15" s="365" t="s">
        <v>25</v>
      </c>
      <c r="C15" s="431"/>
      <c r="D15" s="432"/>
    </row>
    <row r="16" s="356" customFormat="true" ht="12" hidden="false" customHeight="true" outlineLevel="0" collapsed="false">
      <c r="A16" s="353" t="s">
        <v>26</v>
      </c>
      <c r="B16" s="354" t="s">
        <v>27</v>
      </c>
      <c r="C16" s="156"/>
      <c r="D16" s="433"/>
    </row>
    <row r="17" s="356" customFormat="true" ht="12" hidden="false" customHeight="true" outlineLevel="0" collapsed="false">
      <c r="A17" s="357" t="s">
        <v>28</v>
      </c>
      <c r="B17" s="358" t="s">
        <v>29</v>
      </c>
      <c r="C17" s="154"/>
      <c r="D17" s="434"/>
    </row>
    <row r="18" s="356" customFormat="true" ht="12" hidden="false" customHeight="true" outlineLevel="0" collapsed="false">
      <c r="A18" s="357" t="s">
        <v>30</v>
      </c>
      <c r="B18" s="358" t="s">
        <v>31</v>
      </c>
      <c r="C18" s="154"/>
      <c r="D18" s="434"/>
    </row>
    <row r="19" s="356" customFormat="true" ht="12" hidden="false" customHeight="true" outlineLevel="0" collapsed="false">
      <c r="A19" s="357" t="s">
        <v>32</v>
      </c>
      <c r="B19" s="358" t="s">
        <v>33</v>
      </c>
      <c r="C19" s="154"/>
      <c r="D19" s="434"/>
    </row>
    <row r="20" s="356" customFormat="true" ht="12" hidden="false" customHeight="true" outlineLevel="0" collapsed="false">
      <c r="A20" s="357" t="s">
        <v>34</v>
      </c>
      <c r="B20" s="358" t="s">
        <v>35</v>
      </c>
      <c r="C20" s="154"/>
      <c r="D20" s="359"/>
    </row>
    <row r="21" s="360" customFormat="true" ht="12" hidden="false" customHeight="true" outlineLevel="0" collapsed="false">
      <c r="A21" s="361" t="s">
        <v>36</v>
      </c>
      <c r="B21" s="362" t="s">
        <v>37</v>
      </c>
      <c r="C21" s="363"/>
      <c r="D21" s="371"/>
    </row>
    <row r="22" s="360" customFormat="true" ht="12" hidden="false" customHeight="true" outlineLevel="0" collapsed="false">
      <c r="A22" s="54" t="s">
        <v>38</v>
      </c>
      <c r="B22" s="352" t="s">
        <v>39</v>
      </c>
      <c r="C22" s="431"/>
      <c r="D22" s="432"/>
    </row>
    <row r="23" s="360" customFormat="true" ht="12" hidden="false" customHeight="true" outlineLevel="0" collapsed="false">
      <c r="A23" s="353" t="s">
        <v>40</v>
      </c>
      <c r="B23" s="354" t="s">
        <v>41</v>
      </c>
      <c r="C23" s="156"/>
      <c r="D23" s="355"/>
    </row>
    <row r="24" s="356" customFormat="true" ht="12" hidden="false" customHeight="true" outlineLevel="0" collapsed="false">
      <c r="A24" s="357" t="s">
        <v>42</v>
      </c>
      <c r="B24" s="358" t="s">
        <v>43</v>
      </c>
      <c r="C24" s="154"/>
      <c r="D24" s="434"/>
    </row>
    <row r="25" s="360" customFormat="true" ht="12" hidden="false" customHeight="true" outlineLevel="0" collapsed="false">
      <c r="A25" s="357" t="s">
        <v>44</v>
      </c>
      <c r="B25" s="358" t="s">
        <v>45</v>
      </c>
      <c r="C25" s="154"/>
      <c r="D25" s="359"/>
    </row>
    <row r="26" s="360" customFormat="true" ht="12" hidden="false" customHeight="true" outlineLevel="0" collapsed="false">
      <c r="A26" s="357" t="s">
        <v>46</v>
      </c>
      <c r="B26" s="358" t="s">
        <v>47</v>
      </c>
      <c r="C26" s="154"/>
      <c r="D26" s="359"/>
    </row>
    <row r="27" s="360" customFormat="true" ht="12" hidden="false" customHeight="true" outlineLevel="0" collapsed="false">
      <c r="A27" s="357" t="s">
        <v>48</v>
      </c>
      <c r="B27" s="358" t="s">
        <v>49</v>
      </c>
      <c r="C27" s="154"/>
      <c r="D27" s="359"/>
    </row>
    <row r="28" s="360" customFormat="true" ht="12" hidden="false" customHeight="true" outlineLevel="0" collapsed="false">
      <c r="A28" s="361" t="s">
        <v>50</v>
      </c>
      <c r="B28" s="362" t="s">
        <v>51</v>
      </c>
      <c r="C28" s="363"/>
      <c r="D28" s="371"/>
    </row>
    <row r="29" s="360" customFormat="true" ht="12" hidden="false" customHeight="true" outlineLevel="0" collapsed="false">
      <c r="A29" s="54" t="s">
        <v>52</v>
      </c>
      <c r="B29" s="352" t="s">
        <v>53</v>
      </c>
      <c r="C29" s="431"/>
      <c r="D29" s="432"/>
    </row>
    <row r="30" s="360" customFormat="true" ht="12" hidden="false" customHeight="true" outlineLevel="0" collapsed="false">
      <c r="A30" s="353" t="s">
        <v>54</v>
      </c>
      <c r="B30" s="354" t="s">
        <v>427</v>
      </c>
      <c r="C30" s="369"/>
      <c r="D30" s="370"/>
    </row>
    <row r="31" s="360" customFormat="true" ht="12" hidden="false" customHeight="true" outlineLevel="0" collapsed="false">
      <c r="A31" s="357" t="s">
        <v>56</v>
      </c>
      <c r="B31" s="358" t="s">
        <v>57</v>
      </c>
      <c r="C31" s="154"/>
      <c r="D31" s="359"/>
    </row>
    <row r="32" s="360" customFormat="true" ht="12" hidden="false" customHeight="true" outlineLevel="0" collapsed="false">
      <c r="A32" s="357" t="s">
        <v>58</v>
      </c>
      <c r="B32" s="358" t="s">
        <v>59</v>
      </c>
      <c r="C32" s="154"/>
      <c r="D32" s="359"/>
    </row>
    <row r="33" s="360" customFormat="true" ht="12" hidden="false" customHeight="true" outlineLevel="0" collapsed="false">
      <c r="A33" s="357" t="s">
        <v>60</v>
      </c>
      <c r="B33" s="358" t="s">
        <v>61</v>
      </c>
      <c r="C33" s="154"/>
      <c r="D33" s="359"/>
    </row>
    <row r="34" s="360" customFormat="true" ht="12" hidden="false" customHeight="true" outlineLevel="0" collapsed="false">
      <c r="A34" s="357" t="s">
        <v>62</v>
      </c>
      <c r="B34" s="358" t="s">
        <v>63</v>
      </c>
      <c r="C34" s="154"/>
      <c r="D34" s="359"/>
    </row>
    <row r="35" s="360" customFormat="true" ht="12" hidden="false" customHeight="true" outlineLevel="0" collapsed="false">
      <c r="A35" s="357" t="s">
        <v>64</v>
      </c>
      <c r="B35" s="358" t="s">
        <v>65</v>
      </c>
      <c r="C35" s="154"/>
      <c r="D35" s="359"/>
    </row>
    <row r="36" s="360" customFormat="true" ht="12" hidden="false" customHeight="true" outlineLevel="0" collapsed="false">
      <c r="A36" s="361" t="s">
        <v>66</v>
      </c>
      <c r="B36" s="362" t="s">
        <v>67</v>
      </c>
      <c r="C36" s="363"/>
      <c r="D36" s="371"/>
    </row>
    <row r="37" s="360" customFormat="true" ht="12" hidden="false" customHeight="true" outlineLevel="0" collapsed="false">
      <c r="A37" s="54" t="s">
        <v>68</v>
      </c>
      <c r="B37" s="352" t="s">
        <v>69</v>
      </c>
      <c r="C37" s="431"/>
      <c r="D37" s="432"/>
    </row>
    <row r="38" s="360" customFormat="true" ht="12" hidden="false" customHeight="true" outlineLevel="0" collapsed="false">
      <c r="A38" s="353" t="s">
        <v>70</v>
      </c>
      <c r="B38" s="354" t="s">
        <v>71</v>
      </c>
      <c r="C38" s="156"/>
      <c r="D38" s="355"/>
    </row>
    <row r="39" s="360" customFormat="true" ht="12" hidden="false" customHeight="true" outlineLevel="0" collapsed="false">
      <c r="A39" s="357" t="s">
        <v>72</v>
      </c>
      <c r="B39" s="358" t="s">
        <v>73</v>
      </c>
      <c r="C39" s="154"/>
      <c r="D39" s="359"/>
    </row>
    <row r="40" s="360" customFormat="true" ht="12" hidden="false" customHeight="true" outlineLevel="0" collapsed="false">
      <c r="A40" s="357" t="s">
        <v>74</v>
      </c>
      <c r="B40" s="358" t="s">
        <v>75</v>
      </c>
      <c r="C40" s="154"/>
      <c r="D40" s="359"/>
    </row>
    <row r="41" s="360" customFormat="true" ht="12" hidden="false" customHeight="true" outlineLevel="0" collapsed="false">
      <c r="A41" s="357" t="s">
        <v>76</v>
      </c>
      <c r="B41" s="358" t="s">
        <v>77</v>
      </c>
      <c r="C41" s="154"/>
      <c r="D41" s="359"/>
    </row>
    <row r="42" s="360" customFormat="true" ht="12" hidden="false" customHeight="true" outlineLevel="0" collapsed="false">
      <c r="A42" s="357" t="s">
        <v>78</v>
      </c>
      <c r="B42" s="358" t="s">
        <v>79</v>
      </c>
      <c r="C42" s="154"/>
      <c r="D42" s="359"/>
    </row>
    <row r="43" s="360" customFormat="true" ht="12" hidden="false" customHeight="true" outlineLevel="0" collapsed="false">
      <c r="A43" s="357" t="s">
        <v>80</v>
      </c>
      <c r="B43" s="358" t="s">
        <v>81</v>
      </c>
      <c r="C43" s="154"/>
      <c r="D43" s="359"/>
    </row>
    <row r="44" s="360" customFormat="true" ht="12" hidden="false" customHeight="true" outlineLevel="0" collapsed="false">
      <c r="A44" s="357" t="s">
        <v>83</v>
      </c>
      <c r="B44" s="358" t="s">
        <v>84</v>
      </c>
      <c r="C44" s="154"/>
      <c r="D44" s="359"/>
    </row>
    <row r="45" s="360" customFormat="true" ht="12" hidden="false" customHeight="true" outlineLevel="0" collapsed="false">
      <c r="A45" s="357" t="s">
        <v>85</v>
      </c>
      <c r="B45" s="358" t="s">
        <v>86</v>
      </c>
      <c r="C45" s="154"/>
      <c r="D45" s="359"/>
    </row>
    <row r="46" s="360" customFormat="true" ht="12" hidden="false" customHeight="true" outlineLevel="0" collapsed="false">
      <c r="A46" s="357" t="s">
        <v>87</v>
      </c>
      <c r="B46" s="358" t="s">
        <v>88</v>
      </c>
      <c r="C46" s="154"/>
      <c r="D46" s="359"/>
    </row>
    <row r="47" s="360" customFormat="true" ht="12" hidden="false" customHeight="true" outlineLevel="0" collapsed="false">
      <c r="A47" s="361" t="s">
        <v>89</v>
      </c>
      <c r="B47" s="362" t="s">
        <v>90</v>
      </c>
      <c r="C47" s="154"/>
      <c r="D47" s="359"/>
    </row>
    <row r="48" s="360" customFormat="true" ht="12" hidden="false" customHeight="true" outlineLevel="0" collapsed="false">
      <c r="A48" s="361" t="s">
        <v>91</v>
      </c>
      <c r="B48" s="362" t="s">
        <v>92</v>
      </c>
      <c r="C48" s="363"/>
      <c r="D48" s="371"/>
    </row>
    <row r="49" s="360" customFormat="true" ht="12" hidden="false" customHeight="true" outlineLevel="0" collapsed="false">
      <c r="A49" s="54" t="s">
        <v>93</v>
      </c>
      <c r="B49" s="352" t="s">
        <v>94</v>
      </c>
      <c r="C49" s="431"/>
      <c r="D49" s="432"/>
    </row>
    <row r="50" s="360" customFormat="true" ht="12" hidden="false" customHeight="true" outlineLevel="0" collapsed="false">
      <c r="A50" s="353" t="s">
        <v>95</v>
      </c>
      <c r="B50" s="354" t="s">
        <v>96</v>
      </c>
      <c r="C50" s="156"/>
      <c r="D50" s="355"/>
    </row>
    <row r="51" s="360" customFormat="true" ht="12" hidden="false" customHeight="true" outlineLevel="0" collapsed="false">
      <c r="A51" s="357" t="s">
        <v>97</v>
      </c>
      <c r="B51" s="358" t="s">
        <v>98</v>
      </c>
      <c r="C51" s="154"/>
      <c r="D51" s="359"/>
    </row>
    <row r="52" s="360" customFormat="true" ht="12" hidden="false" customHeight="true" outlineLevel="0" collapsed="false">
      <c r="A52" s="357" t="s">
        <v>99</v>
      </c>
      <c r="B52" s="358" t="s">
        <v>100</v>
      </c>
      <c r="C52" s="154"/>
      <c r="D52" s="359"/>
    </row>
    <row r="53" s="360" customFormat="true" ht="12" hidden="false" customHeight="true" outlineLevel="0" collapsed="false">
      <c r="A53" s="357" t="s">
        <v>101</v>
      </c>
      <c r="B53" s="358" t="s">
        <v>102</v>
      </c>
      <c r="C53" s="154"/>
      <c r="D53" s="359"/>
    </row>
    <row r="54" s="360" customFormat="true" ht="12" hidden="false" customHeight="true" outlineLevel="0" collapsed="false">
      <c r="A54" s="361" t="s">
        <v>103</v>
      </c>
      <c r="B54" s="362" t="s">
        <v>104</v>
      </c>
      <c r="C54" s="363"/>
      <c r="D54" s="371"/>
    </row>
    <row r="55" s="360" customFormat="true" ht="12" hidden="false" customHeight="true" outlineLevel="0" collapsed="false">
      <c r="A55" s="54" t="s">
        <v>105</v>
      </c>
      <c r="B55" s="352" t="s">
        <v>106</v>
      </c>
      <c r="C55" s="431"/>
      <c r="D55" s="432"/>
    </row>
    <row r="56" s="360" customFormat="true" ht="12" hidden="false" customHeight="true" outlineLevel="0" collapsed="false">
      <c r="A56" s="353" t="s">
        <v>107</v>
      </c>
      <c r="B56" s="354" t="s">
        <v>108</v>
      </c>
      <c r="C56" s="156"/>
      <c r="D56" s="355"/>
    </row>
    <row r="57" s="360" customFormat="true" ht="12" hidden="false" customHeight="true" outlineLevel="0" collapsed="false">
      <c r="A57" s="357" t="s">
        <v>109</v>
      </c>
      <c r="B57" s="358" t="s">
        <v>110</v>
      </c>
      <c r="C57" s="154"/>
      <c r="D57" s="359"/>
    </row>
    <row r="58" s="360" customFormat="true" ht="12" hidden="false" customHeight="true" outlineLevel="0" collapsed="false">
      <c r="A58" s="357" t="s">
        <v>111</v>
      </c>
      <c r="B58" s="358" t="s">
        <v>112</v>
      </c>
      <c r="C58" s="154"/>
      <c r="D58" s="359"/>
    </row>
    <row r="59" s="360" customFormat="true" ht="12" hidden="false" customHeight="true" outlineLevel="0" collapsed="false">
      <c r="A59" s="361" t="s">
        <v>113</v>
      </c>
      <c r="B59" s="362" t="s">
        <v>114</v>
      </c>
      <c r="C59" s="363"/>
      <c r="D59" s="371"/>
    </row>
    <row r="60" s="360" customFormat="true" ht="12" hidden="false" customHeight="true" outlineLevel="0" collapsed="false">
      <c r="A60" s="54" t="s">
        <v>115</v>
      </c>
      <c r="B60" s="365" t="s">
        <v>116</v>
      </c>
      <c r="C60" s="431"/>
      <c r="D60" s="432"/>
    </row>
    <row r="61" s="360" customFormat="true" ht="12" hidden="false" customHeight="true" outlineLevel="0" collapsed="false">
      <c r="A61" s="353" t="s">
        <v>117</v>
      </c>
      <c r="B61" s="354" t="s">
        <v>118</v>
      </c>
      <c r="C61" s="156"/>
      <c r="D61" s="355"/>
    </row>
    <row r="62" s="360" customFormat="true" ht="12" hidden="false" customHeight="true" outlineLevel="0" collapsed="false">
      <c r="A62" s="357" t="s">
        <v>119</v>
      </c>
      <c r="B62" s="358" t="s">
        <v>120</v>
      </c>
      <c r="C62" s="154"/>
      <c r="D62" s="359"/>
    </row>
    <row r="63" s="360" customFormat="true" ht="12" hidden="false" customHeight="true" outlineLevel="0" collapsed="false">
      <c r="A63" s="357" t="s">
        <v>121</v>
      </c>
      <c r="B63" s="358" t="s">
        <v>122</v>
      </c>
      <c r="C63" s="154"/>
      <c r="D63" s="359"/>
    </row>
    <row r="64" s="360" customFormat="true" ht="12" hidden="false" customHeight="true" outlineLevel="0" collapsed="false">
      <c r="A64" s="361" t="s">
        <v>123</v>
      </c>
      <c r="B64" s="362" t="s">
        <v>124</v>
      </c>
      <c r="C64" s="363"/>
      <c r="D64" s="371"/>
    </row>
    <row r="65" s="360" customFormat="true" ht="12" hidden="false" customHeight="true" outlineLevel="0" collapsed="false">
      <c r="A65" s="54" t="s">
        <v>262</v>
      </c>
      <c r="B65" s="352" t="s">
        <v>126</v>
      </c>
      <c r="C65" s="431"/>
      <c r="D65" s="432"/>
    </row>
    <row r="66" s="360" customFormat="true" ht="12" hidden="false" customHeight="true" outlineLevel="0" collapsed="false">
      <c r="A66" s="373" t="s">
        <v>428</v>
      </c>
      <c r="B66" s="365" t="s">
        <v>128</v>
      </c>
      <c r="C66" s="431"/>
      <c r="D66" s="432"/>
    </row>
    <row r="67" s="360" customFormat="true" ht="12" hidden="false" customHeight="true" outlineLevel="0" collapsed="false">
      <c r="A67" s="353" t="s">
        <v>129</v>
      </c>
      <c r="B67" s="354" t="s">
        <v>130</v>
      </c>
      <c r="C67" s="156"/>
      <c r="D67" s="355"/>
    </row>
    <row r="68" s="360" customFormat="true" ht="12" hidden="false" customHeight="true" outlineLevel="0" collapsed="false">
      <c r="A68" s="357" t="s">
        <v>131</v>
      </c>
      <c r="B68" s="358" t="s">
        <v>132</v>
      </c>
      <c r="C68" s="154"/>
      <c r="D68" s="359"/>
    </row>
    <row r="69" s="360" customFormat="true" ht="12" hidden="false" customHeight="true" outlineLevel="0" collapsed="false">
      <c r="A69" s="361" t="s">
        <v>133</v>
      </c>
      <c r="B69" s="374" t="s">
        <v>429</v>
      </c>
      <c r="C69" s="363"/>
      <c r="D69" s="371"/>
    </row>
    <row r="70" s="360" customFormat="true" ht="12" hidden="false" customHeight="true" outlineLevel="0" collapsed="false">
      <c r="A70" s="373" t="s">
        <v>135</v>
      </c>
      <c r="B70" s="365" t="s">
        <v>136</v>
      </c>
      <c r="C70" s="431"/>
      <c r="D70" s="432"/>
    </row>
    <row r="71" s="360" customFormat="true" ht="12" hidden="false" customHeight="true" outlineLevel="0" collapsed="false">
      <c r="A71" s="353" t="s">
        <v>137</v>
      </c>
      <c r="B71" s="354" t="s">
        <v>138</v>
      </c>
      <c r="C71" s="156"/>
      <c r="D71" s="355"/>
    </row>
    <row r="72" s="360" customFormat="true" ht="12" hidden="false" customHeight="true" outlineLevel="0" collapsed="false">
      <c r="A72" s="357" t="s">
        <v>139</v>
      </c>
      <c r="B72" s="358" t="s">
        <v>140</v>
      </c>
      <c r="C72" s="154"/>
      <c r="D72" s="359"/>
    </row>
    <row r="73" s="360" customFormat="true" ht="12" hidden="false" customHeight="true" outlineLevel="0" collapsed="false">
      <c r="A73" s="357" t="s">
        <v>141</v>
      </c>
      <c r="B73" s="358" t="s">
        <v>142</v>
      </c>
      <c r="C73" s="154"/>
      <c r="D73" s="359"/>
    </row>
    <row r="74" s="360" customFormat="true" ht="12" hidden="false" customHeight="true" outlineLevel="0" collapsed="false">
      <c r="A74" s="361" t="s">
        <v>143</v>
      </c>
      <c r="B74" s="362" t="s">
        <v>144</v>
      </c>
      <c r="C74" s="363"/>
      <c r="D74" s="371"/>
    </row>
    <row r="75" s="360" customFormat="true" ht="12" hidden="false" customHeight="true" outlineLevel="0" collapsed="false">
      <c r="A75" s="373" t="s">
        <v>145</v>
      </c>
      <c r="B75" s="365" t="s">
        <v>146</v>
      </c>
      <c r="C75" s="431"/>
      <c r="D75" s="432"/>
    </row>
    <row r="76" s="360" customFormat="true" ht="12" hidden="false" customHeight="true" outlineLevel="0" collapsed="false">
      <c r="A76" s="353" t="s">
        <v>147</v>
      </c>
      <c r="B76" s="354" t="s">
        <v>148</v>
      </c>
      <c r="C76" s="156"/>
      <c r="D76" s="355"/>
    </row>
    <row r="77" s="360" customFormat="true" ht="12" hidden="false" customHeight="true" outlineLevel="0" collapsed="false">
      <c r="A77" s="361" t="s">
        <v>149</v>
      </c>
      <c r="B77" s="362" t="s">
        <v>150</v>
      </c>
      <c r="C77" s="363"/>
      <c r="D77" s="371"/>
    </row>
    <row r="78" s="356" customFormat="true" ht="12" hidden="false" customHeight="true" outlineLevel="0" collapsed="false">
      <c r="A78" s="373" t="s">
        <v>151</v>
      </c>
      <c r="B78" s="365" t="s">
        <v>152</v>
      </c>
      <c r="C78" s="431"/>
      <c r="D78" s="432"/>
    </row>
    <row r="79" s="360" customFormat="true" ht="12" hidden="false" customHeight="true" outlineLevel="0" collapsed="false">
      <c r="A79" s="353" t="s">
        <v>153</v>
      </c>
      <c r="B79" s="354" t="s">
        <v>154</v>
      </c>
      <c r="C79" s="156"/>
      <c r="D79" s="355"/>
    </row>
    <row r="80" s="360" customFormat="true" ht="12" hidden="false" customHeight="true" outlineLevel="0" collapsed="false">
      <c r="A80" s="357" t="s">
        <v>155</v>
      </c>
      <c r="B80" s="358" t="s">
        <v>156</v>
      </c>
      <c r="C80" s="154"/>
      <c r="D80" s="359"/>
    </row>
    <row r="81" s="360" customFormat="true" ht="12" hidden="false" customHeight="true" outlineLevel="0" collapsed="false">
      <c r="A81" s="361" t="s">
        <v>157</v>
      </c>
      <c r="B81" s="362" t="s">
        <v>158</v>
      </c>
      <c r="C81" s="363"/>
      <c r="D81" s="371"/>
    </row>
    <row r="82" s="360" customFormat="true" ht="12" hidden="false" customHeight="true" outlineLevel="0" collapsed="false">
      <c r="A82" s="373" t="s">
        <v>159</v>
      </c>
      <c r="B82" s="365" t="s">
        <v>160</v>
      </c>
      <c r="C82" s="431"/>
      <c r="D82" s="432"/>
    </row>
    <row r="83" s="360" customFormat="true" ht="12" hidden="false" customHeight="true" outlineLevel="0" collapsed="false">
      <c r="A83" s="375" t="s">
        <v>161</v>
      </c>
      <c r="B83" s="354" t="s">
        <v>162</v>
      </c>
      <c r="C83" s="156"/>
      <c r="D83" s="355"/>
    </row>
    <row r="84" s="360" customFormat="true" ht="12" hidden="false" customHeight="true" outlineLevel="0" collapsed="false">
      <c r="A84" s="376" t="s">
        <v>163</v>
      </c>
      <c r="B84" s="358" t="s">
        <v>164</v>
      </c>
      <c r="C84" s="154"/>
      <c r="D84" s="359"/>
    </row>
    <row r="85" s="360" customFormat="true" ht="12" hidden="false" customHeight="true" outlineLevel="0" collapsed="false">
      <c r="A85" s="376" t="s">
        <v>165</v>
      </c>
      <c r="B85" s="358" t="s">
        <v>166</v>
      </c>
      <c r="C85" s="154"/>
      <c r="D85" s="359"/>
    </row>
    <row r="86" s="356" customFormat="true" ht="12" hidden="false" customHeight="true" outlineLevel="0" collapsed="false">
      <c r="A86" s="377" t="s">
        <v>167</v>
      </c>
      <c r="B86" s="362" t="s">
        <v>168</v>
      </c>
      <c r="C86" s="363"/>
      <c r="D86" s="435"/>
    </row>
    <row r="87" s="356" customFormat="true" ht="12" hidden="false" customHeight="true" outlineLevel="0" collapsed="false">
      <c r="A87" s="373" t="s">
        <v>169</v>
      </c>
      <c r="B87" s="365" t="s">
        <v>170</v>
      </c>
      <c r="C87" s="436"/>
      <c r="D87" s="437"/>
    </row>
    <row r="88" s="356" customFormat="true" ht="12" hidden="false" customHeight="true" outlineLevel="0" collapsed="false">
      <c r="A88" s="373" t="s">
        <v>430</v>
      </c>
      <c r="B88" s="365" t="s">
        <v>172</v>
      </c>
      <c r="C88" s="436"/>
      <c r="D88" s="437"/>
    </row>
    <row r="89" s="356" customFormat="true" ht="12" hidden="false" customHeight="true" outlineLevel="0" collapsed="false">
      <c r="A89" s="373" t="s">
        <v>431</v>
      </c>
      <c r="B89" s="379" t="s">
        <v>174</v>
      </c>
      <c r="C89" s="431"/>
      <c r="D89" s="432"/>
    </row>
    <row r="90" s="356" customFormat="true" ht="12" hidden="false" customHeight="true" outlineLevel="0" collapsed="false">
      <c r="A90" s="380" t="s">
        <v>432</v>
      </c>
      <c r="B90" s="381" t="s">
        <v>433</v>
      </c>
      <c r="C90" s="431"/>
      <c r="D90" s="432"/>
    </row>
    <row r="91" s="356" customFormat="true" ht="12" hidden="false" customHeight="true" outlineLevel="0" collapsed="false">
      <c r="A91" s="382"/>
      <c r="B91" s="383"/>
      <c r="C91" s="384"/>
      <c r="D91" s="384"/>
    </row>
    <row r="92" s="360" customFormat="true" ht="15" hidden="false" customHeight="true" outlineLevel="0" collapsed="false">
      <c r="A92" s="385"/>
      <c r="B92" s="386"/>
      <c r="C92" s="387"/>
      <c r="D92" s="388"/>
    </row>
    <row r="93" s="350" customFormat="true" ht="16.5" hidden="false" customHeight="true" outlineLevel="0" collapsed="false">
      <c r="A93" s="351" t="s">
        <v>273</v>
      </c>
      <c r="B93" s="351"/>
      <c r="C93" s="351"/>
      <c r="D93" s="351"/>
    </row>
    <row r="94" s="391" customFormat="true" ht="12" hidden="false" customHeight="true" outlineLevel="0" collapsed="false">
      <c r="A94" s="389" t="s">
        <v>10</v>
      </c>
      <c r="B94" s="390" t="s">
        <v>434</v>
      </c>
      <c r="C94" s="431"/>
      <c r="D94" s="431"/>
    </row>
    <row r="95" customFormat="false" ht="12" hidden="false" customHeight="true" outlineLevel="0" collapsed="false">
      <c r="A95" s="392" t="s">
        <v>12</v>
      </c>
      <c r="B95" s="393" t="s">
        <v>181</v>
      </c>
      <c r="C95" s="156"/>
      <c r="D95" s="157"/>
    </row>
    <row r="96" customFormat="false" ht="12" hidden="false" customHeight="true" outlineLevel="0" collapsed="false">
      <c r="A96" s="357" t="s">
        <v>14</v>
      </c>
      <c r="B96" s="394" t="s">
        <v>182</v>
      </c>
      <c r="C96" s="154"/>
      <c r="D96" s="158"/>
    </row>
    <row r="97" customFormat="false" ht="12" hidden="false" customHeight="true" outlineLevel="0" collapsed="false">
      <c r="A97" s="357" t="s">
        <v>16</v>
      </c>
      <c r="B97" s="394" t="s">
        <v>183</v>
      </c>
      <c r="C97" s="154"/>
      <c r="D97" s="158"/>
    </row>
    <row r="98" customFormat="false" ht="12" hidden="false" customHeight="true" outlineLevel="0" collapsed="false">
      <c r="A98" s="357" t="s">
        <v>18</v>
      </c>
      <c r="B98" s="395" t="s">
        <v>184</v>
      </c>
      <c r="C98" s="154"/>
      <c r="D98" s="158"/>
    </row>
    <row r="99" customFormat="false" ht="12" hidden="false" customHeight="true" outlineLevel="0" collapsed="false">
      <c r="A99" s="357" t="s">
        <v>185</v>
      </c>
      <c r="B99" s="64" t="s">
        <v>186</v>
      </c>
      <c r="C99" s="154"/>
      <c r="D99" s="154"/>
    </row>
    <row r="100" customFormat="false" ht="12" hidden="false" customHeight="true" outlineLevel="0" collapsed="false">
      <c r="A100" s="357" t="s">
        <v>22</v>
      </c>
      <c r="B100" s="394" t="s">
        <v>435</v>
      </c>
      <c r="C100" s="154"/>
      <c r="D100" s="158"/>
    </row>
    <row r="101" customFormat="false" ht="12" hidden="false" customHeight="true" outlineLevel="0" collapsed="false">
      <c r="A101" s="357" t="s">
        <v>188</v>
      </c>
      <c r="B101" s="397" t="s">
        <v>189</v>
      </c>
      <c r="C101" s="154"/>
      <c r="D101" s="158"/>
    </row>
    <row r="102" customFormat="false" ht="12" hidden="false" customHeight="true" outlineLevel="0" collapsed="false">
      <c r="A102" s="357" t="s">
        <v>190</v>
      </c>
      <c r="B102" s="397" t="s">
        <v>191</v>
      </c>
      <c r="C102" s="154"/>
      <c r="D102" s="158"/>
    </row>
    <row r="103" customFormat="false" ht="12" hidden="false" customHeight="true" outlineLevel="0" collapsed="false">
      <c r="A103" s="357" t="s">
        <v>192</v>
      </c>
      <c r="B103" s="397" t="s">
        <v>193</v>
      </c>
      <c r="C103" s="154"/>
      <c r="D103" s="158"/>
    </row>
    <row r="104" customFormat="false" ht="12" hidden="false" customHeight="true" outlineLevel="0" collapsed="false">
      <c r="A104" s="357" t="s">
        <v>194</v>
      </c>
      <c r="B104" s="398" t="s">
        <v>195</v>
      </c>
      <c r="C104" s="154"/>
      <c r="D104" s="158"/>
    </row>
    <row r="105" customFormat="false" ht="21.75" hidden="false" customHeight="true" outlineLevel="0" collapsed="false">
      <c r="A105" s="357" t="s">
        <v>196</v>
      </c>
      <c r="B105" s="398" t="s">
        <v>197</v>
      </c>
      <c r="C105" s="154"/>
      <c r="D105" s="158"/>
    </row>
    <row r="106" customFormat="false" ht="12" hidden="false" customHeight="true" outlineLevel="0" collapsed="false">
      <c r="A106" s="357" t="s">
        <v>198</v>
      </c>
      <c r="B106" s="397" t="s">
        <v>199</v>
      </c>
      <c r="C106" s="154"/>
      <c r="D106" s="158"/>
    </row>
    <row r="107" customFormat="false" ht="12" hidden="false" customHeight="true" outlineLevel="0" collapsed="false">
      <c r="A107" s="357" t="s">
        <v>200</v>
      </c>
      <c r="B107" s="397" t="s">
        <v>201</v>
      </c>
      <c r="C107" s="154"/>
      <c r="D107" s="158"/>
    </row>
    <row r="108" customFormat="false" ht="12" hidden="false" customHeight="true" outlineLevel="0" collapsed="false">
      <c r="A108" s="357" t="s">
        <v>202</v>
      </c>
      <c r="B108" s="398" t="s">
        <v>203</v>
      </c>
      <c r="C108" s="154"/>
      <c r="D108" s="158"/>
    </row>
    <row r="109" customFormat="false" ht="12" hidden="false" customHeight="true" outlineLevel="0" collapsed="false">
      <c r="A109" s="399" t="s">
        <v>204</v>
      </c>
      <c r="B109" s="400" t="s">
        <v>205</v>
      </c>
      <c r="C109" s="154"/>
      <c r="D109" s="158"/>
    </row>
    <row r="110" customFormat="false" ht="12" hidden="false" customHeight="true" outlineLevel="0" collapsed="false">
      <c r="A110" s="357" t="s">
        <v>206</v>
      </c>
      <c r="B110" s="400" t="s">
        <v>207</v>
      </c>
      <c r="C110" s="154"/>
      <c r="D110" s="158"/>
    </row>
    <row r="111" customFormat="false" ht="12" hidden="false" customHeight="true" outlineLevel="0" collapsed="false">
      <c r="A111" s="357" t="s">
        <v>208</v>
      </c>
      <c r="B111" s="398" t="s">
        <v>209</v>
      </c>
      <c r="C111" s="154"/>
      <c r="D111" s="158"/>
    </row>
    <row r="112" customFormat="false" ht="12" hidden="false" customHeight="true" outlineLevel="0" collapsed="false">
      <c r="A112" s="357" t="s">
        <v>210</v>
      </c>
      <c r="B112" s="395" t="s">
        <v>211</v>
      </c>
      <c r="C112" s="154"/>
      <c r="D112" s="158"/>
    </row>
    <row r="113" customFormat="false" ht="12" hidden="false" customHeight="true" outlineLevel="0" collapsed="false">
      <c r="A113" s="361" t="s">
        <v>212</v>
      </c>
      <c r="B113" s="394" t="s">
        <v>436</v>
      </c>
      <c r="C113" s="154"/>
      <c r="D113" s="158"/>
    </row>
    <row r="114" customFormat="false" ht="12" hidden="false" customHeight="true" outlineLevel="0" collapsed="false">
      <c r="A114" s="401" t="s">
        <v>214</v>
      </c>
      <c r="B114" s="402" t="s">
        <v>437</v>
      </c>
      <c r="C114" s="363"/>
      <c r="D114" s="364"/>
    </row>
    <row r="115" customFormat="false" ht="12" hidden="false" customHeight="true" outlineLevel="0" collapsed="false">
      <c r="A115" s="54" t="s">
        <v>24</v>
      </c>
      <c r="B115" s="404" t="s">
        <v>216</v>
      </c>
      <c r="C115" s="431"/>
      <c r="D115" s="432"/>
    </row>
    <row r="116" customFormat="false" ht="12" hidden="false" customHeight="true" outlineLevel="0" collapsed="false">
      <c r="A116" s="353" t="s">
        <v>26</v>
      </c>
      <c r="B116" s="394" t="s">
        <v>217</v>
      </c>
      <c r="C116" s="156"/>
      <c r="D116" s="157"/>
    </row>
    <row r="117" customFormat="false" ht="12" hidden="false" customHeight="true" outlineLevel="0" collapsed="false">
      <c r="A117" s="353" t="s">
        <v>28</v>
      </c>
      <c r="B117" s="405" t="s">
        <v>218</v>
      </c>
      <c r="C117" s="154"/>
      <c r="D117" s="158"/>
    </row>
    <row r="118" customFormat="false" ht="12" hidden="false" customHeight="true" outlineLevel="0" collapsed="false">
      <c r="A118" s="353" t="s">
        <v>30</v>
      </c>
      <c r="B118" s="405" t="s">
        <v>219</v>
      </c>
      <c r="C118" s="154"/>
      <c r="D118" s="158"/>
    </row>
    <row r="119" customFormat="false" ht="12" hidden="false" customHeight="true" outlineLevel="0" collapsed="false">
      <c r="A119" s="353" t="s">
        <v>32</v>
      </c>
      <c r="B119" s="405" t="s">
        <v>220</v>
      </c>
      <c r="C119" s="154"/>
      <c r="D119" s="158"/>
    </row>
    <row r="120" customFormat="false" ht="12" hidden="false" customHeight="true" outlineLevel="0" collapsed="false">
      <c r="A120" s="353" t="s">
        <v>34</v>
      </c>
      <c r="B120" s="406" t="s">
        <v>221</v>
      </c>
      <c r="C120" s="154"/>
      <c r="D120" s="158"/>
    </row>
    <row r="121" customFormat="false" ht="12" hidden="false" customHeight="true" outlineLevel="0" collapsed="false">
      <c r="A121" s="353" t="s">
        <v>36</v>
      </c>
      <c r="B121" s="407" t="s">
        <v>222</v>
      </c>
      <c r="C121" s="154"/>
      <c r="D121" s="158"/>
    </row>
    <row r="122" customFormat="false" ht="12" hidden="false" customHeight="true" outlineLevel="0" collapsed="false">
      <c r="A122" s="353" t="s">
        <v>223</v>
      </c>
      <c r="B122" s="408" t="s">
        <v>224</v>
      </c>
      <c r="C122" s="154"/>
      <c r="D122" s="158"/>
    </row>
    <row r="123" customFormat="false" ht="24" hidden="false" customHeight="true" outlineLevel="0" collapsed="false">
      <c r="A123" s="353" t="s">
        <v>225</v>
      </c>
      <c r="B123" s="398" t="s">
        <v>197</v>
      </c>
      <c r="C123" s="154"/>
      <c r="D123" s="158"/>
    </row>
    <row r="124" customFormat="false" ht="12" hidden="false" customHeight="true" outlineLevel="0" collapsed="false">
      <c r="A124" s="353" t="s">
        <v>226</v>
      </c>
      <c r="B124" s="398" t="s">
        <v>227</v>
      </c>
      <c r="C124" s="154"/>
      <c r="D124" s="158"/>
    </row>
    <row r="125" customFormat="false" ht="12" hidden="false" customHeight="true" outlineLevel="0" collapsed="false">
      <c r="A125" s="353" t="s">
        <v>228</v>
      </c>
      <c r="B125" s="398" t="s">
        <v>229</v>
      </c>
      <c r="C125" s="154"/>
      <c r="D125" s="158"/>
    </row>
    <row r="126" customFormat="false" ht="12" hidden="false" customHeight="true" outlineLevel="0" collapsed="false">
      <c r="A126" s="353" t="s">
        <v>230</v>
      </c>
      <c r="B126" s="398" t="s">
        <v>203</v>
      </c>
      <c r="C126" s="154"/>
      <c r="D126" s="158"/>
    </row>
    <row r="127" customFormat="false" ht="12" hidden="false" customHeight="true" outlineLevel="0" collapsed="false">
      <c r="A127" s="353" t="s">
        <v>231</v>
      </c>
      <c r="B127" s="398" t="s">
        <v>232</v>
      </c>
      <c r="C127" s="154"/>
      <c r="D127" s="158"/>
    </row>
    <row r="128" customFormat="false" ht="12" hidden="false" customHeight="true" outlineLevel="0" collapsed="false">
      <c r="A128" s="399" t="s">
        <v>233</v>
      </c>
      <c r="B128" s="398" t="s">
        <v>234</v>
      </c>
      <c r="C128" s="363"/>
      <c r="D128" s="364"/>
    </row>
    <row r="129" customFormat="false" ht="12" hidden="false" customHeight="true" outlineLevel="0" collapsed="false">
      <c r="A129" s="54" t="s">
        <v>38</v>
      </c>
      <c r="B129" s="409" t="s">
        <v>235</v>
      </c>
      <c r="C129" s="431"/>
      <c r="D129" s="432"/>
    </row>
    <row r="130" customFormat="false" ht="12" hidden="false" customHeight="true" outlineLevel="0" collapsed="false">
      <c r="A130" s="54" t="s">
        <v>236</v>
      </c>
      <c r="B130" s="409" t="s">
        <v>237</v>
      </c>
      <c r="C130" s="431"/>
      <c r="D130" s="432"/>
    </row>
    <row r="131" s="391" customFormat="true" ht="12" hidden="false" customHeight="true" outlineLevel="0" collapsed="false">
      <c r="A131" s="353" t="s">
        <v>54</v>
      </c>
      <c r="B131" s="410" t="s">
        <v>438</v>
      </c>
      <c r="C131" s="156"/>
      <c r="D131" s="433"/>
    </row>
    <row r="132" customFormat="false" ht="12" hidden="false" customHeight="true" outlineLevel="0" collapsed="false">
      <c r="A132" s="353" t="s">
        <v>62</v>
      </c>
      <c r="B132" s="410" t="s">
        <v>239</v>
      </c>
      <c r="C132" s="154"/>
      <c r="D132" s="158"/>
    </row>
    <row r="133" customFormat="false" ht="12" hidden="false" customHeight="true" outlineLevel="0" collapsed="false">
      <c r="A133" s="399" t="s">
        <v>64</v>
      </c>
      <c r="B133" s="411" t="s">
        <v>439</v>
      </c>
      <c r="C133" s="363"/>
      <c r="D133" s="364"/>
    </row>
    <row r="134" customFormat="false" ht="12" hidden="false" customHeight="true" outlineLevel="0" collapsed="false">
      <c r="A134" s="54" t="s">
        <v>68</v>
      </c>
      <c r="B134" s="409" t="s">
        <v>241</v>
      </c>
      <c r="C134" s="431"/>
      <c r="D134" s="432"/>
    </row>
    <row r="135" customFormat="false" ht="12" hidden="false" customHeight="true" outlineLevel="0" collapsed="false">
      <c r="A135" s="353" t="s">
        <v>70</v>
      </c>
      <c r="B135" s="410" t="s">
        <v>242</v>
      </c>
      <c r="C135" s="156"/>
      <c r="D135" s="157"/>
    </row>
    <row r="136" customFormat="false" ht="12" hidden="false" customHeight="true" outlineLevel="0" collapsed="false">
      <c r="A136" s="353" t="s">
        <v>72</v>
      </c>
      <c r="B136" s="410" t="s">
        <v>243</v>
      </c>
      <c r="C136" s="154"/>
      <c r="D136" s="158"/>
    </row>
    <row r="137" customFormat="false" ht="12" hidden="false" customHeight="true" outlineLevel="0" collapsed="false">
      <c r="A137" s="353" t="s">
        <v>74</v>
      </c>
      <c r="B137" s="410" t="s">
        <v>244</v>
      </c>
      <c r="C137" s="154"/>
      <c r="D137" s="158"/>
    </row>
    <row r="138" customFormat="false" ht="12" hidden="false" customHeight="true" outlineLevel="0" collapsed="false">
      <c r="A138" s="353" t="s">
        <v>76</v>
      </c>
      <c r="B138" s="410" t="s">
        <v>440</v>
      </c>
      <c r="C138" s="154"/>
      <c r="D138" s="158"/>
    </row>
    <row r="139" customFormat="false" ht="12" hidden="false" customHeight="true" outlineLevel="0" collapsed="false">
      <c r="A139" s="353" t="s">
        <v>78</v>
      </c>
      <c r="B139" s="410" t="s">
        <v>246</v>
      </c>
      <c r="C139" s="154"/>
      <c r="D139" s="158"/>
    </row>
    <row r="140" s="391" customFormat="true" ht="12" hidden="false" customHeight="true" outlineLevel="0" collapsed="false">
      <c r="A140" s="399" t="s">
        <v>80</v>
      </c>
      <c r="B140" s="411" t="s">
        <v>247</v>
      </c>
      <c r="C140" s="363"/>
      <c r="D140" s="435"/>
    </row>
    <row r="141" customFormat="false" ht="12" hidden="false" customHeight="true" outlineLevel="0" collapsed="false">
      <c r="A141" s="54" t="s">
        <v>93</v>
      </c>
      <c r="B141" s="409" t="s">
        <v>441</v>
      </c>
      <c r="C141" s="439"/>
      <c r="D141" s="440"/>
      <c r="K141" s="413"/>
    </row>
    <row r="142" customFormat="false" ht="12.75" hidden="false" customHeight="false" outlineLevel="0" collapsed="false">
      <c r="A142" s="353" t="s">
        <v>95</v>
      </c>
      <c r="B142" s="410" t="s">
        <v>249</v>
      </c>
      <c r="C142" s="156"/>
      <c r="D142" s="157"/>
    </row>
    <row r="143" customFormat="false" ht="12" hidden="false" customHeight="true" outlineLevel="0" collapsed="false">
      <c r="A143" s="353" t="s">
        <v>97</v>
      </c>
      <c r="B143" s="410" t="s">
        <v>250</v>
      </c>
      <c r="C143" s="154"/>
      <c r="D143" s="158"/>
    </row>
    <row r="144" customFormat="false" ht="12" hidden="false" customHeight="true" outlineLevel="0" collapsed="false">
      <c r="A144" s="353" t="s">
        <v>99</v>
      </c>
      <c r="B144" s="410" t="s">
        <v>442</v>
      </c>
      <c r="C144" s="154"/>
      <c r="D144" s="158"/>
    </row>
    <row r="145" s="391" customFormat="true" ht="12" hidden="false" customHeight="true" outlineLevel="0" collapsed="false">
      <c r="A145" s="353" t="s">
        <v>101</v>
      </c>
      <c r="B145" s="410" t="s">
        <v>310</v>
      </c>
      <c r="C145" s="154"/>
      <c r="D145" s="434"/>
    </row>
    <row r="146" s="391" customFormat="true" ht="12" hidden="false" customHeight="true" outlineLevel="0" collapsed="false">
      <c r="A146" s="399" t="s">
        <v>103</v>
      </c>
      <c r="B146" s="411" t="s">
        <v>351</v>
      </c>
      <c r="C146" s="363"/>
      <c r="D146" s="435"/>
    </row>
    <row r="147" s="391" customFormat="true" ht="12" hidden="false" customHeight="true" outlineLevel="0" collapsed="false">
      <c r="A147" s="54" t="s">
        <v>253</v>
      </c>
      <c r="B147" s="409" t="s">
        <v>254</v>
      </c>
      <c r="C147" s="441"/>
      <c r="D147" s="442"/>
    </row>
    <row r="148" s="391" customFormat="true" ht="12" hidden="false" customHeight="true" outlineLevel="0" collapsed="false">
      <c r="A148" s="353" t="s">
        <v>107</v>
      </c>
      <c r="B148" s="410" t="s">
        <v>255</v>
      </c>
      <c r="C148" s="156"/>
      <c r="D148" s="433"/>
    </row>
    <row r="149" s="391" customFormat="true" ht="12" hidden="false" customHeight="true" outlineLevel="0" collapsed="false">
      <c r="A149" s="353" t="s">
        <v>109</v>
      </c>
      <c r="B149" s="410" t="s">
        <v>256</v>
      </c>
      <c r="C149" s="154"/>
      <c r="D149" s="434"/>
    </row>
    <row r="150" s="391" customFormat="true" ht="12" hidden="false" customHeight="true" outlineLevel="0" collapsed="false">
      <c r="A150" s="353" t="s">
        <v>111</v>
      </c>
      <c r="B150" s="410" t="s">
        <v>257</v>
      </c>
      <c r="C150" s="154"/>
      <c r="D150" s="434"/>
    </row>
    <row r="151" s="391" customFormat="true" ht="12" hidden="false" customHeight="true" outlineLevel="0" collapsed="false">
      <c r="A151" s="353" t="s">
        <v>113</v>
      </c>
      <c r="B151" s="410" t="s">
        <v>443</v>
      </c>
      <c r="C151" s="154"/>
      <c r="D151" s="434"/>
    </row>
    <row r="152" customFormat="false" ht="12.75" hidden="false" customHeight="true" outlineLevel="0" collapsed="false">
      <c r="A152" s="399" t="s">
        <v>259</v>
      </c>
      <c r="B152" s="411" t="s">
        <v>260</v>
      </c>
      <c r="C152" s="363"/>
      <c r="D152" s="364"/>
    </row>
    <row r="153" customFormat="false" ht="12.75" hidden="false" customHeight="true" outlineLevel="0" collapsed="false">
      <c r="A153" s="414" t="s">
        <v>115</v>
      </c>
      <c r="B153" s="409" t="s">
        <v>261</v>
      </c>
      <c r="C153" s="441"/>
      <c r="D153" s="442"/>
    </row>
    <row r="154" customFormat="false" ht="12.75" hidden="false" customHeight="true" outlineLevel="0" collapsed="false">
      <c r="A154" s="414" t="s">
        <v>262</v>
      </c>
      <c r="B154" s="409" t="s">
        <v>263</v>
      </c>
      <c r="C154" s="441"/>
      <c r="D154" s="443"/>
    </row>
    <row r="155" customFormat="false" ht="12" hidden="false" customHeight="true" outlineLevel="0" collapsed="false">
      <c r="A155" s="54" t="s">
        <v>264</v>
      </c>
      <c r="B155" s="409" t="s">
        <v>265</v>
      </c>
      <c r="C155" s="441"/>
      <c r="D155" s="442"/>
    </row>
    <row r="156" customFormat="false" ht="15" hidden="false" customHeight="true" outlineLevel="0" collapsed="false">
      <c r="A156" s="416" t="s">
        <v>266</v>
      </c>
      <c r="B156" s="417" t="s">
        <v>267</v>
      </c>
      <c r="C156" s="441"/>
      <c r="D156" s="442"/>
    </row>
    <row r="157" customFormat="false" ht="15" hidden="false" customHeight="true" outlineLevel="0" collapsed="false">
      <c r="A157" s="418"/>
      <c r="B157" s="419"/>
      <c r="C157" s="420"/>
      <c r="D157" s="420"/>
    </row>
    <row r="158" customFormat="false" ht="13.5" hidden="false" customHeight="false" outlineLevel="0" collapsed="false">
      <c r="A158" s="421"/>
      <c r="B158" s="422"/>
      <c r="C158" s="423"/>
      <c r="D158" s="424"/>
    </row>
    <row r="159" customFormat="false" ht="15" hidden="false" customHeight="true" outlineLevel="0" collapsed="false">
      <c r="A159" s="425" t="s">
        <v>444</v>
      </c>
      <c r="B159" s="426"/>
      <c r="C159" s="427"/>
      <c r="D159" s="428"/>
    </row>
    <row r="160" customFormat="false" ht="14.25" hidden="false" customHeight="true" outlineLevel="0" collapsed="false">
      <c r="A160" s="425" t="s">
        <v>445</v>
      </c>
      <c r="B160" s="426"/>
      <c r="C160" s="429"/>
      <c r="D160" s="430"/>
    </row>
  </sheetData>
  <mergeCells count="8">
    <mergeCell ref="A1:D1"/>
    <mergeCell ref="C2:D2"/>
    <mergeCell ref="C3:D3"/>
    <mergeCell ref="A4:D4"/>
    <mergeCell ref="C6:D6"/>
    <mergeCell ref="A7:D7"/>
    <mergeCell ref="C9:D14"/>
    <mergeCell ref="A93:D93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5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91" man="true" max="16383" min="0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K160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85" workbookViewId="0">
      <selection pane="topLeft" activeCell="A2" activeCellId="0" sqref="A2"/>
    </sheetView>
  </sheetViews>
  <sheetFormatPr defaultRowHeight="12.75" zeroHeight="false" outlineLevelRow="0" outlineLevelCol="0"/>
  <cols>
    <col collapsed="false" customWidth="true" hidden="false" outlineLevel="0" max="1" min="1" style="328" width="19.51"/>
    <col collapsed="false" customWidth="true" hidden="false" outlineLevel="0" max="2" min="2" style="329" width="65.34"/>
    <col collapsed="false" customWidth="true" hidden="false" outlineLevel="0" max="3" min="3" style="330" width="14.84"/>
    <col collapsed="false" customWidth="true" hidden="false" outlineLevel="0" max="4" min="4" style="331" width="14.84"/>
    <col collapsed="false" customWidth="true" hidden="false" outlineLevel="0" max="1025" min="5" style="331" width="9.33"/>
  </cols>
  <sheetData>
    <row r="1" s="333" customFormat="true" ht="16.5" hidden="false" customHeight="true" outlineLevel="0" collapsed="false">
      <c r="A1" s="332" t="s">
        <v>450</v>
      </c>
      <c r="B1" s="332"/>
      <c r="C1" s="332"/>
      <c r="D1" s="332"/>
    </row>
    <row r="2" s="337" customFormat="true" ht="28.5" hidden="false" customHeight="true" outlineLevel="0" collapsed="false">
      <c r="A2" s="334" t="s">
        <v>417</v>
      </c>
      <c r="B2" s="335" t="s">
        <v>418</v>
      </c>
      <c r="C2" s="336" t="s">
        <v>419</v>
      </c>
      <c r="D2" s="336"/>
    </row>
    <row r="3" s="337" customFormat="true" ht="24.75" hidden="false" customHeight="false" outlineLevel="0" collapsed="false">
      <c r="A3" s="338" t="s">
        <v>420</v>
      </c>
      <c r="B3" s="339" t="s">
        <v>451</v>
      </c>
      <c r="C3" s="340" t="s">
        <v>419</v>
      </c>
      <c r="D3" s="340"/>
    </row>
    <row r="4" s="342" customFormat="true" ht="15.95" hidden="false" customHeight="true" outlineLevel="0" collapsed="false">
      <c r="A4" s="341" t="s">
        <v>2</v>
      </c>
      <c r="B4" s="341"/>
      <c r="C4" s="341"/>
      <c r="D4" s="341"/>
    </row>
    <row r="5" customFormat="false" ht="13.5" hidden="false" customHeight="false" outlineLevel="0" collapsed="false">
      <c r="A5" s="343" t="s">
        <v>422</v>
      </c>
      <c r="B5" s="344" t="s">
        <v>423</v>
      </c>
      <c r="C5" s="345" t="s">
        <v>424</v>
      </c>
      <c r="D5" s="346" t="s">
        <v>425</v>
      </c>
    </row>
    <row r="6" s="350" customFormat="true" ht="12.95" hidden="false" customHeight="true" outlineLevel="0" collapsed="false">
      <c r="A6" s="347" t="s">
        <v>7</v>
      </c>
      <c r="B6" s="348" t="s">
        <v>8</v>
      </c>
      <c r="C6" s="349" t="s">
        <v>9</v>
      </c>
      <c r="D6" s="349"/>
    </row>
    <row r="7" s="350" customFormat="true" ht="15.95" hidden="false" customHeight="true" outlineLevel="0" collapsed="false">
      <c r="A7" s="351" t="s">
        <v>272</v>
      </c>
      <c r="B7" s="351"/>
      <c r="C7" s="351"/>
      <c r="D7" s="351"/>
    </row>
    <row r="8" s="350" customFormat="true" ht="12" hidden="false" customHeight="true" outlineLevel="0" collapsed="false">
      <c r="A8" s="54" t="s">
        <v>10</v>
      </c>
      <c r="B8" s="352" t="s">
        <v>11</v>
      </c>
      <c r="C8" s="431"/>
      <c r="D8" s="432"/>
    </row>
    <row r="9" s="356" customFormat="true" ht="12" hidden="false" customHeight="true" outlineLevel="0" collapsed="false">
      <c r="A9" s="353" t="s">
        <v>12</v>
      </c>
      <c r="B9" s="354" t="s">
        <v>13</v>
      </c>
      <c r="C9" s="444" t="s">
        <v>268</v>
      </c>
      <c r="D9" s="444"/>
    </row>
    <row r="10" s="360" customFormat="true" ht="12" hidden="false" customHeight="true" outlineLevel="0" collapsed="false">
      <c r="A10" s="357" t="s">
        <v>14</v>
      </c>
      <c r="B10" s="358" t="s">
        <v>15</v>
      </c>
      <c r="C10" s="444"/>
      <c r="D10" s="444"/>
    </row>
    <row r="11" s="360" customFormat="true" ht="12" hidden="false" customHeight="true" outlineLevel="0" collapsed="false">
      <c r="A11" s="357" t="s">
        <v>16</v>
      </c>
      <c r="B11" s="358" t="s">
        <v>17</v>
      </c>
      <c r="C11" s="444"/>
      <c r="D11" s="444"/>
    </row>
    <row r="12" s="360" customFormat="true" ht="12" hidden="false" customHeight="true" outlineLevel="0" collapsed="false">
      <c r="A12" s="357" t="s">
        <v>18</v>
      </c>
      <c r="B12" s="358" t="s">
        <v>19</v>
      </c>
      <c r="C12" s="444"/>
      <c r="D12" s="444"/>
    </row>
    <row r="13" s="360" customFormat="true" ht="12" hidden="false" customHeight="true" outlineLevel="0" collapsed="false">
      <c r="A13" s="357" t="s">
        <v>20</v>
      </c>
      <c r="B13" s="358" t="s">
        <v>426</v>
      </c>
      <c r="C13" s="444"/>
      <c r="D13" s="444"/>
    </row>
    <row r="14" s="356" customFormat="true" ht="12" hidden="false" customHeight="true" outlineLevel="0" collapsed="false">
      <c r="A14" s="361" t="s">
        <v>22</v>
      </c>
      <c r="B14" s="362" t="s">
        <v>23</v>
      </c>
      <c r="C14" s="444"/>
      <c r="D14" s="444"/>
    </row>
    <row r="15" s="356" customFormat="true" ht="12" hidden="false" customHeight="true" outlineLevel="0" collapsed="false">
      <c r="A15" s="54" t="s">
        <v>24</v>
      </c>
      <c r="B15" s="365" t="s">
        <v>25</v>
      </c>
      <c r="C15" s="431"/>
      <c r="D15" s="432"/>
    </row>
    <row r="16" s="356" customFormat="true" ht="12" hidden="false" customHeight="true" outlineLevel="0" collapsed="false">
      <c r="A16" s="353" t="s">
        <v>26</v>
      </c>
      <c r="B16" s="354" t="s">
        <v>27</v>
      </c>
      <c r="C16" s="156"/>
      <c r="D16" s="433"/>
    </row>
    <row r="17" s="356" customFormat="true" ht="12" hidden="false" customHeight="true" outlineLevel="0" collapsed="false">
      <c r="A17" s="357" t="s">
        <v>28</v>
      </c>
      <c r="B17" s="358" t="s">
        <v>29</v>
      </c>
      <c r="C17" s="154"/>
      <c r="D17" s="434"/>
    </row>
    <row r="18" s="356" customFormat="true" ht="12" hidden="false" customHeight="true" outlineLevel="0" collapsed="false">
      <c r="A18" s="357" t="s">
        <v>30</v>
      </c>
      <c r="B18" s="358" t="s">
        <v>31</v>
      </c>
      <c r="C18" s="154"/>
      <c r="D18" s="434"/>
    </row>
    <row r="19" s="356" customFormat="true" ht="12" hidden="false" customHeight="true" outlineLevel="0" collapsed="false">
      <c r="A19" s="357" t="s">
        <v>32</v>
      </c>
      <c r="B19" s="358" t="s">
        <v>33</v>
      </c>
      <c r="C19" s="154"/>
      <c r="D19" s="434"/>
    </row>
    <row r="20" s="356" customFormat="true" ht="12" hidden="false" customHeight="true" outlineLevel="0" collapsed="false">
      <c r="A20" s="357" t="s">
        <v>34</v>
      </c>
      <c r="B20" s="358" t="s">
        <v>35</v>
      </c>
      <c r="C20" s="154"/>
      <c r="D20" s="359"/>
    </row>
    <row r="21" s="360" customFormat="true" ht="12" hidden="false" customHeight="true" outlineLevel="0" collapsed="false">
      <c r="A21" s="361" t="s">
        <v>36</v>
      </c>
      <c r="B21" s="362" t="s">
        <v>37</v>
      </c>
      <c r="C21" s="363"/>
      <c r="D21" s="371"/>
    </row>
    <row r="22" s="360" customFormat="true" ht="12" hidden="false" customHeight="true" outlineLevel="0" collapsed="false">
      <c r="A22" s="54" t="s">
        <v>38</v>
      </c>
      <c r="B22" s="352" t="s">
        <v>39</v>
      </c>
      <c r="C22" s="431"/>
      <c r="D22" s="432"/>
    </row>
    <row r="23" s="360" customFormat="true" ht="12" hidden="false" customHeight="true" outlineLevel="0" collapsed="false">
      <c r="A23" s="353" t="s">
        <v>40</v>
      </c>
      <c r="B23" s="354" t="s">
        <v>41</v>
      </c>
      <c r="C23" s="156"/>
      <c r="D23" s="355"/>
    </row>
    <row r="24" s="356" customFormat="true" ht="12" hidden="false" customHeight="true" outlineLevel="0" collapsed="false">
      <c r="A24" s="357" t="s">
        <v>42</v>
      </c>
      <c r="B24" s="358" t="s">
        <v>43</v>
      </c>
      <c r="C24" s="154"/>
      <c r="D24" s="434"/>
    </row>
    <row r="25" s="360" customFormat="true" ht="12" hidden="false" customHeight="true" outlineLevel="0" collapsed="false">
      <c r="A25" s="357" t="s">
        <v>44</v>
      </c>
      <c r="B25" s="358" t="s">
        <v>45</v>
      </c>
      <c r="C25" s="154"/>
      <c r="D25" s="359"/>
    </row>
    <row r="26" s="360" customFormat="true" ht="12" hidden="false" customHeight="true" outlineLevel="0" collapsed="false">
      <c r="A26" s="357" t="s">
        <v>46</v>
      </c>
      <c r="B26" s="358" t="s">
        <v>47</v>
      </c>
      <c r="C26" s="154"/>
      <c r="D26" s="359"/>
    </row>
    <row r="27" s="360" customFormat="true" ht="12" hidden="false" customHeight="true" outlineLevel="0" collapsed="false">
      <c r="A27" s="357" t="s">
        <v>48</v>
      </c>
      <c r="B27" s="358" t="s">
        <v>49</v>
      </c>
      <c r="C27" s="154"/>
      <c r="D27" s="359"/>
    </row>
    <row r="28" s="360" customFormat="true" ht="12" hidden="false" customHeight="true" outlineLevel="0" collapsed="false">
      <c r="A28" s="361" t="s">
        <v>50</v>
      </c>
      <c r="B28" s="362" t="s">
        <v>51</v>
      </c>
      <c r="C28" s="363"/>
      <c r="D28" s="371"/>
    </row>
    <row r="29" s="360" customFormat="true" ht="12" hidden="false" customHeight="true" outlineLevel="0" collapsed="false">
      <c r="A29" s="54" t="s">
        <v>52</v>
      </c>
      <c r="B29" s="352" t="s">
        <v>53</v>
      </c>
      <c r="C29" s="431"/>
      <c r="D29" s="432"/>
    </row>
    <row r="30" s="360" customFormat="true" ht="12" hidden="false" customHeight="true" outlineLevel="0" collapsed="false">
      <c r="A30" s="353" t="s">
        <v>54</v>
      </c>
      <c r="B30" s="354" t="s">
        <v>427</v>
      </c>
      <c r="C30" s="369"/>
      <c r="D30" s="370"/>
    </row>
    <row r="31" s="360" customFormat="true" ht="12" hidden="false" customHeight="true" outlineLevel="0" collapsed="false">
      <c r="A31" s="357" t="s">
        <v>56</v>
      </c>
      <c r="B31" s="358" t="s">
        <v>57</v>
      </c>
      <c r="C31" s="154"/>
      <c r="D31" s="359"/>
    </row>
    <row r="32" s="360" customFormat="true" ht="12" hidden="false" customHeight="true" outlineLevel="0" collapsed="false">
      <c r="A32" s="357" t="s">
        <v>58</v>
      </c>
      <c r="B32" s="358" t="s">
        <v>59</v>
      </c>
      <c r="C32" s="154"/>
      <c r="D32" s="359"/>
    </row>
    <row r="33" s="360" customFormat="true" ht="12" hidden="false" customHeight="true" outlineLevel="0" collapsed="false">
      <c r="A33" s="357" t="s">
        <v>60</v>
      </c>
      <c r="B33" s="358" t="s">
        <v>61</v>
      </c>
      <c r="C33" s="154"/>
      <c r="D33" s="359"/>
    </row>
    <row r="34" s="360" customFormat="true" ht="12" hidden="false" customHeight="true" outlineLevel="0" collapsed="false">
      <c r="A34" s="357" t="s">
        <v>62</v>
      </c>
      <c r="B34" s="358" t="s">
        <v>63</v>
      </c>
      <c r="C34" s="154"/>
      <c r="D34" s="359"/>
    </row>
    <row r="35" s="360" customFormat="true" ht="12" hidden="false" customHeight="true" outlineLevel="0" collapsed="false">
      <c r="A35" s="357" t="s">
        <v>64</v>
      </c>
      <c r="B35" s="358" t="s">
        <v>65</v>
      </c>
      <c r="C35" s="154"/>
      <c r="D35" s="359"/>
    </row>
    <row r="36" s="360" customFormat="true" ht="12" hidden="false" customHeight="true" outlineLevel="0" collapsed="false">
      <c r="A36" s="361" t="s">
        <v>66</v>
      </c>
      <c r="B36" s="362" t="s">
        <v>67</v>
      </c>
      <c r="C36" s="363"/>
      <c r="D36" s="371"/>
    </row>
    <row r="37" s="360" customFormat="true" ht="12" hidden="false" customHeight="true" outlineLevel="0" collapsed="false">
      <c r="A37" s="54" t="s">
        <v>68</v>
      </c>
      <c r="B37" s="352" t="s">
        <v>69</v>
      </c>
      <c r="C37" s="431"/>
      <c r="D37" s="432"/>
    </row>
    <row r="38" s="360" customFormat="true" ht="12" hidden="false" customHeight="true" outlineLevel="0" collapsed="false">
      <c r="A38" s="353" t="s">
        <v>70</v>
      </c>
      <c r="B38" s="354" t="s">
        <v>71</v>
      </c>
      <c r="C38" s="156"/>
      <c r="D38" s="355"/>
    </row>
    <row r="39" s="360" customFormat="true" ht="12" hidden="false" customHeight="true" outlineLevel="0" collapsed="false">
      <c r="A39" s="357" t="s">
        <v>72</v>
      </c>
      <c r="B39" s="358" t="s">
        <v>73</v>
      </c>
      <c r="C39" s="154"/>
      <c r="D39" s="359"/>
    </row>
    <row r="40" s="360" customFormat="true" ht="12" hidden="false" customHeight="true" outlineLevel="0" collapsed="false">
      <c r="A40" s="357" t="s">
        <v>74</v>
      </c>
      <c r="B40" s="358" t="s">
        <v>75</v>
      </c>
      <c r="C40" s="154"/>
      <c r="D40" s="359"/>
    </row>
    <row r="41" s="360" customFormat="true" ht="12" hidden="false" customHeight="true" outlineLevel="0" collapsed="false">
      <c r="A41" s="357" t="s">
        <v>76</v>
      </c>
      <c r="B41" s="358" t="s">
        <v>77</v>
      </c>
      <c r="C41" s="154"/>
      <c r="D41" s="359"/>
    </row>
    <row r="42" s="360" customFormat="true" ht="12" hidden="false" customHeight="true" outlineLevel="0" collapsed="false">
      <c r="A42" s="357" t="s">
        <v>78</v>
      </c>
      <c r="B42" s="358" t="s">
        <v>79</v>
      </c>
      <c r="C42" s="154"/>
      <c r="D42" s="359"/>
    </row>
    <row r="43" s="360" customFormat="true" ht="12" hidden="false" customHeight="true" outlineLevel="0" collapsed="false">
      <c r="A43" s="357" t="s">
        <v>80</v>
      </c>
      <c r="B43" s="358" t="s">
        <v>81</v>
      </c>
      <c r="C43" s="154"/>
      <c r="D43" s="359"/>
    </row>
    <row r="44" s="360" customFormat="true" ht="12" hidden="false" customHeight="true" outlineLevel="0" collapsed="false">
      <c r="A44" s="357" t="s">
        <v>83</v>
      </c>
      <c r="B44" s="358" t="s">
        <v>84</v>
      </c>
      <c r="C44" s="154"/>
      <c r="D44" s="359"/>
    </row>
    <row r="45" s="360" customFormat="true" ht="12" hidden="false" customHeight="true" outlineLevel="0" collapsed="false">
      <c r="A45" s="357" t="s">
        <v>85</v>
      </c>
      <c r="B45" s="358" t="s">
        <v>86</v>
      </c>
      <c r="C45" s="154"/>
      <c r="D45" s="359"/>
    </row>
    <row r="46" s="360" customFormat="true" ht="12" hidden="false" customHeight="true" outlineLevel="0" collapsed="false">
      <c r="A46" s="357" t="s">
        <v>87</v>
      </c>
      <c r="B46" s="358" t="s">
        <v>88</v>
      </c>
      <c r="C46" s="154"/>
      <c r="D46" s="359"/>
    </row>
    <row r="47" s="360" customFormat="true" ht="12" hidden="false" customHeight="true" outlineLevel="0" collapsed="false">
      <c r="A47" s="361" t="s">
        <v>89</v>
      </c>
      <c r="B47" s="362" t="s">
        <v>90</v>
      </c>
      <c r="C47" s="154"/>
      <c r="D47" s="359"/>
    </row>
    <row r="48" s="360" customFormat="true" ht="12" hidden="false" customHeight="true" outlineLevel="0" collapsed="false">
      <c r="A48" s="361" t="s">
        <v>91</v>
      </c>
      <c r="B48" s="362" t="s">
        <v>92</v>
      </c>
      <c r="C48" s="363"/>
      <c r="D48" s="371"/>
    </row>
    <row r="49" s="360" customFormat="true" ht="12" hidden="false" customHeight="true" outlineLevel="0" collapsed="false">
      <c r="A49" s="54" t="s">
        <v>93</v>
      </c>
      <c r="B49" s="352" t="s">
        <v>94</v>
      </c>
      <c r="C49" s="431"/>
      <c r="D49" s="432"/>
    </row>
    <row r="50" s="360" customFormat="true" ht="12" hidden="false" customHeight="true" outlineLevel="0" collapsed="false">
      <c r="A50" s="353" t="s">
        <v>95</v>
      </c>
      <c r="B50" s="354" t="s">
        <v>96</v>
      </c>
      <c r="C50" s="156"/>
      <c r="D50" s="355"/>
    </row>
    <row r="51" s="360" customFormat="true" ht="12" hidden="false" customHeight="true" outlineLevel="0" collapsed="false">
      <c r="A51" s="357" t="s">
        <v>97</v>
      </c>
      <c r="B51" s="358" t="s">
        <v>98</v>
      </c>
      <c r="C51" s="154"/>
      <c r="D51" s="359"/>
    </row>
    <row r="52" s="360" customFormat="true" ht="12" hidden="false" customHeight="true" outlineLevel="0" collapsed="false">
      <c r="A52" s="357" t="s">
        <v>99</v>
      </c>
      <c r="B52" s="358" t="s">
        <v>100</v>
      </c>
      <c r="C52" s="154"/>
      <c r="D52" s="359"/>
    </row>
    <row r="53" s="360" customFormat="true" ht="12" hidden="false" customHeight="true" outlineLevel="0" collapsed="false">
      <c r="A53" s="357" t="s">
        <v>101</v>
      </c>
      <c r="B53" s="358" t="s">
        <v>102</v>
      </c>
      <c r="C53" s="154"/>
      <c r="D53" s="359"/>
    </row>
    <row r="54" s="360" customFormat="true" ht="12" hidden="false" customHeight="true" outlineLevel="0" collapsed="false">
      <c r="A54" s="361" t="s">
        <v>103</v>
      </c>
      <c r="B54" s="362" t="s">
        <v>104</v>
      </c>
      <c r="C54" s="363"/>
      <c r="D54" s="371"/>
    </row>
    <row r="55" s="360" customFormat="true" ht="12" hidden="false" customHeight="true" outlineLevel="0" collapsed="false">
      <c r="A55" s="54" t="s">
        <v>105</v>
      </c>
      <c r="B55" s="352" t="s">
        <v>106</v>
      </c>
      <c r="C55" s="431"/>
      <c r="D55" s="432"/>
    </row>
    <row r="56" s="360" customFormat="true" ht="12" hidden="false" customHeight="true" outlineLevel="0" collapsed="false">
      <c r="A56" s="353" t="s">
        <v>107</v>
      </c>
      <c r="B56" s="354" t="s">
        <v>108</v>
      </c>
      <c r="C56" s="156"/>
      <c r="D56" s="355"/>
    </row>
    <row r="57" s="360" customFormat="true" ht="12" hidden="false" customHeight="true" outlineLevel="0" collapsed="false">
      <c r="A57" s="357" t="s">
        <v>109</v>
      </c>
      <c r="B57" s="358" t="s">
        <v>110</v>
      </c>
      <c r="C57" s="154"/>
      <c r="D57" s="359"/>
    </row>
    <row r="58" s="360" customFormat="true" ht="12" hidden="false" customHeight="true" outlineLevel="0" collapsed="false">
      <c r="A58" s="357" t="s">
        <v>111</v>
      </c>
      <c r="B58" s="358" t="s">
        <v>112</v>
      </c>
      <c r="C58" s="154"/>
      <c r="D58" s="359"/>
    </row>
    <row r="59" s="360" customFormat="true" ht="12" hidden="false" customHeight="true" outlineLevel="0" collapsed="false">
      <c r="A59" s="361" t="s">
        <v>113</v>
      </c>
      <c r="B59" s="362" t="s">
        <v>114</v>
      </c>
      <c r="C59" s="363"/>
      <c r="D59" s="371"/>
    </row>
    <row r="60" s="360" customFormat="true" ht="12" hidden="false" customHeight="true" outlineLevel="0" collapsed="false">
      <c r="A60" s="54" t="s">
        <v>115</v>
      </c>
      <c r="B60" s="365" t="s">
        <v>116</v>
      </c>
      <c r="C60" s="431"/>
      <c r="D60" s="432"/>
    </row>
    <row r="61" s="360" customFormat="true" ht="12" hidden="false" customHeight="true" outlineLevel="0" collapsed="false">
      <c r="A61" s="353" t="s">
        <v>117</v>
      </c>
      <c r="B61" s="354" t="s">
        <v>118</v>
      </c>
      <c r="C61" s="156"/>
      <c r="D61" s="355"/>
    </row>
    <row r="62" s="360" customFormat="true" ht="12" hidden="false" customHeight="true" outlineLevel="0" collapsed="false">
      <c r="A62" s="357" t="s">
        <v>119</v>
      </c>
      <c r="B62" s="358" t="s">
        <v>120</v>
      </c>
      <c r="C62" s="154"/>
      <c r="D62" s="359"/>
    </row>
    <row r="63" s="360" customFormat="true" ht="12" hidden="false" customHeight="true" outlineLevel="0" collapsed="false">
      <c r="A63" s="357" t="s">
        <v>121</v>
      </c>
      <c r="B63" s="358" t="s">
        <v>122</v>
      </c>
      <c r="C63" s="154"/>
      <c r="D63" s="359"/>
    </row>
    <row r="64" s="360" customFormat="true" ht="12" hidden="false" customHeight="true" outlineLevel="0" collapsed="false">
      <c r="A64" s="361" t="s">
        <v>123</v>
      </c>
      <c r="B64" s="362" t="s">
        <v>124</v>
      </c>
      <c r="C64" s="363"/>
      <c r="D64" s="371"/>
    </row>
    <row r="65" s="360" customFormat="true" ht="12" hidden="false" customHeight="true" outlineLevel="0" collapsed="false">
      <c r="A65" s="54" t="s">
        <v>262</v>
      </c>
      <c r="B65" s="352" t="s">
        <v>126</v>
      </c>
      <c r="C65" s="431"/>
      <c r="D65" s="432"/>
    </row>
    <row r="66" s="360" customFormat="true" ht="12" hidden="false" customHeight="true" outlineLevel="0" collapsed="false">
      <c r="A66" s="373" t="s">
        <v>428</v>
      </c>
      <c r="B66" s="365" t="s">
        <v>128</v>
      </c>
      <c r="C66" s="431"/>
      <c r="D66" s="432"/>
    </row>
    <row r="67" s="360" customFormat="true" ht="12" hidden="false" customHeight="true" outlineLevel="0" collapsed="false">
      <c r="A67" s="353" t="s">
        <v>129</v>
      </c>
      <c r="B67" s="354" t="s">
        <v>130</v>
      </c>
      <c r="C67" s="156"/>
      <c r="D67" s="355"/>
    </row>
    <row r="68" s="360" customFormat="true" ht="12" hidden="false" customHeight="true" outlineLevel="0" collapsed="false">
      <c r="A68" s="357" t="s">
        <v>131</v>
      </c>
      <c r="B68" s="358" t="s">
        <v>132</v>
      </c>
      <c r="C68" s="154"/>
      <c r="D68" s="359"/>
    </row>
    <row r="69" s="360" customFormat="true" ht="12" hidden="false" customHeight="true" outlineLevel="0" collapsed="false">
      <c r="A69" s="361" t="s">
        <v>133</v>
      </c>
      <c r="B69" s="374" t="s">
        <v>429</v>
      </c>
      <c r="C69" s="363"/>
      <c r="D69" s="371"/>
    </row>
    <row r="70" s="360" customFormat="true" ht="12" hidden="false" customHeight="true" outlineLevel="0" collapsed="false">
      <c r="A70" s="373" t="s">
        <v>135</v>
      </c>
      <c r="B70" s="365" t="s">
        <v>136</v>
      </c>
      <c r="C70" s="431"/>
      <c r="D70" s="432"/>
    </row>
    <row r="71" s="360" customFormat="true" ht="12" hidden="false" customHeight="true" outlineLevel="0" collapsed="false">
      <c r="A71" s="353" t="s">
        <v>137</v>
      </c>
      <c r="B71" s="354" t="s">
        <v>138</v>
      </c>
      <c r="C71" s="156"/>
      <c r="D71" s="355"/>
    </row>
    <row r="72" s="360" customFormat="true" ht="12" hidden="false" customHeight="true" outlineLevel="0" collapsed="false">
      <c r="A72" s="357" t="s">
        <v>139</v>
      </c>
      <c r="B72" s="358" t="s">
        <v>140</v>
      </c>
      <c r="C72" s="154"/>
      <c r="D72" s="359"/>
    </row>
    <row r="73" s="360" customFormat="true" ht="12" hidden="false" customHeight="true" outlineLevel="0" collapsed="false">
      <c r="A73" s="357" t="s">
        <v>141</v>
      </c>
      <c r="B73" s="358" t="s">
        <v>142</v>
      </c>
      <c r="C73" s="154"/>
      <c r="D73" s="359"/>
    </row>
    <row r="74" s="360" customFormat="true" ht="12" hidden="false" customHeight="true" outlineLevel="0" collapsed="false">
      <c r="A74" s="361" t="s">
        <v>143</v>
      </c>
      <c r="B74" s="362" t="s">
        <v>144</v>
      </c>
      <c r="C74" s="363"/>
      <c r="D74" s="371"/>
    </row>
    <row r="75" s="360" customFormat="true" ht="12" hidden="false" customHeight="true" outlineLevel="0" collapsed="false">
      <c r="A75" s="373" t="s">
        <v>145</v>
      </c>
      <c r="B75" s="365" t="s">
        <v>146</v>
      </c>
      <c r="C75" s="431"/>
      <c r="D75" s="432"/>
    </row>
    <row r="76" s="360" customFormat="true" ht="12" hidden="false" customHeight="true" outlineLevel="0" collapsed="false">
      <c r="A76" s="353" t="s">
        <v>147</v>
      </c>
      <c r="B76" s="354" t="s">
        <v>148</v>
      </c>
      <c r="C76" s="156"/>
      <c r="D76" s="355"/>
    </row>
    <row r="77" s="360" customFormat="true" ht="12" hidden="false" customHeight="true" outlineLevel="0" collapsed="false">
      <c r="A77" s="361" t="s">
        <v>149</v>
      </c>
      <c r="B77" s="362" t="s">
        <v>150</v>
      </c>
      <c r="C77" s="363"/>
      <c r="D77" s="371"/>
    </row>
    <row r="78" s="356" customFormat="true" ht="12" hidden="false" customHeight="true" outlineLevel="0" collapsed="false">
      <c r="A78" s="373" t="s">
        <v>151</v>
      </c>
      <c r="B78" s="365" t="s">
        <v>152</v>
      </c>
      <c r="C78" s="431"/>
      <c r="D78" s="432"/>
    </row>
    <row r="79" s="360" customFormat="true" ht="12" hidden="false" customHeight="true" outlineLevel="0" collapsed="false">
      <c r="A79" s="353" t="s">
        <v>153</v>
      </c>
      <c r="B79" s="354" t="s">
        <v>154</v>
      </c>
      <c r="C79" s="156"/>
      <c r="D79" s="355"/>
    </row>
    <row r="80" s="360" customFormat="true" ht="12" hidden="false" customHeight="true" outlineLevel="0" collapsed="false">
      <c r="A80" s="357" t="s">
        <v>155</v>
      </c>
      <c r="B80" s="358" t="s">
        <v>156</v>
      </c>
      <c r="C80" s="154"/>
      <c r="D80" s="359"/>
    </row>
    <row r="81" s="360" customFormat="true" ht="12" hidden="false" customHeight="true" outlineLevel="0" collapsed="false">
      <c r="A81" s="361" t="s">
        <v>157</v>
      </c>
      <c r="B81" s="362" t="s">
        <v>158</v>
      </c>
      <c r="C81" s="363"/>
      <c r="D81" s="371"/>
    </row>
    <row r="82" s="360" customFormat="true" ht="12" hidden="false" customHeight="true" outlineLevel="0" collapsed="false">
      <c r="A82" s="373" t="s">
        <v>159</v>
      </c>
      <c r="B82" s="365" t="s">
        <v>160</v>
      </c>
      <c r="C82" s="431"/>
      <c r="D82" s="432"/>
    </row>
    <row r="83" s="360" customFormat="true" ht="12" hidden="false" customHeight="true" outlineLevel="0" collapsed="false">
      <c r="A83" s="375" t="s">
        <v>161</v>
      </c>
      <c r="B83" s="354" t="s">
        <v>162</v>
      </c>
      <c r="C83" s="156"/>
      <c r="D83" s="355"/>
    </row>
    <row r="84" s="360" customFormat="true" ht="12" hidden="false" customHeight="true" outlineLevel="0" collapsed="false">
      <c r="A84" s="376" t="s">
        <v>163</v>
      </c>
      <c r="B84" s="358" t="s">
        <v>164</v>
      </c>
      <c r="C84" s="154"/>
      <c r="D84" s="359"/>
    </row>
    <row r="85" s="360" customFormat="true" ht="12" hidden="false" customHeight="true" outlineLevel="0" collapsed="false">
      <c r="A85" s="376" t="s">
        <v>165</v>
      </c>
      <c r="B85" s="358" t="s">
        <v>166</v>
      </c>
      <c r="C85" s="154"/>
      <c r="D85" s="359"/>
    </row>
    <row r="86" s="356" customFormat="true" ht="12" hidden="false" customHeight="true" outlineLevel="0" collapsed="false">
      <c r="A86" s="377" t="s">
        <v>167</v>
      </c>
      <c r="B86" s="362" t="s">
        <v>168</v>
      </c>
      <c r="C86" s="363"/>
      <c r="D86" s="435"/>
    </row>
    <row r="87" s="356" customFormat="true" ht="12" hidden="false" customHeight="true" outlineLevel="0" collapsed="false">
      <c r="A87" s="373" t="s">
        <v>169</v>
      </c>
      <c r="B87" s="365" t="s">
        <v>170</v>
      </c>
      <c r="C87" s="436"/>
      <c r="D87" s="437"/>
    </row>
    <row r="88" s="356" customFormat="true" ht="12" hidden="false" customHeight="true" outlineLevel="0" collapsed="false">
      <c r="A88" s="373" t="s">
        <v>430</v>
      </c>
      <c r="B88" s="365" t="s">
        <v>172</v>
      </c>
      <c r="C88" s="436"/>
      <c r="D88" s="437"/>
    </row>
    <row r="89" s="356" customFormat="true" ht="12" hidden="false" customHeight="true" outlineLevel="0" collapsed="false">
      <c r="A89" s="373" t="s">
        <v>431</v>
      </c>
      <c r="B89" s="379" t="s">
        <v>174</v>
      </c>
      <c r="C89" s="431"/>
      <c r="D89" s="432"/>
    </row>
    <row r="90" s="356" customFormat="true" ht="12" hidden="false" customHeight="true" outlineLevel="0" collapsed="false">
      <c r="A90" s="380" t="s">
        <v>432</v>
      </c>
      <c r="B90" s="381" t="s">
        <v>433</v>
      </c>
      <c r="C90" s="431"/>
      <c r="D90" s="432"/>
    </row>
    <row r="91" s="356" customFormat="true" ht="12" hidden="false" customHeight="true" outlineLevel="0" collapsed="false">
      <c r="A91" s="382"/>
      <c r="B91" s="383"/>
      <c r="C91" s="384"/>
      <c r="D91" s="384"/>
    </row>
    <row r="92" s="360" customFormat="true" ht="15" hidden="false" customHeight="true" outlineLevel="0" collapsed="false">
      <c r="A92" s="385"/>
      <c r="B92" s="386"/>
      <c r="C92" s="387"/>
      <c r="D92" s="388"/>
    </row>
    <row r="93" s="350" customFormat="true" ht="16.5" hidden="false" customHeight="true" outlineLevel="0" collapsed="false">
      <c r="A93" s="351" t="s">
        <v>273</v>
      </c>
      <c r="B93" s="351"/>
      <c r="C93" s="351"/>
      <c r="D93" s="351"/>
    </row>
    <row r="94" s="391" customFormat="true" ht="12" hidden="false" customHeight="true" outlineLevel="0" collapsed="false">
      <c r="A94" s="389" t="s">
        <v>10</v>
      </c>
      <c r="B94" s="390" t="s">
        <v>434</v>
      </c>
      <c r="C94" s="431"/>
      <c r="D94" s="431"/>
    </row>
    <row r="95" customFormat="false" ht="12" hidden="false" customHeight="true" outlineLevel="0" collapsed="false">
      <c r="A95" s="392" t="s">
        <v>12</v>
      </c>
      <c r="B95" s="393" t="s">
        <v>181</v>
      </c>
      <c r="C95" s="156"/>
      <c r="D95" s="157"/>
    </row>
    <row r="96" customFormat="false" ht="12" hidden="false" customHeight="true" outlineLevel="0" collapsed="false">
      <c r="A96" s="357" t="s">
        <v>14</v>
      </c>
      <c r="B96" s="394" t="s">
        <v>182</v>
      </c>
      <c r="C96" s="154"/>
      <c r="D96" s="158"/>
    </row>
    <row r="97" customFormat="false" ht="12" hidden="false" customHeight="true" outlineLevel="0" collapsed="false">
      <c r="A97" s="357" t="s">
        <v>16</v>
      </c>
      <c r="B97" s="394" t="s">
        <v>183</v>
      </c>
      <c r="C97" s="154"/>
      <c r="D97" s="158"/>
    </row>
    <row r="98" customFormat="false" ht="12" hidden="false" customHeight="true" outlineLevel="0" collapsed="false">
      <c r="A98" s="357" t="s">
        <v>18</v>
      </c>
      <c r="B98" s="395" t="s">
        <v>184</v>
      </c>
      <c r="C98" s="154"/>
      <c r="D98" s="158"/>
    </row>
    <row r="99" customFormat="false" ht="12" hidden="false" customHeight="true" outlineLevel="0" collapsed="false">
      <c r="A99" s="357" t="s">
        <v>185</v>
      </c>
      <c r="B99" s="64" t="s">
        <v>186</v>
      </c>
      <c r="C99" s="154"/>
      <c r="D99" s="154"/>
    </row>
    <row r="100" customFormat="false" ht="12" hidden="false" customHeight="true" outlineLevel="0" collapsed="false">
      <c r="A100" s="357" t="s">
        <v>22</v>
      </c>
      <c r="B100" s="394" t="s">
        <v>435</v>
      </c>
      <c r="C100" s="154"/>
      <c r="D100" s="158"/>
    </row>
    <row r="101" customFormat="false" ht="12" hidden="false" customHeight="true" outlineLevel="0" collapsed="false">
      <c r="A101" s="357" t="s">
        <v>188</v>
      </c>
      <c r="B101" s="397" t="s">
        <v>189</v>
      </c>
      <c r="C101" s="154"/>
      <c r="D101" s="158"/>
    </row>
    <row r="102" customFormat="false" ht="12" hidden="false" customHeight="true" outlineLevel="0" collapsed="false">
      <c r="A102" s="357" t="s">
        <v>190</v>
      </c>
      <c r="B102" s="397" t="s">
        <v>191</v>
      </c>
      <c r="C102" s="154"/>
      <c r="D102" s="158"/>
    </row>
    <row r="103" customFormat="false" ht="12" hidden="false" customHeight="true" outlineLevel="0" collapsed="false">
      <c r="A103" s="357" t="s">
        <v>192</v>
      </c>
      <c r="B103" s="397" t="s">
        <v>193</v>
      </c>
      <c r="C103" s="154"/>
      <c r="D103" s="158"/>
    </row>
    <row r="104" customFormat="false" ht="12" hidden="false" customHeight="true" outlineLevel="0" collapsed="false">
      <c r="A104" s="357" t="s">
        <v>194</v>
      </c>
      <c r="B104" s="398" t="s">
        <v>195</v>
      </c>
      <c r="C104" s="154"/>
      <c r="D104" s="158"/>
    </row>
    <row r="105" customFormat="false" ht="21.75" hidden="false" customHeight="true" outlineLevel="0" collapsed="false">
      <c r="A105" s="357" t="s">
        <v>196</v>
      </c>
      <c r="B105" s="398" t="s">
        <v>197</v>
      </c>
      <c r="C105" s="154"/>
      <c r="D105" s="158"/>
    </row>
    <row r="106" customFormat="false" ht="12" hidden="false" customHeight="true" outlineLevel="0" collapsed="false">
      <c r="A106" s="357" t="s">
        <v>198</v>
      </c>
      <c r="B106" s="397" t="s">
        <v>199</v>
      </c>
      <c r="C106" s="154"/>
      <c r="D106" s="158"/>
    </row>
    <row r="107" customFormat="false" ht="12" hidden="false" customHeight="true" outlineLevel="0" collapsed="false">
      <c r="A107" s="357" t="s">
        <v>200</v>
      </c>
      <c r="B107" s="397" t="s">
        <v>201</v>
      </c>
      <c r="C107" s="154"/>
      <c r="D107" s="158"/>
    </row>
    <row r="108" customFormat="false" ht="12" hidden="false" customHeight="true" outlineLevel="0" collapsed="false">
      <c r="A108" s="357" t="s">
        <v>202</v>
      </c>
      <c r="B108" s="398" t="s">
        <v>203</v>
      </c>
      <c r="C108" s="154"/>
      <c r="D108" s="158"/>
    </row>
    <row r="109" customFormat="false" ht="12" hidden="false" customHeight="true" outlineLevel="0" collapsed="false">
      <c r="A109" s="399" t="s">
        <v>204</v>
      </c>
      <c r="B109" s="400" t="s">
        <v>205</v>
      </c>
      <c r="C109" s="154"/>
      <c r="D109" s="158"/>
    </row>
    <row r="110" customFormat="false" ht="12" hidden="false" customHeight="true" outlineLevel="0" collapsed="false">
      <c r="A110" s="357" t="s">
        <v>206</v>
      </c>
      <c r="B110" s="400" t="s">
        <v>207</v>
      </c>
      <c r="C110" s="154"/>
      <c r="D110" s="158"/>
    </row>
    <row r="111" customFormat="false" ht="12" hidden="false" customHeight="true" outlineLevel="0" collapsed="false">
      <c r="A111" s="357" t="s">
        <v>208</v>
      </c>
      <c r="B111" s="398" t="s">
        <v>209</v>
      </c>
      <c r="C111" s="154"/>
      <c r="D111" s="158"/>
    </row>
    <row r="112" customFormat="false" ht="12" hidden="false" customHeight="true" outlineLevel="0" collapsed="false">
      <c r="A112" s="357" t="s">
        <v>210</v>
      </c>
      <c r="B112" s="395" t="s">
        <v>211</v>
      </c>
      <c r="C112" s="154"/>
      <c r="D112" s="158"/>
    </row>
    <row r="113" customFormat="false" ht="12" hidden="false" customHeight="true" outlineLevel="0" collapsed="false">
      <c r="A113" s="361" t="s">
        <v>212</v>
      </c>
      <c r="B113" s="394" t="s">
        <v>436</v>
      </c>
      <c r="C113" s="154"/>
      <c r="D113" s="158"/>
    </row>
    <row r="114" customFormat="false" ht="12" hidden="false" customHeight="true" outlineLevel="0" collapsed="false">
      <c r="A114" s="401" t="s">
        <v>214</v>
      </c>
      <c r="B114" s="402" t="s">
        <v>437</v>
      </c>
      <c r="C114" s="363"/>
      <c r="D114" s="364"/>
    </row>
    <row r="115" customFormat="false" ht="12" hidden="false" customHeight="true" outlineLevel="0" collapsed="false">
      <c r="A115" s="54" t="s">
        <v>24</v>
      </c>
      <c r="B115" s="404" t="s">
        <v>216</v>
      </c>
      <c r="C115" s="431"/>
      <c r="D115" s="432"/>
    </row>
    <row r="116" customFormat="false" ht="12" hidden="false" customHeight="true" outlineLevel="0" collapsed="false">
      <c r="A116" s="353" t="s">
        <v>26</v>
      </c>
      <c r="B116" s="394" t="s">
        <v>217</v>
      </c>
      <c r="C116" s="156"/>
      <c r="D116" s="157"/>
    </row>
    <row r="117" customFormat="false" ht="12" hidden="false" customHeight="true" outlineLevel="0" collapsed="false">
      <c r="A117" s="353" t="s">
        <v>28</v>
      </c>
      <c r="B117" s="405" t="s">
        <v>218</v>
      </c>
      <c r="C117" s="154"/>
      <c r="D117" s="158"/>
    </row>
    <row r="118" customFormat="false" ht="12" hidden="false" customHeight="true" outlineLevel="0" collapsed="false">
      <c r="A118" s="353" t="s">
        <v>30</v>
      </c>
      <c r="B118" s="405" t="s">
        <v>219</v>
      </c>
      <c r="C118" s="154"/>
      <c r="D118" s="158"/>
    </row>
    <row r="119" customFormat="false" ht="12" hidden="false" customHeight="true" outlineLevel="0" collapsed="false">
      <c r="A119" s="353" t="s">
        <v>32</v>
      </c>
      <c r="B119" s="405" t="s">
        <v>220</v>
      </c>
      <c r="C119" s="154"/>
      <c r="D119" s="158"/>
    </row>
    <row r="120" customFormat="false" ht="12" hidden="false" customHeight="true" outlineLevel="0" collapsed="false">
      <c r="A120" s="353" t="s">
        <v>34</v>
      </c>
      <c r="B120" s="406" t="s">
        <v>221</v>
      </c>
      <c r="C120" s="154"/>
      <c r="D120" s="158"/>
    </row>
    <row r="121" customFormat="false" ht="12" hidden="false" customHeight="true" outlineLevel="0" collapsed="false">
      <c r="A121" s="353" t="s">
        <v>36</v>
      </c>
      <c r="B121" s="407" t="s">
        <v>222</v>
      </c>
      <c r="C121" s="154"/>
      <c r="D121" s="158"/>
    </row>
    <row r="122" customFormat="false" ht="12" hidden="false" customHeight="true" outlineLevel="0" collapsed="false">
      <c r="A122" s="353" t="s">
        <v>223</v>
      </c>
      <c r="B122" s="408" t="s">
        <v>224</v>
      </c>
      <c r="C122" s="154"/>
      <c r="D122" s="158"/>
    </row>
    <row r="123" customFormat="false" ht="24" hidden="false" customHeight="true" outlineLevel="0" collapsed="false">
      <c r="A123" s="353" t="s">
        <v>225</v>
      </c>
      <c r="B123" s="398" t="s">
        <v>197</v>
      </c>
      <c r="C123" s="154"/>
      <c r="D123" s="158"/>
    </row>
    <row r="124" customFormat="false" ht="12" hidden="false" customHeight="true" outlineLevel="0" collapsed="false">
      <c r="A124" s="353" t="s">
        <v>226</v>
      </c>
      <c r="B124" s="398" t="s">
        <v>227</v>
      </c>
      <c r="C124" s="154"/>
      <c r="D124" s="158"/>
    </row>
    <row r="125" customFormat="false" ht="12" hidden="false" customHeight="true" outlineLevel="0" collapsed="false">
      <c r="A125" s="353" t="s">
        <v>228</v>
      </c>
      <c r="B125" s="398" t="s">
        <v>229</v>
      </c>
      <c r="C125" s="154"/>
      <c r="D125" s="158"/>
    </row>
    <row r="126" customFormat="false" ht="12" hidden="false" customHeight="true" outlineLevel="0" collapsed="false">
      <c r="A126" s="353" t="s">
        <v>230</v>
      </c>
      <c r="B126" s="398" t="s">
        <v>203</v>
      </c>
      <c r="C126" s="154"/>
      <c r="D126" s="158"/>
    </row>
    <row r="127" customFormat="false" ht="12" hidden="false" customHeight="true" outlineLevel="0" collapsed="false">
      <c r="A127" s="353" t="s">
        <v>231</v>
      </c>
      <c r="B127" s="398" t="s">
        <v>232</v>
      </c>
      <c r="C127" s="154"/>
      <c r="D127" s="158"/>
    </row>
    <row r="128" customFormat="false" ht="12" hidden="false" customHeight="true" outlineLevel="0" collapsed="false">
      <c r="A128" s="399" t="s">
        <v>233</v>
      </c>
      <c r="B128" s="398" t="s">
        <v>234</v>
      </c>
      <c r="C128" s="363"/>
      <c r="D128" s="364"/>
    </row>
    <row r="129" customFormat="false" ht="12" hidden="false" customHeight="true" outlineLevel="0" collapsed="false">
      <c r="A129" s="54" t="s">
        <v>38</v>
      </c>
      <c r="B129" s="409" t="s">
        <v>235</v>
      </c>
      <c r="C129" s="431"/>
      <c r="D129" s="432"/>
    </row>
    <row r="130" customFormat="false" ht="12" hidden="false" customHeight="true" outlineLevel="0" collapsed="false">
      <c r="A130" s="54" t="s">
        <v>236</v>
      </c>
      <c r="B130" s="409" t="s">
        <v>237</v>
      </c>
      <c r="C130" s="431"/>
      <c r="D130" s="432"/>
    </row>
    <row r="131" s="391" customFormat="true" ht="12" hidden="false" customHeight="true" outlineLevel="0" collapsed="false">
      <c r="A131" s="353" t="s">
        <v>54</v>
      </c>
      <c r="B131" s="410" t="s">
        <v>438</v>
      </c>
      <c r="C131" s="156"/>
      <c r="D131" s="433"/>
    </row>
    <row r="132" customFormat="false" ht="12" hidden="false" customHeight="true" outlineLevel="0" collapsed="false">
      <c r="A132" s="353" t="s">
        <v>62</v>
      </c>
      <c r="B132" s="410" t="s">
        <v>239</v>
      </c>
      <c r="C132" s="154"/>
      <c r="D132" s="158"/>
    </row>
    <row r="133" customFormat="false" ht="12" hidden="false" customHeight="true" outlineLevel="0" collapsed="false">
      <c r="A133" s="399" t="s">
        <v>64</v>
      </c>
      <c r="B133" s="411" t="s">
        <v>439</v>
      </c>
      <c r="C133" s="363"/>
      <c r="D133" s="364"/>
    </row>
    <row r="134" customFormat="false" ht="12" hidden="false" customHeight="true" outlineLevel="0" collapsed="false">
      <c r="A134" s="54" t="s">
        <v>68</v>
      </c>
      <c r="B134" s="409" t="s">
        <v>241</v>
      </c>
      <c r="C134" s="431"/>
      <c r="D134" s="432"/>
    </row>
    <row r="135" customFormat="false" ht="12" hidden="false" customHeight="true" outlineLevel="0" collapsed="false">
      <c r="A135" s="353" t="s">
        <v>70</v>
      </c>
      <c r="B135" s="410" t="s">
        <v>242</v>
      </c>
      <c r="C135" s="156"/>
      <c r="D135" s="157"/>
    </row>
    <row r="136" customFormat="false" ht="12" hidden="false" customHeight="true" outlineLevel="0" collapsed="false">
      <c r="A136" s="353" t="s">
        <v>72</v>
      </c>
      <c r="B136" s="410" t="s">
        <v>243</v>
      </c>
      <c r="C136" s="154"/>
      <c r="D136" s="158"/>
    </row>
    <row r="137" customFormat="false" ht="12" hidden="false" customHeight="true" outlineLevel="0" collapsed="false">
      <c r="A137" s="353" t="s">
        <v>74</v>
      </c>
      <c r="B137" s="410" t="s">
        <v>244</v>
      </c>
      <c r="C137" s="154"/>
      <c r="D137" s="158"/>
    </row>
    <row r="138" customFormat="false" ht="12" hidden="false" customHeight="true" outlineLevel="0" collapsed="false">
      <c r="A138" s="353" t="s">
        <v>76</v>
      </c>
      <c r="B138" s="410" t="s">
        <v>440</v>
      </c>
      <c r="C138" s="154"/>
      <c r="D138" s="158"/>
    </row>
    <row r="139" customFormat="false" ht="12" hidden="false" customHeight="true" outlineLevel="0" collapsed="false">
      <c r="A139" s="353" t="s">
        <v>78</v>
      </c>
      <c r="B139" s="410" t="s">
        <v>246</v>
      </c>
      <c r="C139" s="154"/>
      <c r="D139" s="158"/>
    </row>
    <row r="140" s="391" customFormat="true" ht="12" hidden="false" customHeight="true" outlineLevel="0" collapsed="false">
      <c r="A140" s="399" t="s">
        <v>80</v>
      </c>
      <c r="B140" s="411" t="s">
        <v>247</v>
      </c>
      <c r="C140" s="363"/>
      <c r="D140" s="435"/>
    </row>
    <row r="141" customFormat="false" ht="12" hidden="false" customHeight="true" outlineLevel="0" collapsed="false">
      <c r="A141" s="54" t="s">
        <v>93</v>
      </c>
      <c r="B141" s="409" t="s">
        <v>441</v>
      </c>
      <c r="C141" s="439"/>
      <c r="D141" s="440"/>
      <c r="K141" s="413"/>
    </row>
    <row r="142" customFormat="false" ht="12.75" hidden="false" customHeight="false" outlineLevel="0" collapsed="false">
      <c r="A142" s="353" t="s">
        <v>95</v>
      </c>
      <c r="B142" s="410" t="s">
        <v>249</v>
      </c>
      <c r="C142" s="156"/>
      <c r="D142" s="157"/>
    </row>
    <row r="143" customFormat="false" ht="12" hidden="false" customHeight="true" outlineLevel="0" collapsed="false">
      <c r="A143" s="353" t="s">
        <v>97</v>
      </c>
      <c r="B143" s="410" t="s">
        <v>250</v>
      </c>
      <c r="C143" s="154"/>
      <c r="D143" s="158"/>
    </row>
    <row r="144" customFormat="false" ht="12" hidden="false" customHeight="true" outlineLevel="0" collapsed="false">
      <c r="A144" s="353" t="s">
        <v>99</v>
      </c>
      <c r="B144" s="410" t="s">
        <v>442</v>
      </c>
      <c r="C144" s="154"/>
      <c r="D144" s="158"/>
    </row>
    <row r="145" s="391" customFormat="true" ht="12" hidden="false" customHeight="true" outlineLevel="0" collapsed="false">
      <c r="A145" s="353" t="s">
        <v>101</v>
      </c>
      <c r="B145" s="410" t="s">
        <v>310</v>
      </c>
      <c r="C145" s="154"/>
      <c r="D145" s="434"/>
    </row>
    <row r="146" s="391" customFormat="true" ht="12" hidden="false" customHeight="true" outlineLevel="0" collapsed="false">
      <c r="A146" s="399" t="s">
        <v>103</v>
      </c>
      <c r="B146" s="411" t="s">
        <v>351</v>
      </c>
      <c r="C146" s="363"/>
      <c r="D146" s="435"/>
    </row>
    <row r="147" s="391" customFormat="true" ht="12" hidden="false" customHeight="true" outlineLevel="0" collapsed="false">
      <c r="A147" s="54" t="s">
        <v>253</v>
      </c>
      <c r="B147" s="409" t="s">
        <v>254</v>
      </c>
      <c r="C147" s="441"/>
      <c r="D147" s="442"/>
    </row>
    <row r="148" s="391" customFormat="true" ht="12" hidden="false" customHeight="true" outlineLevel="0" collapsed="false">
      <c r="A148" s="353" t="s">
        <v>107</v>
      </c>
      <c r="B148" s="410" t="s">
        <v>255</v>
      </c>
      <c r="C148" s="156"/>
      <c r="D148" s="433"/>
    </row>
    <row r="149" s="391" customFormat="true" ht="12" hidden="false" customHeight="true" outlineLevel="0" collapsed="false">
      <c r="A149" s="353" t="s">
        <v>109</v>
      </c>
      <c r="B149" s="410" t="s">
        <v>256</v>
      </c>
      <c r="C149" s="154"/>
      <c r="D149" s="434"/>
    </row>
    <row r="150" s="391" customFormat="true" ht="12" hidden="false" customHeight="true" outlineLevel="0" collapsed="false">
      <c r="A150" s="353" t="s">
        <v>111</v>
      </c>
      <c r="B150" s="410" t="s">
        <v>257</v>
      </c>
      <c r="C150" s="154"/>
      <c r="D150" s="434"/>
    </row>
    <row r="151" s="391" customFormat="true" ht="12" hidden="false" customHeight="true" outlineLevel="0" collapsed="false">
      <c r="A151" s="353" t="s">
        <v>113</v>
      </c>
      <c r="B151" s="410" t="s">
        <v>443</v>
      </c>
      <c r="C151" s="154"/>
      <c r="D151" s="434"/>
    </row>
    <row r="152" customFormat="false" ht="12.75" hidden="false" customHeight="true" outlineLevel="0" collapsed="false">
      <c r="A152" s="399" t="s">
        <v>259</v>
      </c>
      <c r="B152" s="411" t="s">
        <v>260</v>
      </c>
      <c r="C152" s="363"/>
      <c r="D152" s="364"/>
    </row>
    <row r="153" customFormat="false" ht="12.75" hidden="false" customHeight="true" outlineLevel="0" collapsed="false">
      <c r="A153" s="414" t="s">
        <v>115</v>
      </c>
      <c r="B153" s="409" t="s">
        <v>261</v>
      </c>
      <c r="C153" s="441"/>
      <c r="D153" s="442"/>
    </row>
    <row r="154" customFormat="false" ht="12.75" hidden="false" customHeight="true" outlineLevel="0" collapsed="false">
      <c r="A154" s="414" t="s">
        <v>262</v>
      </c>
      <c r="B154" s="409" t="s">
        <v>263</v>
      </c>
      <c r="C154" s="441"/>
      <c r="D154" s="443"/>
    </row>
    <row r="155" customFormat="false" ht="12" hidden="false" customHeight="true" outlineLevel="0" collapsed="false">
      <c r="A155" s="54" t="s">
        <v>264</v>
      </c>
      <c r="B155" s="409" t="s">
        <v>265</v>
      </c>
      <c r="C155" s="441"/>
      <c r="D155" s="442"/>
    </row>
    <row r="156" customFormat="false" ht="15" hidden="false" customHeight="true" outlineLevel="0" collapsed="false">
      <c r="A156" s="416" t="s">
        <v>266</v>
      </c>
      <c r="B156" s="417" t="s">
        <v>267</v>
      </c>
      <c r="C156" s="441"/>
      <c r="D156" s="442"/>
    </row>
    <row r="157" customFormat="false" ht="15" hidden="false" customHeight="true" outlineLevel="0" collapsed="false">
      <c r="A157" s="418"/>
      <c r="B157" s="419"/>
      <c r="C157" s="420"/>
      <c r="D157" s="420"/>
    </row>
    <row r="158" customFormat="false" ht="13.5" hidden="false" customHeight="false" outlineLevel="0" collapsed="false">
      <c r="A158" s="421"/>
      <c r="B158" s="422"/>
      <c r="C158" s="423"/>
      <c r="D158" s="424"/>
    </row>
    <row r="159" customFormat="false" ht="15" hidden="false" customHeight="true" outlineLevel="0" collapsed="false">
      <c r="A159" s="425" t="s">
        <v>444</v>
      </c>
      <c r="B159" s="426"/>
      <c r="C159" s="427"/>
      <c r="D159" s="428"/>
    </row>
    <row r="160" customFormat="false" ht="14.25" hidden="false" customHeight="true" outlineLevel="0" collapsed="false">
      <c r="A160" s="425" t="s">
        <v>445</v>
      </c>
      <c r="B160" s="426"/>
      <c r="C160" s="429"/>
      <c r="D160" s="430"/>
    </row>
  </sheetData>
  <mergeCells count="8">
    <mergeCell ref="A1:D1"/>
    <mergeCell ref="C2:D2"/>
    <mergeCell ref="C3:D3"/>
    <mergeCell ref="A4:D4"/>
    <mergeCell ref="C6:D6"/>
    <mergeCell ref="A7:D7"/>
    <mergeCell ref="C9:D14"/>
    <mergeCell ref="A93:D93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5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91" man="true" max="16383" min="0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D62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H45" activeCellId="0" sqref="H45"/>
    </sheetView>
  </sheetViews>
  <sheetFormatPr defaultRowHeight="12.75" zeroHeight="false" outlineLevelRow="0" outlineLevelCol="0"/>
  <cols>
    <col collapsed="false" customWidth="true" hidden="false" outlineLevel="0" max="1" min="1" style="445" width="13.83"/>
    <col collapsed="false" customWidth="true" hidden="false" outlineLevel="0" max="2" min="2" style="446" width="79.16"/>
    <col collapsed="false" customWidth="true" hidden="false" outlineLevel="0" max="4" min="3" style="446" width="14.84"/>
    <col collapsed="false" customWidth="true" hidden="false" outlineLevel="0" max="1025" min="5" style="446" width="9.33"/>
  </cols>
  <sheetData>
    <row r="1" s="448" customFormat="true" ht="21" hidden="false" customHeight="true" outlineLevel="0" collapsed="false">
      <c r="A1" s="447" t="s">
        <v>452</v>
      </c>
      <c r="B1" s="447"/>
      <c r="C1" s="447"/>
      <c r="D1" s="447"/>
    </row>
    <row r="2" s="449" customFormat="true" ht="36" hidden="false" customHeight="true" outlineLevel="0" collapsed="false">
      <c r="A2" s="334" t="s">
        <v>417</v>
      </c>
      <c r="B2" s="335" t="s">
        <v>453</v>
      </c>
      <c r="C2" s="336" t="s">
        <v>454</v>
      </c>
      <c r="D2" s="336"/>
    </row>
    <row r="3" s="449" customFormat="true" ht="24.75" hidden="false" customHeight="false" outlineLevel="0" collapsed="false">
      <c r="A3" s="338" t="s">
        <v>420</v>
      </c>
      <c r="B3" s="339" t="s">
        <v>421</v>
      </c>
      <c r="C3" s="340" t="s">
        <v>419</v>
      </c>
      <c r="D3" s="340"/>
    </row>
    <row r="4" s="450" customFormat="true" ht="15.95" hidden="false" customHeight="true" outlineLevel="0" collapsed="false">
      <c r="A4" s="341" t="s">
        <v>2</v>
      </c>
      <c r="B4" s="341"/>
      <c r="C4" s="341"/>
      <c r="D4" s="341"/>
    </row>
    <row r="5" customFormat="false" ht="13.5" hidden="false" customHeight="false" outlineLevel="0" collapsed="false">
      <c r="A5" s="343" t="s">
        <v>422</v>
      </c>
      <c r="B5" s="344" t="s">
        <v>423</v>
      </c>
      <c r="C5" s="345" t="s">
        <v>424</v>
      </c>
      <c r="D5" s="346" t="s">
        <v>425</v>
      </c>
    </row>
    <row r="6" s="451" customFormat="true" ht="12.95" hidden="false" customHeight="true" outlineLevel="0" collapsed="false">
      <c r="A6" s="347" t="s">
        <v>7</v>
      </c>
      <c r="B6" s="348" t="s">
        <v>8</v>
      </c>
      <c r="C6" s="349" t="s">
        <v>9</v>
      </c>
      <c r="D6" s="349"/>
    </row>
    <row r="7" s="451" customFormat="true" ht="15.95" hidden="false" customHeight="true" outlineLevel="0" collapsed="false">
      <c r="A7" s="351" t="s">
        <v>272</v>
      </c>
      <c r="B7" s="351"/>
      <c r="C7" s="351"/>
      <c r="D7" s="351"/>
    </row>
    <row r="8" s="456" customFormat="true" ht="12" hidden="false" customHeight="true" outlineLevel="0" collapsed="false">
      <c r="A8" s="452" t="s">
        <v>10</v>
      </c>
      <c r="B8" s="453" t="s">
        <v>455</v>
      </c>
      <c r="C8" s="454" t="n">
        <f aca="false">SUM(C9:C19)</f>
        <v>0</v>
      </c>
      <c r="D8" s="455" t="n">
        <f aca="false">SUM(D9:D19)</f>
        <v>938</v>
      </c>
    </row>
    <row r="9" s="456" customFormat="true" ht="12" hidden="false" customHeight="true" outlineLevel="0" collapsed="false">
      <c r="A9" s="457" t="s">
        <v>12</v>
      </c>
      <c r="B9" s="393" t="s">
        <v>71</v>
      </c>
      <c r="C9" s="458"/>
      <c r="D9" s="459"/>
    </row>
    <row r="10" s="456" customFormat="true" ht="12" hidden="false" customHeight="true" outlineLevel="0" collapsed="false">
      <c r="A10" s="460" t="s">
        <v>14</v>
      </c>
      <c r="B10" s="394" t="s">
        <v>73</v>
      </c>
      <c r="C10" s="461"/>
      <c r="D10" s="462"/>
    </row>
    <row r="11" s="456" customFormat="true" ht="12" hidden="false" customHeight="true" outlineLevel="0" collapsed="false">
      <c r="A11" s="460" t="s">
        <v>16</v>
      </c>
      <c r="B11" s="394" t="s">
        <v>75</v>
      </c>
      <c r="C11" s="461"/>
      <c r="D11" s="462"/>
    </row>
    <row r="12" s="456" customFormat="true" ht="12" hidden="false" customHeight="true" outlineLevel="0" collapsed="false">
      <c r="A12" s="460" t="s">
        <v>18</v>
      </c>
      <c r="B12" s="394" t="s">
        <v>77</v>
      </c>
      <c r="C12" s="461"/>
      <c r="D12" s="462"/>
    </row>
    <row r="13" s="456" customFormat="true" ht="12" hidden="false" customHeight="true" outlineLevel="0" collapsed="false">
      <c r="A13" s="460" t="s">
        <v>20</v>
      </c>
      <c r="B13" s="394" t="s">
        <v>79</v>
      </c>
      <c r="C13" s="461"/>
      <c r="D13" s="462"/>
    </row>
    <row r="14" s="456" customFormat="true" ht="12" hidden="false" customHeight="true" outlineLevel="0" collapsed="false">
      <c r="A14" s="460" t="s">
        <v>22</v>
      </c>
      <c r="B14" s="394" t="s">
        <v>456</v>
      </c>
      <c r="C14" s="461"/>
      <c r="D14" s="462"/>
    </row>
    <row r="15" s="456" customFormat="true" ht="12" hidden="false" customHeight="true" outlineLevel="0" collapsed="false">
      <c r="A15" s="460" t="s">
        <v>188</v>
      </c>
      <c r="B15" s="411" t="s">
        <v>457</v>
      </c>
      <c r="C15" s="461"/>
      <c r="D15" s="462"/>
    </row>
    <row r="16" s="456" customFormat="true" ht="12" hidden="false" customHeight="true" outlineLevel="0" collapsed="false">
      <c r="A16" s="460" t="s">
        <v>190</v>
      </c>
      <c r="B16" s="394" t="s">
        <v>86</v>
      </c>
      <c r="C16" s="461" t="n">
        <v>0</v>
      </c>
      <c r="D16" s="463" t="n">
        <v>938</v>
      </c>
    </row>
    <row r="17" s="464" customFormat="true" ht="12" hidden="false" customHeight="true" outlineLevel="0" collapsed="false">
      <c r="A17" s="460" t="s">
        <v>192</v>
      </c>
      <c r="B17" s="394" t="s">
        <v>88</v>
      </c>
      <c r="C17" s="461"/>
      <c r="D17" s="463"/>
    </row>
    <row r="18" s="464" customFormat="true" ht="12" hidden="false" customHeight="true" outlineLevel="0" collapsed="false">
      <c r="A18" s="460" t="s">
        <v>194</v>
      </c>
      <c r="B18" s="394" t="s">
        <v>90</v>
      </c>
      <c r="C18" s="461"/>
      <c r="D18" s="463"/>
    </row>
    <row r="19" s="464" customFormat="true" ht="12" hidden="false" customHeight="true" outlineLevel="0" collapsed="false">
      <c r="A19" s="460" t="s">
        <v>196</v>
      </c>
      <c r="B19" s="411" t="s">
        <v>92</v>
      </c>
      <c r="C19" s="465"/>
      <c r="D19" s="466"/>
    </row>
    <row r="20" s="456" customFormat="true" ht="12" hidden="false" customHeight="true" outlineLevel="0" collapsed="false">
      <c r="A20" s="467" t="s">
        <v>24</v>
      </c>
      <c r="B20" s="468" t="s">
        <v>458</v>
      </c>
      <c r="C20" s="454" t="n">
        <f aca="false">SUM(C21:C25)</f>
        <v>0</v>
      </c>
      <c r="D20" s="455" t="n">
        <f aca="false">SUM(D21:D25)</f>
        <v>6728235</v>
      </c>
    </row>
    <row r="21" s="464" customFormat="true" ht="12" hidden="false" customHeight="true" outlineLevel="0" collapsed="false">
      <c r="A21" s="460" t="s">
        <v>26</v>
      </c>
      <c r="B21" s="410" t="s">
        <v>27</v>
      </c>
      <c r="C21" s="458"/>
      <c r="D21" s="469"/>
    </row>
    <row r="22" s="464" customFormat="true" ht="12" hidden="false" customHeight="true" outlineLevel="0" collapsed="false">
      <c r="A22" s="460" t="s">
        <v>28</v>
      </c>
      <c r="B22" s="394" t="s">
        <v>459</v>
      </c>
      <c r="C22" s="461"/>
      <c r="D22" s="463"/>
    </row>
    <row r="23" s="464" customFormat="true" ht="12" hidden="false" customHeight="true" outlineLevel="0" collapsed="false">
      <c r="A23" s="460" t="s">
        <v>30</v>
      </c>
      <c r="B23" s="394" t="s">
        <v>460</v>
      </c>
      <c r="C23" s="461" t="n">
        <v>0</v>
      </c>
      <c r="D23" s="463" t="n">
        <v>6728235</v>
      </c>
    </row>
    <row r="24" s="464" customFormat="true" ht="12" hidden="false" customHeight="true" outlineLevel="0" collapsed="false">
      <c r="A24" s="460" t="s">
        <v>32</v>
      </c>
      <c r="B24" s="394" t="s">
        <v>461</v>
      </c>
      <c r="C24" s="465"/>
      <c r="D24" s="466"/>
    </row>
    <row r="25" s="464" customFormat="true" ht="12" hidden="false" customHeight="true" outlineLevel="0" collapsed="false">
      <c r="A25" s="470" t="s">
        <v>38</v>
      </c>
      <c r="B25" s="409" t="s">
        <v>282</v>
      </c>
      <c r="C25" s="471"/>
      <c r="D25" s="472"/>
    </row>
    <row r="26" s="464" customFormat="true" ht="12" hidden="false" customHeight="true" outlineLevel="0" collapsed="false">
      <c r="A26" s="470" t="s">
        <v>236</v>
      </c>
      <c r="B26" s="409" t="s">
        <v>462</v>
      </c>
      <c r="C26" s="454"/>
      <c r="D26" s="455"/>
    </row>
    <row r="27" s="464" customFormat="true" ht="12" hidden="false" customHeight="true" outlineLevel="0" collapsed="false">
      <c r="A27" s="473" t="s">
        <v>54</v>
      </c>
      <c r="B27" s="474" t="s">
        <v>41</v>
      </c>
      <c r="C27" s="458"/>
      <c r="D27" s="469"/>
    </row>
    <row r="28" s="464" customFormat="true" ht="12" hidden="false" customHeight="true" outlineLevel="0" collapsed="false">
      <c r="A28" s="473" t="s">
        <v>62</v>
      </c>
      <c r="B28" s="474" t="s">
        <v>459</v>
      </c>
      <c r="C28" s="461"/>
      <c r="D28" s="463"/>
    </row>
    <row r="29" s="464" customFormat="true" ht="12" hidden="false" customHeight="true" outlineLevel="0" collapsed="false">
      <c r="A29" s="473" t="s">
        <v>64</v>
      </c>
      <c r="B29" s="475" t="s">
        <v>463</v>
      </c>
      <c r="C29" s="461"/>
      <c r="D29" s="463"/>
    </row>
    <row r="30" s="464" customFormat="true" ht="12" hidden="false" customHeight="true" outlineLevel="0" collapsed="false">
      <c r="A30" s="460" t="s">
        <v>66</v>
      </c>
      <c r="B30" s="476" t="s">
        <v>464</v>
      </c>
      <c r="C30" s="465"/>
      <c r="D30" s="466"/>
    </row>
    <row r="31" s="464" customFormat="true" ht="12" hidden="false" customHeight="true" outlineLevel="0" collapsed="false">
      <c r="A31" s="470" t="s">
        <v>68</v>
      </c>
      <c r="B31" s="409" t="s">
        <v>465</v>
      </c>
      <c r="C31" s="454"/>
      <c r="D31" s="472"/>
    </row>
    <row r="32" s="464" customFormat="true" ht="12" hidden="false" customHeight="true" outlineLevel="0" collapsed="false">
      <c r="A32" s="473" t="s">
        <v>70</v>
      </c>
      <c r="B32" s="474" t="s">
        <v>96</v>
      </c>
      <c r="C32" s="458"/>
      <c r="D32" s="469"/>
    </row>
    <row r="33" s="464" customFormat="true" ht="12" hidden="false" customHeight="true" outlineLevel="0" collapsed="false">
      <c r="A33" s="473" t="s">
        <v>72</v>
      </c>
      <c r="B33" s="475" t="s">
        <v>98</v>
      </c>
      <c r="C33" s="461"/>
      <c r="D33" s="463"/>
    </row>
    <row r="34" s="464" customFormat="true" ht="12" hidden="false" customHeight="true" outlineLevel="0" collapsed="false">
      <c r="A34" s="460" t="s">
        <v>74</v>
      </c>
      <c r="B34" s="476" t="s">
        <v>100</v>
      </c>
      <c r="C34" s="465"/>
      <c r="D34" s="466"/>
    </row>
    <row r="35" s="456" customFormat="true" ht="12" hidden="false" customHeight="true" outlineLevel="0" collapsed="false">
      <c r="A35" s="470" t="s">
        <v>93</v>
      </c>
      <c r="B35" s="409" t="s">
        <v>284</v>
      </c>
      <c r="C35" s="471"/>
      <c r="D35" s="477"/>
    </row>
    <row r="36" s="456" customFormat="true" ht="12" hidden="false" customHeight="true" outlineLevel="0" collapsed="false">
      <c r="A36" s="470" t="s">
        <v>253</v>
      </c>
      <c r="B36" s="409" t="s">
        <v>466</v>
      </c>
      <c r="C36" s="471"/>
      <c r="D36" s="477"/>
    </row>
    <row r="37" s="456" customFormat="true" ht="12" hidden="false" customHeight="true" outlineLevel="0" collapsed="false">
      <c r="A37" s="467" t="s">
        <v>115</v>
      </c>
      <c r="B37" s="409" t="s">
        <v>467</v>
      </c>
      <c r="C37" s="454" t="n">
        <f aca="false">+C8+C20+C25+C26+C31+C35+C36</f>
        <v>0</v>
      </c>
      <c r="D37" s="455" t="n">
        <f aca="false">+D8+D20+D25+D26+D31+D35+D36</f>
        <v>6729173</v>
      </c>
    </row>
    <row r="38" s="456" customFormat="true" ht="12" hidden="false" customHeight="true" outlineLevel="0" collapsed="false">
      <c r="A38" s="478" t="s">
        <v>262</v>
      </c>
      <c r="B38" s="409" t="s">
        <v>468</v>
      </c>
      <c r="C38" s="454" t="n">
        <f aca="false">SUM(C39:C41)</f>
        <v>56846124</v>
      </c>
      <c r="D38" s="455" t="n">
        <f aca="false">SUM(D39:D41)</f>
        <v>56846124</v>
      </c>
    </row>
    <row r="39" s="456" customFormat="true" ht="12" hidden="false" customHeight="true" outlineLevel="0" collapsed="false">
      <c r="A39" s="473" t="s">
        <v>469</v>
      </c>
      <c r="B39" s="474" t="s">
        <v>342</v>
      </c>
      <c r="C39" s="458" t="n">
        <v>733756</v>
      </c>
      <c r="D39" s="469" t="n">
        <v>733756</v>
      </c>
    </row>
    <row r="40" s="456" customFormat="true" ht="12" hidden="false" customHeight="true" outlineLevel="0" collapsed="false">
      <c r="A40" s="473" t="s">
        <v>470</v>
      </c>
      <c r="B40" s="475" t="s">
        <v>471</v>
      </c>
      <c r="C40" s="461"/>
      <c r="D40" s="462"/>
    </row>
    <row r="41" s="464" customFormat="true" ht="12" hidden="false" customHeight="true" outlineLevel="0" collapsed="false">
      <c r="A41" s="460" t="s">
        <v>472</v>
      </c>
      <c r="B41" s="476" t="s">
        <v>473</v>
      </c>
      <c r="C41" s="465" t="n">
        <v>56112368</v>
      </c>
      <c r="D41" s="465" t="n">
        <v>56112368</v>
      </c>
    </row>
    <row r="42" s="464" customFormat="true" ht="15" hidden="false" customHeight="true" outlineLevel="0" collapsed="false">
      <c r="A42" s="478" t="s">
        <v>264</v>
      </c>
      <c r="B42" s="479" t="s">
        <v>474</v>
      </c>
      <c r="C42" s="454" t="n">
        <f aca="false">+C37+C38</f>
        <v>56846124</v>
      </c>
      <c r="D42" s="455" t="n">
        <f aca="false">+D37+D38</f>
        <v>63575297</v>
      </c>
    </row>
    <row r="43" s="464" customFormat="true" ht="15" hidden="false" customHeight="true" outlineLevel="0" collapsed="false">
      <c r="A43" s="385"/>
      <c r="B43" s="386"/>
      <c r="C43" s="387"/>
    </row>
    <row r="44" customFormat="false" ht="13.5" hidden="false" customHeight="false" outlineLevel="0" collapsed="false">
      <c r="A44" s="480"/>
      <c r="B44" s="481"/>
      <c r="C44" s="482"/>
    </row>
    <row r="45" s="451" customFormat="true" ht="16.5" hidden="false" customHeight="true" outlineLevel="0" collapsed="false">
      <c r="A45" s="351" t="s">
        <v>273</v>
      </c>
      <c r="B45" s="351"/>
      <c r="C45" s="351"/>
      <c r="D45" s="351"/>
    </row>
    <row r="46" s="485" customFormat="true" ht="12" hidden="false" customHeight="true" outlineLevel="0" collapsed="false">
      <c r="A46" s="483" t="s">
        <v>10</v>
      </c>
      <c r="B46" s="484" t="s">
        <v>475</v>
      </c>
      <c r="C46" s="454" t="n">
        <f aca="false">SUM(C47:C51)</f>
        <v>56846124</v>
      </c>
      <c r="D46" s="455" t="n">
        <f aca="false">SUM(D47:D51)</f>
        <v>63575297</v>
      </c>
    </row>
    <row r="47" customFormat="false" ht="12" hidden="false" customHeight="true" outlineLevel="0" collapsed="false">
      <c r="A47" s="460" t="s">
        <v>12</v>
      </c>
      <c r="B47" s="410" t="s">
        <v>181</v>
      </c>
      <c r="C47" s="458" t="n">
        <v>42791440</v>
      </c>
      <c r="D47" s="469" t="n">
        <v>46974434</v>
      </c>
    </row>
    <row r="48" customFormat="false" ht="12" hidden="false" customHeight="true" outlineLevel="0" collapsed="false">
      <c r="A48" s="460" t="s">
        <v>14</v>
      </c>
      <c r="B48" s="394" t="s">
        <v>182</v>
      </c>
      <c r="C48" s="461" t="n">
        <v>7708146</v>
      </c>
      <c r="D48" s="463" t="n">
        <v>8384096</v>
      </c>
    </row>
    <row r="49" customFormat="false" ht="12" hidden="false" customHeight="true" outlineLevel="0" collapsed="false">
      <c r="A49" s="460" t="s">
        <v>16</v>
      </c>
      <c r="B49" s="394" t="s">
        <v>183</v>
      </c>
      <c r="C49" s="461" t="n">
        <v>6346538</v>
      </c>
      <c r="D49" s="463" t="n">
        <v>8216767</v>
      </c>
    </row>
    <row r="50" customFormat="false" ht="12" hidden="false" customHeight="true" outlineLevel="0" collapsed="false">
      <c r="A50" s="460" t="s">
        <v>18</v>
      </c>
      <c r="B50" s="394" t="s">
        <v>184</v>
      </c>
      <c r="C50" s="461"/>
      <c r="D50" s="463"/>
    </row>
    <row r="51" customFormat="false" ht="12" hidden="false" customHeight="true" outlineLevel="0" collapsed="false">
      <c r="A51" s="460" t="s">
        <v>20</v>
      </c>
      <c r="B51" s="394" t="s">
        <v>186</v>
      </c>
      <c r="C51" s="465"/>
      <c r="D51" s="466"/>
    </row>
    <row r="52" customFormat="false" ht="12" hidden="false" customHeight="true" outlineLevel="0" collapsed="false">
      <c r="A52" s="470" t="s">
        <v>24</v>
      </c>
      <c r="B52" s="409" t="s">
        <v>476</v>
      </c>
      <c r="C52" s="454" t="n">
        <f aca="false">SUM(C53:C55)</f>
        <v>0</v>
      </c>
      <c r="D52" s="455" t="n">
        <f aca="false">SUM(D53:D55)</f>
        <v>0</v>
      </c>
    </row>
    <row r="53" s="485" customFormat="true" ht="12" hidden="false" customHeight="true" outlineLevel="0" collapsed="false">
      <c r="A53" s="460" t="s">
        <v>26</v>
      </c>
      <c r="B53" s="410" t="s">
        <v>217</v>
      </c>
      <c r="C53" s="458"/>
      <c r="D53" s="469"/>
    </row>
    <row r="54" customFormat="false" ht="12" hidden="false" customHeight="true" outlineLevel="0" collapsed="false">
      <c r="A54" s="460" t="s">
        <v>28</v>
      </c>
      <c r="B54" s="394" t="s">
        <v>219</v>
      </c>
      <c r="C54" s="461"/>
      <c r="D54" s="463"/>
    </row>
    <row r="55" customFormat="false" ht="12" hidden="false" customHeight="true" outlineLevel="0" collapsed="false">
      <c r="A55" s="460" t="s">
        <v>30</v>
      </c>
      <c r="B55" s="394" t="s">
        <v>477</v>
      </c>
      <c r="C55" s="461"/>
      <c r="D55" s="463"/>
    </row>
    <row r="56" customFormat="false" ht="12" hidden="false" customHeight="true" outlineLevel="0" collapsed="false">
      <c r="A56" s="460" t="s">
        <v>32</v>
      </c>
      <c r="B56" s="394" t="s">
        <v>478</v>
      </c>
      <c r="C56" s="465"/>
      <c r="D56" s="466"/>
    </row>
    <row r="57" customFormat="false" ht="12" hidden="false" customHeight="true" outlineLevel="0" collapsed="false">
      <c r="A57" s="470" t="s">
        <v>38</v>
      </c>
      <c r="B57" s="409" t="s">
        <v>479</v>
      </c>
      <c r="C57" s="471"/>
      <c r="D57" s="486"/>
    </row>
    <row r="58" customFormat="false" ht="15" hidden="false" customHeight="true" outlineLevel="0" collapsed="false">
      <c r="A58" s="470" t="s">
        <v>236</v>
      </c>
      <c r="B58" s="487" t="s">
        <v>480</v>
      </c>
      <c r="C58" s="454" t="n">
        <f aca="false">+C46+C52+C57</f>
        <v>56846124</v>
      </c>
      <c r="D58" s="455" t="n">
        <f aca="false">+D46+D52+D57</f>
        <v>63575297</v>
      </c>
    </row>
    <row r="59" customFormat="false" ht="15" hidden="false" customHeight="true" outlineLevel="0" collapsed="false">
      <c r="A59" s="488"/>
      <c r="B59" s="489"/>
      <c r="C59" s="489"/>
      <c r="D59" s="489"/>
    </row>
    <row r="60" customFormat="false" ht="13.5" hidden="false" customHeight="false" outlineLevel="0" collapsed="false">
      <c r="A60" s="490"/>
      <c r="B60" s="491"/>
      <c r="C60" s="491"/>
      <c r="D60" s="491"/>
    </row>
    <row r="61" customFormat="false" ht="15" hidden="false" customHeight="true" outlineLevel="0" collapsed="false">
      <c r="A61" s="425" t="s">
        <v>444</v>
      </c>
      <c r="B61" s="426"/>
      <c r="C61" s="427" t="n">
        <v>13</v>
      </c>
      <c r="D61" s="492" t="n">
        <v>13</v>
      </c>
    </row>
    <row r="62" customFormat="false" ht="14.25" hidden="false" customHeight="true" outlineLevel="0" collapsed="false">
      <c r="A62" s="425" t="s">
        <v>445</v>
      </c>
      <c r="B62" s="426"/>
      <c r="C62" s="429"/>
      <c r="D62" s="493"/>
    </row>
  </sheetData>
  <mergeCells count="7">
    <mergeCell ref="A1:D1"/>
    <mergeCell ref="C2:D2"/>
    <mergeCell ref="C3:D3"/>
    <mergeCell ref="A4:D4"/>
    <mergeCell ref="C6:D6"/>
    <mergeCell ref="A7:D7"/>
    <mergeCell ref="A45:D45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7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D62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D53" activeCellId="0" sqref="D53"/>
    </sheetView>
  </sheetViews>
  <sheetFormatPr defaultRowHeight="12.75" zeroHeight="false" outlineLevelRow="0" outlineLevelCol="0"/>
  <cols>
    <col collapsed="false" customWidth="true" hidden="false" outlineLevel="0" max="1" min="1" style="445" width="13.83"/>
    <col collapsed="false" customWidth="true" hidden="false" outlineLevel="0" max="2" min="2" style="446" width="79.16"/>
    <col collapsed="false" customWidth="true" hidden="false" outlineLevel="0" max="4" min="3" style="446" width="14.84"/>
    <col collapsed="false" customWidth="true" hidden="false" outlineLevel="0" max="1025" min="5" style="446" width="9.33"/>
  </cols>
  <sheetData>
    <row r="1" s="448" customFormat="true" ht="21" hidden="false" customHeight="true" outlineLevel="0" collapsed="false">
      <c r="A1" s="447" t="s">
        <v>481</v>
      </c>
      <c r="B1" s="447"/>
      <c r="C1" s="447"/>
      <c r="D1" s="447"/>
    </row>
    <row r="2" s="449" customFormat="true" ht="36" hidden="false" customHeight="true" outlineLevel="0" collapsed="false">
      <c r="A2" s="334" t="s">
        <v>417</v>
      </c>
      <c r="B2" s="335" t="s">
        <v>482</v>
      </c>
      <c r="C2" s="336" t="s">
        <v>483</v>
      </c>
      <c r="D2" s="336"/>
    </row>
    <row r="3" s="449" customFormat="true" ht="24.75" hidden="false" customHeight="false" outlineLevel="0" collapsed="false">
      <c r="A3" s="338" t="s">
        <v>420</v>
      </c>
      <c r="B3" s="339" t="s">
        <v>421</v>
      </c>
      <c r="C3" s="340" t="s">
        <v>419</v>
      </c>
      <c r="D3" s="340"/>
    </row>
    <row r="4" s="450" customFormat="true" ht="15.95" hidden="false" customHeight="true" outlineLevel="0" collapsed="false">
      <c r="A4" s="341" t="s">
        <v>2</v>
      </c>
      <c r="B4" s="341"/>
      <c r="C4" s="341"/>
      <c r="D4" s="341"/>
    </row>
    <row r="5" customFormat="false" ht="13.5" hidden="false" customHeight="false" outlineLevel="0" collapsed="false">
      <c r="A5" s="343" t="s">
        <v>422</v>
      </c>
      <c r="B5" s="344" t="s">
        <v>423</v>
      </c>
      <c r="C5" s="345" t="s">
        <v>424</v>
      </c>
      <c r="D5" s="346" t="s">
        <v>425</v>
      </c>
    </row>
    <row r="6" s="451" customFormat="true" ht="12.95" hidden="false" customHeight="true" outlineLevel="0" collapsed="false">
      <c r="A6" s="347" t="s">
        <v>7</v>
      </c>
      <c r="B6" s="348" t="s">
        <v>8</v>
      </c>
      <c r="C6" s="349" t="s">
        <v>9</v>
      </c>
      <c r="D6" s="349"/>
    </row>
    <row r="7" s="451" customFormat="true" ht="15.95" hidden="false" customHeight="true" outlineLevel="0" collapsed="false">
      <c r="A7" s="351" t="s">
        <v>272</v>
      </c>
      <c r="B7" s="351"/>
      <c r="C7" s="351"/>
      <c r="D7" s="351"/>
    </row>
    <row r="8" s="456" customFormat="true" ht="12" hidden="false" customHeight="true" outlineLevel="0" collapsed="false">
      <c r="A8" s="452" t="s">
        <v>10</v>
      </c>
      <c r="B8" s="453" t="s">
        <v>455</v>
      </c>
      <c r="C8" s="454" t="n">
        <f aca="false">SUM(C9:C19)</f>
        <v>0</v>
      </c>
      <c r="D8" s="455" t="n">
        <f aca="false">SUM(D9:D19)</f>
        <v>379566</v>
      </c>
    </row>
    <row r="9" s="456" customFormat="true" ht="12" hidden="false" customHeight="true" outlineLevel="0" collapsed="false">
      <c r="A9" s="457" t="s">
        <v>12</v>
      </c>
      <c r="B9" s="393" t="s">
        <v>71</v>
      </c>
      <c r="C9" s="458"/>
      <c r="D9" s="459"/>
    </row>
    <row r="10" s="456" customFormat="true" ht="12" hidden="false" customHeight="true" outlineLevel="0" collapsed="false">
      <c r="A10" s="460" t="s">
        <v>14</v>
      </c>
      <c r="B10" s="394" t="s">
        <v>73</v>
      </c>
      <c r="C10" s="461"/>
      <c r="D10" s="462"/>
    </row>
    <row r="11" s="456" customFormat="true" ht="12" hidden="false" customHeight="true" outlineLevel="0" collapsed="false">
      <c r="A11" s="460" t="s">
        <v>16</v>
      </c>
      <c r="B11" s="394" t="s">
        <v>75</v>
      </c>
      <c r="C11" s="461" t="n">
        <v>0</v>
      </c>
      <c r="D11" s="463" t="n">
        <v>298764</v>
      </c>
    </row>
    <row r="12" s="456" customFormat="true" ht="12" hidden="false" customHeight="true" outlineLevel="0" collapsed="false">
      <c r="A12" s="460" t="s">
        <v>18</v>
      </c>
      <c r="B12" s="394" t="s">
        <v>77</v>
      </c>
      <c r="C12" s="461"/>
      <c r="D12" s="462"/>
    </row>
    <row r="13" s="456" customFormat="true" ht="12" hidden="false" customHeight="true" outlineLevel="0" collapsed="false">
      <c r="A13" s="460" t="s">
        <v>20</v>
      </c>
      <c r="B13" s="394" t="s">
        <v>79</v>
      </c>
      <c r="C13" s="461"/>
      <c r="D13" s="463"/>
    </row>
    <row r="14" s="456" customFormat="true" ht="12" hidden="false" customHeight="true" outlineLevel="0" collapsed="false">
      <c r="A14" s="460" t="s">
        <v>22</v>
      </c>
      <c r="B14" s="394" t="s">
        <v>456</v>
      </c>
      <c r="C14" s="461" t="n">
        <v>0</v>
      </c>
      <c r="D14" s="463" t="n">
        <v>80666</v>
      </c>
    </row>
    <row r="15" s="456" customFormat="true" ht="12" hidden="false" customHeight="true" outlineLevel="0" collapsed="false">
      <c r="A15" s="460" t="s">
        <v>188</v>
      </c>
      <c r="B15" s="411" t="s">
        <v>457</v>
      </c>
      <c r="C15" s="461"/>
      <c r="D15" s="463"/>
    </row>
    <row r="16" s="456" customFormat="true" ht="12" hidden="false" customHeight="true" outlineLevel="0" collapsed="false">
      <c r="A16" s="460" t="s">
        <v>190</v>
      </c>
      <c r="B16" s="394" t="s">
        <v>86</v>
      </c>
      <c r="C16" s="461" t="n">
        <v>0</v>
      </c>
      <c r="D16" s="463" t="n">
        <v>136</v>
      </c>
    </row>
    <row r="17" s="464" customFormat="true" ht="12" hidden="false" customHeight="true" outlineLevel="0" collapsed="false">
      <c r="A17" s="460" t="s">
        <v>192</v>
      </c>
      <c r="B17" s="394" t="s">
        <v>88</v>
      </c>
      <c r="C17" s="461"/>
      <c r="D17" s="463"/>
    </row>
    <row r="18" s="464" customFormat="true" ht="12" hidden="false" customHeight="true" outlineLevel="0" collapsed="false">
      <c r="A18" s="460" t="s">
        <v>194</v>
      </c>
      <c r="B18" s="394" t="s">
        <v>90</v>
      </c>
      <c r="C18" s="461"/>
      <c r="D18" s="463"/>
    </row>
    <row r="19" s="464" customFormat="true" ht="12" hidden="false" customHeight="true" outlineLevel="0" collapsed="false">
      <c r="A19" s="460" t="s">
        <v>196</v>
      </c>
      <c r="B19" s="411" t="s">
        <v>92</v>
      </c>
      <c r="C19" s="465"/>
      <c r="D19" s="466"/>
    </row>
    <row r="20" s="456" customFormat="true" ht="12" hidden="false" customHeight="true" outlineLevel="0" collapsed="false">
      <c r="A20" s="467" t="s">
        <v>24</v>
      </c>
      <c r="B20" s="468" t="s">
        <v>458</v>
      </c>
      <c r="C20" s="454"/>
      <c r="D20" s="455"/>
    </row>
    <row r="21" s="464" customFormat="true" ht="12" hidden="false" customHeight="true" outlineLevel="0" collapsed="false">
      <c r="A21" s="460" t="s">
        <v>26</v>
      </c>
      <c r="B21" s="410" t="s">
        <v>27</v>
      </c>
      <c r="C21" s="458"/>
      <c r="D21" s="469"/>
    </row>
    <row r="22" s="464" customFormat="true" ht="12" hidden="false" customHeight="true" outlineLevel="0" collapsed="false">
      <c r="A22" s="460" t="s">
        <v>28</v>
      </c>
      <c r="B22" s="394" t="s">
        <v>459</v>
      </c>
      <c r="C22" s="461"/>
      <c r="D22" s="463"/>
    </row>
    <row r="23" s="464" customFormat="true" ht="12" hidden="false" customHeight="true" outlineLevel="0" collapsed="false">
      <c r="A23" s="460" t="s">
        <v>30</v>
      </c>
      <c r="B23" s="394" t="s">
        <v>460</v>
      </c>
      <c r="C23" s="461"/>
      <c r="D23" s="463"/>
    </row>
    <row r="24" s="464" customFormat="true" ht="12" hidden="false" customHeight="true" outlineLevel="0" collapsed="false">
      <c r="A24" s="460" t="s">
        <v>32</v>
      </c>
      <c r="B24" s="394" t="s">
        <v>461</v>
      </c>
      <c r="C24" s="465"/>
      <c r="D24" s="466"/>
    </row>
    <row r="25" s="464" customFormat="true" ht="12" hidden="false" customHeight="true" outlineLevel="0" collapsed="false">
      <c r="A25" s="470" t="s">
        <v>38</v>
      </c>
      <c r="B25" s="409" t="s">
        <v>282</v>
      </c>
      <c r="C25" s="471"/>
      <c r="D25" s="472"/>
    </row>
    <row r="26" s="464" customFormat="true" ht="12" hidden="false" customHeight="true" outlineLevel="0" collapsed="false">
      <c r="A26" s="470" t="s">
        <v>236</v>
      </c>
      <c r="B26" s="409" t="s">
        <v>462</v>
      </c>
      <c r="C26" s="454" t="n">
        <f aca="false">SUM(C27:C29)</f>
        <v>0</v>
      </c>
      <c r="D26" s="455" t="n">
        <f aca="false">SUM(D27:D29)</f>
        <v>0</v>
      </c>
    </row>
    <row r="27" s="464" customFormat="true" ht="12" hidden="false" customHeight="true" outlineLevel="0" collapsed="false">
      <c r="A27" s="473" t="s">
        <v>54</v>
      </c>
      <c r="B27" s="474" t="s">
        <v>41</v>
      </c>
      <c r="C27" s="458"/>
      <c r="D27" s="469"/>
    </row>
    <row r="28" s="464" customFormat="true" ht="12" hidden="false" customHeight="true" outlineLevel="0" collapsed="false">
      <c r="A28" s="473" t="s">
        <v>62</v>
      </c>
      <c r="B28" s="474" t="s">
        <v>459</v>
      </c>
      <c r="C28" s="461"/>
      <c r="D28" s="463"/>
    </row>
    <row r="29" s="464" customFormat="true" ht="12" hidden="false" customHeight="true" outlineLevel="0" collapsed="false">
      <c r="A29" s="473" t="s">
        <v>64</v>
      </c>
      <c r="B29" s="475" t="s">
        <v>463</v>
      </c>
      <c r="C29" s="461"/>
      <c r="D29" s="463"/>
    </row>
    <row r="30" s="464" customFormat="true" ht="12" hidden="false" customHeight="true" outlineLevel="0" collapsed="false">
      <c r="A30" s="460" t="s">
        <v>66</v>
      </c>
      <c r="B30" s="476" t="s">
        <v>464</v>
      </c>
      <c r="C30" s="465"/>
      <c r="D30" s="466"/>
    </row>
    <row r="31" s="464" customFormat="true" ht="12" hidden="false" customHeight="true" outlineLevel="0" collapsed="false">
      <c r="A31" s="470" t="s">
        <v>68</v>
      </c>
      <c r="B31" s="409" t="s">
        <v>465</v>
      </c>
      <c r="C31" s="454"/>
      <c r="D31" s="472"/>
    </row>
    <row r="32" s="464" customFormat="true" ht="12" hidden="false" customHeight="true" outlineLevel="0" collapsed="false">
      <c r="A32" s="473" t="s">
        <v>70</v>
      </c>
      <c r="B32" s="474" t="s">
        <v>96</v>
      </c>
      <c r="C32" s="458"/>
      <c r="D32" s="469"/>
    </row>
    <row r="33" s="464" customFormat="true" ht="12" hidden="false" customHeight="true" outlineLevel="0" collapsed="false">
      <c r="A33" s="473" t="s">
        <v>72</v>
      </c>
      <c r="B33" s="475" t="s">
        <v>98</v>
      </c>
      <c r="C33" s="461"/>
      <c r="D33" s="463"/>
    </row>
    <row r="34" s="464" customFormat="true" ht="12" hidden="false" customHeight="true" outlineLevel="0" collapsed="false">
      <c r="A34" s="460" t="s">
        <v>74</v>
      </c>
      <c r="B34" s="476" t="s">
        <v>100</v>
      </c>
      <c r="C34" s="465"/>
      <c r="D34" s="466"/>
    </row>
    <row r="35" s="456" customFormat="true" ht="12" hidden="false" customHeight="true" outlineLevel="0" collapsed="false">
      <c r="A35" s="470" t="s">
        <v>93</v>
      </c>
      <c r="B35" s="409" t="s">
        <v>284</v>
      </c>
      <c r="C35" s="471"/>
      <c r="D35" s="477"/>
    </row>
    <row r="36" s="456" customFormat="true" ht="12" hidden="false" customHeight="true" outlineLevel="0" collapsed="false">
      <c r="A36" s="470" t="s">
        <v>253</v>
      </c>
      <c r="B36" s="409" t="s">
        <v>466</v>
      </c>
      <c r="C36" s="471"/>
      <c r="D36" s="477"/>
    </row>
    <row r="37" s="456" customFormat="true" ht="12" hidden="false" customHeight="true" outlineLevel="0" collapsed="false">
      <c r="A37" s="467" t="s">
        <v>115</v>
      </c>
      <c r="B37" s="409" t="s">
        <v>467</v>
      </c>
      <c r="C37" s="454" t="n">
        <f aca="false">+C8+C20+C25+C26+C31+C35+C36</f>
        <v>0</v>
      </c>
      <c r="D37" s="455" t="n">
        <f aca="false">+D8+D20+D25+D26+D31+D35+D36</f>
        <v>379566</v>
      </c>
    </row>
    <row r="38" s="456" customFormat="true" ht="12" hidden="false" customHeight="true" outlineLevel="0" collapsed="false">
      <c r="A38" s="478" t="s">
        <v>262</v>
      </c>
      <c r="B38" s="409" t="s">
        <v>468</v>
      </c>
      <c r="C38" s="454" t="n">
        <f aca="false">SUM(C39:C41)</f>
        <v>50057648</v>
      </c>
      <c r="D38" s="455" t="n">
        <f aca="false">SUM(D39:D41)</f>
        <v>52240159</v>
      </c>
    </row>
    <row r="39" s="456" customFormat="true" ht="12" hidden="false" customHeight="true" outlineLevel="0" collapsed="false">
      <c r="A39" s="473" t="s">
        <v>469</v>
      </c>
      <c r="B39" s="474" t="s">
        <v>342</v>
      </c>
      <c r="C39" s="458" t="n">
        <v>2348</v>
      </c>
      <c r="D39" s="469" t="n">
        <v>203613</v>
      </c>
    </row>
    <row r="40" s="456" customFormat="true" ht="12" hidden="false" customHeight="true" outlineLevel="0" collapsed="false">
      <c r="A40" s="473" t="s">
        <v>470</v>
      </c>
      <c r="B40" s="475" t="s">
        <v>471</v>
      </c>
      <c r="C40" s="461"/>
      <c r="D40" s="462"/>
    </row>
    <row r="41" s="464" customFormat="true" ht="12" hidden="false" customHeight="true" outlineLevel="0" collapsed="false">
      <c r="A41" s="460" t="s">
        <v>472</v>
      </c>
      <c r="B41" s="476" t="s">
        <v>473</v>
      </c>
      <c r="C41" s="465" t="n">
        <v>50055300</v>
      </c>
      <c r="D41" s="466" t="n">
        <v>52036546</v>
      </c>
    </row>
    <row r="42" s="464" customFormat="true" ht="15" hidden="false" customHeight="true" outlineLevel="0" collapsed="false">
      <c r="A42" s="478" t="s">
        <v>264</v>
      </c>
      <c r="B42" s="479" t="s">
        <v>474</v>
      </c>
      <c r="C42" s="454" t="n">
        <f aca="false">+C37+C38</f>
        <v>50057648</v>
      </c>
      <c r="D42" s="455" t="n">
        <f aca="false">+D37+D38</f>
        <v>52619725</v>
      </c>
    </row>
    <row r="43" s="464" customFormat="true" ht="15" hidden="false" customHeight="true" outlineLevel="0" collapsed="false">
      <c r="A43" s="385"/>
      <c r="B43" s="386"/>
      <c r="C43" s="387"/>
    </row>
    <row r="44" customFormat="false" ht="13.5" hidden="false" customHeight="false" outlineLevel="0" collapsed="false">
      <c r="A44" s="480"/>
      <c r="B44" s="481"/>
      <c r="C44" s="482"/>
    </row>
    <row r="45" s="451" customFormat="true" ht="16.5" hidden="false" customHeight="true" outlineLevel="0" collapsed="false">
      <c r="A45" s="351" t="s">
        <v>273</v>
      </c>
      <c r="B45" s="351"/>
      <c r="C45" s="351"/>
      <c r="D45" s="351"/>
    </row>
    <row r="46" s="485" customFormat="true" ht="12" hidden="false" customHeight="true" outlineLevel="0" collapsed="false">
      <c r="A46" s="483" t="s">
        <v>10</v>
      </c>
      <c r="B46" s="484" t="s">
        <v>475</v>
      </c>
      <c r="C46" s="454" t="n">
        <f aca="false">SUM(C47:C51)</f>
        <v>50057648</v>
      </c>
      <c r="D46" s="455" t="n">
        <f aca="false">SUM(D47:D51)</f>
        <v>52479725</v>
      </c>
    </row>
    <row r="47" customFormat="false" ht="12" hidden="false" customHeight="true" outlineLevel="0" collapsed="false">
      <c r="A47" s="460" t="s">
        <v>12</v>
      </c>
      <c r="B47" s="410" t="s">
        <v>181</v>
      </c>
      <c r="C47" s="458" t="n">
        <v>38128894</v>
      </c>
      <c r="D47" s="469" t="n">
        <v>38691086</v>
      </c>
    </row>
    <row r="48" customFormat="false" ht="12" hidden="false" customHeight="true" outlineLevel="0" collapsed="false">
      <c r="A48" s="460" t="s">
        <v>14</v>
      </c>
      <c r="B48" s="394" t="s">
        <v>182</v>
      </c>
      <c r="C48" s="461" t="n">
        <v>6918754</v>
      </c>
      <c r="D48" s="463" t="n">
        <v>7530000</v>
      </c>
    </row>
    <row r="49" customFormat="false" ht="12" hidden="false" customHeight="true" outlineLevel="0" collapsed="false">
      <c r="A49" s="460" t="s">
        <v>16</v>
      </c>
      <c r="B49" s="394" t="s">
        <v>183</v>
      </c>
      <c r="C49" s="461" t="n">
        <v>5010000</v>
      </c>
      <c r="D49" s="463" t="n">
        <v>6258639</v>
      </c>
    </row>
    <row r="50" customFormat="false" ht="12" hidden="false" customHeight="true" outlineLevel="0" collapsed="false">
      <c r="A50" s="460" t="s">
        <v>18</v>
      </c>
      <c r="B50" s="394" t="s">
        <v>184</v>
      </c>
      <c r="C50" s="461"/>
      <c r="D50" s="463"/>
    </row>
    <row r="51" customFormat="false" ht="12" hidden="false" customHeight="true" outlineLevel="0" collapsed="false">
      <c r="A51" s="460" t="s">
        <v>20</v>
      </c>
      <c r="B51" s="394" t="s">
        <v>186</v>
      </c>
      <c r="C51" s="465"/>
      <c r="D51" s="466"/>
    </row>
    <row r="52" customFormat="false" ht="12" hidden="false" customHeight="true" outlineLevel="0" collapsed="false">
      <c r="A52" s="470" t="s">
        <v>24</v>
      </c>
      <c r="B52" s="409" t="s">
        <v>476</v>
      </c>
      <c r="C52" s="454" t="n">
        <f aca="false">SUM(C53:C56)</f>
        <v>0</v>
      </c>
      <c r="D52" s="455" t="n">
        <f aca="false">SUM(D53:D56)</f>
        <v>140000</v>
      </c>
    </row>
    <row r="53" s="485" customFormat="true" ht="12" hidden="false" customHeight="true" outlineLevel="0" collapsed="false">
      <c r="A53" s="460" t="s">
        <v>26</v>
      </c>
      <c r="B53" s="410" t="s">
        <v>217</v>
      </c>
      <c r="C53" s="458" t="n">
        <v>0</v>
      </c>
      <c r="D53" s="469" t="n">
        <v>140000</v>
      </c>
    </row>
    <row r="54" customFormat="false" ht="12" hidden="false" customHeight="true" outlineLevel="0" collapsed="false">
      <c r="A54" s="460" t="s">
        <v>28</v>
      </c>
      <c r="B54" s="394" t="s">
        <v>219</v>
      </c>
      <c r="C54" s="461"/>
      <c r="D54" s="463"/>
    </row>
    <row r="55" customFormat="false" ht="12" hidden="false" customHeight="true" outlineLevel="0" collapsed="false">
      <c r="A55" s="460" t="s">
        <v>30</v>
      </c>
      <c r="B55" s="394" t="s">
        <v>477</v>
      </c>
      <c r="C55" s="461"/>
      <c r="D55" s="463"/>
    </row>
    <row r="56" customFormat="false" ht="12" hidden="false" customHeight="true" outlineLevel="0" collapsed="false">
      <c r="A56" s="460" t="s">
        <v>32</v>
      </c>
      <c r="B56" s="394" t="s">
        <v>478</v>
      </c>
      <c r="C56" s="465"/>
      <c r="D56" s="466"/>
    </row>
    <row r="57" customFormat="false" ht="12" hidden="false" customHeight="true" outlineLevel="0" collapsed="false">
      <c r="A57" s="470" t="s">
        <v>38</v>
      </c>
      <c r="B57" s="409" t="s">
        <v>479</v>
      </c>
      <c r="C57" s="471"/>
      <c r="D57" s="486"/>
    </row>
    <row r="58" customFormat="false" ht="15" hidden="false" customHeight="true" outlineLevel="0" collapsed="false">
      <c r="A58" s="470" t="s">
        <v>236</v>
      </c>
      <c r="B58" s="487" t="s">
        <v>480</v>
      </c>
      <c r="C58" s="454" t="n">
        <f aca="false">+C46+C52+C57</f>
        <v>50057648</v>
      </c>
      <c r="D58" s="455" t="n">
        <f aca="false">+D46+D52+D57</f>
        <v>52619725</v>
      </c>
    </row>
    <row r="59" customFormat="false" ht="12.75" hidden="false" customHeight="false" outlineLevel="0" collapsed="false">
      <c r="A59" s="494"/>
      <c r="B59" s="489"/>
      <c r="C59" s="489"/>
      <c r="D59" s="489"/>
    </row>
    <row r="60" customFormat="false" ht="13.5" hidden="false" customHeight="false" outlineLevel="0" collapsed="false">
      <c r="A60" s="491"/>
      <c r="B60" s="491"/>
      <c r="C60" s="491"/>
      <c r="D60" s="491"/>
    </row>
    <row r="61" customFormat="false" ht="15" hidden="false" customHeight="true" outlineLevel="0" collapsed="false">
      <c r="A61" s="425" t="s">
        <v>444</v>
      </c>
      <c r="B61" s="426"/>
      <c r="C61" s="427" t="n">
        <v>12</v>
      </c>
      <c r="D61" s="492" t="n">
        <v>12</v>
      </c>
    </row>
    <row r="62" customFormat="false" ht="14.25" hidden="false" customHeight="true" outlineLevel="0" collapsed="false">
      <c r="A62" s="425" t="s">
        <v>445</v>
      </c>
      <c r="B62" s="426"/>
      <c r="C62" s="429"/>
      <c r="D62" s="493"/>
    </row>
  </sheetData>
  <mergeCells count="7">
    <mergeCell ref="A1:D1"/>
    <mergeCell ref="C2:D2"/>
    <mergeCell ref="C3:D3"/>
    <mergeCell ref="A4:D4"/>
    <mergeCell ref="C6:D6"/>
    <mergeCell ref="A7:D7"/>
    <mergeCell ref="A45:D45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7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D62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D47" activeCellId="0" sqref="D47"/>
    </sheetView>
  </sheetViews>
  <sheetFormatPr defaultRowHeight="12.75" zeroHeight="false" outlineLevelRow="0" outlineLevelCol="0"/>
  <cols>
    <col collapsed="false" customWidth="true" hidden="false" outlineLevel="0" max="1" min="1" style="445" width="13.83"/>
    <col collapsed="false" customWidth="true" hidden="false" outlineLevel="0" max="2" min="2" style="446" width="79.16"/>
    <col collapsed="false" customWidth="true" hidden="false" outlineLevel="0" max="4" min="3" style="446" width="14.84"/>
    <col collapsed="false" customWidth="true" hidden="false" outlineLevel="0" max="1025" min="5" style="446" width="9.33"/>
  </cols>
  <sheetData>
    <row r="1" s="448" customFormat="true" ht="21" hidden="false" customHeight="true" outlineLevel="0" collapsed="false">
      <c r="A1" s="447" t="s">
        <v>484</v>
      </c>
      <c r="B1" s="447"/>
      <c r="C1" s="447"/>
      <c r="D1" s="447"/>
    </row>
    <row r="2" s="449" customFormat="true" ht="36" hidden="false" customHeight="true" outlineLevel="0" collapsed="false">
      <c r="A2" s="334" t="s">
        <v>417</v>
      </c>
      <c r="B2" s="335" t="s">
        <v>485</v>
      </c>
      <c r="C2" s="336" t="s">
        <v>486</v>
      </c>
      <c r="D2" s="336"/>
    </row>
    <row r="3" s="449" customFormat="true" ht="24.75" hidden="false" customHeight="false" outlineLevel="0" collapsed="false">
      <c r="A3" s="338" t="s">
        <v>420</v>
      </c>
      <c r="B3" s="339" t="s">
        <v>421</v>
      </c>
      <c r="C3" s="340" t="s">
        <v>419</v>
      </c>
      <c r="D3" s="340"/>
    </row>
    <row r="4" s="450" customFormat="true" ht="15.95" hidden="false" customHeight="true" outlineLevel="0" collapsed="false">
      <c r="A4" s="341" t="s">
        <v>2</v>
      </c>
      <c r="B4" s="341"/>
      <c r="C4" s="341"/>
      <c r="D4" s="341"/>
    </row>
    <row r="5" customFormat="false" ht="13.5" hidden="false" customHeight="false" outlineLevel="0" collapsed="false">
      <c r="A5" s="343" t="s">
        <v>422</v>
      </c>
      <c r="B5" s="344" t="s">
        <v>423</v>
      </c>
      <c r="C5" s="345" t="s">
        <v>424</v>
      </c>
      <c r="D5" s="346" t="s">
        <v>425</v>
      </c>
    </row>
    <row r="6" s="451" customFormat="true" ht="12.95" hidden="false" customHeight="true" outlineLevel="0" collapsed="false">
      <c r="A6" s="347" t="s">
        <v>7</v>
      </c>
      <c r="B6" s="348" t="s">
        <v>8</v>
      </c>
      <c r="C6" s="349" t="s">
        <v>9</v>
      </c>
      <c r="D6" s="349"/>
    </row>
    <row r="7" s="451" customFormat="true" ht="15.95" hidden="false" customHeight="true" outlineLevel="0" collapsed="false">
      <c r="A7" s="351" t="s">
        <v>272</v>
      </c>
      <c r="B7" s="351"/>
      <c r="C7" s="351"/>
      <c r="D7" s="351"/>
    </row>
    <row r="8" s="456" customFormat="true" ht="12" hidden="false" customHeight="true" outlineLevel="0" collapsed="false">
      <c r="A8" s="452" t="s">
        <v>10</v>
      </c>
      <c r="B8" s="453" t="s">
        <v>455</v>
      </c>
      <c r="C8" s="454" t="n">
        <f aca="false">SUM(C9:C19)</f>
        <v>5207000</v>
      </c>
      <c r="D8" s="455" t="n">
        <f aca="false">SUM(D9:D19)</f>
        <v>8255990</v>
      </c>
    </row>
    <row r="9" s="456" customFormat="true" ht="12" hidden="false" customHeight="true" outlineLevel="0" collapsed="false">
      <c r="A9" s="457" t="s">
        <v>12</v>
      </c>
      <c r="B9" s="393" t="s">
        <v>71</v>
      </c>
      <c r="C9" s="458"/>
      <c r="D9" s="459"/>
    </row>
    <row r="10" s="456" customFormat="true" ht="12" hidden="false" customHeight="true" outlineLevel="0" collapsed="false">
      <c r="A10" s="460" t="s">
        <v>14</v>
      </c>
      <c r="B10" s="394" t="s">
        <v>73</v>
      </c>
      <c r="C10" s="461" t="n">
        <v>0</v>
      </c>
      <c r="D10" s="463" t="n">
        <v>389763</v>
      </c>
    </row>
    <row r="11" s="456" customFormat="true" ht="12" hidden="false" customHeight="true" outlineLevel="0" collapsed="false">
      <c r="A11" s="460" t="s">
        <v>16</v>
      </c>
      <c r="B11" s="394" t="s">
        <v>75</v>
      </c>
      <c r="C11" s="461"/>
      <c r="D11" s="462"/>
    </row>
    <row r="12" s="456" customFormat="true" ht="12" hidden="false" customHeight="true" outlineLevel="0" collapsed="false">
      <c r="A12" s="460" t="s">
        <v>18</v>
      </c>
      <c r="B12" s="394" t="s">
        <v>77</v>
      </c>
      <c r="C12" s="461"/>
      <c r="D12" s="462"/>
    </row>
    <row r="13" s="456" customFormat="true" ht="12" hidden="false" customHeight="true" outlineLevel="0" collapsed="false">
      <c r="A13" s="460" t="s">
        <v>20</v>
      </c>
      <c r="B13" s="394" t="s">
        <v>79</v>
      </c>
      <c r="C13" s="461" t="n">
        <v>4100000</v>
      </c>
      <c r="D13" s="463" t="n">
        <v>6326000</v>
      </c>
    </row>
    <row r="14" s="456" customFormat="true" ht="12" hidden="false" customHeight="true" outlineLevel="0" collapsed="false">
      <c r="A14" s="460" t="s">
        <v>22</v>
      </c>
      <c r="B14" s="394" t="s">
        <v>456</v>
      </c>
      <c r="C14" s="461" t="n">
        <v>1107000</v>
      </c>
      <c r="D14" s="463" t="n">
        <v>1540000</v>
      </c>
    </row>
    <row r="15" s="456" customFormat="true" ht="12" hidden="false" customHeight="true" outlineLevel="0" collapsed="false">
      <c r="A15" s="460" t="s">
        <v>188</v>
      </c>
      <c r="B15" s="411" t="s">
        <v>457</v>
      </c>
      <c r="C15" s="461"/>
      <c r="D15" s="463"/>
    </row>
    <row r="16" s="456" customFormat="true" ht="12" hidden="false" customHeight="true" outlineLevel="0" collapsed="false">
      <c r="A16" s="460" t="s">
        <v>190</v>
      </c>
      <c r="B16" s="394" t="s">
        <v>86</v>
      </c>
      <c r="C16" s="461" t="n">
        <v>0</v>
      </c>
      <c r="D16" s="463" t="n">
        <v>227</v>
      </c>
    </row>
    <row r="17" s="464" customFormat="true" ht="12" hidden="false" customHeight="true" outlineLevel="0" collapsed="false">
      <c r="A17" s="460" t="s">
        <v>192</v>
      </c>
      <c r="B17" s="394" t="s">
        <v>88</v>
      </c>
      <c r="C17" s="461"/>
      <c r="D17" s="463"/>
    </row>
    <row r="18" s="464" customFormat="true" ht="12" hidden="false" customHeight="true" outlineLevel="0" collapsed="false">
      <c r="A18" s="460" t="s">
        <v>194</v>
      </c>
      <c r="B18" s="394" t="s">
        <v>90</v>
      </c>
      <c r="C18" s="461"/>
      <c r="D18" s="463"/>
    </row>
    <row r="19" s="464" customFormat="true" ht="12" hidden="false" customHeight="true" outlineLevel="0" collapsed="false">
      <c r="A19" s="460" t="s">
        <v>196</v>
      </c>
      <c r="B19" s="411" t="s">
        <v>92</v>
      </c>
      <c r="C19" s="465"/>
      <c r="D19" s="466"/>
    </row>
    <row r="20" s="456" customFormat="true" ht="12" hidden="false" customHeight="true" outlineLevel="0" collapsed="false">
      <c r="A20" s="467" t="s">
        <v>24</v>
      </c>
      <c r="B20" s="468" t="s">
        <v>458</v>
      </c>
      <c r="C20" s="454"/>
      <c r="D20" s="455"/>
    </row>
    <row r="21" s="464" customFormat="true" ht="12" hidden="false" customHeight="true" outlineLevel="0" collapsed="false">
      <c r="A21" s="460" t="s">
        <v>26</v>
      </c>
      <c r="B21" s="410" t="s">
        <v>27</v>
      </c>
      <c r="C21" s="458"/>
      <c r="D21" s="469"/>
    </row>
    <row r="22" s="464" customFormat="true" ht="12" hidden="false" customHeight="true" outlineLevel="0" collapsed="false">
      <c r="A22" s="460" t="s">
        <v>28</v>
      </c>
      <c r="B22" s="394" t="s">
        <v>459</v>
      </c>
      <c r="C22" s="461"/>
      <c r="D22" s="463"/>
    </row>
    <row r="23" s="464" customFormat="true" ht="12" hidden="false" customHeight="true" outlineLevel="0" collapsed="false">
      <c r="A23" s="460" t="s">
        <v>30</v>
      </c>
      <c r="B23" s="394" t="s">
        <v>460</v>
      </c>
      <c r="C23" s="461"/>
      <c r="D23" s="463"/>
    </row>
    <row r="24" s="464" customFormat="true" ht="12" hidden="false" customHeight="true" outlineLevel="0" collapsed="false">
      <c r="A24" s="460" t="s">
        <v>32</v>
      </c>
      <c r="B24" s="394" t="s">
        <v>461</v>
      </c>
      <c r="C24" s="465"/>
      <c r="D24" s="466"/>
    </row>
    <row r="25" s="464" customFormat="true" ht="12" hidden="false" customHeight="true" outlineLevel="0" collapsed="false">
      <c r="A25" s="470" t="s">
        <v>38</v>
      </c>
      <c r="B25" s="409" t="s">
        <v>282</v>
      </c>
      <c r="C25" s="471"/>
      <c r="D25" s="472"/>
    </row>
    <row r="26" s="464" customFormat="true" ht="12" hidden="false" customHeight="true" outlineLevel="0" collapsed="false">
      <c r="A26" s="470" t="s">
        <v>236</v>
      </c>
      <c r="B26" s="409" t="s">
        <v>462</v>
      </c>
      <c r="C26" s="454"/>
      <c r="D26" s="455"/>
    </row>
    <row r="27" s="464" customFormat="true" ht="12" hidden="false" customHeight="true" outlineLevel="0" collapsed="false">
      <c r="A27" s="473" t="s">
        <v>54</v>
      </c>
      <c r="B27" s="474" t="s">
        <v>41</v>
      </c>
      <c r="C27" s="458"/>
      <c r="D27" s="469"/>
    </row>
    <row r="28" s="464" customFormat="true" ht="12" hidden="false" customHeight="true" outlineLevel="0" collapsed="false">
      <c r="A28" s="473" t="s">
        <v>62</v>
      </c>
      <c r="B28" s="474" t="s">
        <v>459</v>
      </c>
      <c r="C28" s="461"/>
      <c r="D28" s="463"/>
    </row>
    <row r="29" s="464" customFormat="true" ht="12" hidden="false" customHeight="true" outlineLevel="0" collapsed="false">
      <c r="A29" s="473" t="s">
        <v>64</v>
      </c>
      <c r="B29" s="475" t="s">
        <v>463</v>
      </c>
      <c r="C29" s="461"/>
      <c r="D29" s="463"/>
    </row>
    <row r="30" s="464" customFormat="true" ht="12" hidden="false" customHeight="true" outlineLevel="0" collapsed="false">
      <c r="A30" s="460" t="s">
        <v>66</v>
      </c>
      <c r="B30" s="476" t="s">
        <v>464</v>
      </c>
      <c r="C30" s="465"/>
      <c r="D30" s="466"/>
    </row>
    <row r="31" s="464" customFormat="true" ht="12" hidden="false" customHeight="true" outlineLevel="0" collapsed="false">
      <c r="A31" s="470" t="s">
        <v>68</v>
      </c>
      <c r="B31" s="409" t="s">
        <v>465</v>
      </c>
      <c r="C31" s="454"/>
      <c r="D31" s="472"/>
    </row>
    <row r="32" s="464" customFormat="true" ht="12" hidden="false" customHeight="true" outlineLevel="0" collapsed="false">
      <c r="A32" s="473" t="s">
        <v>70</v>
      </c>
      <c r="B32" s="474" t="s">
        <v>96</v>
      </c>
      <c r="C32" s="458"/>
      <c r="D32" s="469"/>
    </row>
    <row r="33" s="464" customFormat="true" ht="12" hidden="false" customHeight="true" outlineLevel="0" collapsed="false">
      <c r="A33" s="473" t="s">
        <v>72</v>
      </c>
      <c r="B33" s="475" t="s">
        <v>98</v>
      </c>
      <c r="C33" s="461"/>
      <c r="D33" s="463"/>
    </row>
    <row r="34" s="464" customFormat="true" ht="12" hidden="false" customHeight="true" outlineLevel="0" collapsed="false">
      <c r="A34" s="460" t="s">
        <v>74</v>
      </c>
      <c r="B34" s="476" t="s">
        <v>100</v>
      </c>
      <c r="C34" s="465"/>
      <c r="D34" s="466"/>
    </row>
    <row r="35" s="456" customFormat="true" ht="12" hidden="false" customHeight="true" outlineLevel="0" collapsed="false">
      <c r="A35" s="470" t="s">
        <v>93</v>
      </c>
      <c r="B35" s="409" t="s">
        <v>284</v>
      </c>
      <c r="C35" s="471"/>
      <c r="D35" s="477"/>
    </row>
    <row r="36" s="456" customFormat="true" ht="12" hidden="false" customHeight="true" outlineLevel="0" collapsed="false">
      <c r="A36" s="470" t="s">
        <v>253</v>
      </c>
      <c r="B36" s="409" t="s">
        <v>466</v>
      </c>
      <c r="C36" s="471"/>
      <c r="D36" s="477"/>
    </row>
    <row r="37" s="456" customFormat="true" ht="12" hidden="false" customHeight="true" outlineLevel="0" collapsed="false">
      <c r="A37" s="467" t="s">
        <v>115</v>
      </c>
      <c r="B37" s="409" t="s">
        <v>467</v>
      </c>
      <c r="C37" s="454" t="n">
        <f aca="false">+C8+C20+C25+C26+C31+C35+C36</f>
        <v>5207000</v>
      </c>
      <c r="D37" s="455" t="n">
        <f aca="false">+D8+D20+D25+D26+D31+D35+D36</f>
        <v>8255990</v>
      </c>
    </row>
    <row r="38" s="456" customFormat="true" ht="12" hidden="false" customHeight="true" outlineLevel="0" collapsed="false">
      <c r="A38" s="478" t="s">
        <v>262</v>
      </c>
      <c r="B38" s="409" t="s">
        <v>468</v>
      </c>
      <c r="C38" s="454" t="n">
        <f aca="false">SUM(C39:C41)</f>
        <v>28159213</v>
      </c>
      <c r="D38" s="455" t="n">
        <f aca="false">SUM(D39:D41)</f>
        <v>28325538</v>
      </c>
    </row>
    <row r="39" s="456" customFormat="true" ht="12" hidden="false" customHeight="true" outlineLevel="0" collapsed="false">
      <c r="A39" s="473" t="s">
        <v>469</v>
      </c>
      <c r="B39" s="474" t="s">
        <v>342</v>
      </c>
      <c r="C39" s="458" t="n">
        <v>46059</v>
      </c>
      <c r="D39" s="469" t="n">
        <v>212384</v>
      </c>
    </row>
    <row r="40" s="456" customFormat="true" ht="12" hidden="false" customHeight="true" outlineLevel="0" collapsed="false">
      <c r="A40" s="473" t="s">
        <v>470</v>
      </c>
      <c r="B40" s="475" t="s">
        <v>471</v>
      </c>
      <c r="C40" s="461"/>
      <c r="D40" s="462"/>
    </row>
    <row r="41" s="464" customFormat="true" ht="12" hidden="false" customHeight="true" outlineLevel="0" collapsed="false">
      <c r="A41" s="460" t="s">
        <v>472</v>
      </c>
      <c r="B41" s="476" t="s">
        <v>473</v>
      </c>
      <c r="C41" s="465" t="n">
        <v>28113154</v>
      </c>
      <c r="D41" s="466" t="n">
        <v>28113154</v>
      </c>
    </row>
    <row r="42" s="464" customFormat="true" ht="15" hidden="false" customHeight="true" outlineLevel="0" collapsed="false">
      <c r="A42" s="478" t="s">
        <v>264</v>
      </c>
      <c r="B42" s="479" t="s">
        <v>474</v>
      </c>
      <c r="C42" s="454" t="n">
        <f aca="false">+C37+C38</f>
        <v>33366213</v>
      </c>
      <c r="D42" s="455" t="n">
        <f aca="false">+D37+D38</f>
        <v>36581528</v>
      </c>
    </row>
    <row r="43" s="464" customFormat="true" ht="15" hidden="false" customHeight="true" outlineLevel="0" collapsed="false">
      <c r="A43" s="385"/>
      <c r="B43" s="386"/>
      <c r="C43" s="387"/>
    </row>
    <row r="44" customFormat="false" ht="13.5" hidden="false" customHeight="false" outlineLevel="0" collapsed="false">
      <c r="A44" s="480"/>
      <c r="B44" s="481"/>
      <c r="C44" s="482"/>
    </row>
    <row r="45" s="451" customFormat="true" ht="16.5" hidden="false" customHeight="true" outlineLevel="0" collapsed="false">
      <c r="A45" s="351" t="s">
        <v>273</v>
      </c>
      <c r="B45" s="351"/>
      <c r="C45" s="351"/>
      <c r="D45" s="351"/>
    </row>
    <row r="46" s="485" customFormat="true" ht="12" hidden="false" customHeight="true" outlineLevel="0" collapsed="false">
      <c r="A46" s="483" t="s">
        <v>10</v>
      </c>
      <c r="B46" s="484" t="s">
        <v>475</v>
      </c>
      <c r="C46" s="454" t="n">
        <f aca="false">SUM(C47:C51)</f>
        <v>33366213</v>
      </c>
      <c r="D46" s="455" t="n">
        <f aca="false">SUM(D47:D51)</f>
        <v>36581528</v>
      </c>
    </row>
    <row r="47" customFormat="false" ht="12" hidden="false" customHeight="true" outlineLevel="0" collapsed="false">
      <c r="A47" s="460" t="s">
        <v>12</v>
      </c>
      <c r="B47" s="410" t="s">
        <v>181</v>
      </c>
      <c r="C47" s="458" t="n">
        <v>13440000</v>
      </c>
      <c r="D47" s="469" t="n">
        <v>14305716</v>
      </c>
    </row>
    <row r="48" customFormat="false" ht="12" hidden="false" customHeight="true" outlineLevel="0" collapsed="false">
      <c r="A48" s="460" t="s">
        <v>14</v>
      </c>
      <c r="B48" s="394" t="s">
        <v>182</v>
      </c>
      <c r="C48" s="461" t="n">
        <v>2508484</v>
      </c>
      <c r="D48" s="463" t="n">
        <v>2705968</v>
      </c>
    </row>
    <row r="49" customFormat="false" ht="12" hidden="false" customHeight="true" outlineLevel="0" collapsed="false">
      <c r="A49" s="460" t="s">
        <v>16</v>
      </c>
      <c r="B49" s="394" t="s">
        <v>183</v>
      </c>
      <c r="C49" s="461" t="n">
        <v>17417729</v>
      </c>
      <c r="D49" s="463" t="n">
        <v>19569844</v>
      </c>
    </row>
    <row r="50" customFormat="false" ht="12" hidden="false" customHeight="true" outlineLevel="0" collapsed="false">
      <c r="A50" s="460" t="s">
        <v>18</v>
      </c>
      <c r="B50" s="394" t="s">
        <v>184</v>
      </c>
      <c r="C50" s="461"/>
      <c r="D50" s="463"/>
    </row>
    <row r="51" customFormat="false" ht="12" hidden="false" customHeight="true" outlineLevel="0" collapsed="false">
      <c r="A51" s="460" t="s">
        <v>20</v>
      </c>
      <c r="B51" s="394" t="s">
        <v>186</v>
      </c>
      <c r="C51" s="465"/>
      <c r="D51" s="466"/>
    </row>
    <row r="52" customFormat="false" ht="12" hidden="false" customHeight="true" outlineLevel="0" collapsed="false">
      <c r="A52" s="470" t="s">
        <v>24</v>
      </c>
      <c r="B52" s="409" t="s">
        <v>476</v>
      </c>
      <c r="C52" s="454"/>
      <c r="D52" s="455"/>
    </row>
    <row r="53" s="485" customFormat="true" ht="12" hidden="false" customHeight="true" outlineLevel="0" collapsed="false">
      <c r="A53" s="460" t="s">
        <v>26</v>
      </c>
      <c r="B53" s="410" t="s">
        <v>217</v>
      </c>
      <c r="C53" s="458"/>
      <c r="D53" s="469"/>
    </row>
    <row r="54" customFormat="false" ht="12" hidden="false" customHeight="true" outlineLevel="0" collapsed="false">
      <c r="A54" s="460" t="s">
        <v>28</v>
      </c>
      <c r="B54" s="394" t="s">
        <v>219</v>
      </c>
      <c r="C54" s="461"/>
      <c r="D54" s="463"/>
    </row>
    <row r="55" customFormat="false" ht="12" hidden="false" customHeight="true" outlineLevel="0" collapsed="false">
      <c r="A55" s="460" t="s">
        <v>30</v>
      </c>
      <c r="B55" s="394" t="s">
        <v>477</v>
      </c>
      <c r="C55" s="461"/>
      <c r="D55" s="463"/>
    </row>
    <row r="56" customFormat="false" ht="12" hidden="false" customHeight="true" outlineLevel="0" collapsed="false">
      <c r="A56" s="460" t="s">
        <v>32</v>
      </c>
      <c r="B56" s="394" t="s">
        <v>478</v>
      </c>
      <c r="C56" s="465"/>
      <c r="D56" s="466"/>
    </row>
    <row r="57" customFormat="false" ht="12" hidden="false" customHeight="true" outlineLevel="0" collapsed="false">
      <c r="A57" s="470" t="s">
        <v>38</v>
      </c>
      <c r="B57" s="409" t="s">
        <v>479</v>
      </c>
      <c r="C57" s="471"/>
      <c r="D57" s="486"/>
    </row>
    <row r="58" customFormat="false" ht="15" hidden="false" customHeight="true" outlineLevel="0" collapsed="false">
      <c r="A58" s="470" t="s">
        <v>236</v>
      </c>
      <c r="B58" s="487" t="s">
        <v>480</v>
      </c>
      <c r="C58" s="454" t="n">
        <f aca="false">+C46+C52+C57</f>
        <v>33366213</v>
      </c>
      <c r="D58" s="455" t="n">
        <f aca="false">+D46+D52+D57</f>
        <v>36581528</v>
      </c>
    </row>
    <row r="59" customFormat="false" ht="12.75" hidden="false" customHeight="false" outlineLevel="0" collapsed="false">
      <c r="A59" s="494"/>
      <c r="B59" s="489"/>
      <c r="C59" s="489"/>
      <c r="D59" s="489"/>
    </row>
    <row r="60" customFormat="false" ht="13.5" hidden="false" customHeight="false" outlineLevel="0" collapsed="false">
      <c r="A60" s="490"/>
      <c r="B60" s="491"/>
      <c r="C60" s="491"/>
      <c r="D60" s="491"/>
    </row>
    <row r="61" customFormat="false" ht="15" hidden="false" customHeight="true" outlineLevel="0" collapsed="false">
      <c r="A61" s="425" t="s">
        <v>444</v>
      </c>
      <c r="B61" s="426"/>
      <c r="C61" s="427" t="n">
        <v>6</v>
      </c>
      <c r="D61" s="492" t="n">
        <v>6</v>
      </c>
    </row>
    <row r="62" customFormat="false" ht="14.25" hidden="false" customHeight="true" outlineLevel="0" collapsed="false">
      <c r="A62" s="425" t="s">
        <v>445</v>
      </c>
      <c r="B62" s="426"/>
      <c r="C62" s="429"/>
      <c r="D62" s="493"/>
    </row>
  </sheetData>
  <mergeCells count="7">
    <mergeCell ref="A1:D1"/>
    <mergeCell ref="C2:D2"/>
    <mergeCell ref="C3:D3"/>
    <mergeCell ref="A4:D4"/>
    <mergeCell ref="C6:D6"/>
    <mergeCell ref="A7:D7"/>
    <mergeCell ref="A45:D45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7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I159"/>
  <sheetViews>
    <sheetView showFormulas="false" showGridLines="true" showRowColHeaders="true" showZeros="true" rightToLeft="false" tabSelected="false" showOutlineSymbols="true" defaultGridColor="true" view="normal" topLeftCell="A115" colorId="64" zoomScale="110" zoomScaleNormal="110" zoomScalePageLayoutView="100" workbookViewId="0">
      <selection pane="topLeft" activeCell="K145" activeCellId="0" sqref="K145"/>
    </sheetView>
  </sheetViews>
  <sheetFormatPr defaultRowHeight="15.75" zeroHeight="false" outlineLevelRow="0" outlineLevelCol="0"/>
  <cols>
    <col collapsed="false" customWidth="true" hidden="false" outlineLevel="0" max="1" min="1" style="1" width="9.5"/>
    <col collapsed="false" customWidth="true" hidden="false" outlineLevel="0" max="2" min="2" style="1" width="91.66"/>
    <col collapsed="false" customWidth="true" hidden="false" outlineLevel="0" max="3" min="3" style="2" width="14.33"/>
    <col collapsed="false" customWidth="true" hidden="false" outlineLevel="0" max="4" min="4" style="3" width="14.33"/>
    <col collapsed="false" customWidth="true" hidden="false" outlineLevel="0" max="1025" min="5" style="3" width="9.33"/>
  </cols>
  <sheetData>
    <row r="1" customFormat="false" ht="15.95" hidden="false" customHeight="true" outlineLevel="0" collapsed="false">
      <c r="A1" s="4" t="s">
        <v>0</v>
      </c>
      <c r="B1" s="4"/>
      <c r="C1" s="4"/>
      <c r="D1" s="4"/>
    </row>
    <row r="2" customFormat="false" ht="15.95" hidden="false" customHeight="true" outlineLevel="0" collapsed="false">
      <c r="A2" s="5" t="s">
        <v>1</v>
      </c>
      <c r="B2" s="5"/>
      <c r="C2" s="6" t="s">
        <v>2</v>
      </c>
      <c r="D2" s="6"/>
    </row>
    <row r="3" customFormat="false" ht="38.1" hidden="false" customHeight="true" outlineLevel="0" collapsed="false">
      <c r="A3" s="7" t="s">
        <v>3</v>
      </c>
      <c r="B3" s="8" t="s">
        <v>4</v>
      </c>
      <c r="C3" s="8" t="s">
        <v>5</v>
      </c>
      <c r="D3" s="9" t="s">
        <v>6</v>
      </c>
    </row>
    <row r="4" s="13" customFormat="true" ht="12" hidden="false" customHeight="true" outlineLevel="0" collapsed="false">
      <c r="A4" s="10" t="s">
        <v>7</v>
      </c>
      <c r="B4" s="11" t="s">
        <v>8</v>
      </c>
      <c r="C4" s="12" t="s">
        <v>9</v>
      </c>
      <c r="D4" s="12"/>
    </row>
    <row r="5" s="18" customFormat="true" ht="12" hidden="false" customHeight="true" outlineLevel="0" collapsed="false">
      <c r="A5" s="14" t="s">
        <v>10</v>
      </c>
      <c r="B5" s="15" t="s">
        <v>11</v>
      </c>
      <c r="C5" s="16" t="n">
        <f aca="false">+C6+C7+C8+C9+C10+C11</f>
        <v>192772854</v>
      </c>
      <c r="D5" s="17" t="n">
        <f aca="false">+D6+D7+D8+D9+D10+D11</f>
        <v>207358247</v>
      </c>
    </row>
    <row r="6" s="18" customFormat="true" ht="12" hidden="false" customHeight="true" outlineLevel="0" collapsed="false">
      <c r="A6" s="19" t="s">
        <v>12</v>
      </c>
      <c r="B6" s="20" t="s">
        <v>13</v>
      </c>
      <c r="C6" s="21" t="n">
        <v>98718889</v>
      </c>
      <c r="D6" s="22" t="n">
        <v>98803313</v>
      </c>
    </row>
    <row r="7" s="18" customFormat="true" ht="12" hidden="false" customHeight="true" outlineLevel="0" collapsed="false">
      <c r="A7" s="23" t="s">
        <v>14</v>
      </c>
      <c r="B7" s="24" t="s">
        <v>15</v>
      </c>
      <c r="C7" s="25" t="n">
        <v>39896300</v>
      </c>
      <c r="D7" s="26" t="n">
        <v>39740284</v>
      </c>
    </row>
    <row r="8" s="18" customFormat="true" ht="12" hidden="false" customHeight="true" outlineLevel="0" collapsed="false">
      <c r="A8" s="23" t="s">
        <v>16</v>
      </c>
      <c r="B8" s="24" t="s">
        <v>17</v>
      </c>
      <c r="C8" s="25" t="n">
        <v>52357665</v>
      </c>
      <c r="D8" s="26" t="n">
        <v>56118320</v>
      </c>
    </row>
    <row r="9" s="18" customFormat="true" ht="12" hidden="false" customHeight="true" outlineLevel="0" collapsed="false">
      <c r="A9" s="23" t="s">
        <v>18</v>
      </c>
      <c r="B9" s="24" t="s">
        <v>19</v>
      </c>
      <c r="C9" s="25" t="n">
        <v>1800000</v>
      </c>
      <c r="D9" s="26" t="n">
        <v>1800000</v>
      </c>
    </row>
    <row r="10" s="18" customFormat="true" ht="12" hidden="false" customHeight="true" outlineLevel="0" collapsed="false">
      <c r="A10" s="23" t="s">
        <v>20</v>
      </c>
      <c r="B10" s="27" t="s">
        <v>21</v>
      </c>
      <c r="C10" s="25"/>
      <c r="D10" s="26" t="n">
        <v>10372310</v>
      </c>
    </row>
    <row r="11" s="18" customFormat="true" ht="12" hidden="false" customHeight="true" outlineLevel="0" collapsed="false">
      <c r="A11" s="28" t="s">
        <v>22</v>
      </c>
      <c r="B11" s="29" t="s">
        <v>23</v>
      </c>
      <c r="C11" s="30"/>
      <c r="D11" s="31" t="n">
        <v>524020</v>
      </c>
    </row>
    <row r="12" s="18" customFormat="true" ht="12" hidden="false" customHeight="true" outlineLevel="0" collapsed="false">
      <c r="A12" s="14" t="s">
        <v>24</v>
      </c>
      <c r="B12" s="32" t="s">
        <v>25</v>
      </c>
      <c r="C12" s="16" t="n">
        <f aca="false">+C13+C14+C15+C16+C17</f>
        <v>38435294</v>
      </c>
      <c r="D12" s="17" t="n">
        <f aca="false">+D13+D14+D15+D16+D17</f>
        <v>204188243</v>
      </c>
    </row>
    <row r="13" s="18" customFormat="true" ht="12" hidden="false" customHeight="true" outlineLevel="0" collapsed="false">
      <c r="A13" s="19" t="s">
        <v>26</v>
      </c>
      <c r="B13" s="20" t="s">
        <v>27</v>
      </c>
      <c r="C13" s="21"/>
      <c r="D13" s="22"/>
    </row>
    <row r="14" s="18" customFormat="true" ht="12" hidden="false" customHeight="true" outlineLevel="0" collapsed="false">
      <c r="A14" s="23" t="s">
        <v>28</v>
      </c>
      <c r="B14" s="24" t="s">
        <v>29</v>
      </c>
      <c r="C14" s="25"/>
      <c r="D14" s="26"/>
    </row>
    <row r="15" s="18" customFormat="true" ht="12" hidden="false" customHeight="true" outlineLevel="0" collapsed="false">
      <c r="A15" s="23" t="s">
        <v>30</v>
      </c>
      <c r="B15" s="24" t="s">
        <v>31</v>
      </c>
      <c r="C15" s="25"/>
      <c r="D15" s="26"/>
    </row>
    <row r="16" s="18" customFormat="true" ht="12" hidden="false" customHeight="true" outlineLevel="0" collapsed="false">
      <c r="A16" s="23" t="s">
        <v>32</v>
      </c>
      <c r="B16" s="24" t="s">
        <v>33</v>
      </c>
      <c r="C16" s="25"/>
      <c r="D16" s="26"/>
    </row>
    <row r="17" s="18" customFormat="true" ht="12" hidden="false" customHeight="true" outlineLevel="0" collapsed="false">
      <c r="A17" s="23" t="s">
        <v>34</v>
      </c>
      <c r="B17" s="24" t="s">
        <v>35</v>
      </c>
      <c r="C17" s="25" t="n">
        <v>38435294</v>
      </c>
      <c r="D17" s="26" t="n">
        <v>204188243</v>
      </c>
    </row>
    <row r="18" s="18" customFormat="true" ht="12" hidden="false" customHeight="true" outlineLevel="0" collapsed="false">
      <c r="A18" s="28" t="s">
        <v>36</v>
      </c>
      <c r="B18" s="29" t="s">
        <v>37</v>
      </c>
      <c r="C18" s="30"/>
      <c r="D18" s="31"/>
    </row>
    <row r="19" s="18" customFormat="true" ht="12" hidden="false" customHeight="true" outlineLevel="0" collapsed="false">
      <c r="A19" s="14" t="s">
        <v>38</v>
      </c>
      <c r="B19" s="15" t="s">
        <v>39</v>
      </c>
      <c r="C19" s="16" t="n">
        <f aca="false">+C20+C21+C22+C23+C24</f>
        <v>12749878</v>
      </c>
      <c r="D19" s="17" t="n">
        <f aca="false">+D20+D21+D22+D23+D24</f>
        <v>24713209</v>
      </c>
    </row>
    <row r="20" s="18" customFormat="true" ht="12" hidden="false" customHeight="true" outlineLevel="0" collapsed="false">
      <c r="A20" s="19" t="s">
        <v>40</v>
      </c>
      <c r="B20" s="20" t="s">
        <v>41</v>
      </c>
      <c r="C20" s="21" t="n">
        <v>0</v>
      </c>
      <c r="D20" s="22" t="n">
        <v>14203894</v>
      </c>
    </row>
    <row r="21" s="18" customFormat="true" ht="12" hidden="false" customHeight="true" outlineLevel="0" collapsed="false">
      <c r="A21" s="23" t="s">
        <v>42</v>
      </c>
      <c r="B21" s="24" t="s">
        <v>43</v>
      </c>
      <c r="C21" s="25"/>
      <c r="D21" s="26"/>
    </row>
    <row r="22" s="18" customFormat="true" ht="12" hidden="false" customHeight="true" outlineLevel="0" collapsed="false">
      <c r="A22" s="23" t="s">
        <v>44</v>
      </c>
      <c r="B22" s="24" t="s">
        <v>45</v>
      </c>
      <c r="C22" s="25"/>
      <c r="D22" s="26"/>
    </row>
    <row r="23" s="18" customFormat="true" ht="12" hidden="false" customHeight="true" outlineLevel="0" collapsed="false">
      <c r="A23" s="23" t="s">
        <v>46</v>
      </c>
      <c r="B23" s="24" t="s">
        <v>47</v>
      </c>
      <c r="C23" s="25"/>
      <c r="D23" s="26"/>
    </row>
    <row r="24" s="18" customFormat="true" ht="12" hidden="false" customHeight="true" outlineLevel="0" collapsed="false">
      <c r="A24" s="23" t="s">
        <v>48</v>
      </c>
      <c r="B24" s="24" t="s">
        <v>49</v>
      </c>
      <c r="C24" s="25" t="n">
        <v>12749878</v>
      </c>
      <c r="D24" s="26" t="n">
        <v>10509315</v>
      </c>
    </row>
    <row r="25" s="18" customFormat="true" ht="12" hidden="false" customHeight="true" outlineLevel="0" collapsed="false">
      <c r="A25" s="28" t="s">
        <v>50</v>
      </c>
      <c r="B25" s="33" t="s">
        <v>51</v>
      </c>
      <c r="C25" s="30"/>
      <c r="D25" s="31"/>
    </row>
    <row r="26" s="18" customFormat="true" ht="12" hidden="false" customHeight="true" outlineLevel="0" collapsed="false">
      <c r="A26" s="14" t="s">
        <v>52</v>
      </c>
      <c r="B26" s="15" t="s">
        <v>53</v>
      </c>
      <c r="C26" s="16" t="n">
        <f aca="false">+C27+C31+C32+C33</f>
        <v>25350000</v>
      </c>
      <c r="D26" s="17" t="n">
        <f aca="false">+D27+D31+D32+D33</f>
        <v>17464600</v>
      </c>
    </row>
    <row r="27" s="18" customFormat="true" ht="12" hidden="false" customHeight="true" outlineLevel="0" collapsed="false">
      <c r="A27" s="19" t="s">
        <v>54</v>
      </c>
      <c r="B27" s="20" t="s">
        <v>55</v>
      </c>
      <c r="C27" s="34" t="n">
        <f aca="false">SUM(C28:C30)</f>
        <v>18500000</v>
      </c>
      <c r="D27" s="35" t="n">
        <f aca="false">SUM(D28:D30)</f>
        <v>15478081</v>
      </c>
    </row>
    <row r="28" s="18" customFormat="true" ht="12" hidden="false" customHeight="true" outlineLevel="0" collapsed="false">
      <c r="A28" s="23" t="s">
        <v>56</v>
      </c>
      <c r="B28" s="24" t="s">
        <v>57</v>
      </c>
      <c r="C28" s="25" t="n">
        <v>3500000</v>
      </c>
      <c r="D28" s="26" t="n">
        <v>2270648</v>
      </c>
    </row>
    <row r="29" s="18" customFormat="true" ht="12" hidden="false" customHeight="true" outlineLevel="0" collapsed="false">
      <c r="A29" s="23" t="s">
        <v>58</v>
      </c>
      <c r="B29" s="24" t="s">
        <v>59</v>
      </c>
      <c r="C29" s="25"/>
      <c r="D29" s="26"/>
    </row>
    <row r="30" s="18" customFormat="true" ht="12" hidden="false" customHeight="true" outlineLevel="0" collapsed="false">
      <c r="A30" s="23" t="s">
        <v>60</v>
      </c>
      <c r="B30" s="24" t="s">
        <v>61</v>
      </c>
      <c r="C30" s="25" t="n">
        <v>15000000</v>
      </c>
      <c r="D30" s="26" t="n">
        <v>13207433</v>
      </c>
    </row>
    <row r="31" s="18" customFormat="true" ht="12" hidden="false" customHeight="true" outlineLevel="0" collapsed="false">
      <c r="A31" s="23" t="s">
        <v>62</v>
      </c>
      <c r="B31" s="24" t="s">
        <v>63</v>
      </c>
      <c r="C31" s="25" t="n">
        <v>3500000</v>
      </c>
      <c r="D31" s="26" t="n">
        <v>1925721</v>
      </c>
    </row>
    <row r="32" s="18" customFormat="true" ht="12" hidden="false" customHeight="true" outlineLevel="0" collapsed="false">
      <c r="A32" s="23" t="s">
        <v>64</v>
      </c>
      <c r="B32" s="24" t="s">
        <v>65</v>
      </c>
      <c r="C32" s="25"/>
      <c r="D32" s="26" t="n">
        <v>0</v>
      </c>
    </row>
    <row r="33" s="18" customFormat="true" ht="12" hidden="false" customHeight="true" outlineLevel="0" collapsed="false">
      <c r="A33" s="28" t="s">
        <v>66</v>
      </c>
      <c r="B33" s="33" t="s">
        <v>67</v>
      </c>
      <c r="C33" s="30" t="n">
        <v>3350000</v>
      </c>
      <c r="D33" s="31" t="n">
        <v>60798</v>
      </c>
    </row>
    <row r="34" s="18" customFormat="true" ht="12" hidden="false" customHeight="true" outlineLevel="0" collapsed="false">
      <c r="A34" s="14" t="s">
        <v>68</v>
      </c>
      <c r="B34" s="15" t="s">
        <v>69</v>
      </c>
      <c r="C34" s="16" t="n">
        <f aca="false">SUM(C35:C45)</f>
        <v>10287000</v>
      </c>
      <c r="D34" s="17" t="n">
        <f aca="false">SUM(D35:D45)</f>
        <v>23066248</v>
      </c>
    </row>
    <row r="35" s="18" customFormat="true" ht="12" hidden="false" customHeight="true" outlineLevel="0" collapsed="false">
      <c r="A35" s="19" t="s">
        <v>70</v>
      </c>
      <c r="B35" s="20" t="s">
        <v>71</v>
      </c>
      <c r="C35" s="21" t="n">
        <v>0</v>
      </c>
      <c r="D35" s="22" t="n">
        <v>5872757</v>
      </c>
    </row>
    <row r="36" s="18" customFormat="true" ht="12" hidden="false" customHeight="true" outlineLevel="0" collapsed="false">
      <c r="A36" s="23" t="s">
        <v>72</v>
      </c>
      <c r="B36" s="24" t="s">
        <v>73</v>
      </c>
      <c r="C36" s="25" t="n">
        <v>1500000</v>
      </c>
      <c r="D36" s="26" t="n">
        <v>3138592</v>
      </c>
    </row>
    <row r="37" s="18" customFormat="true" ht="12" hidden="false" customHeight="true" outlineLevel="0" collapsed="false">
      <c r="A37" s="23" t="s">
        <v>74</v>
      </c>
      <c r="B37" s="24" t="s">
        <v>75</v>
      </c>
      <c r="C37" s="25" t="n">
        <v>500000</v>
      </c>
      <c r="D37" s="26" t="n">
        <v>2525513</v>
      </c>
    </row>
    <row r="38" s="18" customFormat="true" ht="12" hidden="false" customHeight="true" outlineLevel="0" collapsed="false">
      <c r="A38" s="23" t="s">
        <v>76</v>
      </c>
      <c r="B38" s="24" t="s">
        <v>77</v>
      </c>
      <c r="C38" s="25" t="n">
        <v>2000000</v>
      </c>
      <c r="D38" s="26" t="n">
        <v>2000000</v>
      </c>
    </row>
    <row r="39" s="18" customFormat="true" ht="12" hidden="false" customHeight="true" outlineLevel="0" collapsed="false">
      <c r="A39" s="23" t="s">
        <v>78</v>
      </c>
      <c r="B39" s="24" t="s">
        <v>79</v>
      </c>
      <c r="C39" s="25" t="n">
        <v>4100000</v>
      </c>
      <c r="D39" s="26" t="n">
        <v>6326000</v>
      </c>
    </row>
    <row r="40" s="18" customFormat="true" ht="12" hidden="false" customHeight="true" outlineLevel="0" collapsed="false">
      <c r="A40" s="23" t="s">
        <v>80</v>
      </c>
      <c r="B40" s="24" t="s">
        <v>81</v>
      </c>
      <c r="C40" s="25" t="n">
        <v>2187000</v>
      </c>
      <c r="D40" s="26" t="n">
        <v>2960705</v>
      </c>
    </row>
    <row r="41" s="18" customFormat="true" ht="12" hidden="false" customHeight="true" outlineLevel="0" collapsed="false">
      <c r="A41" s="23" t="s">
        <v>83</v>
      </c>
      <c r="B41" s="24" t="s">
        <v>84</v>
      </c>
      <c r="C41" s="25"/>
      <c r="D41" s="26"/>
    </row>
    <row r="42" s="18" customFormat="true" ht="12" hidden="false" customHeight="true" outlineLevel="0" collapsed="false">
      <c r="A42" s="23" t="s">
        <v>85</v>
      </c>
      <c r="B42" s="24" t="s">
        <v>86</v>
      </c>
      <c r="C42" s="25" t="n">
        <v>0</v>
      </c>
      <c r="D42" s="26" t="n">
        <v>168181</v>
      </c>
    </row>
    <row r="43" s="18" customFormat="true" ht="12" hidden="false" customHeight="true" outlineLevel="0" collapsed="false">
      <c r="A43" s="23" t="s">
        <v>87</v>
      </c>
      <c r="B43" s="24" t="s">
        <v>88</v>
      </c>
      <c r="C43" s="25"/>
      <c r="D43" s="26"/>
    </row>
    <row r="44" s="18" customFormat="true" ht="12" hidden="false" customHeight="true" outlineLevel="0" collapsed="false">
      <c r="A44" s="28" t="s">
        <v>89</v>
      </c>
      <c r="B44" s="33" t="s">
        <v>90</v>
      </c>
      <c r="C44" s="25" t="n">
        <v>0</v>
      </c>
      <c r="D44" s="26" t="n">
        <v>24500</v>
      </c>
    </row>
    <row r="45" s="18" customFormat="true" ht="12" hidden="false" customHeight="true" outlineLevel="0" collapsed="false">
      <c r="A45" s="28" t="s">
        <v>91</v>
      </c>
      <c r="B45" s="29" t="s">
        <v>92</v>
      </c>
      <c r="C45" s="30" t="n">
        <v>0</v>
      </c>
      <c r="D45" s="31" t="n">
        <v>50000</v>
      </c>
    </row>
    <row r="46" s="18" customFormat="true" ht="12" hidden="false" customHeight="true" outlineLevel="0" collapsed="false">
      <c r="A46" s="14" t="s">
        <v>93</v>
      </c>
      <c r="B46" s="15" t="s">
        <v>94</v>
      </c>
      <c r="C46" s="16" t="n">
        <f aca="false">SUM(C47:C51)</f>
        <v>0</v>
      </c>
      <c r="D46" s="17" t="n">
        <f aca="false">SUM(D47:D51)</f>
        <v>0</v>
      </c>
    </row>
    <row r="47" s="18" customFormat="true" ht="12" hidden="false" customHeight="true" outlineLevel="0" collapsed="false">
      <c r="A47" s="19" t="s">
        <v>95</v>
      </c>
      <c r="B47" s="20" t="s">
        <v>96</v>
      </c>
      <c r="C47" s="21"/>
      <c r="D47" s="22"/>
    </row>
    <row r="48" s="18" customFormat="true" ht="12" hidden="false" customHeight="true" outlineLevel="0" collapsed="false">
      <c r="A48" s="23" t="s">
        <v>97</v>
      </c>
      <c r="B48" s="24" t="s">
        <v>98</v>
      </c>
      <c r="C48" s="25"/>
      <c r="D48" s="26"/>
    </row>
    <row r="49" s="18" customFormat="true" ht="12" hidden="false" customHeight="true" outlineLevel="0" collapsed="false">
      <c r="A49" s="23" t="s">
        <v>99</v>
      </c>
      <c r="B49" s="24" t="s">
        <v>100</v>
      </c>
      <c r="C49" s="25"/>
      <c r="D49" s="26"/>
    </row>
    <row r="50" s="18" customFormat="true" ht="12" hidden="false" customHeight="true" outlineLevel="0" collapsed="false">
      <c r="A50" s="23" t="s">
        <v>101</v>
      </c>
      <c r="B50" s="24" t="s">
        <v>102</v>
      </c>
      <c r="C50" s="25"/>
      <c r="D50" s="26"/>
    </row>
    <row r="51" s="18" customFormat="true" ht="12" hidden="false" customHeight="true" outlineLevel="0" collapsed="false">
      <c r="A51" s="28" t="s">
        <v>103</v>
      </c>
      <c r="B51" s="29" t="s">
        <v>104</v>
      </c>
      <c r="C51" s="30"/>
      <c r="D51" s="31"/>
    </row>
    <row r="52" s="18" customFormat="true" ht="12" hidden="false" customHeight="true" outlineLevel="0" collapsed="false">
      <c r="A52" s="14" t="s">
        <v>105</v>
      </c>
      <c r="B52" s="15" t="s">
        <v>106</v>
      </c>
      <c r="C52" s="16" t="n">
        <f aca="false">SUM(C53:C55)</f>
        <v>0</v>
      </c>
      <c r="D52" s="17" t="n">
        <f aca="false">SUM(D53:D55)</f>
        <v>0</v>
      </c>
    </row>
    <row r="53" s="18" customFormat="true" ht="12" hidden="false" customHeight="true" outlineLevel="0" collapsed="false">
      <c r="A53" s="19" t="s">
        <v>107</v>
      </c>
      <c r="B53" s="20" t="s">
        <v>108</v>
      </c>
      <c r="C53" s="21"/>
      <c r="D53" s="22"/>
    </row>
    <row r="54" s="18" customFormat="true" ht="12" hidden="false" customHeight="true" outlineLevel="0" collapsed="false">
      <c r="A54" s="23" t="s">
        <v>109</v>
      </c>
      <c r="B54" s="24" t="s">
        <v>110</v>
      </c>
      <c r="C54" s="25"/>
      <c r="D54" s="26"/>
    </row>
    <row r="55" s="18" customFormat="true" ht="12" hidden="false" customHeight="true" outlineLevel="0" collapsed="false">
      <c r="A55" s="23" t="s">
        <v>111</v>
      </c>
      <c r="B55" s="24" t="s">
        <v>112</v>
      </c>
      <c r="C55" s="25"/>
      <c r="D55" s="26"/>
    </row>
    <row r="56" s="18" customFormat="true" ht="12" hidden="false" customHeight="true" outlineLevel="0" collapsed="false">
      <c r="A56" s="28" t="s">
        <v>113</v>
      </c>
      <c r="B56" s="29" t="s">
        <v>114</v>
      </c>
      <c r="C56" s="30"/>
      <c r="D56" s="31"/>
    </row>
    <row r="57" s="18" customFormat="true" ht="12" hidden="false" customHeight="true" outlineLevel="0" collapsed="false">
      <c r="A57" s="14" t="s">
        <v>115</v>
      </c>
      <c r="B57" s="32" t="s">
        <v>116</v>
      </c>
      <c r="C57" s="16" t="n">
        <f aca="false">SUM(C58:C61)</f>
        <v>0</v>
      </c>
      <c r="D57" s="17" t="n">
        <f aca="false">SUM(D58:D61)</f>
        <v>0</v>
      </c>
    </row>
    <row r="58" s="18" customFormat="true" ht="12" hidden="false" customHeight="true" outlineLevel="0" collapsed="false">
      <c r="A58" s="19" t="s">
        <v>117</v>
      </c>
      <c r="B58" s="20" t="s">
        <v>118</v>
      </c>
      <c r="C58" s="21"/>
      <c r="D58" s="22"/>
    </row>
    <row r="59" s="18" customFormat="true" ht="12" hidden="false" customHeight="true" outlineLevel="0" collapsed="false">
      <c r="A59" s="23" t="s">
        <v>119</v>
      </c>
      <c r="B59" s="24" t="s">
        <v>120</v>
      </c>
      <c r="C59" s="25"/>
      <c r="D59" s="26"/>
    </row>
    <row r="60" s="18" customFormat="true" ht="12" hidden="false" customHeight="true" outlineLevel="0" collapsed="false">
      <c r="A60" s="23" t="s">
        <v>121</v>
      </c>
      <c r="B60" s="24" t="s">
        <v>122</v>
      </c>
      <c r="C60" s="25"/>
      <c r="D60" s="26"/>
    </row>
    <row r="61" s="18" customFormat="true" ht="12" hidden="false" customHeight="true" outlineLevel="0" collapsed="false">
      <c r="A61" s="28" t="s">
        <v>123</v>
      </c>
      <c r="B61" s="29" t="s">
        <v>124</v>
      </c>
      <c r="C61" s="30"/>
      <c r="D61" s="31"/>
    </row>
    <row r="62" s="18" customFormat="true" ht="12" hidden="false" customHeight="true" outlineLevel="0" collapsed="false">
      <c r="A62" s="36" t="s">
        <v>125</v>
      </c>
      <c r="B62" s="15" t="s">
        <v>126</v>
      </c>
      <c r="C62" s="16" t="n">
        <f aca="false">SUM(C5+C12+C19+C26+C34+C46+C52+C57)</f>
        <v>279595026</v>
      </c>
      <c r="D62" s="17" t="n">
        <f aca="false">SUM(D5+D12+D19+D26+D34+D46+D52+D57)</f>
        <v>476790547</v>
      </c>
    </row>
    <row r="63" s="18" customFormat="true" ht="12" hidden="false" customHeight="true" outlineLevel="0" collapsed="false">
      <c r="A63" s="37" t="s">
        <v>127</v>
      </c>
      <c r="B63" s="32" t="s">
        <v>128</v>
      </c>
      <c r="C63" s="16" t="n">
        <f aca="false">SUM(C64:C66)</f>
        <v>0</v>
      </c>
      <c r="D63" s="17" t="n">
        <f aca="false">SUM(D64:D66)</f>
        <v>0</v>
      </c>
    </row>
    <row r="64" s="18" customFormat="true" ht="12" hidden="false" customHeight="true" outlineLevel="0" collapsed="false">
      <c r="A64" s="19" t="s">
        <v>129</v>
      </c>
      <c r="B64" s="20" t="s">
        <v>130</v>
      </c>
      <c r="C64" s="21"/>
      <c r="D64" s="22"/>
    </row>
    <row r="65" s="18" customFormat="true" ht="12" hidden="false" customHeight="true" outlineLevel="0" collapsed="false">
      <c r="A65" s="23" t="s">
        <v>131</v>
      </c>
      <c r="B65" s="24" t="s">
        <v>132</v>
      </c>
      <c r="C65" s="25"/>
      <c r="D65" s="26"/>
    </row>
    <row r="66" s="18" customFormat="true" ht="12" hidden="false" customHeight="true" outlineLevel="0" collapsed="false">
      <c r="A66" s="28" t="s">
        <v>133</v>
      </c>
      <c r="B66" s="38" t="s">
        <v>134</v>
      </c>
      <c r="C66" s="30"/>
      <c r="D66" s="31"/>
    </row>
    <row r="67" s="18" customFormat="true" ht="12" hidden="false" customHeight="true" outlineLevel="0" collapsed="false">
      <c r="A67" s="37" t="s">
        <v>135</v>
      </c>
      <c r="B67" s="32" t="s">
        <v>136</v>
      </c>
      <c r="C67" s="16"/>
      <c r="D67" s="17"/>
    </row>
    <row r="68" s="18" customFormat="true" ht="12" hidden="false" customHeight="true" outlineLevel="0" collapsed="false">
      <c r="A68" s="19" t="s">
        <v>137</v>
      </c>
      <c r="B68" s="20" t="s">
        <v>138</v>
      </c>
      <c r="C68" s="21"/>
      <c r="D68" s="22"/>
    </row>
    <row r="69" s="18" customFormat="true" ht="12" hidden="false" customHeight="true" outlineLevel="0" collapsed="false">
      <c r="A69" s="23" t="s">
        <v>139</v>
      </c>
      <c r="B69" s="24" t="s">
        <v>140</v>
      </c>
      <c r="C69" s="25"/>
      <c r="D69" s="26"/>
    </row>
    <row r="70" s="18" customFormat="true" ht="12" hidden="false" customHeight="true" outlineLevel="0" collapsed="false">
      <c r="A70" s="23" t="s">
        <v>141</v>
      </c>
      <c r="B70" s="24" t="s">
        <v>142</v>
      </c>
      <c r="C70" s="25"/>
      <c r="D70" s="26"/>
    </row>
    <row r="71" s="18" customFormat="true" ht="12" hidden="false" customHeight="true" outlineLevel="0" collapsed="false">
      <c r="A71" s="28" t="s">
        <v>143</v>
      </c>
      <c r="B71" s="29" t="s">
        <v>144</v>
      </c>
      <c r="C71" s="30"/>
      <c r="D71" s="31"/>
    </row>
    <row r="72" s="18" customFormat="true" ht="12" hidden="false" customHeight="true" outlineLevel="0" collapsed="false">
      <c r="A72" s="37" t="s">
        <v>145</v>
      </c>
      <c r="B72" s="32" t="s">
        <v>146</v>
      </c>
      <c r="C72" s="16" t="n">
        <f aca="false">SUM(C73:C74)</f>
        <v>143904064</v>
      </c>
      <c r="D72" s="17" t="n">
        <f aca="false">SUM(D73:D74)</f>
        <v>144076331</v>
      </c>
    </row>
    <row r="73" s="18" customFormat="true" ht="12" hidden="false" customHeight="true" outlineLevel="0" collapsed="false">
      <c r="A73" s="19" t="s">
        <v>147</v>
      </c>
      <c r="B73" s="20" t="s">
        <v>148</v>
      </c>
      <c r="C73" s="21" t="n">
        <v>143904064</v>
      </c>
      <c r="D73" s="22" t="n">
        <v>144076331</v>
      </c>
    </row>
    <row r="74" s="18" customFormat="true" ht="12" hidden="false" customHeight="true" outlineLevel="0" collapsed="false">
      <c r="A74" s="28" t="s">
        <v>149</v>
      </c>
      <c r="B74" s="29" t="s">
        <v>150</v>
      </c>
      <c r="C74" s="30"/>
      <c r="D74" s="31"/>
    </row>
    <row r="75" s="18" customFormat="true" ht="12" hidden="false" customHeight="true" outlineLevel="0" collapsed="false">
      <c r="A75" s="37" t="s">
        <v>151</v>
      </c>
      <c r="B75" s="32" t="s">
        <v>152</v>
      </c>
      <c r="C75" s="16" t="n">
        <f aca="false">SUM(C76:C78)</f>
        <v>0</v>
      </c>
      <c r="D75" s="17" t="n">
        <f aca="false">SUM(D76:D78)</f>
        <v>7390083</v>
      </c>
    </row>
    <row r="76" s="18" customFormat="true" ht="12" hidden="false" customHeight="true" outlineLevel="0" collapsed="false">
      <c r="A76" s="19" t="s">
        <v>153</v>
      </c>
      <c r="B76" s="20" t="s">
        <v>154</v>
      </c>
      <c r="C76" s="21" t="n">
        <v>0</v>
      </c>
      <c r="D76" s="22" t="n">
        <v>7390083</v>
      </c>
    </row>
    <row r="77" s="18" customFormat="true" ht="12" hidden="false" customHeight="true" outlineLevel="0" collapsed="false">
      <c r="A77" s="23" t="s">
        <v>155</v>
      </c>
      <c r="B77" s="24" t="s">
        <v>156</v>
      </c>
      <c r="C77" s="25"/>
      <c r="D77" s="26"/>
    </row>
    <row r="78" s="18" customFormat="true" ht="12" hidden="false" customHeight="true" outlineLevel="0" collapsed="false">
      <c r="A78" s="28" t="s">
        <v>157</v>
      </c>
      <c r="B78" s="29" t="s">
        <v>158</v>
      </c>
      <c r="C78" s="30"/>
      <c r="D78" s="31"/>
    </row>
    <row r="79" s="18" customFormat="true" ht="12" hidden="false" customHeight="true" outlineLevel="0" collapsed="false">
      <c r="A79" s="37" t="s">
        <v>159</v>
      </c>
      <c r="B79" s="32" t="s">
        <v>160</v>
      </c>
      <c r="C79" s="16"/>
      <c r="D79" s="17"/>
    </row>
    <row r="80" s="18" customFormat="true" ht="12" hidden="false" customHeight="true" outlineLevel="0" collapsed="false">
      <c r="A80" s="39" t="s">
        <v>161</v>
      </c>
      <c r="B80" s="20" t="s">
        <v>162</v>
      </c>
      <c r="C80" s="21"/>
      <c r="D80" s="22"/>
    </row>
    <row r="81" s="18" customFormat="true" ht="12" hidden="false" customHeight="true" outlineLevel="0" collapsed="false">
      <c r="A81" s="40" t="s">
        <v>163</v>
      </c>
      <c r="B81" s="24" t="s">
        <v>164</v>
      </c>
      <c r="C81" s="25"/>
      <c r="D81" s="26"/>
    </row>
    <row r="82" s="18" customFormat="true" ht="12" hidden="false" customHeight="true" outlineLevel="0" collapsed="false">
      <c r="A82" s="40" t="s">
        <v>165</v>
      </c>
      <c r="B82" s="24" t="s">
        <v>166</v>
      </c>
      <c r="C82" s="25"/>
      <c r="D82" s="26"/>
    </row>
    <row r="83" s="18" customFormat="true" ht="12" hidden="false" customHeight="true" outlineLevel="0" collapsed="false">
      <c r="A83" s="41" t="s">
        <v>167</v>
      </c>
      <c r="B83" s="29" t="s">
        <v>168</v>
      </c>
      <c r="C83" s="30"/>
      <c r="D83" s="31"/>
    </row>
    <row r="84" s="18" customFormat="true" ht="12" hidden="false" customHeight="true" outlineLevel="0" collapsed="false">
      <c r="A84" s="37" t="s">
        <v>169</v>
      </c>
      <c r="B84" s="32" t="s">
        <v>170</v>
      </c>
      <c r="C84" s="42"/>
      <c r="D84" s="43"/>
    </row>
    <row r="85" s="18" customFormat="true" ht="13.5" hidden="false" customHeight="true" outlineLevel="0" collapsed="false">
      <c r="A85" s="37" t="s">
        <v>171</v>
      </c>
      <c r="B85" s="32" t="s">
        <v>172</v>
      </c>
      <c r="C85" s="42"/>
      <c r="D85" s="44"/>
    </row>
    <row r="86" s="18" customFormat="true" ht="15.75" hidden="false" customHeight="true" outlineLevel="0" collapsed="false">
      <c r="A86" s="37" t="s">
        <v>173</v>
      </c>
      <c r="B86" s="45" t="s">
        <v>174</v>
      </c>
      <c r="C86" s="16" t="n">
        <f aca="false">+C63+C67+C72+C75+C79+C85+C84</f>
        <v>143904064</v>
      </c>
      <c r="D86" s="17" t="n">
        <f aca="false">+D63+D67+D72+D75+D79+D85+D84</f>
        <v>151466414</v>
      </c>
    </row>
    <row r="87" s="18" customFormat="true" ht="16.5" hidden="false" customHeight="true" outlineLevel="0" collapsed="false">
      <c r="A87" s="46" t="s">
        <v>175</v>
      </c>
      <c r="B87" s="47" t="s">
        <v>176</v>
      </c>
      <c r="C87" s="16" t="n">
        <f aca="false">+C62+C86</f>
        <v>423499090</v>
      </c>
      <c r="D87" s="17" t="n">
        <f aca="false">+D62+D86</f>
        <v>628256961</v>
      </c>
    </row>
    <row r="88" s="18" customFormat="true" ht="83.25" hidden="false" customHeight="true" outlineLevel="0" collapsed="false">
      <c r="A88" s="48"/>
      <c r="B88" s="49"/>
      <c r="C88" s="50"/>
    </row>
    <row r="89" customFormat="false" ht="16.5" hidden="false" customHeight="true" outlineLevel="0" collapsed="false">
      <c r="A89" s="4" t="s">
        <v>177</v>
      </c>
      <c r="B89" s="4"/>
      <c r="C89" s="4"/>
      <c r="D89" s="4"/>
    </row>
    <row r="90" s="53" customFormat="true" ht="16.5" hidden="false" customHeight="true" outlineLevel="0" collapsed="false">
      <c r="A90" s="51" t="s">
        <v>178</v>
      </c>
      <c r="B90" s="51"/>
      <c r="C90" s="52" t="s">
        <v>2</v>
      </c>
      <c r="D90" s="52"/>
    </row>
    <row r="91" customFormat="false" ht="38.1" hidden="false" customHeight="true" outlineLevel="0" collapsed="false">
      <c r="A91" s="7" t="s">
        <v>3</v>
      </c>
      <c r="B91" s="8" t="s">
        <v>179</v>
      </c>
      <c r="C91" s="8" t="s">
        <v>5</v>
      </c>
      <c r="D91" s="9" t="s">
        <v>6</v>
      </c>
    </row>
    <row r="92" s="13" customFormat="true" ht="12" hidden="false" customHeight="true" outlineLevel="0" collapsed="false">
      <c r="A92" s="54" t="s">
        <v>7</v>
      </c>
      <c r="B92" s="55" t="s">
        <v>8</v>
      </c>
      <c r="C92" s="12" t="s">
        <v>9</v>
      </c>
      <c r="D92" s="12"/>
    </row>
    <row r="93" customFormat="false" ht="12" hidden="false" customHeight="true" outlineLevel="0" collapsed="false">
      <c r="A93" s="56" t="s">
        <v>10</v>
      </c>
      <c r="B93" s="57" t="s">
        <v>180</v>
      </c>
      <c r="C93" s="16" t="n">
        <f aca="false">C94+C95+C96+C97+C98+C111</f>
        <v>267052000</v>
      </c>
      <c r="D93" s="17" t="n">
        <f aca="false">D94+D95+D96+D97+D98+D111</f>
        <v>427617845</v>
      </c>
    </row>
    <row r="94" customFormat="false" ht="12" hidden="false" customHeight="true" outlineLevel="0" collapsed="false">
      <c r="A94" s="58" t="s">
        <v>12</v>
      </c>
      <c r="B94" s="59" t="s">
        <v>181</v>
      </c>
      <c r="C94" s="21" t="n">
        <v>127994534</v>
      </c>
      <c r="D94" s="60" t="n">
        <v>212844634</v>
      </c>
    </row>
    <row r="95" customFormat="false" ht="12" hidden="false" customHeight="true" outlineLevel="0" collapsed="false">
      <c r="A95" s="23" t="s">
        <v>14</v>
      </c>
      <c r="B95" s="61" t="s">
        <v>182</v>
      </c>
      <c r="C95" s="25" t="n">
        <v>24814574</v>
      </c>
      <c r="D95" s="62" t="n">
        <v>33020064</v>
      </c>
    </row>
    <row r="96" customFormat="false" ht="12" hidden="false" customHeight="true" outlineLevel="0" collapsed="false">
      <c r="A96" s="23" t="s">
        <v>16</v>
      </c>
      <c r="B96" s="61" t="s">
        <v>183</v>
      </c>
      <c r="C96" s="25" t="n">
        <v>88731412</v>
      </c>
      <c r="D96" s="62" t="n">
        <v>155573182</v>
      </c>
    </row>
    <row r="97" customFormat="false" ht="12" hidden="false" customHeight="true" outlineLevel="0" collapsed="false">
      <c r="A97" s="23" t="s">
        <v>18</v>
      </c>
      <c r="B97" s="63" t="s">
        <v>184</v>
      </c>
      <c r="C97" s="25" t="n">
        <v>18669840</v>
      </c>
      <c r="D97" s="62" t="n">
        <v>20625840</v>
      </c>
    </row>
    <row r="98" customFormat="false" ht="12" hidden="false" customHeight="true" outlineLevel="0" collapsed="false">
      <c r="A98" s="23" t="s">
        <v>185</v>
      </c>
      <c r="B98" s="64" t="s">
        <v>186</v>
      </c>
      <c r="C98" s="25" t="n">
        <f aca="false">C99+C105+C110</f>
        <v>6841640</v>
      </c>
      <c r="D98" s="65" t="n">
        <f aca="false">D99+D105+D107+D110</f>
        <v>5554125</v>
      </c>
    </row>
    <row r="99" customFormat="false" ht="12" hidden="false" customHeight="true" outlineLevel="0" collapsed="false">
      <c r="A99" s="23" t="s">
        <v>22</v>
      </c>
      <c r="B99" s="61" t="s">
        <v>187</v>
      </c>
      <c r="C99" s="25" t="n">
        <v>0</v>
      </c>
      <c r="D99" s="65" t="n">
        <v>72390</v>
      </c>
    </row>
    <row r="100" customFormat="false" ht="12" hidden="false" customHeight="true" outlineLevel="0" collapsed="false">
      <c r="A100" s="23" t="s">
        <v>188</v>
      </c>
      <c r="B100" s="66" t="s">
        <v>189</v>
      </c>
      <c r="C100" s="25"/>
      <c r="D100" s="62"/>
    </row>
    <row r="101" customFormat="false" ht="12" hidden="false" customHeight="true" outlineLevel="0" collapsed="false">
      <c r="A101" s="23" t="s">
        <v>190</v>
      </c>
      <c r="B101" s="66" t="s">
        <v>191</v>
      </c>
      <c r="C101" s="25" t="n">
        <v>0</v>
      </c>
      <c r="D101" s="62" t="n">
        <v>72390</v>
      </c>
    </row>
    <row r="102" customFormat="false" ht="12" hidden="false" customHeight="true" outlineLevel="0" collapsed="false">
      <c r="A102" s="23" t="s">
        <v>192</v>
      </c>
      <c r="B102" s="67" t="s">
        <v>193</v>
      </c>
      <c r="C102" s="25"/>
      <c r="D102" s="62"/>
    </row>
    <row r="103" customFormat="false" ht="12" hidden="false" customHeight="true" outlineLevel="0" collapsed="false">
      <c r="A103" s="23" t="s">
        <v>194</v>
      </c>
      <c r="B103" s="68" t="s">
        <v>195</v>
      </c>
      <c r="C103" s="25"/>
      <c r="D103" s="62"/>
    </row>
    <row r="104" customFormat="false" ht="12" hidden="false" customHeight="true" outlineLevel="0" collapsed="false">
      <c r="A104" s="23" t="s">
        <v>196</v>
      </c>
      <c r="B104" s="68" t="s">
        <v>197</v>
      </c>
      <c r="C104" s="25"/>
      <c r="D104" s="62"/>
    </row>
    <row r="105" customFormat="false" ht="12" hidden="false" customHeight="true" outlineLevel="0" collapsed="false">
      <c r="A105" s="23" t="s">
        <v>198</v>
      </c>
      <c r="B105" s="67" t="s">
        <v>199</v>
      </c>
      <c r="C105" s="25" t="n">
        <v>6631640</v>
      </c>
      <c r="D105" s="62" t="n">
        <v>5271735</v>
      </c>
      <c r="I105" s="69"/>
    </row>
    <row r="106" customFormat="false" ht="12" hidden="false" customHeight="true" outlineLevel="0" collapsed="false">
      <c r="A106" s="23" t="s">
        <v>200</v>
      </c>
      <c r="B106" s="67" t="s">
        <v>201</v>
      </c>
      <c r="C106" s="25"/>
      <c r="D106" s="62"/>
    </row>
    <row r="107" customFormat="false" ht="12" hidden="false" customHeight="true" outlineLevel="0" collapsed="false">
      <c r="A107" s="23" t="s">
        <v>202</v>
      </c>
      <c r="B107" s="68" t="s">
        <v>203</v>
      </c>
      <c r="C107" s="25"/>
      <c r="D107" s="62"/>
    </row>
    <row r="108" customFormat="false" ht="12" hidden="false" customHeight="true" outlineLevel="0" collapsed="false">
      <c r="A108" s="70" t="s">
        <v>204</v>
      </c>
      <c r="B108" s="66" t="s">
        <v>205</v>
      </c>
      <c r="C108" s="25"/>
      <c r="D108" s="62"/>
    </row>
    <row r="109" customFormat="false" ht="12" hidden="false" customHeight="true" outlineLevel="0" collapsed="false">
      <c r="A109" s="23" t="s">
        <v>206</v>
      </c>
      <c r="B109" s="66" t="s">
        <v>207</v>
      </c>
      <c r="C109" s="25"/>
      <c r="D109" s="62"/>
    </row>
    <row r="110" customFormat="false" ht="12" hidden="false" customHeight="true" outlineLevel="0" collapsed="false">
      <c r="A110" s="28" t="s">
        <v>208</v>
      </c>
      <c r="B110" s="66" t="s">
        <v>209</v>
      </c>
      <c r="C110" s="25" t="n">
        <v>210000</v>
      </c>
      <c r="D110" s="62" t="n">
        <v>210000</v>
      </c>
    </row>
    <row r="111" customFormat="false" ht="12" hidden="false" customHeight="true" outlineLevel="0" collapsed="false">
      <c r="A111" s="23" t="s">
        <v>210</v>
      </c>
      <c r="B111" s="63" t="s">
        <v>211</v>
      </c>
      <c r="C111" s="25"/>
      <c r="D111" s="62"/>
    </row>
    <row r="112" customFormat="false" ht="12" hidden="false" customHeight="true" outlineLevel="0" collapsed="false">
      <c r="A112" s="23" t="s">
        <v>212</v>
      </c>
      <c r="B112" s="61" t="s">
        <v>213</v>
      </c>
      <c r="C112" s="25"/>
      <c r="D112" s="62"/>
    </row>
    <row r="113" customFormat="false" ht="12" hidden="false" customHeight="true" outlineLevel="0" collapsed="false">
      <c r="A113" s="71" t="s">
        <v>214</v>
      </c>
      <c r="B113" s="72" t="s">
        <v>215</v>
      </c>
      <c r="C113" s="30"/>
      <c r="D113" s="73"/>
    </row>
    <row r="114" customFormat="false" ht="12" hidden="false" customHeight="true" outlineLevel="0" collapsed="false">
      <c r="A114" s="74" t="s">
        <v>24</v>
      </c>
      <c r="B114" s="75" t="s">
        <v>216</v>
      </c>
      <c r="C114" s="16" t="n">
        <f aca="false">C115+C117+C119</f>
        <v>156447090</v>
      </c>
      <c r="D114" s="17" t="n">
        <f aca="false">D115+D117+D119</f>
        <v>193489394</v>
      </c>
    </row>
    <row r="115" customFormat="false" ht="12" hidden="false" customHeight="true" outlineLevel="0" collapsed="false">
      <c r="A115" s="19" t="s">
        <v>26</v>
      </c>
      <c r="B115" s="61" t="s">
        <v>217</v>
      </c>
      <c r="C115" s="21" t="n">
        <v>1697231</v>
      </c>
      <c r="D115" s="60" t="n">
        <v>53977373</v>
      </c>
    </row>
    <row r="116" customFormat="false" ht="12" hidden="false" customHeight="true" outlineLevel="0" collapsed="false">
      <c r="A116" s="19" t="s">
        <v>28</v>
      </c>
      <c r="B116" s="76" t="s">
        <v>218</v>
      </c>
      <c r="C116" s="25"/>
      <c r="D116" s="62"/>
    </row>
    <row r="117" customFormat="false" ht="12" hidden="false" customHeight="true" outlineLevel="0" collapsed="false">
      <c r="A117" s="19" t="s">
        <v>30</v>
      </c>
      <c r="B117" s="76" t="s">
        <v>219</v>
      </c>
      <c r="C117" s="25" t="n">
        <v>113805859</v>
      </c>
      <c r="D117" s="62" t="n">
        <v>95659989</v>
      </c>
    </row>
    <row r="118" customFormat="false" ht="12" hidden="false" customHeight="true" outlineLevel="0" collapsed="false">
      <c r="A118" s="19" t="s">
        <v>32</v>
      </c>
      <c r="B118" s="76" t="s">
        <v>220</v>
      </c>
      <c r="C118" s="25"/>
      <c r="D118" s="62"/>
    </row>
    <row r="119" customFormat="false" ht="12" hidden="false" customHeight="true" outlineLevel="0" collapsed="false">
      <c r="A119" s="19" t="s">
        <v>34</v>
      </c>
      <c r="B119" s="29" t="s">
        <v>221</v>
      </c>
      <c r="C119" s="25" t="n">
        <v>40944000</v>
      </c>
      <c r="D119" s="62" t="n">
        <v>43852032</v>
      </c>
    </row>
    <row r="120" customFormat="false" ht="12" hidden="false" customHeight="true" outlineLevel="0" collapsed="false">
      <c r="A120" s="19" t="s">
        <v>36</v>
      </c>
      <c r="B120" s="27" t="s">
        <v>222</v>
      </c>
      <c r="C120" s="25"/>
      <c r="D120" s="62"/>
    </row>
    <row r="121" customFormat="false" ht="12" hidden="false" customHeight="true" outlineLevel="0" collapsed="false">
      <c r="A121" s="19" t="s">
        <v>223</v>
      </c>
      <c r="B121" s="77" t="s">
        <v>224</v>
      </c>
      <c r="C121" s="25"/>
      <c r="D121" s="62"/>
    </row>
    <row r="122" customFormat="false" ht="15.75" hidden="false" customHeight="false" outlineLevel="0" collapsed="false">
      <c r="A122" s="19" t="s">
        <v>225</v>
      </c>
      <c r="B122" s="68" t="s">
        <v>197</v>
      </c>
      <c r="C122" s="25"/>
      <c r="D122" s="62"/>
    </row>
    <row r="123" customFormat="false" ht="12" hidden="false" customHeight="true" outlineLevel="0" collapsed="false">
      <c r="A123" s="19" t="s">
        <v>226</v>
      </c>
      <c r="B123" s="68" t="s">
        <v>227</v>
      </c>
      <c r="C123" s="25"/>
      <c r="D123" s="62"/>
    </row>
    <row r="124" customFormat="false" ht="12" hidden="false" customHeight="true" outlineLevel="0" collapsed="false">
      <c r="A124" s="19" t="s">
        <v>228</v>
      </c>
      <c r="B124" s="68" t="s">
        <v>229</v>
      </c>
      <c r="C124" s="25"/>
      <c r="D124" s="62"/>
    </row>
    <row r="125" customFormat="false" ht="12" hidden="false" customHeight="true" outlineLevel="0" collapsed="false">
      <c r="A125" s="19" t="s">
        <v>230</v>
      </c>
      <c r="B125" s="68" t="s">
        <v>203</v>
      </c>
      <c r="C125" s="25"/>
      <c r="D125" s="62"/>
    </row>
    <row r="126" customFormat="false" ht="12" hidden="false" customHeight="true" outlineLevel="0" collapsed="false">
      <c r="A126" s="19" t="s">
        <v>231</v>
      </c>
      <c r="B126" s="68" t="s">
        <v>232</v>
      </c>
      <c r="C126" s="25"/>
      <c r="D126" s="62"/>
    </row>
    <row r="127" customFormat="false" ht="16.5" hidden="false" customHeight="false" outlineLevel="0" collapsed="false">
      <c r="A127" s="70" t="s">
        <v>233</v>
      </c>
      <c r="B127" s="68" t="s">
        <v>234</v>
      </c>
      <c r="C127" s="30" t="n">
        <v>0</v>
      </c>
      <c r="D127" s="73" t="n">
        <v>2908032</v>
      </c>
    </row>
    <row r="128" customFormat="false" ht="12" hidden="false" customHeight="true" outlineLevel="0" collapsed="false">
      <c r="A128" s="14" t="s">
        <v>38</v>
      </c>
      <c r="B128" s="78" t="s">
        <v>235</v>
      </c>
      <c r="C128" s="16" t="n">
        <f aca="false">+C93+C114</f>
        <v>423499090</v>
      </c>
      <c r="D128" s="17" t="n">
        <f aca="false">+D93+D114</f>
        <v>621107239</v>
      </c>
    </row>
    <row r="129" customFormat="false" ht="12" hidden="false" customHeight="true" outlineLevel="0" collapsed="false">
      <c r="A129" s="14" t="s">
        <v>236</v>
      </c>
      <c r="B129" s="78" t="s">
        <v>237</v>
      </c>
      <c r="C129" s="16" t="n">
        <f aca="false">+C130+C131+C132</f>
        <v>0</v>
      </c>
      <c r="D129" s="17" t="n">
        <f aca="false">+D130+D131+D132</f>
        <v>0</v>
      </c>
    </row>
    <row r="130" customFormat="false" ht="12" hidden="false" customHeight="true" outlineLevel="0" collapsed="false">
      <c r="A130" s="19" t="s">
        <v>54</v>
      </c>
      <c r="B130" s="76" t="s">
        <v>238</v>
      </c>
      <c r="C130" s="21"/>
      <c r="D130" s="60"/>
    </row>
    <row r="131" customFormat="false" ht="12" hidden="false" customHeight="true" outlineLevel="0" collapsed="false">
      <c r="A131" s="19" t="s">
        <v>62</v>
      </c>
      <c r="B131" s="76" t="s">
        <v>239</v>
      </c>
      <c r="C131" s="25"/>
      <c r="D131" s="62"/>
    </row>
    <row r="132" customFormat="false" ht="12" hidden="false" customHeight="true" outlineLevel="0" collapsed="false">
      <c r="A132" s="70" t="s">
        <v>64</v>
      </c>
      <c r="B132" s="76" t="s">
        <v>240</v>
      </c>
      <c r="C132" s="30"/>
      <c r="D132" s="73"/>
    </row>
    <row r="133" customFormat="false" ht="12" hidden="false" customHeight="true" outlineLevel="0" collapsed="false">
      <c r="A133" s="14" t="s">
        <v>68</v>
      </c>
      <c r="B133" s="78" t="s">
        <v>241</v>
      </c>
      <c r="C133" s="16"/>
      <c r="D133" s="17"/>
    </row>
    <row r="134" customFormat="false" ht="12" hidden="false" customHeight="true" outlineLevel="0" collapsed="false">
      <c r="A134" s="19" t="s">
        <v>70</v>
      </c>
      <c r="B134" s="79" t="s">
        <v>242</v>
      </c>
      <c r="C134" s="21"/>
      <c r="D134" s="60"/>
    </row>
    <row r="135" customFormat="false" ht="12" hidden="false" customHeight="true" outlineLevel="0" collapsed="false">
      <c r="A135" s="19" t="s">
        <v>72</v>
      </c>
      <c r="B135" s="79" t="s">
        <v>243</v>
      </c>
      <c r="C135" s="25"/>
      <c r="D135" s="62"/>
    </row>
    <row r="136" customFormat="false" ht="12" hidden="false" customHeight="true" outlineLevel="0" collapsed="false">
      <c r="A136" s="19" t="s">
        <v>74</v>
      </c>
      <c r="B136" s="79" t="s">
        <v>244</v>
      </c>
      <c r="C136" s="25"/>
      <c r="D136" s="62"/>
    </row>
    <row r="137" customFormat="false" ht="12" hidden="false" customHeight="true" outlineLevel="0" collapsed="false">
      <c r="A137" s="19" t="s">
        <v>76</v>
      </c>
      <c r="B137" s="79" t="s">
        <v>245</v>
      </c>
      <c r="C137" s="25"/>
      <c r="D137" s="62"/>
    </row>
    <row r="138" customFormat="false" ht="12" hidden="false" customHeight="true" outlineLevel="0" collapsed="false">
      <c r="A138" s="19" t="s">
        <v>78</v>
      </c>
      <c r="B138" s="79" t="s">
        <v>246</v>
      </c>
      <c r="C138" s="25"/>
      <c r="D138" s="62"/>
    </row>
    <row r="139" customFormat="false" ht="12" hidden="false" customHeight="true" outlineLevel="0" collapsed="false">
      <c r="A139" s="70" t="s">
        <v>80</v>
      </c>
      <c r="B139" s="79" t="s">
        <v>247</v>
      </c>
      <c r="C139" s="30"/>
      <c r="D139" s="73"/>
    </row>
    <row r="140" customFormat="false" ht="12" hidden="false" customHeight="true" outlineLevel="0" collapsed="false">
      <c r="A140" s="14" t="s">
        <v>93</v>
      </c>
      <c r="B140" s="78" t="s">
        <v>248</v>
      </c>
      <c r="C140" s="80" t="n">
        <f aca="false">+C141+C142+C143+C144</f>
        <v>0</v>
      </c>
      <c r="D140" s="81" t="n">
        <f aca="false">+D141+D142+D143+D144</f>
        <v>7149722</v>
      </c>
    </row>
    <row r="141" customFormat="false" ht="12" hidden="false" customHeight="true" outlineLevel="0" collapsed="false">
      <c r="A141" s="19" t="s">
        <v>95</v>
      </c>
      <c r="B141" s="79" t="s">
        <v>249</v>
      </c>
      <c r="C141" s="21"/>
      <c r="D141" s="60"/>
    </row>
    <row r="142" customFormat="false" ht="12" hidden="false" customHeight="true" outlineLevel="0" collapsed="false">
      <c r="A142" s="19" t="s">
        <v>97</v>
      </c>
      <c r="B142" s="79" t="s">
        <v>250</v>
      </c>
      <c r="C142" s="25" t="n">
        <v>0</v>
      </c>
      <c r="D142" s="62" t="n">
        <v>7149722</v>
      </c>
    </row>
    <row r="143" customFormat="false" ht="12" hidden="false" customHeight="true" outlineLevel="0" collapsed="false">
      <c r="A143" s="19" t="s">
        <v>99</v>
      </c>
      <c r="B143" s="79" t="s">
        <v>251</v>
      </c>
      <c r="C143" s="25"/>
      <c r="D143" s="62"/>
    </row>
    <row r="144" customFormat="false" ht="12" hidden="false" customHeight="true" outlineLevel="0" collapsed="false">
      <c r="A144" s="70" t="s">
        <v>101</v>
      </c>
      <c r="B144" s="82" t="s">
        <v>252</v>
      </c>
      <c r="C144" s="30"/>
      <c r="D144" s="73"/>
    </row>
    <row r="145" customFormat="false" ht="12" hidden="false" customHeight="true" outlineLevel="0" collapsed="false">
      <c r="A145" s="14" t="s">
        <v>253</v>
      </c>
      <c r="B145" s="78" t="s">
        <v>254</v>
      </c>
      <c r="C145" s="83"/>
      <c r="D145" s="84"/>
    </row>
    <row r="146" customFormat="false" ht="12" hidden="false" customHeight="true" outlineLevel="0" collapsed="false">
      <c r="A146" s="19" t="s">
        <v>107</v>
      </c>
      <c r="B146" s="79" t="s">
        <v>255</v>
      </c>
      <c r="C146" s="21"/>
      <c r="D146" s="60"/>
    </row>
    <row r="147" customFormat="false" ht="12" hidden="false" customHeight="true" outlineLevel="0" collapsed="false">
      <c r="A147" s="19" t="s">
        <v>109</v>
      </c>
      <c r="B147" s="79" t="s">
        <v>256</v>
      </c>
      <c r="C147" s="25"/>
      <c r="D147" s="62"/>
    </row>
    <row r="148" customFormat="false" ht="12" hidden="false" customHeight="true" outlineLevel="0" collapsed="false">
      <c r="A148" s="19" t="s">
        <v>111</v>
      </c>
      <c r="B148" s="79" t="s">
        <v>257</v>
      </c>
      <c r="C148" s="25"/>
      <c r="D148" s="62"/>
    </row>
    <row r="149" customFormat="false" ht="12" hidden="false" customHeight="true" outlineLevel="0" collapsed="false">
      <c r="A149" s="19" t="s">
        <v>113</v>
      </c>
      <c r="B149" s="79" t="s">
        <v>258</v>
      </c>
      <c r="C149" s="25"/>
      <c r="D149" s="62"/>
    </row>
    <row r="150" customFormat="false" ht="12" hidden="false" customHeight="true" outlineLevel="0" collapsed="false">
      <c r="A150" s="19" t="s">
        <v>259</v>
      </c>
      <c r="B150" s="79" t="s">
        <v>260</v>
      </c>
      <c r="C150" s="30"/>
      <c r="D150" s="73"/>
    </row>
    <row r="151" customFormat="false" ht="12" hidden="false" customHeight="true" outlineLevel="0" collapsed="false">
      <c r="A151" s="14" t="s">
        <v>115</v>
      </c>
      <c r="B151" s="78" t="s">
        <v>261</v>
      </c>
      <c r="C151" s="85"/>
      <c r="D151" s="86"/>
    </row>
    <row r="152" customFormat="false" ht="12" hidden="false" customHeight="true" outlineLevel="0" collapsed="false">
      <c r="A152" s="14" t="s">
        <v>262</v>
      </c>
      <c r="B152" s="78" t="s">
        <v>263</v>
      </c>
      <c r="C152" s="85"/>
      <c r="D152" s="86"/>
    </row>
    <row r="153" customFormat="false" ht="15" hidden="false" customHeight="true" outlineLevel="0" collapsed="false">
      <c r="A153" s="14" t="s">
        <v>264</v>
      </c>
      <c r="B153" s="78" t="s">
        <v>265</v>
      </c>
      <c r="C153" s="83" t="n">
        <f aca="false">+C129+C133+C140+C145+C151+C152</f>
        <v>0</v>
      </c>
      <c r="D153" s="84" t="n">
        <f aca="false">+D129+D133+D140+D145+D151+D152</f>
        <v>7149722</v>
      </c>
      <c r="F153" s="87"/>
      <c r="G153" s="88"/>
      <c r="H153" s="88"/>
      <c r="I153" s="88"/>
    </row>
    <row r="154" s="18" customFormat="true" ht="12.95" hidden="false" customHeight="true" outlineLevel="0" collapsed="false">
      <c r="A154" s="89" t="s">
        <v>266</v>
      </c>
      <c r="B154" s="90" t="s">
        <v>267</v>
      </c>
      <c r="C154" s="83" t="n">
        <f aca="false">+C128+C153</f>
        <v>423499090</v>
      </c>
      <c r="D154" s="84" t="n">
        <f aca="false">+D128+D153</f>
        <v>628256961</v>
      </c>
    </row>
    <row r="155" customFormat="false" ht="7.5" hidden="false" customHeight="true" outlineLevel="0" collapsed="false"/>
    <row r="157" customFormat="false" ht="15" hidden="false" customHeight="true" outlineLevel="0" collapsed="false"/>
    <row r="158" customFormat="false" ht="13.5" hidden="false" customHeight="true" outlineLevel="0" collapsed="false"/>
    <row r="159" customFormat="false" ht="27.75" hidden="false" customHeight="true" outlineLevel="0" collapsed="false"/>
  </sheetData>
  <mergeCells count="8">
    <mergeCell ref="A1:D1"/>
    <mergeCell ref="A2:B2"/>
    <mergeCell ref="C2:D2"/>
    <mergeCell ref="C4:D4"/>
    <mergeCell ref="A89:D89"/>
    <mergeCell ref="A90:B90"/>
    <mergeCell ref="C90:D90"/>
    <mergeCell ref="C92:D92"/>
  </mergeCells>
  <printOptions headings="false" gridLines="false" gridLinesSet="true" horizontalCentered="true" verticalCentered="false"/>
  <pageMargins left="0.7875" right="0.7875" top="1.47013888888889" bottom="0.865972222222222" header="0.7875" footer="0.511805555555555"/>
  <pageSetup paperSize="9" scale="73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&amp;C&amp;12Tiszatarján Község Önkormányzata
2018. ÉVI KÖTELEZŐ FELADATAINAK MÉRLEGE&amp;R&amp;9 1.2. melléklet a ......./2019. (..........) önkormányzati rendelethez</oddHeader>
    <oddFooter/>
  </headerFooter>
  <rowBreaks count="1" manualBreakCount="1">
    <brk id="88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I159"/>
  <sheetViews>
    <sheetView showFormulas="false" showGridLines="true" showRowColHeaders="true" showZeros="true" rightToLeft="false" tabSelected="false" showOutlineSymbols="true" defaultGridColor="true" view="normal" topLeftCell="B1" colorId="64" zoomScale="110" zoomScaleNormal="110" zoomScalePageLayoutView="100" workbookViewId="0">
      <selection pane="topLeft" activeCell="C11" activeCellId="0" sqref="C11"/>
    </sheetView>
  </sheetViews>
  <sheetFormatPr defaultRowHeight="15.75" zeroHeight="false" outlineLevelRow="0" outlineLevelCol="0"/>
  <cols>
    <col collapsed="false" customWidth="true" hidden="false" outlineLevel="0" max="1" min="1" style="1" width="9.5"/>
    <col collapsed="false" customWidth="true" hidden="false" outlineLevel="0" max="2" min="2" style="1" width="91.66"/>
    <col collapsed="false" customWidth="true" hidden="false" outlineLevel="0" max="3" min="3" style="2" width="13"/>
    <col collapsed="false" customWidth="true" hidden="false" outlineLevel="0" max="4" min="4" style="3" width="13"/>
    <col collapsed="false" customWidth="true" hidden="false" outlineLevel="0" max="1025" min="5" style="3" width="9.33"/>
  </cols>
  <sheetData>
    <row r="1" customFormat="false" ht="15.95" hidden="false" customHeight="true" outlineLevel="0" collapsed="false">
      <c r="A1" s="4" t="s">
        <v>0</v>
      </c>
      <c r="B1" s="4"/>
      <c r="C1" s="4"/>
      <c r="D1" s="4"/>
    </row>
    <row r="2" customFormat="false" ht="15.95" hidden="false" customHeight="true" outlineLevel="0" collapsed="false">
      <c r="A2" s="5" t="s">
        <v>1</v>
      </c>
      <c r="B2" s="5"/>
      <c r="C2" s="6" t="s">
        <v>2</v>
      </c>
      <c r="D2" s="6"/>
    </row>
    <row r="3" customFormat="false" ht="38.1" hidden="false" customHeight="true" outlineLevel="0" collapsed="false">
      <c r="A3" s="7" t="s">
        <v>3</v>
      </c>
      <c r="B3" s="8" t="s">
        <v>4</v>
      </c>
      <c r="C3" s="8" t="s">
        <v>5</v>
      </c>
      <c r="D3" s="9" t="s">
        <v>6</v>
      </c>
    </row>
    <row r="4" s="13" customFormat="true" ht="12" hidden="false" customHeight="true" outlineLevel="0" collapsed="false">
      <c r="A4" s="10" t="s">
        <v>7</v>
      </c>
      <c r="B4" s="11" t="s">
        <v>8</v>
      </c>
      <c r="C4" s="12" t="s">
        <v>9</v>
      </c>
      <c r="D4" s="12"/>
    </row>
    <row r="5" s="18" customFormat="true" ht="12" hidden="false" customHeight="true" outlineLevel="0" collapsed="false">
      <c r="A5" s="14" t="s">
        <v>10</v>
      </c>
      <c r="B5" s="15" t="s">
        <v>11</v>
      </c>
      <c r="C5" s="16"/>
      <c r="D5" s="17"/>
    </row>
    <row r="6" s="18" customFormat="true" ht="12" hidden="false" customHeight="true" outlineLevel="0" collapsed="false">
      <c r="A6" s="19" t="s">
        <v>12</v>
      </c>
      <c r="B6" s="20" t="s">
        <v>13</v>
      </c>
      <c r="C6" s="21"/>
      <c r="D6" s="22"/>
    </row>
    <row r="7" s="18" customFormat="true" ht="12" hidden="false" customHeight="true" outlineLevel="0" collapsed="false">
      <c r="A7" s="23" t="s">
        <v>14</v>
      </c>
      <c r="B7" s="24" t="s">
        <v>15</v>
      </c>
      <c r="C7" s="91" t="s">
        <v>268</v>
      </c>
      <c r="D7" s="91"/>
    </row>
    <row r="8" s="18" customFormat="true" ht="12" hidden="false" customHeight="true" outlineLevel="0" collapsed="false">
      <c r="A8" s="23" t="s">
        <v>16</v>
      </c>
      <c r="B8" s="24" t="s">
        <v>17</v>
      </c>
      <c r="C8" s="91"/>
      <c r="D8" s="91"/>
    </row>
    <row r="9" s="18" customFormat="true" ht="12" hidden="false" customHeight="true" outlineLevel="0" collapsed="false">
      <c r="A9" s="23" t="s">
        <v>18</v>
      </c>
      <c r="B9" s="24" t="s">
        <v>19</v>
      </c>
      <c r="C9" s="91"/>
      <c r="D9" s="91"/>
    </row>
    <row r="10" s="18" customFormat="true" ht="12" hidden="false" customHeight="true" outlineLevel="0" collapsed="false">
      <c r="A10" s="23" t="s">
        <v>20</v>
      </c>
      <c r="B10" s="27" t="s">
        <v>21</v>
      </c>
      <c r="C10" s="25"/>
      <c r="D10" s="26"/>
    </row>
    <row r="11" s="18" customFormat="true" ht="12" hidden="false" customHeight="true" outlineLevel="0" collapsed="false">
      <c r="A11" s="28" t="s">
        <v>22</v>
      </c>
      <c r="B11" s="29" t="s">
        <v>23</v>
      </c>
      <c r="C11" s="30"/>
      <c r="D11" s="31"/>
    </row>
    <row r="12" s="18" customFormat="true" ht="12" hidden="false" customHeight="true" outlineLevel="0" collapsed="false">
      <c r="A12" s="14" t="s">
        <v>24</v>
      </c>
      <c r="B12" s="32" t="s">
        <v>25</v>
      </c>
      <c r="C12" s="16"/>
      <c r="D12" s="17"/>
    </row>
    <row r="13" s="18" customFormat="true" ht="12" hidden="false" customHeight="true" outlineLevel="0" collapsed="false">
      <c r="A13" s="19" t="s">
        <v>26</v>
      </c>
      <c r="B13" s="20" t="s">
        <v>27</v>
      </c>
      <c r="C13" s="21"/>
      <c r="D13" s="22"/>
    </row>
    <row r="14" s="18" customFormat="true" ht="12" hidden="false" customHeight="true" outlineLevel="0" collapsed="false">
      <c r="A14" s="23" t="s">
        <v>28</v>
      </c>
      <c r="B14" s="24" t="s">
        <v>29</v>
      </c>
      <c r="C14" s="25"/>
      <c r="D14" s="26"/>
    </row>
    <row r="15" s="18" customFormat="true" ht="12" hidden="false" customHeight="true" outlineLevel="0" collapsed="false">
      <c r="A15" s="23" t="s">
        <v>30</v>
      </c>
      <c r="B15" s="24" t="s">
        <v>31</v>
      </c>
      <c r="C15" s="25"/>
      <c r="D15" s="26"/>
    </row>
    <row r="16" s="18" customFormat="true" ht="12" hidden="false" customHeight="true" outlineLevel="0" collapsed="false">
      <c r="A16" s="23" t="s">
        <v>32</v>
      </c>
      <c r="B16" s="24" t="s">
        <v>33</v>
      </c>
      <c r="C16" s="25"/>
      <c r="D16" s="26"/>
    </row>
    <row r="17" s="18" customFormat="true" ht="12" hidden="false" customHeight="true" outlineLevel="0" collapsed="false">
      <c r="A17" s="23" t="s">
        <v>34</v>
      </c>
      <c r="B17" s="24" t="s">
        <v>35</v>
      </c>
      <c r="C17" s="25"/>
      <c r="D17" s="26"/>
    </row>
    <row r="18" s="18" customFormat="true" ht="12" hidden="false" customHeight="true" outlineLevel="0" collapsed="false">
      <c r="A18" s="28" t="s">
        <v>36</v>
      </c>
      <c r="B18" s="29" t="s">
        <v>37</v>
      </c>
      <c r="C18" s="30"/>
      <c r="D18" s="31"/>
    </row>
    <row r="19" s="18" customFormat="true" ht="12" hidden="false" customHeight="true" outlineLevel="0" collapsed="false">
      <c r="A19" s="14" t="s">
        <v>38</v>
      </c>
      <c r="B19" s="15" t="s">
        <v>39</v>
      </c>
      <c r="C19" s="16"/>
      <c r="D19" s="17"/>
    </row>
    <row r="20" s="18" customFormat="true" ht="12" hidden="false" customHeight="true" outlineLevel="0" collapsed="false">
      <c r="A20" s="19" t="s">
        <v>40</v>
      </c>
      <c r="B20" s="20" t="s">
        <v>41</v>
      </c>
      <c r="C20" s="21"/>
      <c r="D20" s="22"/>
    </row>
    <row r="21" s="18" customFormat="true" ht="12" hidden="false" customHeight="true" outlineLevel="0" collapsed="false">
      <c r="A21" s="23" t="s">
        <v>42</v>
      </c>
      <c r="B21" s="24" t="s">
        <v>43</v>
      </c>
      <c r="C21" s="25"/>
      <c r="D21" s="26"/>
    </row>
    <row r="22" s="18" customFormat="true" ht="12" hidden="false" customHeight="true" outlineLevel="0" collapsed="false">
      <c r="A22" s="23" t="s">
        <v>44</v>
      </c>
      <c r="B22" s="24" t="s">
        <v>45</v>
      </c>
      <c r="C22" s="25"/>
      <c r="D22" s="26"/>
    </row>
    <row r="23" s="18" customFormat="true" ht="12" hidden="false" customHeight="true" outlineLevel="0" collapsed="false">
      <c r="A23" s="23" t="s">
        <v>46</v>
      </c>
      <c r="B23" s="24" t="s">
        <v>47</v>
      </c>
      <c r="C23" s="25"/>
      <c r="D23" s="26"/>
    </row>
    <row r="24" s="18" customFormat="true" ht="12" hidden="false" customHeight="true" outlineLevel="0" collapsed="false">
      <c r="A24" s="23" t="s">
        <v>48</v>
      </c>
      <c r="B24" s="24" t="s">
        <v>49</v>
      </c>
      <c r="C24" s="25"/>
      <c r="D24" s="26"/>
    </row>
    <row r="25" s="18" customFormat="true" ht="12" hidden="false" customHeight="true" outlineLevel="0" collapsed="false">
      <c r="A25" s="28" t="s">
        <v>50</v>
      </c>
      <c r="B25" s="33" t="s">
        <v>51</v>
      </c>
      <c r="C25" s="30"/>
      <c r="D25" s="31"/>
    </row>
    <row r="26" s="18" customFormat="true" ht="12" hidden="false" customHeight="true" outlineLevel="0" collapsed="false">
      <c r="A26" s="14" t="s">
        <v>52</v>
      </c>
      <c r="B26" s="15" t="s">
        <v>53</v>
      </c>
      <c r="C26" s="16"/>
      <c r="D26" s="17"/>
    </row>
    <row r="27" s="18" customFormat="true" ht="12" hidden="false" customHeight="true" outlineLevel="0" collapsed="false">
      <c r="A27" s="19" t="s">
        <v>54</v>
      </c>
      <c r="B27" s="20" t="s">
        <v>55</v>
      </c>
      <c r="C27" s="34"/>
      <c r="D27" s="35"/>
    </row>
    <row r="28" s="18" customFormat="true" ht="12" hidden="false" customHeight="true" outlineLevel="0" collapsed="false">
      <c r="A28" s="23" t="s">
        <v>56</v>
      </c>
      <c r="B28" s="24" t="s">
        <v>57</v>
      </c>
      <c r="C28" s="25"/>
      <c r="D28" s="26"/>
    </row>
    <row r="29" s="18" customFormat="true" ht="12" hidden="false" customHeight="true" outlineLevel="0" collapsed="false">
      <c r="A29" s="23" t="s">
        <v>58</v>
      </c>
      <c r="B29" s="24" t="s">
        <v>59</v>
      </c>
      <c r="C29" s="25"/>
      <c r="D29" s="26"/>
    </row>
    <row r="30" s="18" customFormat="true" ht="12" hidden="false" customHeight="true" outlineLevel="0" collapsed="false">
      <c r="A30" s="23" t="s">
        <v>60</v>
      </c>
      <c r="B30" s="24" t="s">
        <v>61</v>
      </c>
      <c r="C30" s="25"/>
      <c r="D30" s="26"/>
    </row>
    <row r="31" s="18" customFormat="true" ht="12" hidden="false" customHeight="true" outlineLevel="0" collapsed="false">
      <c r="A31" s="23" t="s">
        <v>62</v>
      </c>
      <c r="B31" s="24" t="s">
        <v>63</v>
      </c>
      <c r="C31" s="25"/>
      <c r="D31" s="26"/>
    </row>
    <row r="32" s="18" customFormat="true" ht="12" hidden="false" customHeight="true" outlineLevel="0" collapsed="false">
      <c r="A32" s="23" t="s">
        <v>64</v>
      </c>
      <c r="B32" s="24" t="s">
        <v>65</v>
      </c>
      <c r="C32" s="25"/>
      <c r="D32" s="26"/>
    </row>
    <row r="33" s="18" customFormat="true" ht="12" hidden="false" customHeight="true" outlineLevel="0" collapsed="false">
      <c r="A33" s="28" t="s">
        <v>66</v>
      </c>
      <c r="B33" s="33" t="s">
        <v>67</v>
      </c>
      <c r="C33" s="30"/>
      <c r="D33" s="31"/>
    </row>
    <row r="34" s="18" customFormat="true" ht="12" hidden="false" customHeight="true" outlineLevel="0" collapsed="false">
      <c r="A34" s="14" t="s">
        <v>68</v>
      </c>
      <c r="B34" s="15" t="s">
        <v>69</v>
      </c>
      <c r="C34" s="16"/>
      <c r="D34" s="17"/>
    </row>
    <row r="35" s="18" customFormat="true" ht="12" hidden="false" customHeight="true" outlineLevel="0" collapsed="false">
      <c r="A35" s="19" t="s">
        <v>70</v>
      </c>
      <c r="B35" s="20" t="s">
        <v>71</v>
      </c>
      <c r="C35" s="21"/>
      <c r="D35" s="22"/>
    </row>
    <row r="36" s="18" customFormat="true" ht="12" hidden="false" customHeight="true" outlineLevel="0" collapsed="false">
      <c r="A36" s="23" t="s">
        <v>72</v>
      </c>
      <c r="B36" s="24" t="s">
        <v>73</v>
      </c>
      <c r="C36" s="25"/>
      <c r="D36" s="26"/>
    </row>
    <row r="37" s="18" customFormat="true" ht="12" hidden="false" customHeight="true" outlineLevel="0" collapsed="false">
      <c r="A37" s="23" t="s">
        <v>74</v>
      </c>
      <c r="B37" s="24" t="s">
        <v>75</v>
      </c>
      <c r="C37" s="25"/>
      <c r="D37" s="26"/>
    </row>
    <row r="38" s="18" customFormat="true" ht="12" hidden="false" customHeight="true" outlineLevel="0" collapsed="false">
      <c r="A38" s="23" t="s">
        <v>76</v>
      </c>
      <c r="B38" s="24" t="s">
        <v>77</v>
      </c>
      <c r="C38" s="25"/>
      <c r="D38" s="26"/>
    </row>
    <row r="39" s="18" customFormat="true" ht="12" hidden="false" customHeight="true" outlineLevel="0" collapsed="false">
      <c r="A39" s="23" t="s">
        <v>78</v>
      </c>
      <c r="B39" s="24" t="s">
        <v>79</v>
      </c>
      <c r="C39" s="25"/>
      <c r="D39" s="26"/>
    </row>
    <row r="40" s="18" customFormat="true" ht="12" hidden="false" customHeight="true" outlineLevel="0" collapsed="false">
      <c r="A40" s="23" t="s">
        <v>80</v>
      </c>
      <c r="B40" s="24" t="s">
        <v>81</v>
      </c>
      <c r="C40" s="25"/>
      <c r="D40" s="26"/>
    </row>
    <row r="41" s="18" customFormat="true" ht="12" hidden="false" customHeight="true" outlineLevel="0" collapsed="false">
      <c r="A41" s="23" t="s">
        <v>83</v>
      </c>
      <c r="B41" s="24" t="s">
        <v>84</v>
      </c>
      <c r="C41" s="25"/>
      <c r="D41" s="26"/>
    </row>
    <row r="42" s="18" customFormat="true" ht="12" hidden="false" customHeight="true" outlineLevel="0" collapsed="false">
      <c r="A42" s="23" t="s">
        <v>85</v>
      </c>
      <c r="B42" s="24" t="s">
        <v>86</v>
      </c>
      <c r="C42" s="25"/>
      <c r="D42" s="26"/>
    </row>
    <row r="43" s="18" customFormat="true" ht="12" hidden="false" customHeight="true" outlineLevel="0" collapsed="false">
      <c r="A43" s="23" t="s">
        <v>87</v>
      </c>
      <c r="B43" s="24" t="s">
        <v>88</v>
      </c>
      <c r="C43" s="25"/>
      <c r="D43" s="26"/>
    </row>
    <row r="44" s="18" customFormat="true" ht="12" hidden="false" customHeight="true" outlineLevel="0" collapsed="false">
      <c r="A44" s="28" t="s">
        <v>89</v>
      </c>
      <c r="B44" s="33" t="s">
        <v>90</v>
      </c>
      <c r="C44" s="25"/>
      <c r="D44" s="26"/>
    </row>
    <row r="45" s="18" customFormat="true" ht="12" hidden="false" customHeight="true" outlineLevel="0" collapsed="false">
      <c r="A45" s="28" t="s">
        <v>91</v>
      </c>
      <c r="B45" s="29" t="s">
        <v>92</v>
      </c>
      <c r="C45" s="30"/>
      <c r="D45" s="31"/>
    </row>
    <row r="46" s="18" customFormat="true" ht="12" hidden="false" customHeight="true" outlineLevel="0" collapsed="false">
      <c r="A46" s="14" t="s">
        <v>93</v>
      </c>
      <c r="B46" s="15" t="s">
        <v>94</v>
      </c>
      <c r="C46" s="16"/>
      <c r="D46" s="17"/>
    </row>
    <row r="47" s="18" customFormat="true" ht="12" hidden="false" customHeight="true" outlineLevel="0" collapsed="false">
      <c r="A47" s="19" t="s">
        <v>95</v>
      </c>
      <c r="B47" s="20" t="s">
        <v>96</v>
      </c>
      <c r="C47" s="21"/>
      <c r="D47" s="22"/>
    </row>
    <row r="48" s="18" customFormat="true" ht="12" hidden="false" customHeight="true" outlineLevel="0" collapsed="false">
      <c r="A48" s="23" t="s">
        <v>97</v>
      </c>
      <c r="B48" s="24" t="s">
        <v>98</v>
      </c>
      <c r="C48" s="25"/>
      <c r="D48" s="26"/>
    </row>
    <row r="49" s="18" customFormat="true" ht="12" hidden="false" customHeight="true" outlineLevel="0" collapsed="false">
      <c r="A49" s="23" t="s">
        <v>99</v>
      </c>
      <c r="B49" s="24" t="s">
        <v>100</v>
      </c>
      <c r="C49" s="25"/>
      <c r="D49" s="26"/>
    </row>
    <row r="50" s="18" customFormat="true" ht="12" hidden="false" customHeight="true" outlineLevel="0" collapsed="false">
      <c r="A50" s="23" t="s">
        <v>101</v>
      </c>
      <c r="B50" s="24" t="s">
        <v>102</v>
      </c>
      <c r="C50" s="25"/>
      <c r="D50" s="26"/>
    </row>
    <row r="51" s="18" customFormat="true" ht="12" hidden="false" customHeight="true" outlineLevel="0" collapsed="false">
      <c r="A51" s="28" t="s">
        <v>103</v>
      </c>
      <c r="B51" s="29" t="s">
        <v>104</v>
      </c>
      <c r="C51" s="30"/>
      <c r="D51" s="31"/>
    </row>
    <row r="52" s="18" customFormat="true" ht="12" hidden="false" customHeight="true" outlineLevel="0" collapsed="false">
      <c r="A52" s="14" t="s">
        <v>105</v>
      </c>
      <c r="B52" s="15" t="s">
        <v>106</v>
      </c>
      <c r="C52" s="16"/>
      <c r="D52" s="17"/>
    </row>
    <row r="53" s="18" customFormat="true" ht="12" hidden="false" customHeight="true" outlineLevel="0" collapsed="false">
      <c r="A53" s="19" t="s">
        <v>107</v>
      </c>
      <c r="B53" s="20" t="s">
        <v>108</v>
      </c>
      <c r="C53" s="21"/>
      <c r="D53" s="22"/>
    </row>
    <row r="54" s="18" customFormat="true" ht="12" hidden="false" customHeight="true" outlineLevel="0" collapsed="false">
      <c r="A54" s="23" t="s">
        <v>109</v>
      </c>
      <c r="B54" s="24" t="s">
        <v>110</v>
      </c>
      <c r="C54" s="25"/>
      <c r="D54" s="26"/>
    </row>
    <row r="55" s="18" customFormat="true" ht="12" hidden="false" customHeight="true" outlineLevel="0" collapsed="false">
      <c r="A55" s="23" t="s">
        <v>111</v>
      </c>
      <c r="B55" s="24" t="s">
        <v>112</v>
      </c>
      <c r="C55" s="25"/>
      <c r="D55" s="26"/>
    </row>
    <row r="56" s="18" customFormat="true" ht="12" hidden="false" customHeight="true" outlineLevel="0" collapsed="false">
      <c r="A56" s="28" t="s">
        <v>113</v>
      </c>
      <c r="B56" s="29" t="s">
        <v>114</v>
      </c>
      <c r="C56" s="30"/>
      <c r="D56" s="31"/>
    </row>
    <row r="57" s="18" customFormat="true" ht="12" hidden="false" customHeight="true" outlineLevel="0" collapsed="false">
      <c r="A57" s="14" t="s">
        <v>115</v>
      </c>
      <c r="B57" s="32" t="s">
        <v>116</v>
      </c>
      <c r="C57" s="16"/>
      <c r="D57" s="17"/>
    </row>
    <row r="58" s="18" customFormat="true" ht="12" hidden="false" customHeight="true" outlineLevel="0" collapsed="false">
      <c r="A58" s="19" t="s">
        <v>117</v>
      </c>
      <c r="B58" s="20" t="s">
        <v>118</v>
      </c>
      <c r="C58" s="21"/>
      <c r="D58" s="22"/>
    </row>
    <row r="59" s="18" customFormat="true" ht="12" hidden="false" customHeight="true" outlineLevel="0" collapsed="false">
      <c r="A59" s="23" t="s">
        <v>119</v>
      </c>
      <c r="B59" s="24" t="s">
        <v>120</v>
      </c>
      <c r="C59" s="25"/>
      <c r="D59" s="26"/>
    </row>
    <row r="60" s="18" customFormat="true" ht="12" hidden="false" customHeight="true" outlineLevel="0" collapsed="false">
      <c r="A60" s="23" t="s">
        <v>121</v>
      </c>
      <c r="B60" s="24" t="s">
        <v>122</v>
      </c>
      <c r="C60" s="25"/>
      <c r="D60" s="26"/>
    </row>
    <row r="61" s="18" customFormat="true" ht="12" hidden="false" customHeight="true" outlineLevel="0" collapsed="false">
      <c r="A61" s="28" t="s">
        <v>123</v>
      </c>
      <c r="B61" s="29" t="s">
        <v>124</v>
      </c>
      <c r="C61" s="30"/>
      <c r="D61" s="31"/>
    </row>
    <row r="62" s="18" customFormat="true" ht="12" hidden="false" customHeight="true" outlineLevel="0" collapsed="false">
      <c r="A62" s="36" t="s">
        <v>125</v>
      </c>
      <c r="B62" s="15" t="s">
        <v>126</v>
      </c>
      <c r="C62" s="16"/>
      <c r="D62" s="17"/>
    </row>
    <row r="63" s="18" customFormat="true" ht="12" hidden="false" customHeight="true" outlineLevel="0" collapsed="false">
      <c r="A63" s="37" t="s">
        <v>127</v>
      </c>
      <c r="B63" s="32" t="s">
        <v>128</v>
      </c>
      <c r="C63" s="16"/>
      <c r="D63" s="17"/>
    </row>
    <row r="64" s="18" customFormat="true" ht="12" hidden="false" customHeight="true" outlineLevel="0" collapsed="false">
      <c r="A64" s="19" t="s">
        <v>129</v>
      </c>
      <c r="B64" s="20" t="s">
        <v>130</v>
      </c>
      <c r="C64" s="21"/>
      <c r="D64" s="22"/>
    </row>
    <row r="65" s="18" customFormat="true" ht="12" hidden="false" customHeight="true" outlineLevel="0" collapsed="false">
      <c r="A65" s="23" t="s">
        <v>131</v>
      </c>
      <c r="B65" s="24" t="s">
        <v>132</v>
      </c>
      <c r="C65" s="25"/>
      <c r="D65" s="26"/>
    </row>
    <row r="66" s="18" customFormat="true" ht="12" hidden="false" customHeight="true" outlineLevel="0" collapsed="false">
      <c r="A66" s="28" t="s">
        <v>133</v>
      </c>
      <c r="B66" s="38" t="s">
        <v>134</v>
      </c>
      <c r="C66" s="30"/>
      <c r="D66" s="31"/>
    </row>
    <row r="67" s="18" customFormat="true" ht="12" hidden="false" customHeight="true" outlineLevel="0" collapsed="false">
      <c r="A67" s="37" t="s">
        <v>135</v>
      </c>
      <c r="B67" s="32" t="s">
        <v>136</v>
      </c>
      <c r="C67" s="16"/>
      <c r="D67" s="17"/>
    </row>
    <row r="68" s="18" customFormat="true" ht="12" hidden="false" customHeight="true" outlineLevel="0" collapsed="false">
      <c r="A68" s="19" t="s">
        <v>137</v>
      </c>
      <c r="B68" s="20" t="s">
        <v>138</v>
      </c>
      <c r="C68" s="21"/>
      <c r="D68" s="22"/>
    </row>
    <row r="69" s="18" customFormat="true" ht="12" hidden="false" customHeight="true" outlineLevel="0" collapsed="false">
      <c r="A69" s="23" t="s">
        <v>139</v>
      </c>
      <c r="B69" s="24" t="s">
        <v>140</v>
      </c>
      <c r="C69" s="25"/>
      <c r="D69" s="26"/>
    </row>
    <row r="70" s="18" customFormat="true" ht="12" hidden="false" customHeight="true" outlineLevel="0" collapsed="false">
      <c r="A70" s="23" t="s">
        <v>141</v>
      </c>
      <c r="B70" s="24" t="s">
        <v>142</v>
      </c>
      <c r="C70" s="25"/>
      <c r="D70" s="26"/>
    </row>
    <row r="71" s="18" customFormat="true" ht="12" hidden="false" customHeight="true" outlineLevel="0" collapsed="false">
      <c r="A71" s="28" t="s">
        <v>143</v>
      </c>
      <c r="B71" s="29" t="s">
        <v>144</v>
      </c>
      <c r="C71" s="30"/>
      <c r="D71" s="31"/>
    </row>
    <row r="72" s="18" customFormat="true" ht="12" hidden="false" customHeight="true" outlineLevel="0" collapsed="false">
      <c r="A72" s="37" t="s">
        <v>145</v>
      </c>
      <c r="B72" s="32" t="s">
        <v>146</v>
      </c>
      <c r="C72" s="16"/>
      <c r="D72" s="17"/>
    </row>
    <row r="73" s="18" customFormat="true" ht="12" hidden="false" customHeight="true" outlineLevel="0" collapsed="false">
      <c r="A73" s="19" t="s">
        <v>147</v>
      </c>
      <c r="B73" s="20" t="s">
        <v>148</v>
      </c>
      <c r="C73" s="21"/>
      <c r="D73" s="22"/>
    </row>
    <row r="74" s="18" customFormat="true" ht="12" hidden="false" customHeight="true" outlineLevel="0" collapsed="false">
      <c r="A74" s="28" t="s">
        <v>149</v>
      </c>
      <c r="B74" s="29" t="s">
        <v>150</v>
      </c>
      <c r="C74" s="30"/>
      <c r="D74" s="31"/>
    </row>
    <row r="75" s="18" customFormat="true" ht="12" hidden="false" customHeight="true" outlineLevel="0" collapsed="false">
      <c r="A75" s="37" t="s">
        <v>151</v>
      </c>
      <c r="B75" s="32" t="s">
        <v>152</v>
      </c>
      <c r="C75" s="16"/>
      <c r="D75" s="17"/>
    </row>
    <row r="76" s="18" customFormat="true" ht="12" hidden="false" customHeight="true" outlineLevel="0" collapsed="false">
      <c r="A76" s="19" t="s">
        <v>153</v>
      </c>
      <c r="B76" s="20" t="s">
        <v>154</v>
      </c>
      <c r="C76" s="21"/>
      <c r="D76" s="22"/>
    </row>
    <row r="77" s="18" customFormat="true" ht="12" hidden="false" customHeight="true" outlineLevel="0" collapsed="false">
      <c r="A77" s="23" t="s">
        <v>155</v>
      </c>
      <c r="B77" s="24" t="s">
        <v>156</v>
      </c>
      <c r="C77" s="25"/>
      <c r="D77" s="26"/>
    </row>
    <row r="78" s="18" customFormat="true" ht="12" hidden="false" customHeight="true" outlineLevel="0" collapsed="false">
      <c r="A78" s="28" t="s">
        <v>157</v>
      </c>
      <c r="B78" s="29" t="s">
        <v>158</v>
      </c>
      <c r="C78" s="30"/>
      <c r="D78" s="31"/>
    </row>
    <row r="79" s="18" customFormat="true" ht="12" hidden="false" customHeight="true" outlineLevel="0" collapsed="false">
      <c r="A79" s="37" t="s">
        <v>159</v>
      </c>
      <c r="B79" s="32" t="s">
        <v>160</v>
      </c>
      <c r="C79" s="16"/>
      <c r="D79" s="17"/>
    </row>
    <row r="80" s="18" customFormat="true" ht="12" hidden="false" customHeight="true" outlineLevel="0" collapsed="false">
      <c r="A80" s="39" t="s">
        <v>161</v>
      </c>
      <c r="B80" s="20" t="s">
        <v>162</v>
      </c>
      <c r="C80" s="21"/>
      <c r="D80" s="22"/>
    </row>
    <row r="81" s="18" customFormat="true" ht="12" hidden="false" customHeight="true" outlineLevel="0" collapsed="false">
      <c r="A81" s="40" t="s">
        <v>163</v>
      </c>
      <c r="B81" s="24" t="s">
        <v>164</v>
      </c>
      <c r="C81" s="25"/>
      <c r="D81" s="26"/>
    </row>
    <row r="82" s="18" customFormat="true" ht="12" hidden="false" customHeight="true" outlineLevel="0" collapsed="false">
      <c r="A82" s="40" t="s">
        <v>165</v>
      </c>
      <c r="B82" s="24" t="s">
        <v>166</v>
      </c>
      <c r="C82" s="25"/>
      <c r="D82" s="26"/>
    </row>
    <row r="83" s="18" customFormat="true" ht="12" hidden="false" customHeight="true" outlineLevel="0" collapsed="false">
      <c r="A83" s="41" t="s">
        <v>167</v>
      </c>
      <c r="B83" s="29" t="s">
        <v>168</v>
      </c>
      <c r="C83" s="30"/>
      <c r="D83" s="31"/>
    </row>
    <row r="84" s="18" customFormat="true" ht="12" hidden="false" customHeight="true" outlineLevel="0" collapsed="false">
      <c r="A84" s="37" t="s">
        <v>169</v>
      </c>
      <c r="B84" s="32" t="s">
        <v>170</v>
      </c>
      <c r="C84" s="42"/>
      <c r="D84" s="43"/>
    </row>
    <row r="85" s="18" customFormat="true" ht="13.5" hidden="false" customHeight="true" outlineLevel="0" collapsed="false">
      <c r="A85" s="37" t="s">
        <v>171</v>
      </c>
      <c r="B85" s="32" t="s">
        <v>172</v>
      </c>
      <c r="C85" s="42"/>
      <c r="D85" s="44"/>
    </row>
    <row r="86" s="18" customFormat="true" ht="15.75" hidden="false" customHeight="true" outlineLevel="0" collapsed="false">
      <c r="A86" s="37" t="s">
        <v>173</v>
      </c>
      <c r="B86" s="45" t="s">
        <v>174</v>
      </c>
      <c r="C86" s="16"/>
      <c r="D86" s="17"/>
    </row>
    <row r="87" s="18" customFormat="true" ht="16.5" hidden="false" customHeight="true" outlineLevel="0" collapsed="false">
      <c r="A87" s="46" t="s">
        <v>175</v>
      </c>
      <c r="B87" s="47" t="s">
        <v>176</v>
      </c>
      <c r="C87" s="16"/>
      <c r="D87" s="17"/>
    </row>
    <row r="88" s="18" customFormat="true" ht="83.25" hidden="false" customHeight="true" outlineLevel="0" collapsed="false">
      <c r="A88" s="48"/>
      <c r="B88" s="49"/>
      <c r="C88" s="50"/>
    </row>
    <row r="89" customFormat="false" ht="16.5" hidden="false" customHeight="true" outlineLevel="0" collapsed="false">
      <c r="A89" s="4" t="s">
        <v>177</v>
      </c>
      <c r="B89" s="4"/>
      <c r="C89" s="4"/>
      <c r="D89" s="4"/>
    </row>
    <row r="90" s="53" customFormat="true" ht="16.5" hidden="false" customHeight="true" outlineLevel="0" collapsed="false">
      <c r="A90" s="51" t="s">
        <v>178</v>
      </c>
      <c r="B90" s="51"/>
      <c r="C90" s="52" t="s">
        <v>2</v>
      </c>
      <c r="D90" s="52"/>
    </row>
    <row r="91" customFormat="false" ht="38.1" hidden="false" customHeight="true" outlineLevel="0" collapsed="false">
      <c r="A91" s="7" t="s">
        <v>3</v>
      </c>
      <c r="B91" s="8" t="s">
        <v>179</v>
      </c>
      <c r="C91" s="8" t="s">
        <v>5</v>
      </c>
      <c r="D91" s="9" t="s">
        <v>6</v>
      </c>
    </row>
    <row r="92" s="13" customFormat="true" ht="12" hidden="false" customHeight="true" outlineLevel="0" collapsed="false">
      <c r="A92" s="54" t="s">
        <v>7</v>
      </c>
      <c r="B92" s="55" t="s">
        <v>8</v>
      </c>
      <c r="C92" s="12" t="s">
        <v>9</v>
      </c>
      <c r="D92" s="12"/>
    </row>
    <row r="93" customFormat="false" ht="12" hidden="false" customHeight="true" outlineLevel="0" collapsed="false">
      <c r="A93" s="56" t="s">
        <v>10</v>
      </c>
      <c r="B93" s="57" t="s">
        <v>180</v>
      </c>
      <c r="C93" s="16"/>
      <c r="D93" s="17"/>
    </row>
    <row r="94" customFormat="false" ht="12" hidden="false" customHeight="true" outlineLevel="0" collapsed="false">
      <c r="A94" s="58" t="s">
        <v>12</v>
      </c>
      <c r="B94" s="59" t="s">
        <v>181</v>
      </c>
      <c r="C94" s="21"/>
      <c r="D94" s="60"/>
    </row>
    <row r="95" customFormat="false" ht="12" hidden="false" customHeight="true" outlineLevel="0" collapsed="false">
      <c r="A95" s="23" t="s">
        <v>14</v>
      </c>
      <c r="B95" s="61" t="s">
        <v>182</v>
      </c>
      <c r="C95" s="25"/>
      <c r="D95" s="62"/>
    </row>
    <row r="96" customFormat="false" ht="12" hidden="false" customHeight="true" outlineLevel="0" collapsed="false">
      <c r="A96" s="23" t="s">
        <v>16</v>
      </c>
      <c r="B96" s="61" t="s">
        <v>183</v>
      </c>
      <c r="C96" s="25"/>
      <c r="D96" s="62"/>
    </row>
    <row r="97" customFormat="false" ht="12" hidden="false" customHeight="true" outlineLevel="0" collapsed="false">
      <c r="A97" s="23" t="s">
        <v>18</v>
      </c>
      <c r="B97" s="63" t="s">
        <v>184</v>
      </c>
      <c r="C97" s="25"/>
      <c r="D97" s="62"/>
    </row>
    <row r="98" customFormat="false" ht="12" hidden="false" customHeight="true" outlineLevel="0" collapsed="false">
      <c r="A98" s="23" t="s">
        <v>185</v>
      </c>
      <c r="B98" s="64" t="s">
        <v>186</v>
      </c>
      <c r="C98" s="25"/>
      <c r="D98" s="65"/>
    </row>
    <row r="99" customFormat="false" ht="12" hidden="false" customHeight="true" outlineLevel="0" collapsed="false">
      <c r="A99" s="23" t="s">
        <v>22</v>
      </c>
      <c r="B99" s="61" t="s">
        <v>187</v>
      </c>
      <c r="C99" s="25"/>
      <c r="D99" s="65"/>
    </row>
    <row r="100" customFormat="false" ht="12" hidden="false" customHeight="true" outlineLevel="0" collapsed="false">
      <c r="A100" s="23" t="s">
        <v>188</v>
      </c>
      <c r="B100" s="66" t="s">
        <v>189</v>
      </c>
      <c r="C100" s="25"/>
      <c r="D100" s="62"/>
    </row>
    <row r="101" customFormat="false" ht="12" hidden="false" customHeight="true" outlineLevel="0" collapsed="false">
      <c r="A101" s="23" t="s">
        <v>190</v>
      </c>
      <c r="B101" s="66" t="s">
        <v>191</v>
      </c>
      <c r="C101" s="25"/>
      <c r="D101" s="62"/>
    </row>
    <row r="102" customFormat="false" ht="12" hidden="false" customHeight="true" outlineLevel="0" collapsed="false">
      <c r="A102" s="23" t="s">
        <v>192</v>
      </c>
      <c r="B102" s="67" t="s">
        <v>193</v>
      </c>
      <c r="C102" s="25"/>
      <c r="D102" s="62"/>
    </row>
    <row r="103" customFormat="false" ht="12" hidden="false" customHeight="true" outlineLevel="0" collapsed="false">
      <c r="A103" s="23" t="s">
        <v>194</v>
      </c>
      <c r="B103" s="68" t="s">
        <v>195</v>
      </c>
      <c r="C103" s="25"/>
      <c r="D103" s="62"/>
    </row>
    <row r="104" customFormat="false" ht="12" hidden="false" customHeight="true" outlineLevel="0" collapsed="false">
      <c r="A104" s="23" t="s">
        <v>196</v>
      </c>
      <c r="B104" s="68" t="s">
        <v>197</v>
      </c>
      <c r="C104" s="25"/>
      <c r="D104" s="62"/>
    </row>
    <row r="105" customFormat="false" ht="12" hidden="false" customHeight="true" outlineLevel="0" collapsed="false">
      <c r="A105" s="23" t="s">
        <v>198</v>
      </c>
      <c r="B105" s="67" t="s">
        <v>199</v>
      </c>
      <c r="C105" s="25"/>
      <c r="D105" s="62"/>
      <c r="I105" s="69"/>
    </row>
    <row r="106" customFormat="false" ht="12" hidden="false" customHeight="true" outlineLevel="0" collapsed="false">
      <c r="A106" s="23" t="s">
        <v>200</v>
      </c>
      <c r="B106" s="67" t="s">
        <v>201</v>
      </c>
      <c r="C106" s="25"/>
      <c r="D106" s="62"/>
    </row>
    <row r="107" customFormat="false" ht="12" hidden="false" customHeight="true" outlineLevel="0" collapsed="false">
      <c r="A107" s="23" t="s">
        <v>202</v>
      </c>
      <c r="B107" s="68" t="s">
        <v>203</v>
      </c>
      <c r="C107" s="25"/>
      <c r="D107" s="62"/>
    </row>
    <row r="108" customFormat="false" ht="12" hidden="false" customHeight="true" outlineLevel="0" collapsed="false">
      <c r="A108" s="70" t="s">
        <v>204</v>
      </c>
      <c r="B108" s="66" t="s">
        <v>205</v>
      </c>
      <c r="C108" s="25"/>
      <c r="D108" s="62"/>
    </row>
    <row r="109" customFormat="false" ht="12" hidden="false" customHeight="true" outlineLevel="0" collapsed="false">
      <c r="A109" s="23" t="s">
        <v>206</v>
      </c>
      <c r="B109" s="66" t="s">
        <v>207</v>
      </c>
      <c r="C109" s="25"/>
      <c r="D109" s="62"/>
    </row>
    <row r="110" customFormat="false" ht="12" hidden="false" customHeight="true" outlineLevel="0" collapsed="false">
      <c r="A110" s="28" t="s">
        <v>208</v>
      </c>
      <c r="B110" s="66" t="s">
        <v>209</v>
      </c>
      <c r="C110" s="25"/>
      <c r="D110" s="62"/>
    </row>
    <row r="111" customFormat="false" ht="12" hidden="false" customHeight="true" outlineLevel="0" collapsed="false">
      <c r="A111" s="23" t="s">
        <v>210</v>
      </c>
      <c r="B111" s="63" t="s">
        <v>211</v>
      </c>
      <c r="C111" s="25"/>
      <c r="D111" s="62"/>
    </row>
    <row r="112" customFormat="false" ht="12" hidden="false" customHeight="true" outlineLevel="0" collapsed="false">
      <c r="A112" s="23" t="s">
        <v>212</v>
      </c>
      <c r="B112" s="61" t="s">
        <v>213</v>
      </c>
      <c r="C112" s="25"/>
      <c r="D112" s="62"/>
    </row>
    <row r="113" customFormat="false" ht="12" hidden="false" customHeight="true" outlineLevel="0" collapsed="false">
      <c r="A113" s="71" t="s">
        <v>214</v>
      </c>
      <c r="B113" s="72" t="s">
        <v>215</v>
      </c>
      <c r="C113" s="30"/>
      <c r="D113" s="73"/>
    </row>
    <row r="114" customFormat="false" ht="12" hidden="false" customHeight="true" outlineLevel="0" collapsed="false">
      <c r="A114" s="74" t="s">
        <v>24</v>
      </c>
      <c r="B114" s="75" t="s">
        <v>216</v>
      </c>
      <c r="C114" s="16"/>
      <c r="D114" s="17"/>
    </row>
    <row r="115" customFormat="false" ht="12" hidden="false" customHeight="true" outlineLevel="0" collapsed="false">
      <c r="A115" s="19" t="s">
        <v>26</v>
      </c>
      <c r="B115" s="61" t="s">
        <v>217</v>
      </c>
      <c r="C115" s="21"/>
      <c r="D115" s="60"/>
    </row>
    <row r="116" customFormat="false" ht="12" hidden="false" customHeight="true" outlineLevel="0" collapsed="false">
      <c r="A116" s="19" t="s">
        <v>28</v>
      </c>
      <c r="B116" s="76" t="s">
        <v>218</v>
      </c>
      <c r="C116" s="25"/>
      <c r="D116" s="62"/>
    </row>
    <row r="117" customFormat="false" ht="12" hidden="false" customHeight="true" outlineLevel="0" collapsed="false">
      <c r="A117" s="19" t="s">
        <v>30</v>
      </c>
      <c r="B117" s="76" t="s">
        <v>219</v>
      </c>
      <c r="C117" s="25"/>
      <c r="D117" s="62"/>
    </row>
    <row r="118" customFormat="false" ht="12" hidden="false" customHeight="true" outlineLevel="0" collapsed="false">
      <c r="A118" s="19" t="s">
        <v>32</v>
      </c>
      <c r="B118" s="76" t="s">
        <v>220</v>
      </c>
      <c r="C118" s="25"/>
      <c r="D118" s="62"/>
    </row>
    <row r="119" customFormat="false" ht="12" hidden="false" customHeight="true" outlineLevel="0" collapsed="false">
      <c r="A119" s="19" t="s">
        <v>34</v>
      </c>
      <c r="B119" s="29" t="s">
        <v>221</v>
      </c>
      <c r="C119" s="25"/>
      <c r="D119" s="62"/>
    </row>
    <row r="120" customFormat="false" ht="12" hidden="false" customHeight="true" outlineLevel="0" collapsed="false">
      <c r="A120" s="19" t="s">
        <v>36</v>
      </c>
      <c r="B120" s="27" t="s">
        <v>222</v>
      </c>
      <c r="C120" s="25"/>
      <c r="D120" s="62"/>
    </row>
    <row r="121" customFormat="false" ht="12" hidden="false" customHeight="true" outlineLevel="0" collapsed="false">
      <c r="A121" s="19" t="s">
        <v>223</v>
      </c>
      <c r="B121" s="77" t="s">
        <v>224</v>
      </c>
      <c r="C121" s="25"/>
      <c r="D121" s="62"/>
    </row>
    <row r="122" customFormat="false" ht="15.75" hidden="false" customHeight="false" outlineLevel="0" collapsed="false">
      <c r="A122" s="19" t="s">
        <v>225</v>
      </c>
      <c r="B122" s="68" t="s">
        <v>197</v>
      </c>
      <c r="C122" s="25"/>
      <c r="D122" s="62"/>
    </row>
    <row r="123" customFormat="false" ht="12" hidden="false" customHeight="true" outlineLevel="0" collapsed="false">
      <c r="A123" s="19" t="s">
        <v>226</v>
      </c>
      <c r="B123" s="68" t="s">
        <v>227</v>
      </c>
      <c r="C123" s="25"/>
      <c r="D123" s="62"/>
    </row>
    <row r="124" customFormat="false" ht="12" hidden="false" customHeight="true" outlineLevel="0" collapsed="false">
      <c r="A124" s="19" t="s">
        <v>228</v>
      </c>
      <c r="B124" s="68" t="s">
        <v>229</v>
      </c>
      <c r="C124" s="25"/>
      <c r="D124" s="62"/>
    </row>
    <row r="125" customFormat="false" ht="12" hidden="false" customHeight="true" outlineLevel="0" collapsed="false">
      <c r="A125" s="19" t="s">
        <v>230</v>
      </c>
      <c r="B125" s="68" t="s">
        <v>203</v>
      </c>
      <c r="C125" s="25"/>
      <c r="D125" s="62"/>
    </row>
    <row r="126" customFormat="false" ht="12" hidden="false" customHeight="true" outlineLevel="0" collapsed="false">
      <c r="A126" s="19" t="s">
        <v>231</v>
      </c>
      <c r="B126" s="68" t="s">
        <v>232</v>
      </c>
      <c r="C126" s="25"/>
      <c r="D126" s="62"/>
    </row>
    <row r="127" customFormat="false" ht="16.5" hidden="false" customHeight="false" outlineLevel="0" collapsed="false">
      <c r="A127" s="70" t="s">
        <v>233</v>
      </c>
      <c r="B127" s="68" t="s">
        <v>234</v>
      </c>
      <c r="C127" s="30"/>
      <c r="D127" s="73"/>
    </row>
    <row r="128" customFormat="false" ht="12" hidden="false" customHeight="true" outlineLevel="0" collapsed="false">
      <c r="A128" s="14" t="s">
        <v>38</v>
      </c>
      <c r="B128" s="78" t="s">
        <v>235</v>
      </c>
      <c r="C128" s="16"/>
      <c r="D128" s="17"/>
    </row>
    <row r="129" customFormat="false" ht="12" hidden="false" customHeight="true" outlineLevel="0" collapsed="false">
      <c r="A129" s="14" t="s">
        <v>236</v>
      </c>
      <c r="B129" s="78" t="s">
        <v>237</v>
      </c>
      <c r="C129" s="16"/>
      <c r="D129" s="17"/>
    </row>
    <row r="130" customFormat="false" ht="12" hidden="false" customHeight="true" outlineLevel="0" collapsed="false">
      <c r="A130" s="19" t="s">
        <v>54</v>
      </c>
      <c r="B130" s="76" t="s">
        <v>238</v>
      </c>
      <c r="C130" s="21"/>
      <c r="D130" s="60"/>
    </row>
    <row r="131" customFormat="false" ht="12" hidden="false" customHeight="true" outlineLevel="0" collapsed="false">
      <c r="A131" s="19" t="s">
        <v>62</v>
      </c>
      <c r="B131" s="76" t="s">
        <v>239</v>
      </c>
      <c r="C131" s="25"/>
      <c r="D131" s="62"/>
    </row>
    <row r="132" customFormat="false" ht="12" hidden="false" customHeight="true" outlineLevel="0" collapsed="false">
      <c r="A132" s="70" t="s">
        <v>64</v>
      </c>
      <c r="B132" s="76" t="s">
        <v>240</v>
      </c>
      <c r="C132" s="30"/>
      <c r="D132" s="73"/>
    </row>
    <row r="133" customFormat="false" ht="12" hidden="false" customHeight="true" outlineLevel="0" collapsed="false">
      <c r="A133" s="14" t="s">
        <v>68</v>
      </c>
      <c r="B133" s="78" t="s">
        <v>241</v>
      </c>
      <c r="C133" s="16"/>
      <c r="D133" s="17"/>
    </row>
    <row r="134" customFormat="false" ht="12" hidden="false" customHeight="true" outlineLevel="0" collapsed="false">
      <c r="A134" s="19" t="s">
        <v>70</v>
      </c>
      <c r="B134" s="79" t="s">
        <v>242</v>
      </c>
      <c r="C134" s="21"/>
      <c r="D134" s="60"/>
    </row>
    <row r="135" customFormat="false" ht="12" hidden="false" customHeight="true" outlineLevel="0" collapsed="false">
      <c r="A135" s="19" t="s">
        <v>72</v>
      </c>
      <c r="B135" s="79" t="s">
        <v>243</v>
      </c>
      <c r="C135" s="25"/>
      <c r="D135" s="62"/>
    </row>
    <row r="136" customFormat="false" ht="12" hidden="false" customHeight="true" outlineLevel="0" collapsed="false">
      <c r="A136" s="19" t="s">
        <v>74</v>
      </c>
      <c r="B136" s="79" t="s">
        <v>244</v>
      </c>
      <c r="C136" s="25"/>
      <c r="D136" s="62"/>
    </row>
    <row r="137" customFormat="false" ht="12" hidden="false" customHeight="true" outlineLevel="0" collapsed="false">
      <c r="A137" s="19" t="s">
        <v>76</v>
      </c>
      <c r="B137" s="79" t="s">
        <v>245</v>
      </c>
      <c r="C137" s="25"/>
      <c r="D137" s="62"/>
    </row>
    <row r="138" customFormat="false" ht="12" hidden="false" customHeight="true" outlineLevel="0" collapsed="false">
      <c r="A138" s="19" t="s">
        <v>78</v>
      </c>
      <c r="B138" s="79" t="s">
        <v>246</v>
      </c>
      <c r="C138" s="25"/>
      <c r="D138" s="62"/>
    </row>
    <row r="139" customFormat="false" ht="12" hidden="false" customHeight="true" outlineLevel="0" collapsed="false">
      <c r="A139" s="70" t="s">
        <v>80</v>
      </c>
      <c r="B139" s="79" t="s">
        <v>247</v>
      </c>
      <c r="C139" s="30"/>
      <c r="D139" s="73"/>
    </row>
    <row r="140" customFormat="false" ht="12" hidden="false" customHeight="true" outlineLevel="0" collapsed="false">
      <c r="A140" s="14" t="s">
        <v>93</v>
      </c>
      <c r="B140" s="78" t="s">
        <v>248</v>
      </c>
      <c r="C140" s="80"/>
      <c r="D140" s="81"/>
    </row>
    <row r="141" customFormat="false" ht="12" hidden="false" customHeight="true" outlineLevel="0" collapsed="false">
      <c r="A141" s="19" t="s">
        <v>95</v>
      </c>
      <c r="B141" s="79" t="s">
        <v>249</v>
      </c>
      <c r="C141" s="21"/>
      <c r="D141" s="60"/>
    </row>
    <row r="142" customFormat="false" ht="12" hidden="false" customHeight="true" outlineLevel="0" collapsed="false">
      <c r="A142" s="19" t="s">
        <v>97</v>
      </c>
      <c r="B142" s="79" t="s">
        <v>250</v>
      </c>
      <c r="C142" s="25"/>
      <c r="D142" s="62"/>
    </row>
    <row r="143" customFormat="false" ht="12" hidden="false" customHeight="true" outlineLevel="0" collapsed="false">
      <c r="A143" s="19" t="s">
        <v>99</v>
      </c>
      <c r="B143" s="79" t="s">
        <v>251</v>
      </c>
      <c r="C143" s="25"/>
      <c r="D143" s="62"/>
    </row>
    <row r="144" customFormat="false" ht="12" hidden="false" customHeight="true" outlineLevel="0" collapsed="false">
      <c r="A144" s="70" t="s">
        <v>101</v>
      </c>
      <c r="B144" s="82" t="s">
        <v>252</v>
      </c>
      <c r="C144" s="30"/>
      <c r="D144" s="73"/>
    </row>
    <row r="145" customFormat="false" ht="12" hidden="false" customHeight="true" outlineLevel="0" collapsed="false">
      <c r="A145" s="14" t="s">
        <v>253</v>
      </c>
      <c r="B145" s="78" t="s">
        <v>254</v>
      </c>
      <c r="C145" s="83"/>
      <c r="D145" s="84"/>
    </row>
    <row r="146" customFormat="false" ht="12" hidden="false" customHeight="true" outlineLevel="0" collapsed="false">
      <c r="A146" s="19" t="s">
        <v>107</v>
      </c>
      <c r="B146" s="79" t="s">
        <v>255</v>
      </c>
      <c r="C146" s="21"/>
      <c r="D146" s="60"/>
    </row>
    <row r="147" customFormat="false" ht="12" hidden="false" customHeight="true" outlineLevel="0" collapsed="false">
      <c r="A147" s="19" t="s">
        <v>109</v>
      </c>
      <c r="B147" s="79" t="s">
        <v>256</v>
      </c>
      <c r="C147" s="25"/>
      <c r="D147" s="62"/>
    </row>
    <row r="148" customFormat="false" ht="12" hidden="false" customHeight="true" outlineLevel="0" collapsed="false">
      <c r="A148" s="19" t="s">
        <v>111</v>
      </c>
      <c r="B148" s="79" t="s">
        <v>257</v>
      </c>
      <c r="C148" s="25"/>
      <c r="D148" s="62"/>
    </row>
    <row r="149" customFormat="false" ht="12" hidden="false" customHeight="true" outlineLevel="0" collapsed="false">
      <c r="A149" s="19" t="s">
        <v>113</v>
      </c>
      <c r="B149" s="79" t="s">
        <v>258</v>
      </c>
      <c r="C149" s="25"/>
      <c r="D149" s="62"/>
    </row>
    <row r="150" customFormat="false" ht="12" hidden="false" customHeight="true" outlineLevel="0" collapsed="false">
      <c r="A150" s="19" t="s">
        <v>259</v>
      </c>
      <c r="B150" s="79" t="s">
        <v>260</v>
      </c>
      <c r="C150" s="30"/>
      <c r="D150" s="73"/>
    </row>
    <row r="151" customFormat="false" ht="12" hidden="false" customHeight="true" outlineLevel="0" collapsed="false">
      <c r="A151" s="14" t="s">
        <v>115</v>
      </c>
      <c r="B151" s="78" t="s">
        <v>261</v>
      </c>
      <c r="C151" s="85"/>
      <c r="D151" s="86"/>
    </row>
    <row r="152" customFormat="false" ht="12" hidden="false" customHeight="true" outlineLevel="0" collapsed="false">
      <c r="A152" s="14" t="s">
        <v>262</v>
      </c>
      <c r="B152" s="78" t="s">
        <v>263</v>
      </c>
      <c r="C152" s="85"/>
      <c r="D152" s="86"/>
    </row>
    <row r="153" customFormat="false" ht="15" hidden="false" customHeight="true" outlineLevel="0" collapsed="false">
      <c r="A153" s="14" t="s">
        <v>264</v>
      </c>
      <c r="B153" s="78" t="s">
        <v>265</v>
      </c>
      <c r="C153" s="83"/>
      <c r="D153" s="84"/>
      <c r="F153" s="87"/>
      <c r="G153" s="88"/>
      <c r="H153" s="88"/>
      <c r="I153" s="88"/>
    </row>
    <row r="154" s="18" customFormat="true" ht="12.95" hidden="false" customHeight="true" outlineLevel="0" collapsed="false">
      <c r="A154" s="89" t="s">
        <v>266</v>
      </c>
      <c r="B154" s="90" t="s">
        <v>267</v>
      </c>
      <c r="C154" s="83"/>
      <c r="D154" s="84"/>
    </row>
    <row r="155" customFormat="false" ht="7.5" hidden="false" customHeight="true" outlineLevel="0" collapsed="false"/>
    <row r="157" customFormat="false" ht="15" hidden="false" customHeight="true" outlineLevel="0" collapsed="false"/>
    <row r="158" customFormat="false" ht="13.5" hidden="false" customHeight="true" outlineLevel="0" collapsed="false"/>
    <row r="159" customFormat="false" ht="27.75" hidden="false" customHeight="true" outlineLevel="0" collapsed="false"/>
  </sheetData>
  <mergeCells count="9">
    <mergeCell ref="A1:D1"/>
    <mergeCell ref="A2:B2"/>
    <mergeCell ref="C2:D2"/>
    <mergeCell ref="C4:D4"/>
    <mergeCell ref="C7:D9"/>
    <mergeCell ref="A89:D89"/>
    <mergeCell ref="A90:B90"/>
    <mergeCell ref="C90:D90"/>
    <mergeCell ref="C92:D92"/>
  </mergeCells>
  <printOptions headings="false" gridLines="false" gridLinesSet="true" horizontalCentered="true" verticalCentered="false"/>
  <pageMargins left="0.7875" right="0.7875" top="1.47013888888889" bottom="0.865972222222222" header="0.7875" footer="0.511805555555555"/>
  <pageSetup paperSize="9" scale="74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&amp;C&amp;12Tiszatarján Község Önkormányzata
2018. ÉVI ÖNKÉNT VÁLLALT MÉRLEGE&amp;R&amp;9 1.3. melléklet a ......./2019. (..........) önkormányzati rendelethez</oddHeader>
    <oddFooter/>
  </headerFooter>
  <rowBreaks count="1" manualBreakCount="1">
    <brk id="88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I159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C12" activeCellId="0" sqref="C12"/>
    </sheetView>
  </sheetViews>
  <sheetFormatPr defaultRowHeight="15.75" zeroHeight="false" outlineLevelRow="0" outlineLevelCol="0"/>
  <cols>
    <col collapsed="false" customWidth="true" hidden="false" outlineLevel="0" max="1" min="1" style="1" width="9.5"/>
    <col collapsed="false" customWidth="true" hidden="false" outlineLevel="0" max="2" min="2" style="1" width="91.66"/>
    <col collapsed="false" customWidth="true" hidden="false" outlineLevel="0" max="3" min="3" style="2" width="13"/>
    <col collapsed="false" customWidth="true" hidden="false" outlineLevel="0" max="4" min="4" style="3" width="13"/>
    <col collapsed="false" customWidth="true" hidden="false" outlineLevel="0" max="1025" min="5" style="3" width="9.33"/>
  </cols>
  <sheetData>
    <row r="1" customFormat="false" ht="15.95" hidden="false" customHeight="true" outlineLevel="0" collapsed="false">
      <c r="A1" s="4" t="s">
        <v>0</v>
      </c>
      <c r="B1" s="4"/>
      <c r="C1" s="4"/>
      <c r="D1" s="4"/>
    </row>
    <row r="2" customFormat="false" ht="15.95" hidden="false" customHeight="true" outlineLevel="0" collapsed="false">
      <c r="A2" s="5" t="s">
        <v>1</v>
      </c>
      <c r="B2" s="5"/>
      <c r="C2" s="6" t="s">
        <v>2</v>
      </c>
      <c r="D2" s="6"/>
    </row>
    <row r="3" customFormat="false" ht="38.1" hidden="false" customHeight="true" outlineLevel="0" collapsed="false">
      <c r="A3" s="7" t="s">
        <v>3</v>
      </c>
      <c r="B3" s="8" t="s">
        <v>4</v>
      </c>
      <c r="C3" s="8" t="s">
        <v>5</v>
      </c>
      <c r="D3" s="9" t="s">
        <v>6</v>
      </c>
    </row>
    <row r="4" s="13" customFormat="true" ht="12" hidden="false" customHeight="true" outlineLevel="0" collapsed="false">
      <c r="A4" s="10" t="s">
        <v>7</v>
      </c>
      <c r="B4" s="11" t="s">
        <v>8</v>
      </c>
      <c r="C4" s="12" t="s">
        <v>9</v>
      </c>
      <c r="D4" s="12"/>
    </row>
    <row r="5" s="18" customFormat="true" ht="12" hidden="false" customHeight="true" outlineLevel="0" collapsed="false">
      <c r="A5" s="14" t="s">
        <v>10</v>
      </c>
      <c r="B5" s="15" t="s">
        <v>11</v>
      </c>
      <c r="C5" s="16"/>
      <c r="D5" s="17"/>
    </row>
    <row r="6" s="18" customFormat="true" ht="12" hidden="false" customHeight="true" outlineLevel="0" collapsed="false">
      <c r="A6" s="19" t="s">
        <v>12</v>
      </c>
      <c r="B6" s="20" t="s">
        <v>13</v>
      </c>
      <c r="C6" s="21"/>
      <c r="D6" s="22"/>
    </row>
    <row r="7" s="18" customFormat="true" ht="12" hidden="false" customHeight="true" outlineLevel="0" collapsed="false">
      <c r="A7" s="23" t="s">
        <v>14</v>
      </c>
      <c r="B7" s="24" t="s">
        <v>15</v>
      </c>
      <c r="C7" s="91" t="s">
        <v>268</v>
      </c>
      <c r="D7" s="91"/>
    </row>
    <row r="8" s="18" customFormat="true" ht="12" hidden="false" customHeight="true" outlineLevel="0" collapsed="false">
      <c r="A8" s="23" t="s">
        <v>16</v>
      </c>
      <c r="B8" s="24" t="s">
        <v>17</v>
      </c>
      <c r="C8" s="91"/>
      <c r="D8" s="91"/>
    </row>
    <row r="9" s="18" customFormat="true" ht="12" hidden="false" customHeight="true" outlineLevel="0" collapsed="false">
      <c r="A9" s="23" t="s">
        <v>18</v>
      </c>
      <c r="B9" s="24" t="s">
        <v>19</v>
      </c>
      <c r="C9" s="91"/>
      <c r="D9" s="91"/>
    </row>
    <row r="10" s="18" customFormat="true" ht="12" hidden="false" customHeight="true" outlineLevel="0" collapsed="false">
      <c r="A10" s="23" t="s">
        <v>20</v>
      </c>
      <c r="B10" s="27" t="s">
        <v>21</v>
      </c>
      <c r="C10" s="25"/>
      <c r="D10" s="26"/>
    </row>
    <row r="11" s="18" customFormat="true" ht="12" hidden="false" customHeight="true" outlineLevel="0" collapsed="false">
      <c r="A11" s="28" t="s">
        <v>22</v>
      </c>
      <c r="B11" s="29" t="s">
        <v>23</v>
      </c>
      <c r="C11" s="30"/>
      <c r="D11" s="31"/>
    </row>
    <row r="12" s="18" customFormat="true" ht="12" hidden="false" customHeight="true" outlineLevel="0" collapsed="false">
      <c r="A12" s="14" t="s">
        <v>24</v>
      </c>
      <c r="B12" s="32" t="s">
        <v>25</v>
      </c>
      <c r="C12" s="16"/>
      <c r="D12" s="17"/>
    </row>
    <row r="13" s="18" customFormat="true" ht="12" hidden="false" customHeight="true" outlineLevel="0" collapsed="false">
      <c r="A13" s="19" t="s">
        <v>26</v>
      </c>
      <c r="B13" s="20" t="s">
        <v>27</v>
      </c>
      <c r="C13" s="21"/>
      <c r="D13" s="22"/>
    </row>
    <row r="14" s="18" customFormat="true" ht="12" hidden="false" customHeight="true" outlineLevel="0" collapsed="false">
      <c r="A14" s="23" t="s">
        <v>28</v>
      </c>
      <c r="B14" s="24" t="s">
        <v>29</v>
      </c>
      <c r="C14" s="25"/>
      <c r="D14" s="26"/>
    </row>
    <row r="15" s="18" customFormat="true" ht="12" hidden="false" customHeight="true" outlineLevel="0" collapsed="false">
      <c r="A15" s="23" t="s">
        <v>30</v>
      </c>
      <c r="B15" s="24" t="s">
        <v>31</v>
      </c>
      <c r="C15" s="25"/>
      <c r="D15" s="26"/>
    </row>
    <row r="16" s="18" customFormat="true" ht="12" hidden="false" customHeight="true" outlineLevel="0" collapsed="false">
      <c r="A16" s="23" t="s">
        <v>32</v>
      </c>
      <c r="B16" s="24" t="s">
        <v>33</v>
      </c>
      <c r="C16" s="25"/>
      <c r="D16" s="26"/>
    </row>
    <row r="17" s="18" customFormat="true" ht="12" hidden="false" customHeight="true" outlineLevel="0" collapsed="false">
      <c r="A17" s="23" t="s">
        <v>34</v>
      </c>
      <c r="B17" s="24" t="s">
        <v>35</v>
      </c>
      <c r="C17" s="25"/>
      <c r="D17" s="26"/>
    </row>
    <row r="18" s="18" customFormat="true" ht="12" hidden="false" customHeight="true" outlineLevel="0" collapsed="false">
      <c r="A18" s="28" t="s">
        <v>36</v>
      </c>
      <c r="B18" s="29" t="s">
        <v>37</v>
      </c>
      <c r="C18" s="30"/>
      <c r="D18" s="31"/>
    </row>
    <row r="19" s="18" customFormat="true" ht="12" hidden="false" customHeight="true" outlineLevel="0" collapsed="false">
      <c r="A19" s="14" t="s">
        <v>38</v>
      </c>
      <c r="B19" s="15" t="s">
        <v>39</v>
      </c>
      <c r="C19" s="16"/>
      <c r="D19" s="17"/>
    </row>
    <row r="20" s="18" customFormat="true" ht="12" hidden="false" customHeight="true" outlineLevel="0" collapsed="false">
      <c r="A20" s="19" t="s">
        <v>40</v>
      </c>
      <c r="B20" s="20" t="s">
        <v>41</v>
      </c>
      <c r="C20" s="21"/>
      <c r="D20" s="22"/>
    </row>
    <row r="21" s="18" customFormat="true" ht="12" hidden="false" customHeight="true" outlineLevel="0" collapsed="false">
      <c r="A21" s="23" t="s">
        <v>42</v>
      </c>
      <c r="B21" s="24" t="s">
        <v>43</v>
      </c>
      <c r="C21" s="25"/>
      <c r="D21" s="26"/>
    </row>
    <row r="22" s="18" customFormat="true" ht="12" hidden="false" customHeight="true" outlineLevel="0" collapsed="false">
      <c r="A22" s="23" t="s">
        <v>44</v>
      </c>
      <c r="B22" s="24" t="s">
        <v>45</v>
      </c>
      <c r="C22" s="25"/>
      <c r="D22" s="26"/>
    </row>
    <row r="23" s="18" customFormat="true" ht="12" hidden="false" customHeight="true" outlineLevel="0" collapsed="false">
      <c r="A23" s="23" t="s">
        <v>46</v>
      </c>
      <c r="B23" s="24" t="s">
        <v>47</v>
      </c>
      <c r="C23" s="25"/>
      <c r="D23" s="26"/>
    </row>
    <row r="24" s="18" customFormat="true" ht="12" hidden="false" customHeight="true" outlineLevel="0" collapsed="false">
      <c r="A24" s="23" t="s">
        <v>48</v>
      </c>
      <c r="B24" s="24" t="s">
        <v>49</v>
      </c>
      <c r="C24" s="25"/>
      <c r="D24" s="26"/>
    </row>
    <row r="25" s="18" customFormat="true" ht="12" hidden="false" customHeight="true" outlineLevel="0" collapsed="false">
      <c r="A25" s="28" t="s">
        <v>50</v>
      </c>
      <c r="B25" s="33" t="s">
        <v>51</v>
      </c>
      <c r="C25" s="30"/>
      <c r="D25" s="31"/>
    </row>
    <row r="26" s="18" customFormat="true" ht="12" hidden="false" customHeight="true" outlineLevel="0" collapsed="false">
      <c r="A26" s="14" t="s">
        <v>52</v>
      </c>
      <c r="B26" s="15" t="s">
        <v>53</v>
      </c>
      <c r="C26" s="16"/>
      <c r="D26" s="17"/>
    </row>
    <row r="27" s="18" customFormat="true" ht="12" hidden="false" customHeight="true" outlineLevel="0" collapsed="false">
      <c r="A27" s="19" t="s">
        <v>54</v>
      </c>
      <c r="B27" s="20" t="s">
        <v>55</v>
      </c>
      <c r="C27" s="34"/>
      <c r="D27" s="35"/>
    </row>
    <row r="28" s="18" customFormat="true" ht="12" hidden="false" customHeight="true" outlineLevel="0" collapsed="false">
      <c r="A28" s="23" t="s">
        <v>56</v>
      </c>
      <c r="B28" s="24" t="s">
        <v>57</v>
      </c>
      <c r="C28" s="25"/>
      <c r="D28" s="26"/>
    </row>
    <row r="29" s="18" customFormat="true" ht="12" hidden="false" customHeight="true" outlineLevel="0" collapsed="false">
      <c r="A29" s="23" t="s">
        <v>58</v>
      </c>
      <c r="B29" s="24" t="s">
        <v>59</v>
      </c>
      <c r="C29" s="25"/>
      <c r="D29" s="26"/>
    </row>
    <row r="30" s="18" customFormat="true" ht="12" hidden="false" customHeight="true" outlineLevel="0" collapsed="false">
      <c r="A30" s="23" t="s">
        <v>60</v>
      </c>
      <c r="B30" s="24" t="s">
        <v>61</v>
      </c>
      <c r="C30" s="25"/>
      <c r="D30" s="26"/>
    </row>
    <row r="31" s="18" customFormat="true" ht="12" hidden="false" customHeight="true" outlineLevel="0" collapsed="false">
      <c r="A31" s="23" t="s">
        <v>62</v>
      </c>
      <c r="B31" s="24" t="s">
        <v>63</v>
      </c>
      <c r="C31" s="25"/>
      <c r="D31" s="26"/>
    </row>
    <row r="32" s="18" customFormat="true" ht="12" hidden="false" customHeight="true" outlineLevel="0" collapsed="false">
      <c r="A32" s="23" t="s">
        <v>64</v>
      </c>
      <c r="B32" s="24" t="s">
        <v>65</v>
      </c>
      <c r="C32" s="25"/>
      <c r="D32" s="26"/>
    </row>
    <row r="33" s="18" customFormat="true" ht="12" hidden="false" customHeight="true" outlineLevel="0" collapsed="false">
      <c r="A33" s="28" t="s">
        <v>66</v>
      </c>
      <c r="B33" s="33" t="s">
        <v>67</v>
      </c>
      <c r="C33" s="30"/>
      <c r="D33" s="31"/>
    </row>
    <row r="34" s="18" customFormat="true" ht="12" hidden="false" customHeight="true" outlineLevel="0" collapsed="false">
      <c r="A34" s="14" t="s">
        <v>68</v>
      </c>
      <c r="B34" s="15" t="s">
        <v>69</v>
      </c>
      <c r="C34" s="16"/>
      <c r="D34" s="17"/>
    </row>
    <row r="35" s="18" customFormat="true" ht="12" hidden="false" customHeight="true" outlineLevel="0" collapsed="false">
      <c r="A35" s="19" t="s">
        <v>70</v>
      </c>
      <c r="B35" s="20" t="s">
        <v>71</v>
      </c>
      <c r="C35" s="21"/>
      <c r="D35" s="22"/>
    </row>
    <row r="36" s="18" customFormat="true" ht="12" hidden="false" customHeight="true" outlineLevel="0" collapsed="false">
      <c r="A36" s="23" t="s">
        <v>72</v>
      </c>
      <c r="B36" s="24" t="s">
        <v>73</v>
      </c>
      <c r="C36" s="25"/>
      <c r="D36" s="26"/>
    </row>
    <row r="37" s="18" customFormat="true" ht="12" hidden="false" customHeight="true" outlineLevel="0" collapsed="false">
      <c r="A37" s="23" t="s">
        <v>74</v>
      </c>
      <c r="B37" s="24" t="s">
        <v>75</v>
      </c>
      <c r="C37" s="25"/>
      <c r="D37" s="26"/>
    </row>
    <row r="38" s="18" customFormat="true" ht="12" hidden="false" customHeight="true" outlineLevel="0" collapsed="false">
      <c r="A38" s="23" t="s">
        <v>76</v>
      </c>
      <c r="B38" s="24" t="s">
        <v>77</v>
      </c>
      <c r="C38" s="25"/>
      <c r="D38" s="26"/>
    </row>
    <row r="39" s="18" customFormat="true" ht="12" hidden="false" customHeight="true" outlineLevel="0" collapsed="false">
      <c r="A39" s="23" t="s">
        <v>78</v>
      </c>
      <c r="B39" s="24" t="s">
        <v>79</v>
      </c>
      <c r="C39" s="25"/>
      <c r="D39" s="26"/>
    </row>
    <row r="40" s="18" customFormat="true" ht="12" hidden="false" customHeight="true" outlineLevel="0" collapsed="false">
      <c r="A40" s="23" t="s">
        <v>80</v>
      </c>
      <c r="B40" s="24" t="s">
        <v>81</v>
      </c>
      <c r="C40" s="25"/>
      <c r="D40" s="26"/>
    </row>
    <row r="41" s="18" customFormat="true" ht="12" hidden="false" customHeight="true" outlineLevel="0" collapsed="false">
      <c r="A41" s="23" t="s">
        <v>83</v>
      </c>
      <c r="B41" s="24" t="s">
        <v>84</v>
      </c>
      <c r="C41" s="25"/>
      <c r="D41" s="26"/>
    </row>
    <row r="42" s="18" customFormat="true" ht="12" hidden="false" customHeight="true" outlineLevel="0" collapsed="false">
      <c r="A42" s="23" t="s">
        <v>85</v>
      </c>
      <c r="B42" s="24" t="s">
        <v>86</v>
      </c>
      <c r="C42" s="25"/>
      <c r="D42" s="26"/>
    </row>
    <row r="43" s="18" customFormat="true" ht="12" hidden="false" customHeight="true" outlineLevel="0" collapsed="false">
      <c r="A43" s="23" t="s">
        <v>87</v>
      </c>
      <c r="B43" s="24" t="s">
        <v>88</v>
      </c>
      <c r="C43" s="25"/>
      <c r="D43" s="26"/>
    </row>
    <row r="44" s="18" customFormat="true" ht="12" hidden="false" customHeight="true" outlineLevel="0" collapsed="false">
      <c r="A44" s="28" t="s">
        <v>89</v>
      </c>
      <c r="B44" s="33" t="s">
        <v>90</v>
      </c>
      <c r="C44" s="25"/>
      <c r="D44" s="26"/>
    </row>
    <row r="45" s="18" customFormat="true" ht="12" hidden="false" customHeight="true" outlineLevel="0" collapsed="false">
      <c r="A45" s="28" t="s">
        <v>91</v>
      </c>
      <c r="B45" s="29" t="s">
        <v>92</v>
      </c>
      <c r="C45" s="30"/>
      <c r="D45" s="31"/>
    </row>
    <row r="46" s="18" customFormat="true" ht="12" hidden="false" customHeight="true" outlineLevel="0" collapsed="false">
      <c r="A46" s="14" t="s">
        <v>93</v>
      </c>
      <c r="B46" s="15" t="s">
        <v>94</v>
      </c>
      <c r="C46" s="16"/>
      <c r="D46" s="17"/>
    </row>
    <row r="47" s="18" customFormat="true" ht="12" hidden="false" customHeight="true" outlineLevel="0" collapsed="false">
      <c r="A47" s="19" t="s">
        <v>95</v>
      </c>
      <c r="B47" s="20" t="s">
        <v>96</v>
      </c>
      <c r="C47" s="21"/>
      <c r="D47" s="22"/>
    </row>
    <row r="48" s="18" customFormat="true" ht="12" hidden="false" customHeight="true" outlineLevel="0" collapsed="false">
      <c r="A48" s="23" t="s">
        <v>97</v>
      </c>
      <c r="B48" s="24" t="s">
        <v>98</v>
      </c>
      <c r="C48" s="25"/>
      <c r="D48" s="26"/>
    </row>
    <row r="49" s="18" customFormat="true" ht="12" hidden="false" customHeight="true" outlineLevel="0" collapsed="false">
      <c r="A49" s="23" t="s">
        <v>99</v>
      </c>
      <c r="B49" s="24" t="s">
        <v>100</v>
      </c>
      <c r="C49" s="25"/>
      <c r="D49" s="26"/>
    </row>
    <row r="50" s="18" customFormat="true" ht="12" hidden="false" customHeight="true" outlineLevel="0" collapsed="false">
      <c r="A50" s="23" t="s">
        <v>101</v>
      </c>
      <c r="B50" s="24" t="s">
        <v>102</v>
      </c>
      <c r="C50" s="25"/>
      <c r="D50" s="26"/>
    </row>
    <row r="51" s="18" customFormat="true" ht="12" hidden="false" customHeight="true" outlineLevel="0" collapsed="false">
      <c r="A51" s="28" t="s">
        <v>103</v>
      </c>
      <c r="B51" s="29" t="s">
        <v>104</v>
      </c>
      <c r="C51" s="30"/>
      <c r="D51" s="31"/>
    </row>
    <row r="52" s="18" customFormat="true" ht="12" hidden="false" customHeight="true" outlineLevel="0" collapsed="false">
      <c r="A52" s="14" t="s">
        <v>105</v>
      </c>
      <c r="B52" s="15" t="s">
        <v>106</v>
      </c>
      <c r="C52" s="16"/>
      <c r="D52" s="17"/>
    </row>
    <row r="53" s="18" customFormat="true" ht="12" hidden="false" customHeight="true" outlineLevel="0" collapsed="false">
      <c r="A53" s="19" t="s">
        <v>107</v>
      </c>
      <c r="B53" s="20" t="s">
        <v>108</v>
      </c>
      <c r="C53" s="21"/>
      <c r="D53" s="22"/>
    </row>
    <row r="54" s="18" customFormat="true" ht="12" hidden="false" customHeight="true" outlineLevel="0" collapsed="false">
      <c r="A54" s="23" t="s">
        <v>109</v>
      </c>
      <c r="B54" s="24" t="s">
        <v>110</v>
      </c>
      <c r="C54" s="25"/>
      <c r="D54" s="26"/>
    </row>
    <row r="55" s="18" customFormat="true" ht="12" hidden="false" customHeight="true" outlineLevel="0" collapsed="false">
      <c r="A55" s="23" t="s">
        <v>111</v>
      </c>
      <c r="B55" s="24" t="s">
        <v>112</v>
      </c>
      <c r="C55" s="25"/>
      <c r="D55" s="26"/>
    </row>
    <row r="56" s="18" customFormat="true" ht="12" hidden="false" customHeight="true" outlineLevel="0" collapsed="false">
      <c r="A56" s="28" t="s">
        <v>113</v>
      </c>
      <c r="B56" s="29" t="s">
        <v>114</v>
      </c>
      <c r="C56" s="30"/>
      <c r="D56" s="31"/>
    </row>
    <row r="57" s="18" customFormat="true" ht="12" hidden="false" customHeight="true" outlineLevel="0" collapsed="false">
      <c r="A57" s="14" t="s">
        <v>115</v>
      </c>
      <c r="B57" s="32" t="s">
        <v>116</v>
      </c>
      <c r="C57" s="16"/>
      <c r="D57" s="17"/>
    </row>
    <row r="58" s="18" customFormat="true" ht="12" hidden="false" customHeight="true" outlineLevel="0" collapsed="false">
      <c r="A58" s="19" t="s">
        <v>117</v>
      </c>
      <c r="B58" s="20" t="s">
        <v>118</v>
      </c>
      <c r="C58" s="21"/>
      <c r="D58" s="22"/>
    </row>
    <row r="59" s="18" customFormat="true" ht="12" hidden="false" customHeight="true" outlineLevel="0" collapsed="false">
      <c r="A59" s="23" t="s">
        <v>119</v>
      </c>
      <c r="B59" s="24" t="s">
        <v>120</v>
      </c>
      <c r="C59" s="25"/>
      <c r="D59" s="26"/>
    </row>
    <row r="60" s="18" customFormat="true" ht="12" hidden="false" customHeight="true" outlineLevel="0" collapsed="false">
      <c r="A60" s="23" t="s">
        <v>121</v>
      </c>
      <c r="B60" s="24" t="s">
        <v>122</v>
      </c>
      <c r="C60" s="25"/>
      <c r="D60" s="26"/>
    </row>
    <row r="61" s="18" customFormat="true" ht="12" hidden="false" customHeight="true" outlineLevel="0" collapsed="false">
      <c r="A61" s="28" t="s">
        <v>123</v>
      </c>
      <c r="B61" s="29" t="s">
        <v>124</v>
      </c>
      <c r="C61" s="30"/>
      <c r="D61" s="31"/>
    </row>
    <row r="62" s="18" customFormat="true" ht="12" hidden="false" customHeight="true" outlineLevel="0" collapsed="false">
      <c r="A62" s="36" t="s">
        <v>125</v>
      </c>
      <c r="B62" s="15" t="s">
        <v>126</v>
      </c>
      <c r="C62" s="16"/>
      <c r="D62" s="17"/>
    </row>
    <row r="63" s="18" customFormat="true" ht="12" hidden="false" customHeight="true" outlineLevel="0" collapsed="false">
      <c r="A63" s="37" t="s">
        <v>127</v>
      </c>
      <c r="B63" s="32" t="s">
        <v>128</v>
      </c>
      <c r="C63" s="16"/>
      <c r="D63" s="17"/>
    </row>
    <row r="64" s="18" customFormat="true" ht="12" hidden="false" customHeight="true" outlineLevel="0" collapsed="false">
      <c r="A64" s="19" t="s">
        <v>129</v>
      </c>
      <c r="B64" s="20" t="s">
        <v>130</v>
      </c>
      <c r="C64" s="21"/>
      <c r="D64" s="22"/>
    </row>
    <row r="65" s="18" customFormat="true" ht="12" hidden="false" customHeight="true" outlineLevel="0" collapsed="false">
      <c r="A65" s="23" t="s">
        <v>131</v>
      </c>
      <c r="B65" s="24" t="s">
        <v>132</v>
      </c>
      <c r="C65" s="25"/>
      <c r="D65" s="26"/>
    </row>
    <row r="66" s="18" customFormat="true" ht="12" hidden="false" customHeight="true" outlineLevel="0" collapsed="false">
      <c r="A66" s="28" t="s">
        <v>133</v>
      </c>
      <c r="B66" s="38" t="s">
        <v>134</v>
      </c>
      <c r="C66" s="30"/>
      <c r="D66" s="31"/>
    </row>
    <row r="67" s="18" customFormat="true" ht="12" hidden="false" customHeight="true" outlineLevel="0" collapsed="false">
      <c r="A67" s="37" t="s">
        <v>135</v>
      </c>
      <c r="B67" s="32" t="s">
        <v>136</v>
      </c>
      <c r="C67" s="16"/>
      <c r="D67" s="17"/>
    </row>
    <row r="68" s="18" customFormat="true" ht="12" hidden="false" customHeight="true" outlineLevel="0" collapsed="false">
      <c r="A68" s="19" t="s">
        <v>137</v>
      </c>
      <c r="B68" s="20" t="s">
        <v>138</v>
      </c>
      <c r="C68" s="21"/>
      <c r="D68" s="22"/>
    </row>
    <row r="69" s="18" customFormat="true" ht="12" hidden="false" customHeight="true" outlineLevel="0" collapsed="false">
      <c r="A69" s="23" t="s">
        <v>139</v>
      </c>
      <c r="B69" s="24" t="s">
        <v>140</v>
      </c>
      <c r="C69" s="25"/>
      <c r="D69" s="26"/>
    </row>
    <row r="70" s="18" customFormat="true" ht="12" hidden="false" customHeight="true" outlineLevel="0" collapsed="false">
      <c r="A70" s="23" t="s">
        <v>141</v>
      </c>
      <c r="B70" s="24" t="s">
        <v>142</v>
      </c>
      <c r="C70" s="25"/>
      <c r="D70" s="26"/>
    </row>
    <row r="71" s="18" customFormat="true" ht="12" hidden="false" customHeight="true" outlineLevel="0" collapsed="false">
      <c r="A71" s="28" t="s">
        <v>143</v>
      </c>
      <c r="B71" s="29" t="s">
        <v>144</v>
      </c>
      <c r="C71" s="30"/>
      <c r="D71" s="31"/>
    </row>
    <row r="72" s="18" customFormat="true" ht="12" hidden="false" customHeight="true" outlineLevel="0" collapsed="false">
      <c r="A72" s="37" t="s">
        <v>145</v>
      </c>
      <c r="B72" s="32" t="s">
        <v>146</v>
      </c>
      <c r="C72" s="16"/>
      <c r="D72" s="17"/>
    </row>
    <row r="73" s="18" customFormat="true" ht="12" hidden="false" customHeight="true" outlineLevel="0" collapsed="false">
      <c r="A73" s="19" t="s">
        <v>147</v>
      </c>
      <c r="B73" s="20" t="s">
        <v>148</v>
      </c>
      <c r="C73" s="21"/>
      <c r="D73" s="22"/>
    </row>
    <row r="74" s="18" customFormat="true" ht="12" hidden="false" customHeight="true" outlineLevel="0" collapsed="false">
      <c r="A74" s="28" t="s">
        <v>149</v>
      </c>
      <c r="B74" s="29" t="s">
        <v>150</v>
      </c>
      <c r="C74" s="30"/>
      <c r="D74" s="31"/>
    </row>
    <row r="75" s="18" customFormat="true" ht="12" hidden="false" customHeight="true" outlineLevel="0" collapsed="false">
      <c r="A75" s="37" t="s">
        <v>151</v>
      </c>
      <c r="B75" s="32" t="s">
        <v>152</v>
      </c>
      <c r="C75" s="16"/>
      <c r="D75" s="17"/>
    </row>
    <row r="76" s="18" customFormat="true" ht="12" hidden="false" customHeight="true" outlineLevel="0" collapsed="false">
      <c r="A76" s="19" t="s">
        <v>153</v>
      </c>
      <c r="B76" s="20" t="s">
        <v>154</v>
      </c>
      <c r="C76" s="21"/>
      <c r="D76" s="22"/>
    </row>
    <row r="77" s="18" customFormat="true" ht="12" hidden="false" customHeight="true" outlineLevel="0" collapsed="false">
      <c r="A77" s="23" t="s">
        <v>155</v>
      </c>
      <c r="B77" s="24" t="s">
        <v>156</v>
      </c>
      <c r="C77" s="25"/>
      <c r="D77" s="26"/>
    </row>
    <row r="78" s="18" customFormat="true" ht="12" hidden="false" customHeight="true" outlineLevel="0" collapsed="false">
      <c r="A78" s="28" t="s">
        <v>157</v>
      </c>
      <c r="B78" s="29" t="s">
        <v>158</v>
      </c>
      <c r="C78" s="30"/>
      <c r="D78" s="31"/>
    </row>
    <row r="79" s="18" customFormat="true" ht="12" hidden="false" customHeight="true" outlineLevel="0" collapsed="false">
      <c r="A79" s="37" t="s">
        <v>159</v>
      </c>
      <c r="B79" s="32" t="s">
        <v>160</v>
      </c>
      <c r="C79" s="16"/>
      <c r="D79" s="17"/>
    </row>
    <row r="80" s="18" customFormat="true" ht="12" hidden="false" customHeight="true" outlineLevel="0" collapsed="false">
      <c r="A80" s="39" t="s">
        <v>161</v>
      </c>
      <c r="B80" s="20" t="s">
        <v>162</v>
      </c>
      <c r="C80" s="21"/>
      <c r="D80" s="22"/>
    </row>
    <row r="81" s="18" customFormat="true" ht="12" hidden="false" customHeight="true" outlineLevel="0" collapsed="false">
      <c r="A81" s="40" t="s">
        <v>163</v>
      </c>
      <c r="B81" s="24" t="s">
        <v>164</v>
      </c>
      <c r="C81" s="25"/>
      <c r="D81" s="26"/>
    </row>
    <row r="82" s="18" customFormat="true" ht="12" hidden="false" customHeight="true" outlineLevel="0" collapsed="false">
      <c r="A82" s="40" t="s">
        <v>165</v>
      </c>
      <c r="B82" s="24" t="s">
        <v>166</v>
      </c>
      <c r="C82" s="25"/>
      <c r="D82" s="26"/>
    </row>
    <row r="83" s="18" customFormat="true" ht="12" hidden="false" customHeight="true" outlineLevel="0" collapsed="false">
      <c r="A83" s="41" t="s">
        <v>167</v>
      </c>
      <c r="B83" s="29" t="s">
        <v>168</v>
      </c>
      <c r="C83" s="30"/>
      <c r="D83" s="31"/>
    </row>
    <row r="84" s="18" customFormat="true" ht="12" hidden="false" customHeight="true" outlineLevel="0" collapsed="false">
      <c r="A84" s="37" t="s">
        <v>169</v>
      </c>
      <c r="B84" s="32" t="s">
        <v>170</v>
      </c>
      <c r="C84" s="42"/>
      <c r="D84" s="43"/>
    </row>
    <row r="85" s="18" customFormat="true" ht="13.5" hidden="false" customHeight="true" outlineLevel="0" collapsed="false">
      <c r="A85" s="37" t="s">
        <v>171</v>
      </c>
      <c r="B85" s="32" t="s">
        <v>172</v>
      </c>
      <c r="C85" s="42"/>
      <c r="D85" s="44"/>
    </row>
    <row r="86" s="18" customFormat="true" ht="15.75" hidden="false" customHeight="true" outlineLevel="0" collapsed="false">
      <c r="A86" s="37" t="s">
        <v>173</v>
      </c>
      <c r="B86" s="45" t="s">
        <v>174</v>
      </c>
      <c r="C86" s="16"/>
      <c r="D86" s="17"/>
    </row>
    <row r="87" s="18" customFormat="true" ht="16.5" hidden="false" customHeight="true" outlineLevel="0" collapsed="false">
      <c r="A87" s="46" t="s">
        <v>175</v>
      </c>
      <c r="B87" s="47" t="s">
        <v>176</v>
      </c>
      <c r="C87" s="16"/>
      <c r="D87" s="17"/>
    </row>
    <row r="88" s="18" customFormat="true" ht="83.25" hidden="false" customHeight="true" outlineLevel="0" collapsed="false">
      <c r="A88" s="48"/>
      <c r="B88" s="49"/>
      <c r="C88" s="50"/>
    </row>
    <row r="89" customFormat="false" ht="16.5" hidden="false" customHeight="true" outlineLevel="0" collapsed="false">
      <c r="A89" s="4" t="s">
        <v>177</v>
      </c>
      <c r="B89" s="4"/>
      <c r="C89" s="4"/>
      <c r="D89" s="4"/>
    </row>
    <row r="90" s="53" customFormat="true" ht="16.5" hidden="false" customHeight="true" outlineLevel="0" collapsed="false">
      <c r="A90" s="51" t="s">
        <v>178</v>
      </c>
      <c r="B90" s="51"/>
      <c r="C90" s="52" t="s">
        <v>2</v>
      </c>
      <c r="D90" s="52"/>
    </row>
    <row r="91" customFormat="false" ht="38.1" hidden="false" customHeight="true" outlineLevel="0" collapsed="false">
      <c r="A91" s="7" t="s">
        <v>3</v>
      </c>
      <c r="B91" s="8" t="s">
        <v>179</v>
      </c>
      <c r="C91" s="8" t="s">
        <v>5</v>
      </c>
      <c r="D91" s="9" t="s">
        <v>6</v>
      </c>
    </row>
    <row r="92" s="13" customFormat="true" ht="12" hidden="false" customHeight="true" outlineLevel="0" collapsed="false">
      <c r="A92" s="54" t="s">
        <v>7</v>
      </c>
      <c r="B92" s="55" t="s">
        <v>8</v>
      </c>
      <c r="C92" s="12" t="s">
        <v>9</v>
      </c>
      <c r="D92" s="12"/>
    </row>
    <row r="93" customFormat="false" ht="12" hidden="false" customHeight="true" outlineLevel="0" collapsed="false">
      <c r="A93" s="56" t="s">
        <v>10</v>
      </c>
      <c r="B93" s="57" t="s">
        <v>180</v>
      </c>
      <c r="C93" s="16"/>
      <c r="D93" s="17"/>
    </row>
    <row r="94" customFormat="false" ht="12" hidden="false" customHeight="true" outlineLevel="0" collapsed="false">
      <c r="A94" s="58" t="s">
        <v>12</v>
      </c>
      <c r="B94" s="59" t="s">
        <v>181</v>
      </c>
      <c r="C94" s="21"/>
      <c r="D94" s="60"/>
    </row>
    <row r="95" customFormat="false" ht="12" hidden="false" customHeight="true" outlineLevel="0" collapsed="false">
      <c r="A95" s="23" t="s">
        <v>14</v>
      </c>
      <c r="B95" s="61" t="s">
        <v>182</v>
      </c>
      <c r="C95" s="25"/>
      <c r="D95" s="62"/>
    </row>
    <row r="96" customFormat="false" ht="12" hidden="false" customHeight="true" outlineLevel="0" collapsed="false">
      <c r="A96" s="23" t="s">
        <v>16</v>
      </c>
      <c r="B96" s="61" t="s">
        <v>183</v>
      </c>
      <c r="C96" s="25"/>
      <c r="D96" s="62"/>
    </row>
    <row r="97" customFormat="false" ht="12" hidden="false" customHeight="true" outlineLevel="0" collapsed="false">
      <c r="A97" s="23" t="s">
        <v>18</v>
      </c>
      <c r="B97" s="63" t="s">
        <v>184</v>
      </c>
      <c r="C97" s="25"/>
      <c r="D97" s="62"/>
    </row>
    <row r="98" customFormat="false" ht="12" hidden="false" customHeight="true" outlineLevel="0" collapsed="false">
      <c r="A98" s="23" t="s">
        <v>185</v>
      </c>
      <c r="B98" s="64" t="s">
        <v>186</v>
      </c>
      <c r="C98" s="25"/>
      <c r="D98" s="65"/>
    </row>
    <row r="99" customFormat="false" ht="12" hidden="false" customHeight="true" outlineLevel="0" collapsed="false">
      <c r="A99" s="23" t="s">
        <v>22</v>
      </c>
      <c r="B99" s="61" t="s">
        <v>187</v>
      </c>
      <c r="C99" s="25"/>
      <c r="D99" s="65"/>
    </row>
    <row r="100" customFormat="false" ht="12" hidden="false" customHeight="true" outlineLevel="0" collapsed="false">
      <c r="A100" s="23" t="s">
        <v>188</v>
      </c>
      <c r="B100" s="66" t="s">
        <v>189</v>
      </c>
      <c r="C100" s="25"/>
      <c r="D100" s="62"/>
    </row>
    <row r="101" customFormat="false" ht="12" hidden="false" customHeight="true" outlineLevel="0" collapsed="false">
      <c r="A101" s="23" t="s">
        <v>190</v>
      </c>
      <c r="B101" s="66" t="s">
        <v>191</v>
      </c>
      <c r="C101" s="25"/>
      <c r="D101" s="62"/>
    </row>
    <row r="102" customFormat="false" ht="12" hidden="false" customHeight="true" outlineLevel="0" collapsed="false">
      <c r="A102" s="23" t="s">
        <v>192</v>
      </c>
      <c r="B102" s="67" t="s">
        <v>193</v>
      </c>
      <c r="C102" s="25"/>
      <c r="D102" s="62"/>
    </row>
    <row r="103" customFormat="false" ht="12" hidden="false" customHeight="true" outlineLevel="0" collapsed="false">
      <c r="A103" s="23" t="s">
        <v>194</v>
      </c>
      <c r="B103" s="68" t="s">
        <v>195</v>
      </c>
      <c r="C103" s="25"/>
      <c r="D103" s="62"/>
    </row>
    <row r="104" customFormat="false" ht="12" hidden="false" customHeight="true" outlineLevel="0" collapsed="false">
      <c r="A104" s="23" t="s">
        <v>196</v>
      </c>
      <c r="B104" s="68" t="s">
        <v>197</v>
      </c>
      <c r="C104" s="25"/>
      <c r="D104" s="62"/>
    </row>
    <row r="105" customFormat="false" ht="12" hidden="false" customHeight="true" outlineLevel="0" collapsed="false">
      <c r="A105" s="23" t="s">
        <v>198</v>
      </c>
      <c r="B105" s="67" t="s">
        <v>199</v>
      </c>
      <c r="C105" s="25"/>
      <c r="D105" s="62"/>
      <c r="I105" s="69"/>
    </row>
    <row r="106" customFormat="false" ht="12" hidden="false" customHeight="true" outlineLevel="0" collapsed="false">
      <c r="A106" s="23" t="s">
        <v>200</v>
      </c>
      <c r="B106" s="67" t="s">
        <v>201</v>
      </c>
      <c r="C106" s="25"/>
      <c r="D106" s="62"/>
    </row>
    <row r="107" customFormat="false" ht="12" hidden="false" customHeight="true" outlineLevel="0" collapsed="false">
      <c r="A107" s="23" t="s">
        <v>202</v>
      </c>
      <c r="B107" s="68" t="s">
        <v>203</v>
      </c>
      <c r="C107" s="25"/>
      <c r="D107" s="62"/>
    </row>
    <row r="108" customFormat="false" ht="12" hidden="false" customHeight="true" outlineLevel="0" collapsed="false">
      <c r="A108" s="70" t="s">
        <v>204</v>
      </c>
      <c r="B108" s="66" t="s">
        <v>205</v>
      </c>
      <c r="C108" s="25"/>
      <c r="D108" s="62"/>
    </row>
    <row r="109" customFormat="false" ht="12" hidden="false" customHeight="true" outlineLevel="0" collapsed="false">
      <c r="A109" s="23" t="s">
        <v>206</v>
      </c>
      <c r="B109" s="66" t="s">
        <v>207</v>
      </c>
      <c r="C109" s="25"/>
      <c r="D109" s="62"/>
    </row>
    <row r="110" customFormat="false" ht="12" hidden="false" customHeight="true" outlineLevel="0" collapsed="false">
      <c r="A110" s="28" t="s">
        <v>208</v>
      </c>
      <c r="B110" s="66" t="s">
        <v>209</v>
      </c>
      <c r="C110" s="25"/>
      <c r="D110" s="62"/>
    </row>
    <row r="111" customFormat="false" ht="12" hidden="false" customHeight="true" outlineLevel="0" collapsed="false">
      <c r="A111" s="23" t="s">
        <v>210</v>
      </c>
      <c r="B111" s="63" t="s">
        <v>211</v>
      </c>
      <c r="C111" s="25"/>
      <c r="D111" s="62"/>
    </row>
    <row r="112" customFormat="false" ht="12" hidden="false" customHeight="true" outlineLevel="0" collapsed="false">
      <c r="A112" s="23" t="s">
        <v>212</v>
      </c>
      <c r="B112" s="61" t="s">
        <v>213</v>
      </c>
      <c r="C112" s="25"/>
      <c r="D112" s="62"/>
    </row>
    <row r="113" customFormat="false" ht="12" hidden="false" customHeight="true" outlineLevel="0" collapsed="false">
      <c r="A113" s="71" t="s">
        <v>214</v>
      </c>
      <c r="B113" s="72" t="s">
        <v>215</v>
      </c>
      <c r="C113" s="30"/>
      <c r="D113" s="73"/>
    </row>
    <row r="114" customFormat="false" ht="12" hidden="false" customHeight="true" outlineLevel="0" collapsed="false">
      <c r="A114" s="74" t="s">
        <v>24</v>
      </c>
      <c r="B114" s="75" t="s">
        <v>216</v>
      </c>
      <c r="C114" s="16"/>
      <c r="D114" s="17"/>
    </row>
    <row r="115" customFormat="false" ht="12" hidden="false" customHeight="true" outlineLevel="0" collapsed="false">
      <c r="A115" s="19" t="s">
        <v>26</v>
      </c>
      <c r="B115" s="61" t="s">
        <v>217</v>
      </c>
      <c r="C115" s="21"/>
      <c r="D115" s="60"/>
    </row>
    <row r="116" customFormat="false" ht="12" hidden="false" customHeight="true" outlineLevel="0" collapsed="false">
      <c r="A116" s="19" t="s">
        <v>28</v>
      </c>
      <c r="B116" s="76" t="s">
        <v>218</v>
      </c>
      <c r="C116" s="25"/>
      <c r="D116" s="62"/>
    </row>
    <row r="117" customFormat="false" ht="12" hidden="false" customHeight="true" outlineLevel="0" collapsed="false">
      <c r="A117" s="19" t="s">
        <v>30</v>
      </c>
      <c r="B117" s="76" t="s">
        <v>219</v>
      </c>
      <c r="C117" s="25"/>
      <c r="D117" s="62"/>
    </row>
    <row r="118" customFormat="false" ht="12" hidden="false" customHeight="true" outlineLevel="0" collapsed="false">
      <c r="A118" s="19" t="s">
        <v>32</v>
      </c>
      <c r="B118" s="76" t="s">
        <v>220</v>
      </c>
      <c r="C118" s="25"/>
      <c r="D118" s="62"/>
    </row>
    <row r="119" customFormat="false" ht="12" hidden="false" customHeight="true" outlineLevel="0" collapsed="false">
      <c r="A119" s="19" t="s">
        <v>34</v>
      </c>
      <c r="B119" s="29" t="s">
        <v>221</v>
      </c>
      <c r="C119" s="25"/>
      <c r="D119" s="62"/>
    </row>
    <row r="120" customFormat="false" ht="12" hidden="false" customHeight="true" outlineLevel="0" collapsed="false">
      <c r="A120" s="19" t="s">
        <v>36</v>
      </c>
      <c r="B120" s="27" t="s">
        <v>222</v>
      </c>
      <c r="C120" s="25"/>
      <c r="D120" s="62"/>
    </row>
    <row r="121" customFormat="false" ht="12" hidden="false" customHeight="true" outlineLevel="0" collapsed="false">
      <c r="A121" s="19" t="s">
        <v>223</v>
      </c>
      <c r="B121" s="77" t="s">
        <v>224</v>
      </c>
      <c r="C121" s="25"/>
      <c r="D121" s="62"/>
    </row>
    <row r="122" customFormat="false" ht="15.75" hidden="false" customHeight="false" outlineLevel="0" collapsed="false">
      <c r="A122" s="19" t="s">
        <v>225</v>
      </c>
      <c r="B122" s="68" t="s">
        <v>197</v>
      </c>
      <c r="C122" s="25"/>
      <c r="D122" s="62"/>
    </row>
    <row r="123" customFormat="false" ht="12" hidden="false" customHeight="true" outlineLevel="0" collapsed="false">
      <c r="A123" s="19" t="s">
        <v>226</v>
      </c>
      <c r="B123" s="68" t="s">
        <v>227</v>
      </c>
      <c r="C123" s="25"/>
      <c r="D123" s="62"/>
    </row>
    <row r="124" customFormat="false" ht="12" hidden="false" customHeight="true" outlineLevel="0" collapsed="false">
      <c r="A124" s="19" t="s">
        <v>228</v>
      </c>
      <c r="B124" s="68" t="s">
        <v>229</v>
      </c>
      <c r="C124" s="25"/>
      <c r="D124" s="62"/>
    </row>
    <row r="125" customFormat="false" ht="12" hidden="false" customHeight="true" outlineLevel="0" collapsed="false">
      <c r="A125" s="19" t="s">
        <v>230</v>
      </c>
      <c r="B125" s="68" t="s">
        <v>203</v>
      </c>
      <c r="C125" s="25"/>
      <c r="D125" s="62"/>
    </row>
    <row r="126" customFormat="false" ht="12" hidden="false" customHeight="true" outlineLevel="0" collapsed="false">
      <c r="A126" s="19" t="s">
        <v>231</v>
      </c>
      <c r="B126" s="68" t="s">
        <v>232</v>
      </c>
      <c r="C126" s="25"/>
      <c r="D126" s="62"/>
    </row>
    <row r="127" customFormat="false" ht="16.5" hidden="false" customHeight="false" outlineLevel="0" collapsed="false">
      <c r="A127" s="70" t="s">
        <v>233</v>
      </c>
      <c r="B127" s="68" t="s">
        <v>234</v>
      </c>
      <c r="C127" s="30"/>
      <c r="D127" s="73"/>
    </row>
    <row r="128" customFormat="false" ht="12" hidden="false" customHeight="true" outlineLevel="0" collapsed="false">
      <c r="A128" s="14" t="s">
        <v>38</v>
      </c>
      <c r="B128" s="78" t="s">
        <v>235</v>
      </c>
      <c r="C128" s="16"/>
      <c r="D128" s="17"/>
    </row>
    <row r="129" customFormat="false" ht="12" hidden="false" customHeight="true" outlineLevel="0" collapsed="false">
      <c r="A129" s="14" t="s">
        <v>236</v>
      </c>
      <c r="B129" s="78" t="s">
        <v>237</v>
      </c>
      <c r="C129" s="16"/>
      <c r="D129" s="17"/>
    </row>
    <row r="130" customFormat="false" ht="12" hidden="false" customHeight="true" outlineLevel="0" collapsed="false">
      <c r="A130" s="19" t="s">
        <v>54</v>
      </c>
      <c r="B130" s="76" t="s">
        <v>238</v>
      </c>
      <c r="C130" s="21"/>
      <c r="D130" s="60"/>
    </row>
    <row r="131" customFormat="false" ht="12" hidden="false" customHeight="true" outlineLevel="0" collapsed="false">
      <c r="A131" s="19" t="s">
        <v>62</v>
      </c>
      <c r="B131" s="76" t="s">
        <v>239</v>
      </c>
      <c r="C131" s="25"/>
      <c r="D131" s="62"/>
    </row>
    <row r="132" customFormat="false" ht="12" hidden="false" customHeight="true" outlineLevel="0" collapsed="false">
      <c r="A132" s="70" t="s">
        <v>64</v>
      </c>
      <c r="B132" s="76" t="s">
        <v>240</v>
      </c>
      <c r="C132" s="30"/>
      <c r="D132" s="73"/>
    </row>
    <row r="133" customFormat="false" ht="12" hidden="false" customHeight="true" outlineLevel="0" collapsed="false">
      <c r="A133" s="14" t="s">
        <v>68</v>
      </c>
      <c r="B133" s="78" t="s">
        <v>241</v>
      </c>
      <c r="C133" s="16"/>
      <c r="D133" s="17"/>
    </row>
    <row r="134" customFormat="false" ht="12" hidden="false" customHeight="true" outlineLevel="0" collapsed="false">
      <c r="A134" s="19" t="s">
        <v>70</v>
      </c>
      <c r="B134" s="79" t="s">
        <v>242</v>
      </c>
      <c r="C134" s="21"/>
      <c r="D134" s="60"/>
    </row>
    <row r="135" customFormat="false" ht="12" hidden="false" customHeight="true" outlineLevel="0" collapsed="false">
      <c r="A135" s="19" t="s">
        <v>72</v>
      </c>
      <c r="B135" s="79" t="s">
        <v>243</v>
      </c>
      <c r="C135" s="25"/>
      <c r="D135" s="62"/>
    </row>
    <row r="136" customFormat="false" ht="12" hidden="false" customHeight="true" outlineLevel="0" collapsed="false">
      <c r="A136" s="19" t="s">
        <v>74</v>
      </c>
      <c r="B136" s="79" t="s">
        <v>244</v>
      </c>
      <c r="C136" s="25"/>
      <c r="D136" s="62"/>
    </row>
    <row r="137" customFormat="false" ht="12" hidden="false" customHeight="true" outlineLevel="0" collapsed="false">
      <c r="A137" s="19" t="s">
        <v>76</v>
      </c>
      <c r="B137" s="79" t="s">
        <v>245</v>
      </c>
      <c r="C137" s="25"/>
      <c r="D137" s="62"/>
    </row>
    <row r="138" customFormat="false" ht="12" hidden="false" customHeight="true" outlineLevel="0" collapsed="false">
      <c r="A138" s="19" t="s">
        <v>78</v>
      </c>
      <c r="B138" s="79" t="s">
        <v>246</v>
      </c>
      <c r="C138" s="25"/>
      <c r="D138" s="62"/>
    </row>
    <row r="139" customFormat="false" ht="12" hidden="false" customHeight="true" outlineLevel="0" collapsed="false">
      <c r="A139" s="70" t="s">
        <v>80</v>
      </c>
      <c r="B139" s="79" t="s">
        <v>247</v>
      </c>
      <c r="C139" s="30"/>
      <c r="D139" s="73"/>
    </row>
    <row r="140" customFormat="false" ht="12" hidden="false" customHeight="true" outlineLevel="0" collapsed="false">
      <c r="A140" s="14" t="s">
        <v>93</v>
      </c>
      <c r="B140" s="78" t="s">
        <v>248</v>
      </c>
      <c r="C140" s="80"/>
      <c r="D140" s="81"/>
    </row>
    <row r="141" customFormat="false" ht="12" hidden="false" customHeight="true" outlineLevel="0" collapsed="false">
      <c r="A141" s="19" t="s">
        <v>95</v>
      </c>
      <c r="B141" s="79" t="s">
        <v>249</v>
      </c>
      <c r="C141" s="21"/>
      <c r="D141" s="60"/>
    </row>
    <row r="142" customFormat="false" ht="12" hidden="false" customHeight="true" outlineLevel="0" collapsed="false">
      <c r="A142" s="19" t="s">
        <v>97</v>
      </c>
      <c r="B142" s="79" t="s">
        <v>250</v>
      </c>
      <c r="C142" s="25"/>
      <c r="D142" s="62"/>
    </row>
    <row r="143" customFormat="false" ht="12" hidden="false" customHeight="true" outlineLevel="0" collapsed="false">
      <c r="A143" s="19" t="s">
        <v>99</v>
      </c>
      <c r="B143" s="79" t="s">
        <v>251</v>
      </c>
      <c r="C143" s="25"/>
      <c r="D143" s="62"/>
    </row>
    <row r="144" customFormat="false" ht="12" hidden="false" customHeight="true" outlineLevel="0" collapsed="false">
      <c r="A144" s="70" t="s">
        <v>101</v>
      </c>
      <c r="B144" s="82" t="s">
        <v>252</v>
      </c>
      <c r="C144" s="30"/>
      <c r="D144" s="73"/>
    </row>
    <row r="145" customFormat="false" ht="12" hidden="false" customHeight="true" outlineLevel="0" collapsed="false">
      <c r="A145" s="14" t="s">
        <v>253</v>
      </c>
      <c r="B145" s="78" t="s">
        <v>254</v>
      </c>
      <c r="C145" s="83"/>
      <c r="D145" s="84"/>
    </row>
    <row r="146" customFormat="false" ht="12" hidden="false" customHeight="true" outlineLevel="0" collapsed="false">
      <c r="A146" s="19" t="s">
        <v>107</v>
      </c>
      <c r="B146" s="79" t="s">
        <v>255</v>
      </c>
      <c r="C146" s="21"/>
      <c r="D146" s="60"/>
    </row>
    <row r="147" customFormat="false" ht="12" hidden="false" customHeight="true" outlineLevel="0" collapsed="false">
      <c r="A147" s="19" t="s">
        <v>109</v>
      </c>
      <c r="B147" s="79" t="s">
        <v>256</v>
      </c>
      <c r="C147" s="25"/>
      <c r="D147" s="62"/>
    </row>
    <row r="148" customFormat="false" ht="12" hidden="false" customHeight="true" outlineLevel="0" collapsed="false">
      <c r="A148" s="19" t="s">
        <v>111</v>
      </c>
      <c r="B148" s="79" t="s">
        <v>257</v>
      </c>
      <c r="C148" s="25"/>
      <c r="D148" s="62"/>
    </row>
    <row r="149" customFormat="false" ht="12" hidden="false" customHeight="true" outlineLevel="0" collapsed="false">
      <c r="A149" s="19" t="s">
        <v>113</v>
      </c>
      <c r="B149" s="79" t="s">
        <v>258</v>
      </c>
      <c r="C149" s="25"/>
      <c r="D149" s="62"/>
    </row>
    <row r="150" customFormat="false" ht="12" hidden="false" customHeight="true" outlineLevel="0" collapsed="false">
      <c r="A150" s="19" t="s">
        <v>259</v>
      </c>
      <c r="B150" s="79" t="s">
        <v>260</v>
      </c>
      <c r="C150" s="30"/>
      <c r="D150" s="73"/>
    </row>
    <row r="151" customFormat="false" ht="12" hidden="false" customHeight="true" outlineLevel="0" collapsed="false">
      <c r="A151" s="14" t="s">
        <v>115</v>
      </c>
      <c r="B151" s="78" t="s">
        <v>261</v>
      </c>
      <c r="C151" s="85"/>
      <c r="D151" s="86"/>
    </row>
    <row r="152" customFormat="false" ht="12" hidden="false" customHeight="true" outlineLevel="0" collapsed="false">
      <c r="A152" s="14" t="s">
        <v>262</v>
      </c>
      <c r="B152" s="78" t="s">
        <v>263</v>
      </c>
      <c r="C152" s="85"/>
      <c r="D152" s="86"/>
    </row>
    <row r="153" customFormat="false" ht="15" hidden="false" customHeight="true" outlineLevel="0" collapsed="false">
      <c r="A153" s="14" t="s">
        <v>264</v>
      </c>
      <c r="B153" s="78" t="s">
        <v>265</v>
      </c>
      <c r="C153" s="83"/>
      <c r="D153" s="84"/>
      <c r="F153" s="87"/>
      <c r="G153" s="88"/>
      <c r="H153" s="88"/>
      <c r="I153" s="88"/>
    </row>
    <row r="154" s="18" customFormat="true" ht="12.95" hidden="false" customHeight="true" outlineLevel="0" collapsed="false">
      <c r="A154" s="89" t="s">
        <v>266</v>
      </c>
      <c r="B154" s="90" t="s">
        <v>267</v>
      </c>
      <c r="C154" s="83"/>
      <c r="D154" s="84"/>
    </row>
    <row r="155" customFormat="false" ht="7.5" hidden="false" customHeight="true" outlineLevel="0" collapsed="false"/>
    <row r="157" customFormat="false" ht="15" hidden="false" customHeight="true" outlineLevel="0" collapsed="false"/>
    <row r="158" customFormat="false" ht="13.5" hidden="false" customHeight="true" outlineLevel="0" collapsed="false"/>
    <row r="159" customFormat="false" ht="27.75" hidden="false" customHeight="true" outlineLevel="0" collapsed="false"/>
  </sheetData>
  <mergeCells count="9">
    <mergeCell ref="A1:D1"/>
    <mergeCell ref="A2:B2"/>
    <mergeCell ref="C2:D2"/>
    <mergeCell ref="C4:D4"/>
    <mergeCell ref="C7:D9"/>
    <mergeCell ref="A89:D89"/>
    <mergeCell ref="A90:B90"/>
    <mergeCell ref="C90:D90"/>
    <mergeCell ref="C92:D92"/>
  </mergeCells>
  <printOptions headings="false" gridLines="false" gridLinesSet="true" horizontalCentered="true" verticalCentered="false"/>
  <pageMargins left="0.7875" right="0.7875" top="1.47013888888889" bottom="0.865972222222222" header="0.7875" footer="0.511805555555555"/>
  <pageSetup paperSize="9" scale="74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&amp;C&amp;12Tiszatarján Község Önkormányzata
2018. ÉVI ÁLLAMIGAZGATÁSI FELADATAINAK MÉRLEGE&amp;R&amp;9 1.4. melléklet a ......./2019. (..........) önkormányzati rendelethez</oddHeader>
    <oddFooter/>
  </headerFooter>
  <rowBreaks count="1" manualBreakCount="1">
    <brk id="88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H33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D6" activeCellId="0" sqref="D6"/>
    </sheetView>
  </sheetViews>
  <sheetFormatPr defaultRowHeight="12.75" zeroHeight="false" outlineLevelRow="0" outlineLevelCol="0"/>
  <cols>
    <col collapsed="false" customWidth="true" hidden="false" outlineLevel="0" max="1" min="1" style="92" width="6.82"/>
    <col collapsed="false" customWidth="true" hidden="false" outlineLevel="0" max="2" min="2" style="93" width="47.82"/>
    <col collapsed="false" customWidth="true" hidden="false" outlineLevel="0" max="4" min="3" style="92" width="14.33"/>
    <col collapsed="false" customWidth="true" hidden="false" outlineLevel="0" max="5" min="5" style="92" width="44.83"/>
    <col collapsed="false" customWidth="true" hidden="false" outlineLevel="0" max="7" min="6" style="92" width="14.33"/>
    <col collapsed="false" customWidth="true" hidden="false" outlineLevel="0" max="8" min="8" style="92" width="4.83"/>
    <col collapsed="false" customWidth="true" hidden="false" outlineLevel="0" max="1025" min="9" style="92" width="9.33"/>
  </cols>
  <sheetData>
    <row r="1" customFormat="false" ht="39.75" hidden="false" customHeight="true" outlineLevel="0" collapsed="false">
      <c r="A1" s="94" t="s">
        <v>269</v>
      </c>
      <c r="B1" s="94"/>
      <c r="C1" s="94"/>
      <c r="D1" s="94"/>
      <c r="E1" s="94"/>
      <c r="F1" s="94"/>
      <c r="G1" s="94"/>
      <c r="H1" s="95" t="s">
        <v>270</v>
      </c>
    </row>
    <row r="2" customFormat="false" ht="18.75" hidden="false" customHeight="true" outlineLevel="0" collapsed="false">
      <c r="A2" s="96" t="s">
        <v>271</v>
      </c>
      <c r="B2" s="96"/>
      <c r="C2" s="96"/>
      <c r="D2" s="96"/>
      <c r="E2" s="96"/>
      <c r="F2" s="96"/>
      <c r="G2" s="96"/>
      <c r="H2" s="95"/>
    </row>
    <row r="3" customFormat="false" ht="18" hidden="false" customHeight="true" outlineLevel="0" collapsed="false">
      <c r="A3" s="97" t="s">
        <v>3</v>
      </c>
      <c r="B3" s="98" t="s">
        <v>272</v>
      </c>
      <c r="C3" s="98"/>
      <c r="D3" s="98"/>
      <c r="E3" s="99" t="s">
        <v>273</v>
      </c>
      <c r="F3" s="99"/>
      <c r="G3" s="99"/>
      <c r="H3" s="95"/>
    </row>
    <row r="4" s="105" customFormat="true" ht="35.25" hidden="false" customHeight="true" outlineLevel="0" collapsed="false">
      <c r="A4" s="97"/>
      <c r="B4" s="98" t="s">
        <v>274</v>
      </c>
      <c r="C4" s="100" t="str">
        <f aca="false">+'1.1.összevont mérleg'!C3</f>
        <v>Eredeti
előirányzat</v>
      </c>
      <c r="D4" s="101" t="s">
        <v>6</v>
      </c>
      <c r="E4" s="102" t="s">
        <v>274</v>
      </c>
      <c r="F4" s="103" t="s">
        <v>5</v>
      </c>
      <c r="G4" s="104" t="s">
        <v>6</v>
      </c>
      <c r="H4" s="95"/>
    </row>
    <row r="5" s="109" customFormat="true" ht="12" hidden="false" customHeight="true" outlineLevel="0" collapsed="false">
      <c r="A5" s="106" t="s">
        <v>7</v>
      </c>
      <c r="B5" s="107" t="s">
        <v>8</v>
      </c>
      <c r="C5" s="108" t="s">
        <v>9</v>
      </c>
      <c r="D5" s="108"/>
      <c r="E5" s="107" t="s">
        <v>275</v>
      </c>
      <c r="F5" s="108" t="s">
        <v>276</v>
      </c>
      <c r="G5" s="108"/>
      <c r="H5" s="95"/>
    </row>
    <row r="6" customFormat="false" ht="12.95" hidden="false" customHeight="true" outlineLevel="0" collapsed="false">
      <c r="A6" s="110" t="s">
        <v>10</v>
      </c>
      <c r="B6" s="111" t="s">
        <v>277</v>
      </c>
      <c r="C6" s="112" t="n">
        <v>192772854</v>
      </c>
      <c r="D6" s="113" t="n">
        <v>207358247</v>
      </c>
      <c r="E6" s="111" t="s">
        <v>278</v>
      </c>
      <c r="F6" s="21" t="n">
        <v>127994534</v>
      </c>
      <c r="G6" s="60" t="n">
        <v>212844634</v>
      </c>
      <c r="H6" s="95"/>
    </row>
    <row r="7" customFormat="false" ht="12.95" hidden="false" customHeight="true" outlineLevel="0" collapsed="false">
      <c r="A7" s="114" t="s">
        <v>24</v>
      </c>
      <c r="B7" s="115" t="s">
        <v>279</v>
      </c>
      <c r="C7" s="116" t="n">
        <v>38435294</v>
      </c>
      <c r="D7" s="117" t="n">
        <v>204188243</v>
      </c>
      <c r="E7" s="115" t="s">
        <v>182</v>
      </c>
      <c r="F7" s="25" t="n">
        <v>24814574</v>
      </c>
      <c r="G7" s="62" t="n">
        <v>33020064</v>
      </c>
      <c r="H7" s="95"/>
    </row>
    <row r="8" customFormat="false" ht="12.95" hidden="false" customHeight="true" outlineLevel="0" collapsed="false">
      <c r="A8" s="114" t="s">
        <v>38</v>
      </c>
      <c r="B8" s="115" t="s">
        <v>280</v>
      </c>
      <c r="C8" s="118"/>
      <c r="D8" s="119"/>
      <c r="E8" s="115" t="s">
        <v>281</v>
      </c>
      <c r="F8" s="25" t="n">
        <v>88731412</v>
      </c>
      <c r="G8" s="62" t="n">
        <v>155573182</v>
      </c>
      <c r="H8" s="95"/>
    </row>
    <row r="9" customFormat="false" ht="12.95" hidden="false" customHeight="true" outlineLevel="0" collapsed="false">
      <c r="A9" s="114" t="s">
        <v>236</v>
      </c>
      <c r="B9" s="115" t="s">
        <v>282</v>
      </c>
      <c r="C9" s="116" t="n">
        <v>25350000</v>
      </c>
      <c r="D9" s="117" t="n">
        <v>17464600</v>
      </c>
      <c r="E9" s="115" t="s">
        <v>184</v>
      </c>
      <c r="F9" s="25" t="n">
        <v>18669840</v>
      </c>
      <c r="G9" s="62" t="n">
        <v>20625840</v>
      </c>
      <c r="H9" s="95"/>
    </row>
    <row r="10" customFormat="false" ht="12.95" hidden="false" customHeight="true" outlineLevel="0" collapsed="false">
      <c r="A10" s="114" t="s">
        <v>68</v>
      </c>
      <c r="B10" s="120" t="s">
        <v>283</v>
      </c>
      <c r="C10" s="116" t="n">
        <v>10287000</v>
      </c>
      <c r="D10" s="117" t="n">
        <v>23066248</v>
      </c>
      <c r="E10" s="115" t="s">
        <v>186</v>
      </c>
      <c r="F10" s="118" t="n">
        <v>6841640</v>
      </c>
      <c r="G10" s="119" t="n">
        <v>5554125</v>
      </c>
      <c r="H10" s="95"/>
    </row>
    <row r="11" customFormat="false" ht="12.95" hidden="false" customHeight="true" outlineLevel="0" collapsed="false">
      <c r="A11" s="114" t="s">
        <v>93</v>
      </c>
      <c r="B11" s="115" t="s">
        <v>284</v>
      </c>
      <c r="C11" s="121"/>
      <c r="D11" s="119"/>
      <c r="E11" s="115" t="s">
        <v>211</v>
      </c>
      <c r="F11" s="121"/>
      <c r="G11" s="119"/>
      <c r="H11" s="95"/>
    </row>
    <row r="12" customFormat="false" ht="12.95" hidden="false" customHeight="true" outlineLevel="0" collapsed="false">
      <c r="A12" s="114" t="s">
        <v>253</v>
      </c>
      <c r="B12" s="115" t="s">
        <v>285</v>
      </c>
      <c r="C12" s="118"/>
      <c r="D12" s="119"/>
      <c r="E12" s="122"/>
      <c r="F12" s="118"/>
      <c r="G12" s="119"/>
      <c r="H12" s="95"/>
    </row>
    <row r="13" customFormat="false" ht="12.95" hidden="false" customHeight="true" outlineLevel="0" collapsed="false">
      <c r="A13" s="114" t="s">
        <v>115</v>
      </c>
      <c r="B13" s="122"/>
      <c r="C13" s="118"/>
      <c r="D13" s="119"/>
      <c r="E13" s="122"/>
      <c r="F13" s="118"/>
      <c r="G13" s="119"/>
      <c r="H13" s="95"/>
    </row>
    <row r="14" customFormat="false" ht="12.95" hidden="false" customHeight="true" outlineLevel="0" collapsed="false">
      <c r="A14" s="114" t="s">
        <v>262</v>
      </c>
      <c r="B14" s="123"/>
      <c r="C14" s="118"/>
      <c r="D14" s="124"/>
      <c r="E14" s="122"/>
      <c r="F14" s="118"/>
      <c r="G14" s="119"/>
      <c r="H14" s="95"/>
    </row>
    <row r="15" customFormat="false" ht="12.95" hidden="false" customHeight="true" outlineLevel="0" collapsed="false">
      <c r="A15" s="114" t="s">
        <v>264</v>
      </c>
      <c r="B15" s="122"/>
      <c r="C15" s="118"/>
      <c r="D15" s="125"/>
      <c r="E15" s="122"/>
      <c r="F15" s="118"/>
      <c r="G15" s="119"/>
      <c r="H15" s="95"/>
    </row>
    <row r="16" customFormat="false" ht="12.95" hidden="false" customHeight="true" outlineLevel="0" collapsed="false">
      <c r="A16" s="114" t="s">
        <v>266</v>
      </c>
      <c r="B16" s="122"/>
      <c r="C16" s="118"/>
      <c r="D16" s="125"/>
      <c r="E16" s="122"/>
      <c r="F16" s="118"/>
      <c r="G16" s="119"/>
      <c r="H16" s="95"/>
    </row>
    <row r="17" customFormat="false" ht="12.95" hidden="false" customHeight="true" outlineLevel="0" collapsed="false">
      <c r="A17" s="114" t="s">
        <v>286</v>
      </c>
      <c r="B17" s="126"/>
      <c r="C17" s="127"/>
      <c r="D17" s="128"/>
      <c r="E17" s="122"/>
      <c r="F17" s="129"/>
      <c r="G17" s="130"/>
      <c r="H17" s="95"/>
    </row>
    <row r="18" customFormat="false" ht="21.75" hidden="false" customHeight="false" outlineLevel="0" collapsed="false">
      <c r="A18" s="131" t="s">
        <v>287</v>
      </c>
      <c r="B18" s="132" t="s">
        <v>288</v>
      </c>
      <c r="C18" s="133" t="n">
        <f aca="false">SUM(C6:C17)</f>
        <v>266845148</v>
      </c>
      <c r="D18" s="133" t="n">
        <f aca="false">SUM(D6:D17)</f>
        <v>452077338</v>
      </c>
      <c r="E18" s="132" t="s">
        <v>289</v>
      </c>
      <c r="F18" s="133" t="n">
        <f aca="false">SUM(F6:F17)</f>
        <v>267052000</v>
      </c>
      <c r="G18" s="134" t="n">
        <f aca="false">SUM(G6:G17)</f>
        <v>427617845</v>
      </c>
      <c r="H18" s="95"/>
    </row>
    <row r="19" customFormat="false" ht="12.95" hidden="false" customHeight="true" outlineLevel="0" collapsed="false">
      <c r="A19" s="135" t="s">
        <v>290</v>
      </c>
      <c r="B19" s="136" t="s">
        <v>291</v>
      </c>
      <c r="C19" s="137" t="n">
        <f aca="false">+C20+C21+C22+C23</f>
        <v>143904064</v>
      </c>
      <c r="D19" s="137" t="n">
        <f aca="false">+D20+D21+D22+D23</f>
        <v>144076331</v>
      </c>
      <c r="E19" s="138" t="s">
        <v>292</v>
      </c>
      <c r="F19" s="139"/>
      <c r="G19" s="140"/>
      <c r="H19" s="95"/>
    </row>
    <row r="20" customFormat="false" ht="12.95" hidden="false" customHeight="true" outlineLevel="0" collapsed="false">
      <c r="A20" s="114" t="s">
        <v>293</v>
      </c>
      <c r="B20" s="138" t="s">
        <v>294</v>
      </c>
      <c r="C20" s="21" t="n">
        <v>143904064</v>
      </c>
      <c r="D20" s="22" t="n">
        <v>144076331</v>
      </c>
      <c r="E20" s="138" t="s">
        <v>295</v>
      </c>
      <c r="F20" s="121"/>
      <c r="G20" s="119"/>
      <c r="H20" s="95"/>
    </row>
    <row r="21" customFormat="false" ht="12.95" hidden="false" customHeight="true" outlineLevel="0" collapsed="false">
      <c r="A21" s="114" t="s">
        <v>296</v>
      </c>
      <c r="B21" s="138" t="s">
        <v>297</v>
      </c>
      <c r="C21" s="141"/>
      <c r="D21" s="142"/>
      <c r="E21" s="138" t="s">
        <v>298</v>
      </c>
      <c r="F21" s="118"/>
      <c r="G21" s="119"/>
      <c r="H21" s="95"/>
    </row>
    <row r="22" customFormat="false" ht="12.95" hidden="false" customHeight="true" outlineLevel="0" collapsed="false">
      <c r="A22" s="114" t="s">
        <v>299</v>
      </c>
      <c r="B22" s="138" t="s">
        <v>300</v>
      </c>
      <c r="C22" s="141"/>
      <c r="D22" s="142"/>
      <c r="E22" s="138" t="s">
        <v>301</v>
      </c>
      <c r="F22" s="118"/>
      <c r="G22" s="119"/>
      <c r="H22" s="95"/>
    </row>
    <row r="23" customFormat="false" ht="12.95" hidden="false" customHeight="true" outlineLevel="0" collapsed="false">
      <c r="A23" s="114" t="s">
        <v>302</v>
      </c>
      <c r="B23" s="138" t="s">
        <v>303</v>
      </c>
      <c r="C23" s="141"/>
      <c r="D23" s="143"/>
      <c r="E23" s="136" t="s">
        <v>304</v>
      </c>
      <c r="F23" s="118"/>
      <c r="G23" s="119"/>
      <c r="H23" s="95"/>
    </row>
    <row r="24" customFormat="false" ht="12.95" hidden="false" customHeight="true" outlineLevel="0" collapsed="false">
      <c r="A24" s="114" t="s">
        <v>305</v>
      </c>
      <c r="B24" s="138" t="s">
        <v>306</v>
      </c>
      <c r="C24" s="144" t="n">
        <f aca="false">+C25+C26</f>
        <v>0</v>
      </c>
      <c r="D24" s="145"/>
      <c r="E24" s="138" t="s">
        <v>307</v>
      </c>
      <c r="F24" s="118"/>
      <c r="G24" s="119"/>
      <c r="H24" s="95"/>
    </row>
    <row r="25" customFormat="false" ht="12.95" hidden="false" customHeight="true" outlineLevel="0" collapsed="false">
      <c r="A25" s="135" t="s">
        <v>308</v>
      </c>
      <c r="B25" s="136" t="s">
        <v>309</v>
      </c>
      <c r="C25" s="146"/>
      <c r="D25" s="143"/>
      <c r="E25" s="111" t="s">
        <v>310</v>
      </c>
      <c r="F25" s="118"/>
      <c r="G25" s="119"/>
      <c r="H25" s="95"/>
    </row>
    <row r="26" customFormat="false" ht="12.95" hidden="false" customHeight="true" outlineLevel="0" collapsed="false">
      <c r="A26" s="114" t="s">
        <v>311</v>
      </c>
      <c r="B26" s="138" t="s">
        <v>312</v>
      </c>
      <c r="C26" s="141"/>
      <c r="D26" s="142"/>
      <c r="E26" s="115" t="s">
        <v>261</v>
      </c>
      <c r="F26" s="118"/>
      <c r="G26" s="119"/>
      <c r="H26" s="95"/>
    </row>
    <row r="27" customFormat="false" ht="12.95" hidden="false" customHeight="true" outlineLevel="0" collapsed="false">
      <c r="A27" s="114" t="s">
        <v>313</v>
      </c>
      <c r="B27" s="138" t="s">
        <v>170</v>
      </c>
      <c r="C27" s="141"/>
      <c r="D27" s="142"/>
      <c r="E27" s="115" t="s">
        <v>314</v>
      </c>
      <c r="F27" s="25" t="n">
        <v>0</v>
      </c>
      <c r="G27" s="62" t="n">
        <v>7149722</v>
      </c>
      <c r="H27" s="95"/>
    </row>
    <row r="28" customFormat="false" ht="12.95" hidden="false" customHeight="true" outlineLevel="0" collapsed="false">
      <c r="A28" s="135" t="s">
        <v>315</v>
      </c>
      <c r="B28" s="136" t="s">
        <v>172</v>
      </c>
      <c r="C28" s="147"/>
      <c r="D28" s="143"/>
      <c r="E28" s="148" t="s">
        <v>316</v>
      </c>
      <c r="F28" s="129"/>
      <c r="G28" s="130"/>
      <c r="H28" s="95"/>
    </row>
    <row r="29" customFormat="false" ht="24" hidden="false" customHeight="true" outlineLevel="0" collapsed="false">
      <c r="A29" s="131" t="s">
        <v>317</v>
      </c>
      <c r="B29" s="132" t="s">
        <v>318</v>
      </c>
      <c r="C29" s="133" t="n">
        <f aca="false">+C19+C24+C27+C28</f>
        <v>143904064</v>
      </c>
      <c r="D29" s="133" t="n">
        <f aca="false">SUM(D20+D25)</f>
        <v>144076331</v>
      </c>
      <c r="E29" s="132" t="s">
        <v>319</v>
      </c>
      <c r="F29" s="149" t="n">
        <f aca="false">SUM(F19:F28)</f>
        <v>0</v>
      </c>
      <c r="G29" s="134" t="n">
        <f aca="false">SUM(G19:G28)</f>
        <v>7149722</v>
      </c>
      <c r="H29" s="95"/>
    </row>
    <row r="30" customFormat="false" ht="13.5" hidden="false" customHeight="false" outlineLevel="0" collapsed="false">
      <c r="A30" s="131" t="s">
        <v>320</v>
      </c>
      <c r="B30" s="150" t="s">
        <v>321</v>
      </c>
      <c r="C30" s="151" t="n">
        <f aca="false">+C18+C29</f>
        <v>410749212</v>
      </c>
      <c r="D30" s="151" t="n">
        <f aca="false">+D18+D29</f>
        <v>596153669</v>
      </c>
      <c r="E30" s="150" t="s">
        <v>322</v>
      </c>
      <c r="F30" s="133" t="n">
        <f aca="false">+F18+F29</f>
        <v>267052000</v>
      </c>
      <c r="G30" s="134" t="n">
        <f aca="false">+G18+G29</f>
        <v>434767567</v>
      </c>
      <c r="H30" s="95"/>
    </row>
    <row r="31" customFormat="false" ht="13.5" hidden="false" customHeight="false" outlineLevel="0" collapsed="false">
      <c r="A31" s="131" t="s">
        <v>323</v>
      </c>
      <c r="B31" s="150" t="s">
        <v>324</v>
      </c>
      <c r="C31" s="151"/>
      <c r="D31" s="151"/>
      <c r="E31" s="150" t="s">
        <v>325</v>
      </c>
      <c r="F31" s="133"/>
      <c r="G31" s="134"/>
      <c r="H31" s="95"/>
    </row>
    <row r="32" customFormat="false" ht="13.5" hidden="false" customHeight="false" outlineLevel="0" collapsed="false">
      <c r="A32" s="131" t="s">
        <v>326</v>
      </c>
      <c r="B32" s="150" t="s">
        <v>327</v>
      </c>
      <c r="C32" s="151"/>
      <c r="D32" s="152"/>
      <c r="E32" s="150" t="s">
        <v>328</v>
      </c>
      <c r="F32" s="133"/>
      <c r="G32" s="134"/>
      <c r="H32" s="95"/>
    </row>
    <row r="33" customFormat="false" ht="18.75" hidden="false" customHeight="false" outlineLevel="0" collapsed="false"/>
  </sheetData>
  <mergeCells count="8">
    <mergeCell ref="A1:G1"/>
    <mergeCell ref="H1:H32"/>
    <mergeCell ref="A2:G2"/>
    <mergeCell ref="A3:A4"/>
    <mergeCell ref="B3:D3"/>
    <mergeCell ref="E3:G3"/>
    <mergeCell ref="C5:D5"/>
    <mergeCell ref="F5:G5"/>
  </mergeCells>
  <printOptions headings="false" gridLines="false" gridLinesSet="true" horizontalCentered="true" verticalCentered="false"/>
  <pageMargins left="0.315277777777778" right="0.275694444444444" top="0.905555555555555" bottom="0.511805555555555" header="0.669444444444444" footer="0.511805555555555"/>
  <pageSetup paperSize="9" scale="9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&amp;R&amp;11 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H33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15" workbookViewId="0">
      <selection pane="topLeft" activeCell="G7" activeCellId="0" sqref="G7"/>
    </sheetView>
  </sheetViews>
  <sheetFormatPr defaultRowHeight="12.75" zeroHeight="false" outlineLevelRow="0" outlineLevelCol="0"/>
  <cols>
    <col collapsed="false" customWidth="true" hidden="false" outlineLevel="0" max="1" min="1" style="92" width="6.82"/>
    <col collapsed="false" customWidth="true" hidden="false" outlineLevel="0" max="2" min="2" style="93" width="51.34"/>
    <col collapsed="false" customWidth="true" hidden="false" outlineLevel="0" max="4" min="3" style="92" width="14.33"/>
    <col collapsed="false" customWidth="true" hidden="false" outlineLevel="0" max="5" min="5" style="92" width="52.66"/>
    <col collapsed="false" customWidth="true" hidden="false" outlineLevel="0" max="7" min="6" style="92" width="14.33"/>
    <col collapsed="false" customWidth="true" hidden="false" outlineLevel="0" max="8" min="8" style="92" width="4.83"/>
    <col collapsed="false" customWidth="true" hidden="false" outlineLevel="0" max="1025" min="9" style="92" width="9.33"/>
  </cols>
  <sheetData>
    <row r="1" customFormat="false" ht="49.5" hidden="false" customHeight="true" outlineLevel="0" collapsed="false">
      <c r="A1" s="94" t="s">
        <v>329</v>
      </c>
      <c r="B1" s="94"/>
      <c r="C1" s="94"/>
      <c r="D1" s="94"/>
      <c r="E1" s="94"/>
      <c r="F1" s="94"/>
      <c r="G1" s="94"/>
      <c r="H1" s="95" t="s">
        <v>330</v>
      </c>
    </row>
    <row r="2" customFormat="false" ht="21.75" hidden="false" customHeight="true" outlineLevel="0" collapsed="false">
      <c r="A2" s="153" t="s">
        <v>271</v>
      </c>
      <c r="B2" s="153"/>
      <c r="C2" s="153"/>
      <c r="D2" s="153"/>
      <c r="E2" s="153"/>
      <c r="F2" s="153"/>
      <c r="G2" s="153"/>
      <c r="H2" s="95"/>
    </row>
    <row r="3" customFormat="false" ht="13.5" hidden="false" customHeight="true" outlineLevel="0" collapsed="false">
      <c r="A3" s="97" t="s">
        <v>3</v>
      </c>
      <c r="B3" s="98" t="s">
        <v>272</v>
      </c>
      <c r="C3" s="98"/>
      <c r="D3" s="98"/>
      <c r="E3" s="99" t="s">
        <v>273</v>
      </c>
      <c r="F3" s="99"/>
      <c r="G3" s="99"/>
      <c r="H3" s="95"/>
    </row>
    <row r="4" s="105" customFormat="true" ht="24.75" hidden="false" customHeight="false" outlineLevel="0" collapsed="false">
      <c r="A4" s="97"/>
      <c r="B4" s="98" t="s">
        <v>274</v>
      </c>
      <c r="C4" s="100" t="str">
        <f aca="false">+'2.1.működési mérleg  '!C4</f>
        <v>Eredeti
előirányzat</v>
      </c>
      <c r="D4" s="101" t="s">
        <v>6</v>
      </c>
      <c r="E4" s="102" t="s">
        <v>274</v>
      </c>
      <c r="F4" s="103" t="str">
        <f aca="false">+'2.1.működési mérleg  '!C4</f>
        <v>Eredeti
előirányzat</v>
      </c>
      <c r="G4" s="104" t="s">
        <v>6</v>
      </c>
      <c r="H4" s="95"/>
    </row>
    <row r="5" s="105" customFormat="true" ht="13.5" hidden="false" customHeight="true" outlineLevel="0" collapsed="false">
      <c r="A5" s="106" t="s">
        <v>7</v>
      </c>
      <c r="B5" s="107" t="s">
        <v>8</v>
      </c>
      <c r="C5" s="108" t="s">
        <v>9</v>
      </c>
      <c r="D5" s="108"/>
      <c r="E5" s="107" t="s">
        <v>275</v>
      </c>
      <c r="F5" s="108" t="s">
        <v>276</v>
      </c>
      <c r="G5" s="108"/>
      <c r="H5" s="95"/>
    </row>
    <row r="6" customFormat="false" ht="12.95" hidden="false" customHeight="true" outlineLevel="0" collapsed="false">
      <c r="A6" s="110" t="s">
        <v>10</v>
      </c>
      <c r="B6" s="111" t="s">
        <v>331</v>
      </c>
      <c r="C6" s="154" t="n">
        <v>12749878</v>
      </c>
      <c r="D6" s="155" t="n">
        <v>24713209</v>
      </c>
      <c r="E6" s="111" t="s">
        <v>217</v>
      </c>
      <c r="F6" s="156" t="n">
        <v>1697231</v>
      </c>
      <c r="G6" s="157" t="n">
        <v>53977373</v>
      </c>
      <c r="H6" s="95"/>
    </row>
    <row r="7" customFormat="false" ht="12.75" hidden="false" customHeight="false" outlineLevel="0" collapsed="false">
      <c r="A7" s="114" t="s">
        <v>24</v>
      </c>
      <c r="B7" s="115" t="s">
        <v>332</v>
      </c>
      <c r="C7" s="121"/>
      <c r="D7" s="125"/>
      <c r="E7" s="115" t="s">
        <v>333</v>
      </c>
      <c r="F7" s="121"/>
      <c r="G7" s="119"/>
      <c r="H7" s="95"/>
    </row>
    <row r="8" customFormat="false" ht="12.95" hidden="false" customHeight="true" outlineLevel="0" collapsed="false">
      <c r="A8" s="114" t="s">
        <v>38</v>
      </c>
      <c r="B8" s="115" t="s">
        <v>334</v>
      </c>
      <c r="C8" s="121"/>
      <c r="D8" s="125"/>
      <c r="E8" s="115" t="s">
        <v>219</v>
      </c>
      <c r="F8" s="154" t="n">
        <v>113805859</v>
      </c>
      <c r="G8" s="158" t="n">
        <v>95659989</v>
      </c>
      <c r="H8" s="95"/>
    </row>
    <row r="9" customFormat="false" ht="12.95" hidden="false" customHeight="true" outlineLevel="0" collapsed="false">
      <c r="A9" s="114" t="s">
        <v>236</v>
      </c>
      <c r="B9" s="115" t="s">
        <v>335</v>
      </c>
      <c r="C9" s="118"/>
      <c r="D9" s="125"/>
      <c r="E9" s="115" t="s">
        <v>336</v>
      </c>
      <c r="F9" s="121"/>
      <c r="G9" s="119"/>
      <c r="H9" s="95"/>
    </row>
    <row r="10" customFormat="false" ht="12.75" hidden="false" customHeight="true" outlineLevel="0" collapsed="false">
      <c r="A10" s="114" t="s">
        <v>68</v>
      </c>
      <c r="B10" s="115" t="s">
        <v>337</v>
      </c>
      <c r="C10" s="118"/>
      <c r="D10" s="125"/>
      <c r="E10" s="115" t="s">
        <v>221</v>
      </c>
      <c r="F10" s="154" t="n">
        <v>40944000</v>
      </c>
      <c r="G10" s="158" t="n">
        <v>43852032</v>
      </c>
      <c r="H10" s="95"/>
    </row>
    <row r="11" customFormat="false" ht="12.95" hidden="false" customHeight="true" outlineLevel="0" collapsed="false">
      <c r="A11" s="114" t="s">
        <v>93</v>
      </c>
      <c r="B11" s="115" t="s">
        <v>338</v>
      </c>
      <c r="C11" s="118"/>
      <c r="D11" s="124"/>
      <c r="E11" s="159"/>
      <c r="F11" s="121"/>
      <c r="G11" s="119"/>
      <c r="H11" s="95"/>
    </row>
    <row r="12" customFormat="false" ht="12.95" hidden="false" customHeight="true" outlineLevel="0" collapsed="false">
      <c r="A12" s="114" t="s">
        <v>253</v>
      </c>
      <c r="B12" s="122"/>
      <c r="C12" s="160"/>
      <c r="D12" s="161"/>
      <c r="E12" s="162"/>
      <c r="F12" s="121"/>
      <c r="G12" s="119"/>
      <c r="H12" s="95"/>
    </row>
    <row r="13" customFormat="false" ht="12.95" hidden="false" customHeight="true" outlineLevel="0" collapsed="false">
      <c r="A13" s="114" t="s">
        <v>115</v>
      </c>
      <c r="B13" s="122"/>
      <c r="C13" s="160"/>
      <c r="D13" s="161"/>
      <c r="E13" s="162"/>
      <c r="F13" s="121"/>
      <c r="G13" s="119"/>
      <c r="H13" s="95"/>
    </row>
    <row r="14" customFormat="false" ht="12.95" hidden="false" customHeight="true" outlineLevel="0" collapsed="false">
      <c r="A14" s="114" t="s">
        <v>262</v>
      </c>
      <c r="B14" s="163"/>
      <c r="C14" s="160"/>
      <c r="D14" s="161"/>
      <c r="E14" s="162"/>
      <c r="F14" s="121"/>
      <c r="G14" s="119"/>
      <c r="H14" s="95"/>
    </row>
    <row r="15" customFormat="false" ht="12.75" hidden="false" customHeight="false" outlineLevel="0" collapsed="false">
      <c r="A15" s="114" t="s">
        <v>264</v>
      </c>
      <c r="B15" s="122"/>
      <c r="C15" s="118"/>
      <c r="D15" s="124"/>
      <c r="E15" s="159"/>
      <c r="F15" s="121"/>
      <c r="G15" s="119"/>
      <c r="H15" s="95"/>
    </row>
    <row r="16" customFormat="false" ht="12.95" hidden="false" customHeight="true" outlineLevel="0" collapsed="false">
      <c r="A16" s="135" t="s">
        <v>266</v>
      </c>
      <c r="B16" s="148"/>
      <c r="C16" s="164"/>
      <c r="D16" s="165"/>
      <c r="E16" s="166"/>
      <c r="F16" s="167"/>
      <c r="G16" s="130"/>
      <c r="H16" s="95"/>
    </row>
    <row r="17" customFormat="false" ht="24.75" hidden="false" customHeight="true" outlineLevel="0" collapsed="false">
      <c r="A17" s="131" t="s">
        <v>286</v>
      </c>
      <c r="B17" s="132" t="s">
        <v>339</v>
      </c>
      <c r="C17" s="149" t="n">
        <f aca="false">+C6+C8+C9+C11+C12+C13+C14+C15+C16</f>
        <v>12749878</v>
      </c>
      <c r="D17" s="133" t="n">
        <f aca="false">+D6+D8+D9+D11+D12+D13+D14+D15+D16</f>
        <v>24713209</v>
      </c>
      <c r="E17" s="132" t="s">
        <v>340</v>
      </c>
      <c r="F17" s="149" t="n">
        <f aca="false">+F6+F8+F10+F11+F12+F13+F14+F15+F16</f>
        <v>156447090</v>
      </c>
      <c r="G17" s="134" t="n">
        <f aca="false">+G6+G7+G8+G10+G11+G12+G13+G14+G15+G16</f>
        <v>193489394</v>
      </c>
      <c r="H17" s="95"/>
    </row>
    <row r="18" customFormat="false" ht="12.95" hidden="false" customHeight="true" outlineLevel="0" collapsed="false">
      <c r="A18" s="110" t="s">
        <v>287</v>
      </c>
      <c r="B18" s="168" t="s">
        <v>341</v>
      </c>
      <c r="C18" s="169" t="n">
        <f aca="false">+C19+C20+C21+C22+C23</f>
        <v>0</v>
      </c>
      <c r="D18" s="170"/>
      <c r="E18" s="138" t="s">
        <v>292</v>
      </c>
      <c r="F18" s="139"/>
      <c r="G18" s="140"/>
      <c r="H18" s="95"/>
    </row>
    <row r="19" customFormat="false" ht="12.95" hidden="false" customHeight="true" outlineLevel="0" collapsed="false">
      <c r="A19" s="114" t="s">
        <v>290</v>
      </c>
      <c r="B19" s="171" t="s">
        <v>342</v>
      </c>
      <c r="C19" s="118"/>
      <c r="D19" s="125"/>
      <c r="E19" s="138" t="s">
        <v>295</v>
      </c>
      <c r="F19" s="118" t="n">
        <v>0</v>
      </c>
      <c r="G19" s="119"/>
      <c r="H19" s="95"/>
    </row>
    <row r="20" customFormat="false" ht="12.95" hidden="false" customHeight="true" outlineLevel="0" collapsed="false">
      <c r="A20" s="110" t="s">
        <v>293</v>
      </c>
      <c r="B20" s="171" t="s">
        <v>343</v>
      </c>
      <c r="C20" s="118"/>
      <c r="D20" s="125"/>
      <c r="E20" s="138" t="s">
        <v>298</v>
      </c>
      <c r="F20" s="118"/>
      <c r="G20" s="119"/>
      <c r="H20" s="95"/>
    </row>
    <row r="21" customFormat="false" ht="12.95" hidden="false" customHeight="true" outlineLevel="0" collapsed="false">
      <c r="A21" s="114" t="s">
        <v>296</v>
      </c>
      <c r="B21" s="171" t="s">
        <v>344</v>
      </c>
      <c r="C21" s="118"/>
      <c r="D21" s="125"/>
      <c r="E21" s="138" t="s">
        <v>301</v>
      </c>
      <c r="F21" s="118"/>
      <c r="G21" s="119"/>
      <c r="H21" s="95"/>
    </row>
    <row r="22" customFormat="false" ht="12.95" hidden="false" customHeight="true" outlineLevel="0" collapsed="false">
      <c r="A22" s="110" t="s">
        <v>299</v>
      </c>
      <c r="B22" s="171" t="s">
        <v>345</v>
      </c>
      <c r="C22" s="118"/>
      <c r="D22" s="172"/>
      <c r="E22" s="136" t="s">
        <v>304</v>
      </c>
      <c r="F22" s="118"/>
      <c r="G22" s="119"/>
      <c r="H22" s="95"/>
    </row>
    <row r="23" customFormat="false" ht="12.95" hidden="false" customHeight="true" outlineLevel="0" collapsed="false">
      <c r="A23" s="114" t="s">
        <v>302</v>
      </c>
      <c r="B23" s="173" t="s">
        <v>346</v>
      </c>
      <c r="C23" s="118"/>
      <c r="D23" s="125"/>
      <c r="E23" s="138" t="s">
        <v>347</v>
      </c>
      <c r="F23" s="118"/>
      <c r="G23" s="119"/>
      <c r="H23" s="95"/>
    </row>
    <row r="24" customFormat="false" ht="12.95" hidden="false" customHeight="true" outlineLevel="0" collapsed="false">
      <c r="A24" s="110" t="s">
        <v>305</v>
      </c>
      <c r="B24" s="174" t="s">
        <v>348</v>
      </c>
      <c r="C24" s="175" t="n">
        <f aca="false">+C25+C26+C27+C28+C29</f>
        <v>0</v>
      </c>
      <c r="D24" s="170"/>
      <c r="E24" s="176" t="s">
        <v>349</v>
      </c>
      <c r="F24" s="118"/>
      <c r="G24" s="119"/>
      <c r="H24" s="95"/>
    </row>
    <row r="25" customFormat="false" ht="12.95" hidden="false" customHeight="true" outlineLevel="0" collapsed="false">
      <c r="A25" s="114" t="s">
        <v>308</v>
      </c>
      <c r="B25" s="173" t="s">
        <v>350</v>
      </c>
      <c r="C25" s="118"/>
      <c r="D25" s="155"/>
      <c r="E25" s="176" t="s">
        <v>351</v>
      </c>
      <c r="F25" s="118"/>
      <c r="G25" s="119"/>
      <c r="H25" s="95"/>
    </row>
    <row r="26" customFormat="false" ht="12.95" hidden="false" customHeight="true" outlineLevel="0" collapsed="false">
      <c r="A26" s="110" t="s">
        <v>311</v>
      </c>
      <c r="B26" s="173" t="s">
        <v>352</v>
      </c>
      <c r="C26" s="118"/>
      <c r="D26" s="155"/>
      <c r="E26" s="177"/>
      <c r="F26" s="118"/>
      <c r="G26" s="119"/>
      <c r="H26" s="95"/>
    </row>
    <row r="27" customFormat="false" ht="12.95" hidden="false" customHeight="true" outlineLevel="0" collapsed="false">
      <c r="A27" s="114" t="s">
        <v>313</v>
      </c>
      <c r="B27" s="171" t="s">
        <v>353</v>
      </c>
      <c r="C27" s="118"/>
      <c r="D27" s="155"/>
      <c r="E27" s="178"/>
      <c r="F27" s="118"/>
      <c r="G27" s="119"/>
      <c r="H27" s="95"/>
    </row>
    <row r="28" customFormat="false" ht="12.95" hidden="false" customHeight="true" outlineLevel="0" collapsed="false">
      <c r="A28" s="110" t="s">
        <v>315</v>
      </c>
      <c r="B28" s="179" t="s">
        <v>354</v>
      </c>
      <c r="C28" s="118"/>
      <c r="D28" s="125"/>
      <c r="E28" s="122"/>
      <c r="F28" s="118"/>
      <c r="G28" s="119"/>
      <c r="H28" s="95"/>
    </row>
    <row r="29" customFormat="false" ht="12.95" hidden="false" customHeight="true" outlineLevel="0" collapsed="false">
      <c r="A29" s="114" t="s">
        <v>317</v>
      </c>
      <c r="B29" s="180" t="s">
        <v>355</v>
      </c>
      <c r="C29" s="118"/>
      <c r="D29" s="155"/>
      <c r="E29" s="178"/>
      <c r="F29" s="129"/>
      <c r="G29" s="130"/>
      <c r="H29" s="95"/>
    </row>
    <row r="30" customFormat="false" ht="21.75" hidden="false" customHeight="true" outlineLevel="0" collapsed="false">
      <c r="A30" s="131" t="s">
        <v>320</v>
      </c>
      <c r="B30" s="132" t="s">
        <v>356</v>
      </c>
      <c r="C30" s="149" t="n">
        <f aca="false">+C18+C24</f>
        <v>0</v>
      </c>
      <c r="D30" s="149" t="n">
        <f aca="false">+D18+D24</f>
        <v>0</v>
      </c>
      <c r="E30" s="132" t="s">
        <v>357</v>
      </c>
      <c r="F30" s="149" t="n">
        <f aca="false">SUM(F18:F29)</f>
        <v>0</v>
      </c>
      <c r="G30" s="181" t="n">
        <f aca="false">SUM(G18:G29)</f>
        <v>0</v>
      </c>
      <c r="H30" s="95"/>
    </row>
    <row r="31" customFormat="false" ht="13.5" hidden="false" customHeight="false" outlineLevel="0" collapsed="false">
      <c r="A31" s="131" t="s">
        <v>323</v>
      </c>
      <c r="B31" s="150" t="s">
        <v>358</v>
      </c>
      <c r="C31" s="133" t="n">
        <f aca="false">+C17+C30</f>
        <v>12749878</v>
      </c>
      <c r="D31" s="133" t="n">
        <f aca="false">+D17+D30</f>
        <v>24713209</v>
      </c>
      <c r="E31" s="150" t="s">
        <v>359</v>
      </c>
      <c r="F31" s="133" t="n">
        <f aca="false">+F17+F30</f>
        <v>156447090</v>
      </c>
      <c r="G31" s="134" t="n">
        <f aca="false">+G17+G30</f>
        <v>193489394</v>
      </c>
      <c r="H31" s="95"/>
    </row>
    <row r="32" customFormat="false" ht="13.5" hidden="false" customHeight="false" outlineLevel="0" collapsed="false">
      <c r="A32" s="131" t="s">
        <v>326</v>
      </c>
      <c r="B32" s="150" t="s">
        <v>324</v>
      </c>
      <c r="C32" s="133"/>
      <c r="D32" s="152"/>
      <c r="E32" s="150" t="s">
        <v>325</v>
      </c>
      <c r="F32" s="133"/>
      <c r="G32" s="134"/>
      <c r="H32" s="95"/>
    </row>
    <row r="33" customFormat="false" ht="13.5" hidden="false" customHeight="false" outlineLevel="0" collapsed="false">
      <c r="A33" s="131" t="s">
        <v>360</v>
      </c>
      <c r="B33" s="150" t="s">
        <v>327</v>
      </c>
      <c r="C33" s="133"/>
      <c r="D33" s="152"/>
      <c r="E33" s="150" t="s">
        <v>328</v>
      </c>
      <c r="F33" s="133"/>
      <c r="G33" s="134"/>
      <c r="H33" s="95"/>
    </row>
  </sheetData>
  <mergeCells count="8">
    <mergeCell ref="A1:G1"/>
    <mergeCell ref="H1:H33"/>
    <mergeCell ref="A2:G2"/>
    <mergeCell ref="A3:A4"/>
    <mergeCell ref="B3:D3"/>
    <mergeCell ref="E3:G3"/>
    <mergeCell ref="C5:D5"/>
    <mergeCell ref="F5:G5"/>
  </mergeCells>
  <printOptions headings="false" gridLines="false" gridLinesSet="true" horizontalCentered="true" verticalCentered="false"/>
  <pageMargins left="0.7875" right="0.7875" top="0.490277777777778" bottom="0.790277777777778" header="0.511805555555555" footer="0.511805555555555"/>
  <pageSetup paperSize="9" scale="83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G1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I4" activeCellId="0" sqref="I4"/>
    </sheetView>
  </sheetViews>
  <sheetFormatPr defaultRowHeight="15" zeroHeight="false" outlineLevelRow="0" outlineLevelCol="0"/>
  <cols>
    <col collapsed="false" customWidth="true" hidden="false" outlineLevel="0" max="1" min="1" style="182" width="5.66"/>
    <col collapsed="false" customWidth="true" hidden="false" outlineLevel="0" max="2" min="2" style="182" width="35.67"/>
    <col collapsed="false" customWidth="true" hidden="false" outlineLevel="0" max="6" min="3" style="182" width="14"/>
    <col collapsed="false" customWidth="true" hidden="false" outlineLevel="0" max="1025" min="7" style="182" width="9.33"/>
  </cols>
  <sheetData>
    <row r="1" customFormat="false" ht="33" hidden="false" customHeight="true" outlineLevel="0" collapsed="false">
      <c r="A1" s="183" t="s">
        <v>361</v>
      </c>
      <c r="B1" s="183"/>
      <c r="C1" s="183"/>
      <c r="D1" s="183"/>
      <c r="E1" s="183"/>
      <c r="F1" s="183"/>
    </row>
    <row r="2" customFormat="false" ht="20.25" hidden="false" customHeight="true" outlineLevel="0" collapsed="false">
      <c r="A2" s="184" t="s">
        <v>362</v>
      </c>
      <c r="B2" s="184"/>
      <c r="C2" s="184"/>
      <c r="D2" s="184"/>
      <c r="E2" s="184"/>
      <c r="F2" s="184"/>
      <c r="G2" s="185"/>
    </row>
    <row r="3" customFormat="false" ht="63" hidden="false" customHeight="true" outlineLevel="0" collapsed="false">
      <c r="A3" s="186" t="s">
        <v>363</v>
      </c>
      <c r="B3" s="187" t="s">
        <v>364</v>
      </c>
      <c r="C3" s="188" t="s">
        <v>365</v>
      </c>
      <c r="D3" s="188"/>
      <c r="E3" s="188"/>
      <c r="F3" s="189" t="s">
        <v>366</v>
      </c>
    </row>
    <row r="4" customFormat="false" ht="15.75" hidden="false" customHeight="false" outlineLevel="0" collapsed="false">
      <c r="A4" s="186"/>
      <c r="B4" s="187"/>
      <c r="C4" s="190" t="s">
        <v>367</v>
      </c>
      <c r="D4" s="190" t="s">
        <v>368</v>
      </c>
      <c r="E4" s="190" t="s">
        <v>369</v>
      </c>
      <c r="F4" s="189"/>
    </row>
    <row r="5" customFormat="false" ht="15.75" hidden="false" customHeight="false" outlineLevel="0" collapsed="false">
      <c r="A5" s="191" t="s">
        <v>7</v>
      </c>
      <c r="B5" s="192" t="s">
        <v>8</v>
      </c>
      <c r="C5" s="192" t="s">
        <v>9</v>
      </c>
      <c r="D5" s="192" t="s">
        <v>275</v>
      </c>
      <c r="E5" s="192" t="s">
        <v>276</v>
      </c>
      <c r="F5" s="193" t="s">
        <v>370</v>
      </c>
    </row>
    <row r="6" customFormat="false" ht="15" hidden="false" customHeight="false" outlineLevel="0" collapsed="false">
      <c r="A6" s="194" t="s">
        <v>10</v>
      </c>
      <c r="B6" s="195"/>
      <c r="C6" s="196"/>
      <c r="D6" s="196"/>
      <c r="E6" s="196"/>
      <c r="F6" s="197" t="n">
        <f aca="false">SUM(C6:E6)</f>
        <v>0</v>
      </c>
    </row>
    <row r="7" customFormat="false" ht="15" hidden="false" customHeight="false" outlineLevel="0" collapsed="false">
      <c r="A7" s="198" t="s">
        <v>24</v>
      </c>
      <c r="B7" s="199"/>
      <c r="C7" s="200" t="s">
        <v>268</v>
      </c>
      <c r="D7" s="200"/>
      <c r="E7" s="200"/>
      <c r="F7" s="201" t="n">
        <f aca="false">SUM(C7:E7)</f>
        <v>0</v>
      </c>
    </row>
    <row r="8" customFormat="false" ht="15" hidden="false" customHeight="false" outlineLevel="0" collapsed="false">
      <c r="A8" s="198" t="s">
        <v>38</v>
      </c>
      <c r="B8" s="199"/>
      <c r="C8" s="200"/>
      <c r="D8" s="200"/>
      <c r="E8" s="200"/>
      <c r="F8" s="201" t="n">
        <f aca="false">SUM(C8:E8)</f>
        <v>0</v>
      </c>
    </row>
    <row r="9" customFormat="false" ht="15" hidden="false" customHeight="false" outlineLevel="0" collapsed="false">
      <c r="A9" s="198" t="s">
        <v>236</v>
      </c>
      <c r="B9" s="199"/>
      <c r="C9" s="200"/>
      <c r="D9" s="200"/>
      <c r="E9" s="200"/>
      <c r="F9" s="201" t="n">
        <f aca="false">SUM(C9:E9)</f>
        <v>0</v>
      </c>
    </row>
    <row r="10" customFormat="false" ht="15.75" hidden="false" customHeight="false" outlineLevel="0" collapsed="false">
      <c r="A10" s="202" t="s">
        <v>68</v>
      </c>
      <c r="B10" s="203"/>
      <c r="C10" s="204"/>
      <c r="D10" s="204"/>
      <c r="E10" s="204"/>
      <c r="F10" s="201" t="n">
        <f aca="false">SUM(C10:E10)</f>
        <v>0</v>
      </c>
    </row>
    <row r="11" s="209" customFormat="true" ht="15" hidden="false" customHeight="false" outlineLevel="0" collapsed="false">
      <c r="A11" s="205" t="s">
        <v>93</v>
      </c>
      <c r="B11" s="206" t="s">
        <v>371</v>
      </c>
      <c r="C11" s="207" t="n">
        <f aca="false">SUM(C6:C10)</f>
        <v>0</v>
      </c>
      <c r="D11" s="207" t="n">
        <f aca="false">SUM(D6:D10)</f>
        <v>0</v>
      </c>
      <c r="E11" s="207" t="n">
        <f aca="false">SUM(E6:E10)</f>
        <v>0</v>
      </c>
      <c r="F11" s="208" t="n">
        <f aca="false">SUM(F6:F10)</f>
        <v>0</v>
      </c>
    </row>
  </sheetData>
  <mergeCells count="7">
    <mergeCell ref="A1:F1"/>
    <mergeCell ref="A2:F2"/>
    <mergeCell ref="A3:A4"/>
    <mergeCell ref="B3:B4"/>
    <mergeCell ref="C3:E3"/>
    <mergeCell ref="F3:F4"/>
    <mergeCell ref="C7:E9"/>
  </mergeCells>
  <printOptions headings="false" gridLines="false" gridLinesSet="true" horizontalCentered="true" verticalCentered="false"/>
  <pageMargins left="0.7875" right="0.7875" top="1.37777777777778" bottom="0.984027777777778" header="0.7875" footer="0.511805555555555"/>
  <pageSetup paperSize="9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&amp;R&amp;11 3. melléklet a ....../2019. (.........) önkormányzati rendelethez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D12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C9" activeCellId="0" sqref="C9"/>
    </sheetView>
  </sheetViews>
  <sheetFormatPr defaultRowHeight="15" zeroHeight="false" outlineLevelRow="0" outlineLevelCol="0"/>
  <cols>
    <col collapsed="false" customWidth="true" hidden="false" outlineLevel="0" max="1" min="1" style="182" width="5.66"/>
    <col collapsed="false" customWidth="true" hidden="false" outlineLevel="0" max="2" min="2" style="182" width="68.66"/>
    <col collapsed="false" customWidth="true" hidden="false" outlineLevel="0" max="4" min="3" style="182" width="15.82"/>
    <col collapsed="false" customWidth="true" hidden="false" outlineLevel="0" max="1025" min="5" style="182" width="9.33"/>
  </cols>
  <sheetData>
    <row r="1" customFormat="false" ht="33" hidden="false" customHeight="true" outlineLevel="0" collapsed="false">
      <c r="A1" s="183" t="s">
        <v>372</v>
      </c>
      <c r="B1" s="183"/>
      <c r="C1" s="183"/>
      <c r="D1" s="183"/>
    </row>
    <row r="2" customFormat="false" ht="15.95" hidden="false" customHeight="true" outlineLevel="0" collapsed="false">
      <c r="A2" s="184" t="s">
        <v>2</v>
      </c>
      <c r="B2" s="184"/>
      <c r="C2" s="184"/>
      <c r="D2" s="184"/>
    </row>
    <row r="3" customFormat="false" ht="26.25" hidden="false" customHeight="true" outlineLevel="0" collapsed="false">
      <c r="A3" s="210" t="s">
        <v>363</v>
      </c>
      <c r="B3" s="211" t="s">
        <v>373</v>
      </c>
      <c r="C3" s="212" t="s">
        <v>5</v>
      </c>
      <c r="D3" s="213" t="s">
        <v>6</v>
      </c>
    </row>
    <row r="4" customFormat="false" ht="15.75" hidden="false" customHeight="false" outlineLevel="0" collapsed="false">
      <c r="A4" s="214" t="s">
        <v>7</v>
      </c>
      <c r="B4" s="215" t="s">
        <v>8</v>
      </c>
      <c r="C4" s="216" t="s">
        <v>9</v>
      </c>
      <c r="D4" s="216"/>
    </row>
    <row r="5" customFormat="false" ht="15" hidden="false" customHeight="false" outlineLevel="0" collapsed="false">
      <c r="A5" s="217" t="s">
        <v>10</v>
      </c>
      <c r="B5" s="218" t="s">
        <v>374</v>
      </c>
      <c r="C5" s="219" t="n">
        <v>18500000</v>
      </c>
      <c r="D5" s="35" t="n">
        <v>15478081</v>
      </c>
    </row>
    <row r="6" customFormat="false" ht="24.75" hidden="false" customHeight="false" outlineLevel="0" collapsed="false">
      <c r="A6" s="220" t="s">
        <v>24</v>
      </c>
      <c r="B6" s="221" t="s">
        <v>375</v>
      </c>
      <c r="C6" s="222"/>
      <c r="D6" s="223"/>
    </row>
    <row r="7" customFormat="false" ht="15" hidden="false" customHeight="false" outlineLevel="0" collapsed="false">
      <c r="A7" s="220" t="s">
        <v>38</v>
      </c>
      <c r="B7" s="224" t="s">
        <v>376</v>
      </c>
      <c r="C7" s="222"/>
      <c r="D7" s="223"/>
    </row>
    <row r="8" customFormat="false" ht="24.75" hidden="false" customHeight="false" outlineLevel="0" collapsed="false">
      <c r="A8" s="220" t="s">
        <v>236</v>
      </c>
      <c r="B8" s="224" t="s">
        <v>377</v>
      </c>
      <c r="C8" s="222"/>
      <c r="D8" s="223"/>
    </row>
    <row r="9" customFormat="false" ht="15" hidden="false" customHeight="false" outlineLevel="0" collapsed="false">
      <c r="A9" s="225" t="s">
        <v>68</v>
      </c>
      <c r="B9" s="224" t="s">
        <v>378</v>
      </c>
      <c r="C9" s="30" t="n">
        <v>3350000</v>
      </c>
      <c r="D9" s="226" t="n">
        <v>60798</v>
      </c>
    </row>
    <row r="10" customFormat="false" ht="15.75" hidden="false" customHeight="false" outlineLevel="0" collapsed="false">
      <c r="A10" s="220" t="s">
        <v>93</v>
      </c>
      <c r="B10" s="227" t="s">
        <v>379</v>
      </c>
      <c r="C10" s="222"/>
      <c r="D10" s="228"/>
    </row>
    <row r="11" customFormat="false" ht="15.75" hidden="false" customHeight="false" outlineLevel="0" collapsed="false">
      <c r="A11" s="229" t="s">
        <v>380</v>
      </c>
      <c r="B11" s="229"/>
      <c r="C11" s="230" t="n">
        <f aca="false">SUM(C5:C10)</f>
        <v>21850000</v>
      </c>
      <c r="D11" s="231" t="n">
        <f aca="false">SUM(D5:D10)</f>
        <v>15538879</v>
      </c>
    </row>
    <row r="12" customFormat="false" ht="23.25" hidden="false" customHeight="true" outlineLevel="0" collapsed="false">
      <c r="A12" s="232" t="s">
        <v>381</v>
      </c>
      <c r="B12" s="232"/>
      <c r="C12" s="232"/>
      <c r="D12" s="232"/>
    </row>
  </sheetData>
  <mergeCells count="5">
    <mergeCell ref="A1:D1"/>
    <mergeCell ref="A2:D2"/>
    <mergeCell ref="C4:D4"/>
    <mergeCell ref="A11:B11"/>
    <mergeCell ref="A12:D12"/>
  </mergeCells>
  <printOptions headings="false" gridLines="false" gridLinesSet="true" horizontalCentered="true" verticalCentered="false"/>
  <pageMargins left="0.7875" right="0.7875" top="1.37777777777778" bottom="0.984027777777778" header="0.7875" footer="0.511805555555555"/>
  <pageSetup paperSize="9" scale="89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&amp;R&amp;11 4. melléklet a ........./2019. (...........) önkormányzati rendelethez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D8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E2" activeCellId="0" sqref="E2"/>
    </sheetView>
  </sheetViews>
  <sheetFormatPr defaultRowHeight="15" zeroHeight="false" outlineLevelRow="0" outlineLevelCol="0"/>
  <cols>
    <col collapsed="false" customWidth="true" hidden="false" outlineLevel="0" max="1" min="1" style="182" width="5.66"/>
    <col collapsed="false" customWidth="true" hidden="false" outlineLevel="0" max="2" min="2" style="182" width="66.83"/>
    <col collapsed="false" customWidth="true" hidden="false" outlineLevel="0" max="3" min="3" style="182" width="27"/>
    <col collapsed="false" customWidth="true" hidden="false" outlineLevel="0" max="1025" min="4" style="182" width="9.33"/>
  </cols>
  <sheetData>
    <row r="1" customFormat="false" ht="33" hidden="false" customHeight="true" outlineLevel="0" collapsed="false">
      <c r="A1" s="183" t="s">
        <v>382</v>
      </c>
      <c r="B1" s="183"/>
      <c r="C1" s="183"/>
    </row>
    <row r="2" customFormat="false" ht="15.95" hidden="false" customHeight="true" outlineLevel="0" collapsed="false">
      <c r="A2" s="233"/>
      <c r="B2" s="233"/>
      <c r="C2" s="234" t="s">
        <v>2</v>
      </c>
      <c r="D2" s="185"/>
    </row>
    <row r="3" customFormat="false" ht="26.25" hidden="false" customHeight="true" outlineLevel="0" collapsed="false">
      <c r="A3" s="235" t="s">
        <v>363</v>
      </c>
      <c r="B3" s="236" t="s">
        <v>383</v>
      </c>
      <c r="C3" s="237" t="s">
        <v>384</v>
      </c>
    </row>
    <row r="4" customFormat="false" ht="15.75" hidden="false" customHeight="false" outlineLevel="0" collapsed="false">
      <c r="A4" s="238" t="s">
        <v>7</v>
      </c>
      <c r="B4" s="239" t="s">
        <v>8</v>
      </c>
      <c r="C4" s="240" t="s">
        <v>9</v>
      </c>
    </row>
    <row r="5" customFormat="false" ht="15" hidden="false" customHeight="false" outlineLevel="0" collapsed="false">
      <c r="A5" s="217" t="s">
        <v>10</v>
      </c>
      <c r="B5" s="241"/>
      <c r="C5" s="242"/>
    </row>
    <row r="6" customFormat="false" ht="15" hidden="false" customHeight="false" outlineLevel="0" collapsed="false">
      <c r="A6" s="220" t="s">
        <v>24</v>
      </c>
      <c r="B6" s="243"/>
      <c r="C6" s="244"/>
    </row>
    <row r="7" customFormat="false" ht="15.75" hidden="false" customHeight="false" outlineLevel="0" collapsed="false">
      <c r="A7" s="225" t="s">
        <v>38</v>
      </c>
      <c r="B7" s="245"/>
      <c r="C7" s="246"/>
    </row>
    <row r="8" s="209" customFormat="true" ht="17.25" hidden="false" customHeight="true" outlineLevel="0" collapsed="false">
      <c r="A8" s="214" t="s">
        <v>236</v>
      </c>
      <c r="B8" s="247" t="s">
        <v>385</v>
      </c>
      <c r="C8" s="248" t="n">
        <f aca="false">SUM(C5:C7)</f>
        <v>0</v>
      </c>
    </row>
  </sheetData>
  <mergeCells count="1">
    <mergeCell ref="A1:C1"/>
  </mergeCells>
  <printOptions headings="false" gridLines="false" gridLinesSet="true" horizontalCentered="true" verticalCentered="false"/>
  <pageMargins left="0.7875" right="0.7875" top="1.37777777777778" bottom="0.984027777777778" header="0.7875" footer="0.511805555555555"/>
  <pageSetup paperSize="9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&amp;R&amp;11 5. melléklet a ........./2019. (........) önkormányzati rendelethez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LibreOffice/5.4.5.1$Windows_x86 LibreOffice_project/79c9829dd5d8054ec39a82dc51cd9eff340dbee8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1999-10-30T10:30:45Z</dcterms:created>
  <dc:creator>Makranczi László</dc:creator>
  <dc:description/>
  <dc:language>hu-HU</dc:language>
  <cp:lastModifiedBy>admin</cp:lastModifiedBy>
  <cp:lastPrinted>2019-05-17T08:18:45Z</cp:lastPrinted>
  <dcterms:modified xsi:type="dcterms:W3CDTF">2019-05-21T10:22:54Z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