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6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3. sz. mell" sheetId="3" r:id="rId5"/>
    <sheet name="4. sz. mell" sheetId="83" r:id="rId6"/>
    <sheet name="5. sz. mell." sheetId="84" r:id="rId7"/>
  </sheets>
  <definedNames>
    <definedName name="_xlnm.Print_Titles" localSheetId="4">'3. sz. mell'!$1:$6</definedName>
    <definedName name="_xlnm.Print_Titles" localSheetId="5">'4. sz. mell'!$1:$6</definedName>
    <definedName name="_xlnm.Print_Titles" localSheetId="6">'5. sz. mell.'!$1:$6</definedName>
    <definedName name="_xlnm.Print_Area" localSheetId="1">'1.1.sz.mell.'!$A$1:$D$142</definedName>
  </definedNames>
  <calcPr calcId="124519"/>
</workbook>
</file>

<file path=xl/calcChain.xml><?xml version="1.0" encoding="utf-8"?>
<calcChain xmlns="http://schemas.openxmlformats.org/spreadsheetml/2006/main">
  <c r="E67" i="3"/>
  <c r="E62" s="1"/>
  <c r="E92" s="1"/>
  <c r="E96" s="1"/>
  <c r="D67"/>
  <c r="D62" s="1"/>
  <c r="E41" i="84"/>
  <c r="E35"/>
  <c r="E27"/>
  <c r="E22"/>
  <c r="E17"/>
  <c r="E8"/>
  <c r="E41" i="83"/>
  <c r="E35"/>
  <c r="E27"/>
  <c r="E22"/>
  <c r="E17"/>
  <c r="E8"/>
  <c r="E93" i="3"/>
  <c r="E87"/>
  <c r="E76"/>
  <c r="E55"/>
  <c r="E49"/>
  <c r="E46"/>
  <c r="E40"/>
  <c r="E34"/>
  <c r="E24"/>
  <c r="E14"/>
  <c r="E9"/>
  <c r="D142" i="1"/>
  <c r="D141"/>
  <c r="D139"/>
  <c r="D138"/>
  <c r="D131"/>
  <c r="D130"/>
  <c r="D111"/>
  <c r="D102" s="1"/>
  <c r="D140" s="1"/>
  <c r="D103"/>
  <c r="D97"/>
  <c r="D86"/>
  <c r="D78"/>
  <c r="D73" s="1"/>
  <c r="D59"/>
  <c r="D53"/>
  <c r="D46"/>
  <c r="D43"/>
  <c r="D37"/>
  <c r="D31"/>
  <c r="D21"/>
  <c r="D11"/>
  <c r="D5" s="1"/>
  <c r="D6"/>
  <c r="C78"/>
  <c r="C18" i="61"/>
  <c r="E18"/>
  <c r="E31"/>
  <c r="C142" i="1" s="1"/>
  <c r="C19" i="61"/>
  <c r="E27" i="73"/>
  <c r="C141" i="1" s="1"/>
  <c r="E18" i="73"/>
  <c r="C18"/>
  <c r="C19"/>
  <c r="C25" i="61"/>
  <c r="C24" i="73"/>
  <c r="C103" i="1"/>
  <c r="C111"/>
  <c r="C53"/>
  <c r="C59"/>
  <c r="C37"/>
  <c r="D35" i="84"/>
  <c r="D41"/>
  <c r="D8"/>
  <c r="D26" s="1"/>
  <c r="D17"/>
  <c r="D22"/>
  <c r="D27"/>
  <c r="D35" i="83"/>
  <c r="D41"/>
  <c r="D8"/>
  <c r="D17"/>
  <c r="D22"/>
  <c r="D27"/>
  <c r="D76" i="3"/>
  <c r="D87"/>
  <c r="D93"/>
  <c r="D9"/>
  <c r="D14"/>
  <c r="D24"/>
  <c r="D34"/>
  <c r="D40"/>
  <c r="D46"/>
  <c r="D49"/>
  <c r="D55"/>
  <c r="C6" i="1"/>
  <c r="C11"/>
  <c r="C73"/>
  <c r="C86"/>
  <c r="C97"/>
  <c r="C21"/>
  <c r="C31"/>
  <c r="C30" s="1"/>
  <c r="C43"/>
  <c r="C46"/>
  <c r="D54" i="3" l="1"/>
  <c r="D58" s="1"/>
  <c r="D33"/>
  <c r="D8"/>
  <c r="D31" i="84"/>
  <c r="E26"/>
  <c r="E31" s="1"/>
  <c r="E48"/>
  <c r="D26" i="83"/>
  <c r="D31" s="1"/>
  <c r="E26"/>
  <c r="E31" s="1"/>
  <c r="E48"/>
  <c r="E32" i="61"/>
  <c r="E34" s="1"/>
  <c r="C35"/>
  <c r="C52" i="1"/>
  <c r="C137" s="1"/>
  <c r="C31" i="73"/>
  <c r="E31"/>
  <c r="D92" i="3"/>
  <c r="D96" s="1"/>
  <c r="D101" i="1"/>
  <c r="D120" s="1"/>
  <c r="D122" s="1"/>
  <c r="E33" i="3"/>
  <c r="E54" s="1"/>
  <c r="E58" s="1"/>
  <c r="D48" i="83"/>
  <c r="C102" i="1"/>
  <c r="C140" s="1"/>
  <c r="E28" i="73"/>
  <c r="E32" s="1"/>
  <c r="E35" i="61"/>
  <c r="D48" i="84"/>
  <c r="C27" i="73"/>
  <c r="C28" s="1"/>
  <c r="C31" i="61"/>
  <c r="C139" i="1" s="1"/>
  <c r="E8" i="3"/>
  <c r="C101" i="1"/>
  <c r="D132"/>
  <c r="D52"/>
  <c r="D137" s="1"/>
  <c r="D136" s="1"/>
  <c r="D30"/>
  <c r="D51" s="1"/>
  <c r="C51"/>
  <c r="C138"/>
  <c r="E36" i="61"/>
  <c r="C5" i="1"/>
  <c r="C36" i="61"/>
  <c r="C131" i="1" s="1"/>
  <c r="C136" l="1"/>
  <c r="E30" i="73"/>
  <c r="C32"/>
  <c r="C130" i="1" s="1"/>
  <c r="C132" s="1"/>
  <c r="C32" i="61"/>
  <c r="C34" s="1"/>
  <c r="D126" i="1"/>
  <c r="C120"/>
  <c r="C122" s="1"/>
  <c r="C126"/>
  <c r="C65"/>
  <c r="D65"/>
  <c r="D67" s="1"/>
  <c r="C30" i="73"/>
  <c r="C67" i="1"/>
</calcChain>
</file>

<file path=xl/sharedStrings.xml><?xml version="1.0" encoding="utf-8"?>
<sst xmlns="http://schemas.openxmlformats.org/spreadsheetml/2006/main" count="833" uniqueCount="423">
  <si>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</si>
  <si>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</si>
  <si>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</si>
  <si>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</si>
  <si>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</si>
  <si>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</si>
  <si>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</si>
  <si>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</si>
  <si>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</si>
  <si>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</si>
  <si>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</si>
  <si>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</si>
  <si>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</si>
  <si>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</si>
  <si>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</si>
  <si>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</si>
  <si>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</si>
  <si>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</si>
  <si>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</si>
  <si>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</si>
  <si>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</si>
  <si>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</si>
  <si>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</si>
  <si>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</si>
  <si>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</si>
  <si>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</si>
  <si>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</si>
  <si>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</si>
  <si>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</si>
  <si>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</si>
  <si>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</si>
  <si>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</si>
  <si>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</si>
  <si>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</si>
  <si>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</si>
  <si>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</si>
  <si>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</si>
  <si>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</si>
  <si>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</si>
  <si>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</si>
  <si>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</si>
  <si>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</si>
  <si>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</si>
  <si>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</si>
  <si>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</si>
  <si>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</si>
  <si>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</si>
  <si>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</si>
  <si>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</si>
  <si>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</si>
  <si>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</si>
  <si>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</si>
  <si>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</si>
  <si>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</si>
  <si>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</si>
  <si>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</si>
  <si>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</si>
  <si>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</si>
  <si>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</si>
  <si>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</si>
  <si>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</si>
  <si>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</si>
  <si>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</si>
  <si>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</si>
  <si>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</si>
  <si>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</si>
  <si>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</si>
  <si>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</si>
  <si>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</si>
  <si>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</si>
  <si>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</si>
  <si>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</si>
  <si>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</si>
  <si>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</si>
  <si>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</si>
  <si>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</si>
  <si>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</si>
  <si>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</si>
  <si>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</si>
  <si>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</si>
  <si>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</si>
  <si>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</si>
  <si>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</si>
  <si>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</si>
  <si>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</si>
  <si>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</si>
  <si>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</si>
  <si>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</si>
  <si>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</si>
  <si>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</si>
  <si>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</si>
  <si>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</si>
  <si>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</si>
  <si>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</si>
  <si>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</si>
  <si>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</si>
  <si>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</si>
  <si>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</si>
  <si>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</si>
  <si>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</si>
  <si>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</si>
  <si>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</si>
  <si>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</si>
  <si>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</si>
  <si>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</si>
  <si>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</si>
  <si>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</si>
  <si>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</si>
  <si>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</si>
  <si>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</si>
  <si>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</si>
  <si>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</si>
  <si>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</si>
  <si>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</si>
  <si>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</si>
  <si>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</si>
  <si>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</si>
  <si>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</si>
  <si>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</si>
  <si>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</si>
  <si>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</si>
  <si>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</si>
  <si>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</si>
  <si>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</si>
  <si>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</si>
  <si>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</si>
  <si>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</si>
  <si>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</si>
  <si>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</si>
  <si>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</si>
  <si>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</si>
  <si>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</si>
  <si>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</si>
  <si>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</si>
  <si>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</si>
  <si>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</si>
  <si>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</si>
  <si>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</si>
  <si>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</si>
  <si>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</si>
  <si>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</si>
  <si>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</si>
  <si>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</si>
  <si>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</si>
  <si>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</si>
  <si>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</si>
  <si>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</si>
  <si>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</si>
  <si>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</si>
  <si>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</si>
  <si>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</si>
  <si>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</si>
  <si>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</si>
  <si>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</si>
  <si>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</si>
  <si>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</si>
  <si>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</si>
  <si>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</si>
  <si>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</si>
  <si>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</si>
  <si>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</si>
  <si>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</si>
  <si>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</si>
  <si>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</si>
  <si>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</si>
  <si>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</si>
  <si>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</si>
  <si>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</si>
  <si>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</si>
  <si>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</si>
  <si>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</si>
  <si>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</si>
  <si>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</si>
  <si>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</si>
  <si>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</si>
  <si>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</si>
  <si>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</si>
  <si>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</si>
  <si>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</si>
  <si>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</si>
  <si>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</si>
  <si>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</si>
  <si>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</si>
  <si>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</si>
  <si>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</si>
  <si>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</si>
  <si>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</si>
  <si>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</si>
  <si>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</si>
  <si>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</si>
  <si>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</si>
  <si>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</si>
  <si>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</si>
  <si>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</si>
  <si>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</si>
  <si>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</si>
  <si>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</si>
  <si>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</si>
  <si>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</si>
  <si>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</si>
  <si>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</si>
  <si>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</si>
  <si>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</si>
  <si>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</si>
  <si>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</si>
  <si>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</si>
  <si>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</si>
  <si>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</si>
  <si>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</si>
  <si>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</si>
  <si>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</si>
  <si>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</si>
  <si>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</si>
  <si>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</si>
  <si>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</si>
  <si>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</si>
  <si>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</si>
  <si>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</si>
  <si>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</si>
  <si>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</si>
  <si>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</si>
  <si>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</si>
  <si>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</si>
  <si>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</si>
  <si>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</si>
  <si>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</si>
  <si>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</si>
  <si>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</si>
  <si>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</si>
  <si>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</si>
  <si>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</si>
  <si>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</si>
  <si>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</si>
  <si>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</si>
  <si>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</si>
  <si>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</si>
  <si>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</si>
  <si>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</si>
  <si>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</si>
  <si>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</si>
  <si>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</si>
  <si>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</si>
  <si>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</si>
  <si>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</si>
  <si>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</si>
  <si>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</si>
  <si>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</si>
  <si>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</si>
  <si>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</si>
  <si>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</si>
  <si>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</si>
  <si>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</si>
  <si>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</si>
  <si>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</si>
  <si>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</si>
  <si>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</si>
  <si>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</si>
  <si>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</si>
  <si>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</si>
  <si>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</si>
  <si>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</si>
  <si>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</si>
  <si>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</si>
  <si>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</si>
  <si>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</si>
  <si>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</si>
  <si>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</si>
  <si>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</si>
  <si>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</si>
  <si>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</si>
  <si>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</si>
  <si>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</si>
  <si>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</si>
  <si>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</si>
  <si>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</si>
  <si>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</si>
  <si>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</si>
  <si>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</si>
  <si>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</si>
  <si>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</si>
  <si>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</si>
  <si>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</si>
  <si>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</si>
  <si>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</si>
  <si>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</si>
  <si>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</si>
  <si>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</si>
  <si>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</si>
  <si>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</si>
  <si>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</si>
  <si>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</si>
  <si>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</si>
  <si>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</si>
  <si>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</si>
  <si>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</si>
  <si>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</si>
  <si>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</si>
  <si>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</si>
  <si>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</si>
  <si>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</si>
  <si>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</si>
  <si>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</si>
  <si>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</si>
  <si>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</si>
  <si>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</si>
  <si>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</si>
  <si>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</si>
  <si>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</si>
  <si>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</si>
  <si>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</si>
  <si>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</si>
  <si>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</si>
  <si>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</si>
  <si>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</si>
  <si>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</si>
  <si>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</si>
  <si>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</si>
  <si>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</si>
  <si>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</si>
  <si>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</si>
  <si>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</si>
  <si>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</si>
  <si>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</si>
  <si>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</si>
  <si>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</si>
  <si>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</si>
  <si>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</si>
  <si>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</si>
  <si>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</si>
  <si>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</si>
  <si>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</si>
  <si>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</si>
  <si>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</si>
  <si>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</si>
  <si>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</si>
  <si>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</si>
  <si>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</si>
  <si>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</si>
  <si>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</si>
  <si>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</si>
  <si>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</si>
  <si>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</si>
  <si>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</si>
  <si>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</si>
  <si>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</si>
  <si>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</si>
  <si>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</si>
  <si>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</si>
  <si>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</si>
  <si>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</si>
  <si>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</si>
  <si>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</si>
  <si>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</si>
  <si>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</si>
  <si>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</si>
  <si>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</si>
  <si>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</si>
  <si>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</si>
  <si>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</si>
  <si>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</si>
  <si>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</si>
  <si>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</si>
  <si>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</si>
  <si>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</si>
  <si>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</si>
  <si>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</si>
  <si>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</si>
  <si>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</si>
  <si>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</si>
  <si>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</si>
  <si>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</si>
  <si>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</si>
  <si>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</si>
  <si>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</si>
  <si>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</si>
  <si>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</si>
  <si>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</si>
  <si>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</si>
  <si>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</si>
  <si>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</si>
  <si>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</si>
  <si>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</si>
  <si>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</si>
  <si>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</si>
  <si>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</si>
  <si>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</si>
  <si>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</si>
  <si>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</si>
  <si>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</si>
  <si>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</si>
  <si>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</si>
  <si>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</si>
  <si>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</si>
  <si>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</si>
  <si>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</si>
  <si>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</si>
  <si>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</si>
  <si>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</si>
  <si>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</si>
  <si>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</si>
  <si>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</si>
  <si>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</si>
  <si>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</si>
  <si>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</si>
  <si>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</si>
  <si>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</si>
  <si>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</si>
  <si>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</si>
  <si>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</si>
  <si>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</si>
  <si>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</si>
  <si>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</si>
  <si>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Tündérkastély Óvoda</t>
  </si>
  <si>
    <t>Közös önkormányzati hivatal</t>
  </si>
  <si>
    <t>2014. évi eredeti előirányzat</t>
  </si>
  <si>
    <t>2014. évi módosított előirányzat</t>
  </si>
  <si>
    <t xml:space="preserve"> - az 1.5-ből: - Elvonások és befizetések</t>
  </si>
  <si>
    <t>Eredeti előirányzat</t>
  </si>
  <si>
    <t>Módosított előirányzat</t>
  </si>
  <si>
    <t xml:space="preserve">2.1. melléklet a 6/2015. (IV.24.) önkormányzati rendelethez     </t>
  </si>
  <si>
    <t xml:space="preserve">2.2. melléklet a 6/2015. (IV.24.) önkormányzati rendelethez     </t>
  </si>
  <si>
    <t>3. melléklet a 6/2015. (IV.24.) önkormányzati rendelethez</t>
  </si>
  <si>
    <t>5. melléklet a 6/2015.(IV.24.)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</si>
</sst>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80">
    <xf numFmtId="0" fontId="0" fillId="0" borderId="0" xfId="0"/>
    <xf numFmtId="0" fontId="13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9" fillId="0" borderId="1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vertical="center" wrapText="1" indent="1"/>
    </xf>
    <xf numFmtId="0" fontId="19" fillId="0" borderId="3" xfId="3" applyFont="1" applyFill="1" applyBorder="1" applyAlignment="1" applyProtection="1">
      <alignment horizontal="left" vertical="center" wrapText="1" indent="1"/>
    </xf>
    <xf numFmtId="0" fontId="19" fillId="0" borderId="4" xfId="3" applyFont="1" applyFill="1" applyBorder="1" applyAlignment="1" applyProtection="1">
      <alignment horizontal="left" vertical="center" wrapText="1" indent="1"/>
    </xf>
    <xf numFmtId="0" fontId="19" fillId="0" borderId="5" xfId="3" applyFont="1" applyFill="1" applyBorder="1" applyAlignment="1" applyProtection="1">
      <alignment horizontal="left" vertical="center" wrapText="1" indent="1"/>
    </xf>
    <xf numFmtId="0" fontId="19" fillId="0" borderId="6" xfId="3" applyFont="1" applyFill="1" applyBorder="1" applyAlignment="1" applyProtection="1">
      <alignment horizontal="left" vertical="center" wrapText="1" indent="1"/>
    </xf>
    <xf numFmtId="0" fontId="19" fillId="0" borderId="7" xfId="3" applyFont="1" applyFill="1" applyBorder="1" applyAlignment="1" applyProtection="1">
      <alignment horizontal="left" vertical="center" wrapText="1" indent="1"/>
    </xf>
    <xf numFmtId="49" fontId="19" fillId="0" borderId="8" xfId="3" applyNumberFormat="1" applyFont="1" applyFill="1" applyBorder="1" applyAlignment="1" applyProtection="1">
      <alignment horizontal="left" vertical="center" wrapText="1" indent="1"/>
    </xf>
    <xf numFmtId="49" fontId="19" fillId="0" borderId="9" xfId="3" applyNumberFormat="1" applyFont="1" applyFill="1" applyBorder="1" applyAlignment="1" applyProtection="1">
      <alignment horizontal="left" vertical="center" wrapText="1" indent="1"/>
    </xf>
    <xf numFmtId="49" fontId="19" fillId="0" borderId="10" xfId="3" applyNumberFormat="1" applyFont="1" applyFill="1" applyBorder="1" applyAlignment="1" applyProtection="1">
      <alignment horizontal="left" vertical="center" wrapText="1" indent="1"/>
    </xf>
    <xf numFmtId="49" fontId="19" fillId="0" borderId="11" xfId="3" applyNumberFormat="1" applyFont="1" applyFill="1" applyBorder="1" applyAlignment="1" applyProtection="1">
      <alignment horizontal="left" vertical="center" wrapText="1" indent="1"/>
    </xf>
    <xf numFmtId="49" fontId="19" fillId="0" borderId="12" xfId="3" applyNumberFormat="1" applyFont="1" applyFill="1" applyBorder="1" applyAlignment="1" applyProtection="1">
      <alignment horizontal="left" vertical="center" wrapText="1" indent="1"/>
    </xf>
    <xf numFmtId="49" fontId="19" fillId="0" borderId="13" xfId="3" applyNumberFormat="1" applyFont="1" applyFill="1" applyBorder="1" applyAlignment="1" applyProtection="1">
      <alignment horizontal="left" vertical="center" wrapText="1" indent="1"/>
    </xf>
    <xf numFmtId="49" fontId="19" fillId="0" borderId="14" xfId="3" applyNumberFormat="1" applyFont="1" applyFill="1" applyBorder="1" applyAlignment="1" applyProtection="1">
      <alignment horizontal="left" vertical="center" wrapText="1" indent="1"/>
    </xf>
    <xf numFmtId="0" fontId="19" fillId="0" borderId="0" xfId="3" applyFont="1" applyFill="1" applyBorder="1" applyAlignment="1" applyProtection="1">
      <alignment horizontal="left" vertical="center" wrapText="1" indent="1"/>
    </xf>
    <xf numFmtId="0" fontId="18" fillId="0" borderId="15" xfId="3" applyFont="1" applyFill="1" applyBorder="1" applyAlignment="1" applyProtection="1">
      <alignment horizontal="left" vertical="center" wrapText="1" indent="1"/>
    </xf>
    <xf numFmtId="0" fontId="18" fillId="0" borderId="16" xfId="3" applyFont="1" applyFill="1" applyBorder="1" applyAlignment="1" applyProtection="1">
      <alignment horizontal="left" vertical="center" wrapText="1" indent="1"/>
    </xf>
    <xf numFmtId="0" fontId="18" fillId="0" borderId="17" xfId="3" applyFont="1" applyFill="1" applyBorder="1" applyAlignment="1" applyProtection="1">
      <alignment horizontal="left" vertical="center" wrapText="1" indent="1"/>
    </xf>
    <xf numFmtId="0" fontId="18" fillId="0" borderId="18" xfId="3" applyFont="1" applyFill="1" applyBorder="1" applyAlignment="1" applyProtection="1">
      <alignment horizontal="left" vertical="center" wrapText="1" indent="1"/>
    </xf>
    <xf numFmtId="0" fontId="20" fillId="0" borderId="16" xfId="3" applyFont="1" applyFill="1" applyBorder="1" applyAlignment="1" applyProtection="1">
      <alignment horizontal="left" vertical="center" wrapText="1" indent="1"/>
    </xf>
    <xf numFmtId="0" fontId="7" fillId="0" borderId="15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18" fillId="0" borderId="16" xfId="3" applyFont="1" applyFill="1" applyBorder="1" applyAlignment="1" applyProtection="1">
      <alignment vertical="center" wrapText="1"/>
    </xf>
    <xf numFmtId="0" fontId="18" fillId="0" borderId="18" xfId="3" applyFont="1" applyFill="1" applyBorder="1" applyAlignment="1" applyProtection="1">
      <alignment vertical="center" wrapText="1"/>
    </xf>
    <xf numFmtId="0" fontId="18" fillId="0" borderId="15" xfId="3" applyFont="1" applyFill="1" applyBorder="1" applyAlignment="1" applyProtection="1">
      <alignment horizontal="center" vertical="center" wrapText="1"/>
    </xf>
    <xf numFmtId="0" fontId="18" fillId="0" borderId="16" xfId="3" applyFont="1" applyFill="1" applyBorder="1" applyAlignment="1" applyProtection="1">
      <alignment horizontal="center" vertical="center" wrapText="1"/>
    </xf>
    <xf numFmtId="0" fontId="18" fillId="0" borderId="23" xfId="3" applyFont="1" applyFill="1" applyBorder="1" applyAlignment="1" applyProtection="1">
      <alignment horizontal="center" vertical="center" wrapText="1"/>
    </xf>
    <xf numFmtId="0" fontId="10" fillId="0" borderId="0" xfId="3" applyFill="1"/>
    <xf numFmtId="0" fontId="7" fillId="0" borderId="23" xfId="3" applyFont="1" applyFill="1" applyBorder="1" applyAlignment="1" applyProtection="1">
      <alignment horizontal="center" vertical="center" wrapText="1"/>
    </xf>
    <xf numFmtId="0" fontId="19" fillId="0" borderId="0" xfId="3" applyFont="1" applyFill="1"/>
    <xf numFmtId="0" fontId="22" fillId="0" borderId="0" xfId="3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3" applyFont="1" applyFill="1" applyBorder="1" applyAlignment="1" applyProtection="1">
      <alignment horizontal="left" vertical="center" wrapText="1" indent="1"/>
    </xf>
    <xf numFmtId="0" fontId="21" fillId="0" borderId="0" xfId="3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3" applyFont="1" applyFill="1" applyBorder="1" applyAlignment="1" applyProtection="1">
      <alignment horizontal="left" vertical="center" wrapText="1" indent="1"/>
    </xf>
    <xf numFmtId="0" fontId="27" fillId="0" borderId="3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indent="6"/>
    </xf>
    <xf numFmtId="0" fontId="19" fillId="0" borderId="2" xfId="3" applyFont="1" applyFill="1" applyBorder="1" applyAlignment="1" applyProtection="1">
      <alignment horizontal="left" vertical="center" wrapText="1" indent="6"/>
    </xf>
    <xf numFmtId="0" fontId="19" fillId="0" borderId="7" xfId="3" applyFont="1" applyFill="1" applyBorder="1" applyAlignment="1" applyProtection="1">
      <alignment horizontal="left" vertical="center" wrapText="1" indent="6"/>
    </xf>
    <xf numFmtId="0" fontId="19" fillId="0" borderId="31" xfId="3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3" applyNumberFormat="1" applyFont="1" applyFill="1" applyBorder="1" applyAlignment="1" applyProtection="1">
      <alignment horizontal="left" vertical="center" wrapText="1" indent="1"/>
    </xf>
    <xf numFmtId="49" fontId="19" fillId="0" borderId="4" xfId="3" applyNumberFormat="1" applyFont="1" applyFill="1" applyBorder="1" applyAlignment="1" applyProtection="1">
      <alignment horizontal="left" vertical="center" wrapText="1" indent="1"/>
    </xf>
    <xf numFmtId="49" fontId="19" fillId="0" borderId="5" xfId="3" applyNumberFormat="1" applyFont="1" applyFill="1" applyBorder="1" applyAlignment="1" applyProtection="1">
      <alignment horizontal="left" vertical="center" wrapText="1" indent="1"/>
    </xf>
    <xf numFmtId="49" fontId="19" fillId="0" borderId="31" xfId="3" applyNumberFormat="1" applyFont="1" applyFill="1" applyBorder="1" applyAlignment="1" applyProtection="1">
      <alignment horizontal="left" vertical="center" wrapText="1" indent="1"/>
    </xf>
    <xf numFmtId="49" fontId="26" fillId="0" borderId="16" xfId="3" applyNumberFormat="1" applyFont="1" applyFill="1" applyBorder="1" applyAlignment="1" applyProtection="1">
      <alignment horizontal="left" vertical="center" wrapText="1" indent="1"/>
    </xf>
    <xf numFmtId="49" fontId="19" fillId="0" borderId="7" xfId="3" applyNumberFormat="1" applyFont="1" applyFill="1" applyBorder="1" applyAlignment="1" applyProtection="1">
      <alignment horizontal="left" vertical="center" wrapText="1" indent="1"/>
    </xf>
    <xf numFmtId="49" fontId="19" fillId="0" borderId="16" xfId="3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3" applyNumberFormat="1" applyFont="1" applyFill="1" applyBorder="1" applyAlignment="1" applyProtection="1">
      <alignment horizontal="right" vertical="center" wrapText="1" indent="1"/>
    </xf>
    <xf numFmtId="164" fontId="19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3" applyNumberFormat="1" applyFont="1" applyFill="1" applyBorder="1" applyAlignment="1" applyProtection="1">
      <alignment horizontal="right" vertical="center" wrapText="1" indent="1"/>
    </xf>
    <xf numFmtId="164" fontId="31" fillId="0" borderId="49" xfId="3" applyNumberFormat="1" applyFont="1" applyFill="1" applyBorder="1" applyAlignment="1" applyProtection="1">
      <alignment horizontal="right" vertical="center" wrapText="1" indent="1"/>
    </xf>
    <xf numFmtId="164" fontId="27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3" applyFont="1" applyFill="1" applyBorder="1" applyAlignment="1" applyProtection="1">
      <alignment horizontal="left" vertical="center" wrapText="1" indent="1"/>
    </xf>
    <xf numFmtId="49" fontId="19" fillId="0" borderId="50" xfId="3" applyNumberFormat="1" applyFont="1" applyFill="1" applyBorder="1" applyAlignment="1" applyProtection="1">
      <alignment horizontal="left" vertical="center" wrapText="1" indent="1"/>
    </xf>
    <xf numFmtId="49" fontId="19" fillId="0" borderId="51" xfId="3" applyNumberFormat="1" applyFont="1" applyFill="1" applyBorder="1" applyAlignment="1" applyProtection="1">
      <alignment horizontal="left" vertical="center" wrapText="1" indent="1"/>
    </xf>
    <xf numFmtId="49" fontId="19" fillId="0" borderId="40" xfId="3" applyNumberFormat="1" applyFont="1" applyFill="1" applyBorder="1" applyAlignment="1" applyProtection="1">
      <alignment horizontal="left" vertical="center" wrapText="1" indent="1"/>
    </xf>
    <xf numFmtId="0" fontId="18" fillId="0" borderId="8" xfId="3" applyFont="1" applyFill="1" applyBorder="1" applyAlignment="1" applyProtection="1">
      <alignment horizontal="left" vertical="center" wrapText="1" indent="1"/>
    </xf>
    <xf numFmtId="0" fontId="29" fillId="0" borderId="1" xfId="3" applyFont="1" applyFill="1" applyBorder="1" applyAlignment="1" applyProtection="1">
      <alignment horizontal="left" vertical="center" wrapText="1" indent="1"/>
    </xf>
    <xf numFmtId="0" fontId="10" fillId="0" borderId="0" xfId="3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3" applyNumberFormat="1" applyFont="1" applyFill="1" applyBorder="1" applyAlignment="1" applyProtection="1">
      <alignment horizontal="right" vertical="center" wrapText="1" indent="1"/>
    </xf>
    <xf numFmtId="164" fontId="18" fillId="0" borderId="23" xfId="3" applyNumberFormat="1" applyFont="1" applyFill="1" applyBorder="1" applyAlignment="1" applyProtection="1">
      <alignment horizontal="right" vertical="center" wrapText="1" indent="1"/>
    </xf>
    <xf numFmtId="164" fontId="19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3" applyNumberFormat="1" applyFont="1" applyFill="1" applyBorder="1" applyAlignment="1" applyProtection="1">
      <alignment horizontal="right" vertical="center" wrapText="1" indent="1"/>
    </xf>
    <xf numFmtId="164" fontId="26" fillId="0" borderId="23" xfId="3" applyNumberFormat="1" applyFont="1" applyFill="1" applyBorder="1" applyAlignment="1" applyProtection="1">
      <alignment horizontal="right" vertical="center" wrapText="1" indent="1"/>
    </xf>
    <xf numFmtId="164" fontId="31" fillId="0" borderId="30" xfId="3" applyNumberFormat="1" applyFont="1" applyFill="1" applyBorder="1" applyAlignment="1" applyProtection="1">
      <alignment horizontal="right" vertical="center" wrapText="1" indent="1"/>
    </xf>
    <xf numFmtId="164" fontId="31" fillId="0" borderId="19" xfId="3" applyNumberFormat="1" applyFont="1" applyFill="1" applyBorder="1" applyAlignment="1" applyProtection="1">
      <alignment horizontal="right" vertical="center" wrapText="1" indent="1"/>
    </xf>
    <xf numFmtId="164" fontId="27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9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3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3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3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3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3" applyFont="1" applyFill="1" applyBorder="1" applyAlignment="1" applyProtection="1">
      <alignment horizontal="left" vertical="center" wrapText="1" indent="1"/>
    </xf>
    <xf numFmtId="0" fontId="19" fillId="0" borderId="19" xfId="3" applyFont="1" applyFill="1" applyBorder="1" applyAlignment="1" applyProtection="1">
      <alignment horizontal="left" vertical="center" wrapText="1" indent="1"/>
    </xf>
    <xf numFmtId="0" fontId="19" fillId="0" borderId="19" xfId="3" applyFont="1" applyFill="1" applyBorder="1" applyAlignment="1" applyProtection="1">
      <alignment horizontal="left" indent="7"/>
    </xf>
    <xf numFmtId="0" fontId="19" fillId="0" borderId="30" xfId="3" applyFont="1" applyFill="1" applyBorder="1" applyAlignment="1" applyProtection="1">
      <alignment horizontal="left" vertical="center" wrapText="1" indent="6"/>
    </xf>
    <xf numFmtId="0" fontId="19" fillId="0" borderId="19" xfId="3" applyFont="1" applyFill="1" applyBorder="1" applyAlignment="1" applyProtection="1">
      <alignment horizontal="left" vertical="center" wrapText="1" indent="6"/>
    </xf>
    <xf numFmtId="0" fontId="19" fillId="0" borderId="32" xfId="3" applyFont="1" applyFill="1" applyBorder="1" applyAlignment="1" applyProtection="1">
      <alignment horizontal="left" vertical="center" wrapText="1" indent="6"/>
    </xf>
    <xf numFmtId="0" fontId="26" fillId="0" borderId="23" xfId="3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3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3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3" applyFont="1" applyFill="1" applyBorder="1" applyAlignment="1" applyProtection="1">
      <alignment horizontal="left" vertical="center" wrapText="1" indent="1"/>
    </xf>
    <xf numFmtId="0" fontId="26" fillId="0" borderId="18" xfId="3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3" applyFont="1" applyFill="1"/>
    <xf numFmtId="0" fontId="10" fillId="0" borderId="0" xfId="3" applyFont="1" applyFill="1" applyAlignment="1">
      <alignment horizontal="right" vertical="center" indent="1"/>
    </xf>
    <xf numFmtId="164" fontId="26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3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3" applyNumberFormat="1" applyFont="1" applyFill="1" applyBorder="1" applyAlignment="1" applyProtection="1">
      <alignment horizontal="right" vertical="center" wrapText="1" indent="1"/>
    </xf>
    <xf numFmtId="164" fontId="19" fillId="0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3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3" applyNumberFormat="1" applyFont="1" applyFill="1" applyBorder="1" applyAlignment="1" applyProtection="1">
      <alignment horizontal="left" vertical="center"/>
    </xf>
    <xf numFmtId="164" fontId="32" fillId="0" borderId="36" xfId="3" applyNumberFormat="1" applyFont="1" applyFill="1" applyBorder="1" applyAlignment="1" applyProtection="1">
      <alignment horizontal="left"/>
    </xf>
    <xf numFmtId="0" fontId="21" fillId="0" borderId="0" xfId="3" applyFont="1" applyFill="1" applyAlignment="1" applyProtection="1">
      <alignment horizontal="center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146</v>
      </c>
    </row>
    <row r="4" spans="1:2">
      <c r="A4" s="58"/>
      <c r="B4" s="58"/>
    </row>
    <row r="5" spans="1:2" s="67" customFormat="1" ht="15.75">
      <c r="A5" s="47" t="s">
        <v>398</v>
      </c>
      <c r="B5" s="66"/>
    </row>
    <row r="6" spans="1:2">
      <c r="A6" s="58"/>
      <c r="B6" s="58"/>
    </row>
    <row r="7" spans="1:2">
      <c r="A7" s="58" t="s">
        <v>233</v>
      </c>
      <c r="B7" s="58" t="s">
        <v>400</v>
      </c>
    </row>
    <row r="8" spans="1:2">
      <c r="A8" s="58" t="s">
        <v>147</v>
      </c>
      <c r="B8" s="58" t="s">
        <v>401</v>
      </c>
    </row>
    <row r="9" spans="1:2">
      <c r="A9" s="58" t="s">
        <v>396</v>
      </c>
      <c r="B9" s="58" t="s">
        <v>402</v>
      </c>
    </row>
    <row r="10" spans="1:2">
      <c r="A10" s="58"/>
      <c r="B10" s="58"/>
    </row>
    <row r="11" spans="1:2">
      <c r="A11" s="58"/>
      <c r="B11" s="58"/>
    </row>
    <row r="12" spans="1:2" s="67" customFormat="1" ht="15.75">
      <c r="A12" s="47" t="s">
        <v>399</v>
      </c>
      <c r="B12" s="66"/>
    </row>
    <row r="13" spans="1:2">
      <c r="A13" s="58"/>
      <c r="B13" s="58"/>
    </row>
    <row r="14" spans="1:2">
      <c r="A14" s="58" t="s">
        <v>160</v>
      </c>
      <c r="B14" s="58" t="s">
        <v>403</v>
      </c>
    </row>
    <row r="15" spans="1:2">
      <c r="A15" s="58" t="s">
        <v>148</v>
      </c>
      <c r="B15" s="58" t="s">
        <v>404</v>
      </c>
    </row>
    <row r="16" spans="1:2">
      <c r="A16" s="58" t="s">
        <v>397</v>
      </c>
      <c r="B16" s="58" t="s">
        <v>405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H142"/>
  <sheetViews>
    <sheetView view="pageBreakPreview" zoomScaleNormal="120" zoomScaleSheetLayoutView="100" workbookViewId="0">
      <selection activeCell="B43" sqref="B43"/>
    </sheetView>
  </sheetViews>
  <sheetFormatPr defaultRowHeight="15.75"/>
  <cols>
    <col min="1" max="1" width="9.5" style="338" customWidth="1"/>
    <col min="2" max="2" width="56.5" style="338" customWidth="1"/>
    <col min="3" max="3" width="16.6640625" style="339" customWidth="1"/>
    <col min="4" max="4" width="16.5" style="339" customWidth="1"/>
    <col min="5" max="16384" width="9.33203125" style="34"/>
  </cols>
  <sheetData>
    <row r="1" spans="1:4" ht="15.95" customHeight="1">
      <c r="A1" s="366" t="s">
        <v>46</v>
      </c>
      <c r="B1" s="366"/>
      <c r="C1" s="366"/>
      <c r="D1" s="34"/>
    </row>
    <row r="2" spans="1:4" ht="15.95" customHeight="1" thickBot="1">
      <c r="A2" s="368" t="s">
        <v>149</v>
      </c>
      <c r="B2" s="368"/>
      <c r="C2" s="196"/>
      <c r="D2" s="196"/>
    </row>
    <row r="3" spans="1:4" ht="38.1" customHeight="1" thickBot="1">
      <c r="A3" s="27" t="s">
        <v>96</v>
      </c>
      <c r="B3" s="28" t="s">
        <v>48</v>
      </c>
      <c r="C3" s="35" t="s">
        <v>414</v>
      </c>
      <c r="D3" s="35" t="s">
        <v>415</v>
      </c>
    </row>
    <row r="4" spans="1:4" s="36" customFormat="1" ht="12" customHeight="1" thickBot="1">
      <c r="A4" s="31">
        <v>1</v>
      </c>
      <c r="B4" s="32">
        <v>2</v>
      </c>
      <c r="C4" s="33">
        <v>4</v>
      </c>
      <c r="D4" s="33">
        <v>5</v>
      </c>
    </row>
    <row r="5" spans="1:4" s="1" customFormat="1" ht="12" customHeight="1" thickBot="1">
      <c r="A5" s="24" t="s">
        <v>49</v>
      </c>
      <c r="B5" s="23" t="s">
        <v>163</v>
      </c>
      <c r="C5" s="360">
        <f>+C6+C11+C20</f>
        <v>105500</v>
      </c>
      <c r="D5" s="174">
        <f>+D6+D11+D20</f>
        <v>105949</v>
      </c>
    </row>
    <row r="6" spans="1:4" s="1" customFormat="1" ht="12" customHeight="1" thickBot="1">
      <c r="A6" s="22" t="s">
        <v>50</v>
      </c>
      <c r="B6" s="153" t="s">
        <v>378</v>
      </c>
      <c r="C6" s="135">
        <f>+C7+C8+C9+C10</f>
        <v>59730</v>
      </c>
      <c r="D6" s="135">
        <f>+D7+D8+D9+D10</f>
        <v>68274</v>
      </c>
    </row>
    <row r="7" spans="1:4" s="1" customFormat="1" ht="12" customHeight="1">
      <c r="A7" s="15" t="s">
        <v>124</v>
      </c>
      <c r="B7" s="320" t="s">
        <v>88</v>
      </c>
      <c r="C7" s="136">
        <v>59000</v>
      </c>
      <c r="D7" s="136">
        <v>67984</v>
      </c>
    </row>
    <row r="8" spans="1:4" s="1" customFormat="1" ht="12" customHeight="1">
      <c r="A8" s="15" t="s">
        <v>125</v>
      </c>
      <c r="B8" s="166" t="s">
        <v>97</v>
      </c>
      <c r="C8" s="136"/>
      <c r="D8" s="136"/>
    </row>
    <row r="9" spans="1:4" s="1" customFormat="1" ht="12" customHeight="1">
      <c r="A9" s="15" t="s">
        <v>126</v>
      </c>
      <c r="B9" s="166" t="s">
        <v>164</v>
      </c>
      <c r="C9" s="136">
        <v>700</v>
      </c>
      <c r="D9" s="136">
        <v>210</v>
      </c>
    </row>
    <row r="10" spans="1:4" s="1" customFormat="1" ht="12" customHeight="1" thickBot="1">
      <c r="A10" s="15" t="s">
        <v>127</v>
      </c>
      <c r="B10" s="321" t="s">
        <v>165</v>
      </c>
      <c r="C10" s="136">
        <v>30</v>
      </c>
      <c r="D10" s="136">
        <v>80</v>
      </c>
    </row>
    <row r="11" spans="1:4" s="1" customFormat="1" ht="12" customHeight="1" thickBot="1">
      <c r="A11" s="22" t="s">
        <v>51</v>
      </c>
      <c r="B11" s="23" t="s">
        <v>166</v>
      </c>
      <c r="C11" s="135">
        <f>+C12+C13+C14+C15+C16+C17+C18+C19</f>
        <v>38770</v>
      </c>
      <c r="D11" s="175">
        <f>+D12+D13+D14+D15+D16+D17+D18+D19</f>
        <v>27322</v>
      </c>
    </row>
    <row r="12" spans="1:4" s="1" customFormat="1" ht="12" customHeight="1">
      <c r="A12" s="19" t="s">
        <v>98</v>
      </c>
      <c r="B12" s="11" t="s">
        <v>171</v>
      </c>
      <c r="C12" s="361"/>
      <c r="D12" s="176"/>
    </row>
    <row r="13" spans="1:4" s="1" customFormat="1" ht="12" customHeight="1">
      <c r="A13" s="15" t="s">
        <v>99</v>
      </c>
      <c r="B13" s="8" t="s">
        <v>172</v>
      </c>
      <c r="C13" s="136"/>
      <c r="D13" s="177">
        <v>3928</v>
      </c>
    </row>
    <row r="14" spans="1:4" s="1" customFormat="1" ht="12" customHeight="1">
      <c r="A14" s="15" t="s">
        <v>100</v>
      </c>
      <c r="B14" s="8" t="s">
        <v>173</v>
      </c>
      <c r="C14" s="136"/>
      <c r="D14" s="177"/>
    </row>
    <row r="15" spans="1:4" s="1" customFormat="1" ht="12" customHeight="1">
      <c r="A15" s="15" t="s">
        <v>101</v>
      </c>
      <c r="B15" s="8" t="s">
        <v>174</v>
      </c>
      <c r="C15" s="136">
        <v>8000</v>
      </c>
      <c r="D15" s="177">
        <v>8673</v>
      </c>
    </row>
    <row r="16" spans="1:4" s="1" customFormat="1" ht="12" customHeight="1">
      <c r="A16" s="14" t="s">
        <v>167</v>
      </c>
      <c r="B16" s="7" t="s">
        <v>175</v>
      </c>
      <c r="C16" s="137"/>
      <c r="D16" s="178"/>
    </row>
    <row r="17" spans="1:4" s="1" customFormat="1" ht="12" customHeight="1">
      <c r="A17" s="15" t="s">
        <v>168</v>
      </c>
      <c r="B17" s="8" t="s">
        <v>251</v>
      </c>
      <c r="C17" s="136">
        <v>12420</v>
      </c>
      <c r="D17" s="177">
        <v>8553</v>
      </c>
    </row>
    <row r="18" spans="1:4" s="1" customFormat="1" ht="12" customHeight="1">
      <c r="A18" s="15" t="s">
        <v>169</v>
      </c>
      <c r="B18" s="8" t="s">
        <v>177</v>
      </c>
      <c r="C18" s="136">
        <v>300</v>
      </c>
      <c r="D18" s="177">
        <v>261</v>
      </c>
    </row>
    <row r="19" spans="1:4" s="1" customFormat="1" ht="12" customHeight="1" thickBot="1">
      <c r="A19" s="16" t="s">
        <v>170</v>
      </c>
      <c r="B19" s="9" t="s">
        <v>178</v>
      </c>
      <c r="C19" s="362">
        <v>18050</v>
      </c>
      <c r="D19" s="179">
        <v>5907</v>
      </c>
    </row>
    <row r="20" spans="1:4" s="1" customFormat="1" ht="12" customHeight="1" thickBot="1">
      <c r="A20" s="22" t="s">
        <v>179</v>
      </c>
      <c r="B20" s="23" t="s">
        <v>252</v>
      </c>
      <c r="C20" s="363">
        <v>7000</v>
      </c>
      <c r="D20" s="180">
        <v>10353</v>
      </c>
    </row>
    <row r="21" spans="1:4" s="1" customFormat="1" ht="12" customHeight="1" thickBot="1">
      <c r="A21" s="22" t="s">
        <v>53</v>
      </c>
      <c r="B21" s="23" t="s">
        <v>181</v>
      </c>
      <c r="C21" s="135">
        <f>+C22+C23+C24+C25+C26+C27+C28+C29</f>
        <v>127257</v>
      </c>
      <c r="D21" s="175">
        <f>+D22+D23+D24+D25+D26+D27+D28+D29</f>
        <v>124945</v>
      </c>
    </row>
    <row r="22" spans="1:4" s="1" customFormat="1" ht="12" customHeight="1">
      <c r="A22" s="17" t="s">
        <v>102</v>
      </c>
      <c r="B22" s="10" t="s">
        <v>187</v>
      </c>
      <c r="C22" s="138">
        <v>123653</v>
      </c>
      <c r="D22" s="181">
        <v>120647</v>
      </c>
    </row>
    <row r="23" spans="1:4" s="1" customFormat="1" ht="12" customHeight="1">
      <c r="A23" s="15" t="s">
        <v>103</v>
      </c>
      <c r="B23" s="8" t="s">
        <v>188</v>
      </c>
      <c r="C23" s="136"/>
      <c r="D23" s="177"/>
    </row>
    <row r="24" spans="1:4" s="1" customFormat="1" ht="12" customHeight="1">
      <c r="A24" s="15" t="s">
        <v>104</v>
      </c>
      <c r="B24" s="8" t="s">
        <v>189</v>
      </c>
      <c r="C24" s="136">
        <v>28</v>
      </c>
      <c r="D24" s="177">
        <v>852</v>
      </c>
    </row>
    <row r="25" spans="1:4" s="1" customFormat="1" ht="12" customHeight="1">
      <c r="A25" s="18" t="s">
        <v>182</v>
      </c>
      <c r="B25" s="8" t="s">
        <v>107</v>
      </c>
      <c r="C25" s="139">
        <v>3576</v>
      </c>
      <c r="D25" s="182">
        <v>3446</v>
      </c>
    </row>
    <row r="26" spans="1:4" s="1" customFormat="1" ht="12" customHeight="1">
      <c r="A26" s="18" t="s">
        <v>183</v>
      </c>
      <c r="B26" s="8" t="s">
        <v>190</v>
      </c>
      <c r="C26" s="139"/>
      <c r="D26" s="182"/>
    </row>
    <row r="27" spans="1:4" s="1" customFormat="1" ht="12" customHeight="1">
      <c r="A27" s="15" t="s">
        <v>184</v>
      </c>
      <c r="B27" s="8" t="s">
        <v>191</v>
      </c>
      <c r="C27" s="136"/>
      <c r="D27" s="177"/>
    </row>
    <row r="28" spans="1:4" s="1" customFormat="1" ht="12" customHeight="1">
      <c r="A28" s="15" t="s">
        <v>185</v>
      </c>
      <c r="B28" s="8" t="s">
        <v>253</v>
      </c>
      <c r="C28" s="140"/>
      <c r="D28" s="183"/>
    </row>
    <row r="29" spans="1:4" s="1" customFormat="1" ht="12" customHeight="1" thickBot="1">
      <c r="A29" s="15" t="s">
        <v>186</v>
      </c>
      <c r="B29" s="13" t="s">
        <v>193</v>
      </c>
      <c r="C29" s="140"/>
      <c r="D29" s="183"/>
    </row>
    <row r="30" spans="1:4" s="1" customFormat="1" ht="12" customHeight="1" thickBot="1">
      <c r="A30" s="146" t="s">
        <v>54</v>
      </c>
      <c r="B30" s="23" t="s">
        <v>379</v>
      </c>
      <c r="C30" s="135">
        <f>+C31+C37</f>
        <v>18465</v>
      </c>
      <c r="D30" s="135">
        <f>+D31+D37</f>
        <v>31709</v>
      </c>
    </row>
    <row r="31" spans="1:4" s="1" customFormat="1" ht="12" customHeight="1">
      <c r="A31" s="147" t="s">
        <v>105</v>
      </c>
      <c r="B31" s="322" t="s">
        <v>380</v>
      </c>
      <c r="C31" s="144">
        <f>+C32+C33+C34+C35+C36</f>
        <v>10659</v>
      </c>
      <c r="D31" s="144">
        <f>+D32+D33+D34+D35+D36</f>
        <v>31709</v>
      </c>
    </row>
    <row r="32" spans="1:4" s="1" customFormat="1" ht="12" customHeight="1">
      <c r="A32" s="148" t="s">
        <v>108</v>
      </c>
      <c r="B32" s="154" t="s">
        <v>254</v>
      </c>
      <c r="C32" s="140">
        <v>4699</v>
      </c>
      <c r="D32" s="140">
        <v>4981</v>
      </c>
    </row>
    <row r="33" spans="1:4" s="1" customFormat="1" ht="12" customHeight="1">
      <c r="A33" s="148" t="s">
        <v>109</v>
      </c>
      <c r="B33" s="154" t="s">
        <v>255</v>
      </c>
      <c r="C33" s="140">
        <v>1134</v>
      </c>
      <c r="D33" s="140">
        <v>1134</v>
      </c>
    </row>
    <row r="34" spans="1:4" s="1" customFormat="1" ht="12" customHeight="1">
      <c r="A34" s="148" t="s">
        <v>110</v>
      </c>
      <c r="B34" s="154" t="s">
        <v>256</v>
      </c>
      <c r="C34" s="140"/>
      <c r="D34" s="140"/>
    </row>
    <row r="35" spans="1:4" s="1" customFormat="1" ht="12" customHeight="1">
      <c r="A35" s="148" t="s">
        <v>111</v>
      </c>
      <c r="B35" s="154" t="s">
        <v>257</v>
      </c>
      <c r="C35" s="140"/>
      <c r="D35" s="140"/>
    </row>
    <row r="36" spans="1:4" s="1" customFormat="1" ht="12" customHeight="1">
      <c r="A36" s="148" t="s">
        <v>194</v>
      </c>
      <c r="B36" s="154" t="s">
        <v>381</v>
      </c>
      <c r="C36" s="140">
        <v>4826</v>
      </c>
      <c r="D36" s="140">
        <v>25594</v>
      </c>
    </row>
    <row r="37" spans="1:4" s="1" customFormat="1" ht="12" customHeight="1">
      <c r="A37" s="148" t="s">
        <v>106</v>
      </c>
      <c r="B37" s="155" t="s">
        <v>382</v>
      </c>
      <c r="C37" s="143">
        <f>+C38+C39+C40+C41+C42</f>
        <v>7806</v>
      </c>
      <c r="D37" s="143">
        <f>+D38+D39+D40+D41+D42</f>
        <v>0</v>
      </c>
    </row>
    <row r="38" spans="1:4" s="1" customFormat="1" ht="12" customHeight="1">
      <c r="A38" s="148" t="s">
        <v>114</v>
      </c>
      <c r="B38" s="154" t="s">
        <v>254</v>
      </c>
      <c r="C38" s="140"/>
      <c r="D38" s="140"/>
    </row>
    <row r="39" spans="1:4" s="1" customFormat="1" ht="12" customHeight="1">
      <c r="A39" s="148" t="s">
        <v>115</v>
      </c>
      <c r="B39" s="154" t="s">
        <v>255</v>
      </c>
      <c r="C39" s="140">
        <v>2191</v>
      </c>
      <c r="D39" s="140"/>
    </row>
    <row r="40" spans="1:4" s="1" customFormat="1" ht="12" customHeight="1">
      <c r="A40" s="148" t="s">
        <v>116</v>
      </c>
      <c r="B40" s="154" t="s">
        <v>256</v>
      </c>
      <c r="C40" s="140"/>
      <c r="D40" s="140"/>
    </row>
    <row r="41" spans="1:4" s="1" customFormat="1" ht="12" customHeight="1">
      <c r="A41" s="148" t="s">
        <v>117</v>
      </c>
      <c r="B41" s="156" t="s">
        <v>257</v>
      </c>
      <c r="C41" s="140"/>
      <c r="D41" s="140"/>
    </row>
    <row r="42" spans="1:4" s="1" customFormat="1" ht="12" customHeight="1" thickBot="1">
      <c r="A42" s="149" t="s">
        <v>195</v>
      </c>
      <c r="B42" s="157" t="s">
        <v>383</v>
      </c>
      <c r="C42" s="141">
        <v>5615</v>
      </c>
      <c r="D42" s="141"/>
    </row>
    <row r="43" spans="1:4" s="1" customFormat="1" ht="12" customHeight="1" thickBot="1">
      <c r="A43" s="22" t="s">
        <v>196</v>
      </c>
      <c r="B43" s="323" t="s">
        <v>258</v>
      </c>
      <c r="C43" s="135">
        <f>+C44+C45</f>
        <v>0</v>
      </c>
      <c r="D43" s="135">
        <f>+D44+D45</f>
        <v>784</v>
      </c>
    </row>
    <row r="44" spans="1:4" s="1" customFormat="1" ht="12" customHeight="1">
      <c r="A44" s="17" t="s">
        <v>112</v>
      </c>
      <c r="B44" s="166" t="s">
        <v>259</v>
      </c>
      <c r="C44" s="138"/>
      <c r="D44" s="138">
        <v>784</v>
      </c>
    </row>
    <row r="45" spans="1:4" s="1" customFormat="1" ht="12" customHeight="1" thickBot="1">
      <c r="A45" s="14" t="s">
        <v>113</v>
      </c>
      <c r="B45" s="162" t="s">
        <v>263</v>
      </c>
      <c r="C45" s="137"/>
      <c r="D45" s="137"/>
    </row>
    <row r="46" spans="1:4" s="1" customFormat="1" ht="12" customHeight="1" thickBot="1">
      <c r="A46" s="22" t="s">
        <v>56</v>
      </c>
      <c r="B46" s="323" t="s">
        <v>262</v>
      </c>
      <c r="C46" s="135">
        <f>+C47+C48+C49</f>
        <v>20424</v>
      </c>
      <c r="D46" s="135">
        <f>+D47+D48+D49</f>
        <v>492</v>
      </c>
    </row>
    <row r="47" spans="1:4" s="1" customFormat="1" ht="12" customHeight="1">
      <c r="A47" s="17" t="s">
        <v>199</v>
      </c>
      <c r="B47" s="166" t="s">
        <v>197</v>
      </c>
      <c r="C47" s="145">
        <v>20024</v>
      </c>
      <c r="D47" s="145">
        <v>492</v>
      </c>
    </row>
    <row r="48" spans="1:4" s="1" customFormat="1" ht="12" customHeight="1">
      <c r="A48" s="15" t="s">
        <v>200</v>
      </c>
      <c r="B48" s="154" t="s">
        <v>198</v>
      </c>
      <c r="C48" s="140"/>
      <c r="D48" s="183"/>
    </row>
    <row r="49" spans="1:4" s="1" customFormat="1" ht="12" customHeight="1" thickBot="1">
      <c r="A49" s="14" t="s">
        <v>316</v>
      </c>
      <c r="B49" s="162" t="s">
        <v>260</v>
      </c>
      <c r="C49" s="142">
        <v>400</v>
      </c>
      <c r="D49" s="142"/>
    </row>
    <row r="50" spans="1:4" s="1" customFormat="1" ht="17.25" customHeight="1" thickBot="1">
      <c r="A50" s="22" t="s">
        <v>201</v>
      </c>
      <c r="B50" s="324" t="s">
        <v>261</v>
      </c>
      <c r="C50" s="340"/>
      <c r="D50" s="184"/>
    </row>
    <row r="51" spans="1:4" s="1" customFormat="1" ht="12" customHeight="1" thickBot="1">
      <c r="A51" s="22" t="s">
        <v>58</v>
      </c>
      <c r="B51" s="26" t="s">
        <v>202</v>
      </c>
      <c r="C51" s="185">
        <f>+C6+C11+C20+C21+C30+C43+C46+C50</f>
        <v>271646</v>
      </c>
      <c r="D51" s="185">
        <f>+D6+D11+D20+D21+D30+D43+D46+D50</f>
        <v>263879</v>
      </c>
    </row>
    <row r="52" spans="1:4" s="1" customFormat="1" ht="12" customHeight="1" thickBot="1">
      <c r="A52" s="158" t="s">
        <v>59</v>
      </c>
      <c r="B52" s="153" t="s">
        <v>264</v>
      </c>
      <c r="C52" s="186">
        <f>+C53+C59</f>
        <v>16503</v>
      </c>
      <c r="D52" s="186">
        <f>+D53+D59</f>
        <v>3638</v>
      </c>
    </row>
    <row r="53" spans="1:4" s="1" customFormat="1" ht="12" customHeight="1">
      <c r="A53" s="325" t="s">
        <v>142</v>
      </c>
      <c r="B53" s="322" t="s">
        <v>346</v>
      </c>
      <c r="C53" s="187">
        <f>+C54+C55+C56+C57+C58</f>
        <v>16503</v>
      </c>
      <c r="D53" s="187">
        <f>+D54+D55+D56+D57+D58</f>
        <v>0</v>
      </c>
    </row>
    <row r="54" spans="1:4" s="1" customFormat="1" ht="12" customHeight="1">
      <c r="A54" s="159" t="s">
        <v>276</v>
      </c>
      <c r="B54" s="154" t="s">
        <v>265</v>
      </c>
      <c r="C54" s="183">
        <v>16503</v>
      </c>
      <c r="D54" s="183"/>
    </row>
    <row r="55" spans="1:4" s="1" customFormat="1" ht="12" customHeight="1">
      <c r="A55" s="159" t="s">
        <v>277</v>
      </c>
      <c r="B55" s="154" t="s">
        <v>266</v>
      </c>
      <c r="C55" s="183"/>
      <c r="D55" s="183"/>
    </row>
    <row r="56" spans="1:4" s="1" customFormat="1" ht="12" customHeight="1">
      <c r="A56" s="159" t="s">
        <v>278</v>
      </c>
      <c r="B56" s="154" t="s">
        <v>267</v>
      </c>
      <c r="C56" s="183"/>
      <c r="D56" s="183"/>
    </row>
    <row r="57" spans="1:4" s="1" customFormat="1" ht="12" customHeight="1">
      <c r="A57" s="159" t="s">
        <v>279</v>
      </c>
      <c r="B57" s="154" t="s">
        <v>268</v>
      </c>
      <c r="C57" s="183"/>
      <c r="D57" s="183"/>
    </row>
    <row r="58" spans="1:4" s="1" customFormat="1" ht="12" customHeight="1">
      <c r="A58" s="159" t="s">
        <v>280</v>
      </c>
      <c r="B58" s="154" t="s">
        <v>269</v>
      </c>
      <c r="C58" s="183"/>
      <c r="D58" s="183"/>
    </row>
    <row r="59" spans="1:4" s="1" customFormat="1" ht="12" customHeight="1">
      <c r="A59" s="160" t="s">
        <v>143</v>
      </c>
      <c r="B59" s="155" t="s">
        <v>345</v>
      </c>
      <c r="C59" s="188">
        <f>+C60+C61+C62+C63+C64</f>
        <v>0</v>
      </c>
      <c r="D59" s="188">
        <f>+D60+D61+D62+D63+D64</f>
        <v>3638</v>
      </c>
    </row>
    <row r="60" spans="1:4" s="1" customFormat="1" ht="12" customHeight="1">
      <c r="A60" s="159" t="s">
        <v>281</v>
      </c>
      <c r="B60" s="154" t="s">
        <v>270</v>
      </c>
      <c r="C60" s="183"/>
      <c r="D60" s="183"/>
    </row>
    <row r="61" spans="1:4" s="1" customFormat="1" ht="12" customHeight="1">
      <c r="A61" s="159" t="s">
        <v>282</v>
      </c>
      <c r="B61" s="154" t="s">
        <v>271</v>
      </c>
      <c r="C61" s="183"/>
      <c r="D61" s="183"/>
    </row>
    <row r="62" spans="1:4" s="1" customFormat="1" ht="12" customHeight="1">
      <c r="A62" s="159" t="s">
        <v>283</v>
      </c>
      <c r="B62" s="154" t="s">
        <v>272</v>
      </c>
      <c r="C62" s="183"/>
      <c r="D62" s="183"/>
    </row>
    <row r="63" spans="1:4" s="1" customFormat="1" ht="12" customHeight="1">
      <c r="A63" s="159" t="s">
        <v>284</v>
      </c>
      <c r="B63" s="154" t="s">
        <v>273</v>
      </c>
      <c r="C63" s="183"/>
      <c r="D63" s="183"/>
    </row>
    <row r="64" spans="1:4" s="1" customFormat="1" ht="12" customHeight="1" thickBot="1">
      <c r="A64" s="161" t="s">
        <v>285</v>
      </c>
      <c r="B64" s="162" t="s">
        <v>274</v>
      </c>
      <c r="C64" s="189"/>
      <c r="D64" s="189">
        <v>3638</v>
      </c>
    </row>
    <row r="65" spans="1:4" s="1" customFormat="1" ht="12" customHeight="1" thickBot="1">
      <c r="A65" s="163" t="s">
        <v>60</v>
      </c>
      <c r="B65" s="326" t="s">
        <v>343</v>
      </c>
      <c r="C65" s="186">
        <f>+C51+C52</f>
        <v>288149</v>
      </c>
      <c r="D65" s="186">
        <f>+D51+D52</f>
        <v>267517</v>
      </c>
    </row>
    <row r="66" spans="1:4" s="1" customFormat="1" ht="13.5" customHeight="1" thickBot="1">
      <c r="A66" s="164" t="s">
        <v>61</v>
      </c>
      <c r="B66" s="327" t="s">
        <v>275</v>
      </c>
      <c r="C66" s="197"/>
      <c r="D66" s="197"/>
    </row>
    <row r="67" spans="1:4" s="1" customFormat="1" ht="12" customHeight="1" thickBot="1">
      <c r="A67" s="163" t="s">
        <v>62</v>
      </c>
      <c r="B67" s="326" t="s">
        <v>344</v>
      </c>
      <c r="C67" s="198">
        <f>+C65+C66</f>
        <v>288149</v>
      </c>
      <c r="D67" s="198">
        <f>+D65+D66</f>
        <v>267517</v>
      </c>
    </row>
    <row r="68" spans="1:4" s="1" customFormat="1" ht="83.25" customHeight="1">
      <c r="A68" s="5"/>
      <c r="B68" s="6"/>
      <c r="C68" s="190"/>
      <c r="D68" s="190"/>
    </row>
    <row r="69" spans="1:4" ht="16.5" customHeight="1">
      <c r="A69" s="366" t="s">
        <v>78</v>
      </c>
      <c r="B69" s="366"/>
      <c r="C69" s="366"/>
      <c r="D69" s="34"/>
    </row>
    <row r="70" spans="1:4" s="203" customFormat="1" ht="16.5" customHeight="1" thickBot="1">
      <c r="A70" s="369" t="s">
        <v>150</v>
      </c>
      <c r="B70" s="369"/>
      <c r="C70" s="59"/>
      <c r="D70" s="59"/>
    </row>
    <row r="71" spans="1:4" ht="38.1" customHeight="1" thickBot="1">
      <c r="A71" s="27" t="s">
        <v>47</v>
      </c>
      <c r="B71" s="28" t="s">
        <v>79</v>
      </c>
      <c r="C71" s="35" t="s">
        <v>414</v>
      </c>
      <c r="D71" s="35" t="s">
        <v>415</v>
      </c>
    </row>
    <row r="72" spans="1:4" s="36" customFormat="1" ht="12" customHeight="1" thickBot="1">
      <c r="A72" s="31">
        <v>1</v>
      </c>
      <c r="B72" s="32">
        <v>2</v>
      </c>
      <c r="C72" s="33">
        <v>4</v>
      </c>
      <c r="D72" s="33">
        <v>5</v>
      </c>
    </row>
    <row r="73" spans="1:4" ht="12" customHeight="1" thickBot="1">
      <c r="A73" s="24" t="s">
        <v>49</v>
      </c>
      <c r="B73" s="30" t="s">
        <v>203</v>
      </c>
      <c r="C73" s="174">
        <f>+C74+C75+C76+C77+C78</f>
        <v>236198</v>
      </c>
      <c r="D73" s="174">
        <f>+D74+D75+D76+D77+D78</f>
        <v>232723</v>
      </c>
    </row>
    <row r="74" spans="1:4" ht="12" customHeight="1">
      <c r="A74" s="19" t="s">
        <v>118</v>
      </c>
      <c r="B74" s="11" t="s">
        <v>80</v>
      </c>
      <c r="C74" s="176">
        <v>94244</v>
      </c>
      <c r="D74" s="176">
        <v>92871</v>
      </c>
    </row>
    <row r="75" spans="1:4" ht="12" customHeight="1">
      <c r="A75" s="15" t="s">
        <v>119</v>
      </c>
      <c r="B75" s="8" t="s">
        <v>204</v>
      </c>
      <c r="C75" s="177">
        <v>24707</v>
      </c>
      <c r="D75" s="177">
        <v>26137</v>
      </c>
    </row>
    <row r="76" spans="1:4" ht="12" customHeight="1">
      <c r="A76" s="15" t="s">
        <v>120</v>
      </c>
      <c r="B76" s="8" t="s">
        <v>139</v>
      </c>
      <c r="C76" s="182">
        <v>104988</v>
      </c>
      <c r="D76" s="182">
        <v>100359</v>
      </c>
    </row>
    <row r="77" spans="1:4" ht="12" customHeight="1">
      <c r="A77" s="15" t="s">
        <v>121</v>
      </c>
      <c r="B77" s="12" t="s">
        <v>205</v>
      </c>
      <c r="C77" s="182"/>
      <c r="D77" s="182"/>
    </row>
    <row r="78" spans="1:4" ht="12" customHeight="1">
      <c r="A78" s="15" t="s">
        <v>129</v>
      </c>
      <c r="B78" s="21" t="s">
        <v>206</v>
      </c>
      <c r="C78" s="182">
        <f>SUM(C79:C85)</f>
        <v>12259</v>
      </c>
      <c r="D78" s="182">
        <f>SUM(D79:D85)</f>
        <v>13356</v>
      </c>
    </row>
    <row r="79" spans="1:4" ht="12" customHeight="1">
      <c r="A79" s="15" t="s">
        <v>122</v>
      </c>
      <c r="B79" s="8" t="s">
        <v>416</v>
      </c>
      <c r="C79" s="182"/>
      <c r="D79" s="182">
        <v>115</v>
      </c>
    </row>
    <row r="80" spans="1:4" ht="12" customHeight="1">
      <c r="A80" s="15" t="s">
        <v>123</v>
      </c>
      <c r="B80" s="62" t="s">
        <v>228</v>
      </c>
      <c r="C80" s="182">
        <v>3890</v>
      </c>
      <c r="D80" s="182">
        <v>2406</v>
      </c>
    </row>
    <row r="81" spans="1:4" ht="12" customHeight="1">
      <c r="A81" s="15" t="s">
        <v>130</v>
      </c>
      <c r="B81" s="62" t="s">
        <v>286</v>
      </c>
      <c r="C81" s="182">
        <v>3069</v>
      </c>
      <c r="D81" s="182">
        <v>3499</v>
      </c>
    </row>
    <row r="82" spans="1:4" ht="12" customHeight="1">
      <c r="A82" s="15" t="s">
        <v>131</v>
      </c>
      <c r="B82" s="63" t="s">
        <v>229</v>
      </c>
      <c r="C82" s="182">
        <v>5300</v>
      </c>
      <c r="D82" s="182">
        <v>7336</v>
      </c>
    </row>
    <row r="83" spans="1:4" ht="12" customHeight="1">
      <c r="A83" s="14" t="s">
        <v>132</v>
      </c>
      <c r="B83" s="64" t="s">
        <v>230</v>
      </c>
      <c r="C83" s="182"/>
      <c r="D83" s="182"/>
    </row>
    <row r="84" spans="1:4" ht="12" customHeight="1">
      <c r="A84" s="15" t="s">
        <v>133</v>
      </c>
      <c r="B84" s="64" t="s">
        <v>231</v>
      </c>
      <c r="C84" s="182"/>
      <c r="D84" s="182"/>
    </row>
    <row r="85" spans="1:4" ht="12" customHeight="1" thickBot="1">
      <c r="A85" s="20" t="s">
        <v>135</v>
      </c>
      <c r="B85" s="65" t="s">
        <v>232</v>
      </c>
      <c r="C85" s="191"/>
      <c r="D85" s="191"/>
    </row>
    <row r="86" spans="1:4" ht="12" customHeight="1" thickBot="1">
      <c r="A86" s="22" t="s">
        <v>50</v>
      </c>
      <c r="B86" s="29" t="s">
        <v>317</v>
      </c>
      <c r="C86" s="175">
        <f>+C87+C88+C89</f>
        <v>50451</v>
      </c>
      <c r="D86" s="175">
        <f>+D87+D88+D89</f>
        <v>33294</v>
      </c>
    </row>
    <row r="87" spans="1:4" ht="12" customHeight="1">
      <c r="A87" s="17" t="s">
        <v>124</v>
      </c>
      <c r="B87" s="8" t="s">
        <v>287</v>
      </c>
      <c r="C87" s="181">
        <v>5080</v>
      </c>
      <c r="D87" s="181">
        <v>33294</v>
      </c>
    </row>
    <row r="88" spans="1:4" ht="12" customHeight="1">
      <c r="A88" s="17" t="s">
        <v>125</v>
      </c>
      <c r="B88" s="13" t="s">
        <v>208</v>
      </c>
      <c r="C88" s="136">
        <v>45371</v>
      </c>
      <c r="D88" s="177"/>
    </row>
    <row r="89" spans="1:4" ht="12" customHeight="1">
      <c r="A89" s="17" t="s">
        <v>126</v>
      </c>
      <c r="B89" s="154" t="s">
        <v>318</v>
      </c>
      <c r="C89" s="136"/>
      <c r="D89" s="136"/>
    </row>
    <row r="90" spans="1:4" ht="12" customHeight="1">
      <c r="A90" s="17" t="s">
        <v>127</v>
      </c>
      <c r="B90" s="154" t="s">
        <v>384</v>
      </c>
      <c r="C90" s="136"/>
      <c r="D90" s="136"/>
    </row>
    <row r="91" spans="1:4" ht="12" customHeight="1">
      <c r="A91" s="17" t="s">
        <v>128</v>
      </c>
      <c r="B91" s="154" t="s">
        <v>319</v>
      </c>
      <c r="C91" s="136"/>
      <c r="D91" s="136"/>
    </row>
    <row r="92" spans="1:4">
      <c r="A92" s="17" t="s">
        <v>134</v>
      </c>
      <c r="B92" s="154" t="s">
        <v>320</v>
      </c>
      <c r="C92" s="136"/>
      <c r="D92" s="136"/>
    </row>
    <row r="93" spans="1:4" ht="12" customHeight="1">
      <c r="A93" s="17" t="s">
        <v>136</v>
      </c>
      <c r="B93" s="328" t="s">
        <v>291</v>
      </c>
      <c r="C93" s="136"/>
      <c r="D93" s="136"/>
    </row>
    <row r="94" spans="1:4" ht="12" customHeight="1">
      <c r="A94" s="17" t="s">
        <v>209</v>
      </c>
      <c r="B94" s="328" t="s">
        <v>292</v>
      </c>
      <c r="C94" s="136"/>
      <c r="D94" s="136"/>
    </row>
    <row r="95" spans="1:4" ht="12" customHeight="1">
      <c r="A95" s="17" t="s">
        <v>210</v>
      </c>
      <c r="B95" s="328" t="s">
        <v>290</v>
      </c>
      <c r="C95" s="136"/>
      <c r="D95" s="136"/>
    </row>
    <row r="96" spans="1:4" ht="24" customHeight="1" thickBot="1">
      <c r="A96" s="14" t="s">
        <v>211</v>
      </c>
      <c r="B96" s="329" t="s">
        <v>289</v>
      </c>
      <c r="C96" s="139"/>
      <c r="D96" s="139"/>
    </row>
    <row r="97" spans="1:4" ht="12" customHeight="1" thickBot="1">
      <c r="A97" s="22" t="s">
        <v>51</v>
      </c>
      <c r="B97" s="55" t="s">
        <v>321</v>
      </c>
      <c r="C97" s="175">
        <f>+C98+C99</f>
        <v>1500</v>
      </c>
      <c r="D97" s="175">
        <f>+D98+D99</f>
        <v>1500</v>
      </c>
    </row>
    <row r="98" spans="1:4" ht="12" customHeight="1">
      <c r="A98" s="17" t="s">
        <v>98</v>
      </c>
      <c r="B98" s="10" t="s">
        <v>92</v>
      </c>
      <c r="C98" s="181">
        <v>1500</v>
      </c>
      <c r="D98" s="181">
        <v>1500</v>
      </c>
    </row>
    <row r="99" spans="1:4" ht="12" customHeight="1" thickBot="1">
      <c r="A99" s="18" t="s">
        <v>99</v>
      </c>
      <c r="B99" s="13" t="s">
        <v>93</v>
      </c>
      <c r="C99" s="182"/>
      <c r="D99" s="182"/>
    </row>
    <row r="100" spans="1:4" s="152" customFormat="1" ht="12" customHeight="1" thickBot="1">
      <c r="A100" s="158" t="s">
        <v>52</v>
      </c>
      <c r="B100" s="153" t="s">
        <v>293</v>
      </c>
      <c r="C100" s="340"/>
      <c r="D100" s="340"/>
    </row>
    <row r="101" spans="1:4" ht="12" customHeight="1" thickBot="1">
      <c r="A101" s="150" t="s">
        <v>53</v>
      </c>
      <c r="B101" s="151" t="s">
        <v>154</v>
      </c>
      <c r="C101" s="174">
        <f>+C73+C86+C97+C100</f>
        <v>288149</v>
      </c>
      <c r="D101" s="174">
        <f>+D73+D86+D97+D100</f>
        <v>267517</v>
      </c>
    </row>
    <row r="102" spans="1:4" ht="12" customHeight="1" thickBot="1">
      <c r="A102" s="158" t="s">
        <v>54</v>
      </c>
      <c r="B102" s="153" t="s">
        <v>385</v>
      </c>
      <c r="C102" s="175">
        <f>+C103+C111</f>
        <v>0</v>
      </c>
      <c r="D102" s="175">
        <f>+D103+D111</f>
        <v>0</v>
      </c>
    </row>
    <row r="103" spans="1:4" ht="12" customHeight="1" thickBot="1">
      <c r="A103" s="173" t="s">
        <v>105</v>
      </c>
      <c r="B103" s="330" t="s">
        <v>386</v>
      </c>
      <c r="C103" s="356">
        <f>+C104+C105+C106+C107+C108+C109+C110</f>
        <v>0</v>
      </c>
      <c r="D103" s="356">
        <f>+D104+D105+D106+D107+D108+D109+D110</f>
        <v>0</v>
      </c>
    </row>
    <row r="104" spans="1:4" ht="12" customHeight="1">
      <c r="A104" s="165" t="s">
        <v>108</v>
      </c>
      <c r="B104" s="166" t="s">
        <v>294</v>
      </c>
      <c r="C104" s="199"/>
      <c r="D104" s="199"/>
    </row>
    <row r="105" spans="1:4" ht="12" customHeight="1">
      <c r="A105" s="159" t="s">
        <v>109</v>
      </c>
      <c r="B105" s="154" t="s">
        <v>295</v>
      </c>
      <c r="C105" s="200"/>
      <c r="D105" s="200"/>
    </row>
    <row r="106" spans="1:4" ht="12" customHeight="1">
      <c r="A106" s="159" t="s">
        <v>110</v>
      </c>
      <c r="B106" s="154" t="s">
        <v>296</v>
      </c>
      <c r="C106" s="200"/>
      <c r="D106" s="200"/>
    </row>
    <row r="107" spans="1:4" ht="12" customHeight="1">
      <c r="A107" s="159" t="s">
        <v>111</v>
      </c>
      <c r="B107" s="154" t="s">
        <v>297</v>
      </c>
      <c r="C107" s="200"/>
      <c r="D107" s="200"/>
    </row>
    <row r="108" spans="1:4" ht="12" customHeight="1">
      <c r="A108" s="159" t="s">
        <v>194</v>
      </c>
      <c r="B108" s="154" t="s">
        <v>298</v>
      </c>
      <c r="C108" s="200"/>
      <c r="D108" s="200"/>
    </row>
    <row r="109" spans="1:4" ht="12" customHeight="1">
      <c r="A109" s="159" t="s">
        <v>212</v>
      </c>
      <c r="B109" s="154" t="s">
        <v>299</v>
      </c>
      <c r="C109" s="200"/>
      <c r="D109" s="200"/>
    </row>
    <row r="110" spans="1:4" ht="12" customHeight="1" thickBot="1">
      <c r="A110" s="167" t="s">
        <v>213</v>
      </c>
      <c r="B110" s="168" t="s">
        <v>300</v>
      </c>
      <c r="C110" s="201"/>
      <c r="D110" s="201"/>
    </row>
    <row r="111" spans="1:4" ht="12" customHeight="1" thickBot="1">
      <c r="A111" s="173" t="s">
        <v>106</v>
      </c>
      <c r="B111" s="330" t="s">
        <v>387</v>
      </c>
      <c r="C111" s="356">
        <f>+C112+C113+C114+C115+C116+C117+C118+C119</f>
        <v>0</v>
      </c>
      <c r="D111" s="356">
        <f>+D112+D113+D114+D115+D116+D117+D118+D119</f>
        <v>0</v>
      </c>
    </row>
    <row r="112" spans="1:4" ht="12" customHeight="1">
      <c r="A112" s="165" t="s">
        <v>114</v>
      </c>
      <c r="B112" s="166" t="s">
        <v>294</v>
      </c>
      <c r="C112" s="199"/>
      <c r="D112" s="199"/>
    </row>
    <row r="113" spans="1:8" ht="12" customHeight="1">
      <c r="A113" s="159" t="s">
        <v>115</v>
      </c>
      <c r="B113" s="154" t="s">
        <v>301</v>
      </c>
      <c r="C113" s="200"/>
      <c r="D113" s="200"/>
    </row>
    <row r="114" spans="1:8" ht="12" customHeight="1">
      <c r="A114" s="159" t="s">
        <v>116</v>
      </c>
      <c r="B114" s="154" t="s">
        <v>296</v>
      </c>
      <c r="C114" s="200"/>
      <c r="D114" s="200"/>
    </row>
    <row r="115" spans="1:8" ht="12" customHeight="1">
      <c r="A115" s="159" t="s">
        <v>117</v>
      </c>
      <c r="B115" s="154" t="s">
        <v>297</v>
      </c>
      <c r="C115" s="200"/>
      <c r="D115" s="200"/>
    </row>
    <row r="116" spans="1:8" ht="12" customHeight="1">
      <c r="A116" s="159" t="s">
        <v>195</v>
      </c>
      <c r="B116" s="154" t="s">
        <v>298</v>
      </c>
      <c r="C116" s="200"/>
      <c r="D116" s="200"/>
    </row>
    <row r="117" spans="1:8" ht="12" customHeight="1">
      <c r="A117" s="159" t="s">
        <v>214</v>
      </c>
      <c r="B117" s="154" t="s">
        <v>302</v>
      </c>
      <c r="C117" s="200"/>
      <c r="D117" s="200"/>
    </row>
    <row r="118" spans="1:8" ht="12" customHeight="1">
      <c r="A118" s="159" t="s">
        <v>215</v>
      </c>
      <c r="B118" s="154" t="s">
        <v>300</v>
      </c>
      <c r="C118" s="200"/>
      <c r="D118" s="200"/>
    </row>
    <row r="119" spans="1:8" ht="12" customHeight="1" thickBot="1">
      <c r="A119" s="167" t="s">
        <v>216</v>
      </c>
      <c r="B119" s="168" t="s">
        <v>388</v>
      </c>
      <c r="C119" s="201"/>
      <c r="D119" s="201"/>
    </row>
    <row r="120" spans="1:8" ht="12" customHeight="1" thickBot="1">
      <c r="A120" s="158" t="s">
        <v>55</v>
      </c>
      <c r="B120" s="326" t="s">
        <v>303</v>
      </c>
      <c r="C120" s="192">
        <f>+C101+C102</f>
        <v>288149</v>
      </c>
      <c r="D120" s="192">
        <f>+D101+D102</f>
        <v>267517</v>
      </c>
    </row>
    <row r="121" spans="1:8" ht="15" customHeight="1" thickBot="1">
      <c r="A121" s="158" t="s">
        <v>56</v>
      </c>
      <c r="B121" s="326" t="s">
        <v>304</v>
      </c>
      <c r="C121" s="193"/>
      <c r="D121" s="193"/>
      <c r="E121" s="37"/>
      <c r="F121" s="56"/>
      <c r="G121" s="56"/>
      <c r="H121" s="56"/>
    </row>
    <row r="122" spans="1:8" s="1" customFormat="1" ht="12.95" customHeight="1" thickBot="1">
      <c r="A122" s="169" t="s">
        <v>57</v>
      </c>
      <c r="B122" s="327" t="s">
        <v>305</v>
      </c>
      <c r="C122" s="186">
        <f>+C120+C121</f>
        <v>288149</v>
      </c>
      <c r="D122" s="186">
        <f>+D120+D121</f>
        <v>267517</v>
      </c>
    </row>
    <row r="123" spans="1:8" ht="7.5" customHeight="1">
      <c r="A123" s="331"/>
      <c r="B123" s="331"/>
      <c r="C123" s="332"/>
      <c r="D123" s="332"/>
    </row>
    <row r="124" spans="1:8">
      <c r="A124" s="370" t="s">
        <v>157</v>
      </c>
      <c r="B124" s="370"/>
      <c r="C124" s="370"/>
      <c r="D124" s="34"/>
    </row>
    <row r="125" spans="1:8" ht="15" customHeight="1" thickBot="1">
      <c r="A125" s="368" t="s">
        <v>151</v>
      </c>
      <c r="B125" s="368"/>
      <c r="C125" s="196" t="s">
        <v>307</v>
      </c>
      <c r="D125" s="196" t="s">
        <v>307</v>
      </c>
    </row>
    <row r="126" spans="1:8" ht="13.5" customHeight="1" thickBot="1">
      <c r="A126" s="22">
        <v>1</v>
      </c>
      <c r="B126" s="29" t="s">
        <v>223</v>
      </c>
      <c r="C126" s="194">
        <f>+C51-C101</f>
        <v>-16503</v>
      </c>
      <c r="D126" s="194">
        <f>+D51-D101</f>
        <v>-3638</v>
      </c>
    </row>
    <row r="127" spans="1:8" ht="7.5" customHeight="1">
      <c r="A127" s="331"/>
      <c r="B127" s="331"/>
      <c r="C127" s="332"/>
      <c r="D127" s="332"/>
    </row>
    <row r="128" spans="1:8">
      <c r="A128" s="364" t="s">
        <v>306</v>
      </c>
      <c r="B128" s="364"/>
      <c r="C128" s="364"/>
      <c r="D128"/>
    </row>
    <row r="129" spans="1:4" ht="12.75" customHeight="1" thickBot="1">
      <c r="A129" s="367" t="s">
        <v>152</v>
      </c>
      <c r="B129" s="367"/>
      <c r="C129" s="202" t="s">
        <v>307</v>
      </c>
      <c r="D129" s="202" t="s">
        <v>307</v>
      </c>
    </row>
    <row r="130" spans="1:4" ht="13.5" customHeight="1" thickBot="1">
      <c r="A130" s="158" t="s">
        <v>49</v>
      </c>
      <c r="B130" s="170" t="s">
        <v>389</v>
      </c>
      <c r="C130" s="192">
        <f>IF('2.1.sz.mell  '!C32&lt;&gt;"-",'2.1.sz.mell  '!C32,0)</f>
        <v>0</v>
      </c>
      <c r="D130" s="192" t="str">
        <f>IF('2.1.sz.mell  '!D32&lt;&gt;"-",'2.1.sz.mell  '!D32,0)</f>
        <v>Tárgyévi  többlet:</v>
      </c>
    </row>
    <row r="131" spans="1:4" ht="13.5" customHeight="1" thickBot="1">
      <c r="A131" s="158" t="s">
        <v>50</v>
      </c>
      <c r="B131" s="170" t="s">
        <v>390</v>
      </c>
      <c r="C131" s="192">
        <f>IF('2.2.sz.mell  '!C36&lt;&gt;"-",'2.2.sz.mell  '!C36,0)</f>
        <v>32802</v>
      </c>
      <c r="D131" s="192" t="str">
        <f>IF('2.2.sz.mell  '!D36&lt;&gt;"-",'2.2.sz.mell  '!D36,0)</f>
        <v>Tárgyévi  többlet:</v>
      </c>
    </row>
    <row r="132" spans="1:4" ht="13.5" customHeight="1" thickBot="1">
      <c r="A132" s="158" t="s">
        <v>51</v>
      </c>
      <c r="B132" s="170" t="s">
        <v>322</v>
      </c>
      <c r="C132" s="192">
        <f>C131+C130</f>
        <v>32802</v>
      </c>
      <c r="D132" s="192" t="e">
        <f>D131+D130</f>
        <v>#VALUE!</v>
      </c>
    </row>
    <row r="133" spans="1:4" ht="7.5" customHeight="1">
      <c r="A133" s="333"/>
      <c r="B133" s="334"/>
      <c r="C133" s="335"/>
      <c r="D133" s="335"/>
    </row>
    <row r="134" spans="1:4">
      <c r="A134" s="365" t="s">
        <v>308</v>
      </c>
      <c r="B134" s="365"/>
      <c r="C134" s="365"/>
      <c r="D134" s="34"/>
    </row>
    <row r="135" spans="1:4" ht="12.75" customHeight="1" thickBot="1">
      <c r="A135" s="367" t="s">
        <v>309</v>
      </c>
      <c r="B135" s="367"/>
      <c r="C135" s="202" t="s">
        <v>307</v>
      </c>
      <c r="D135" s="202" t="s">
        <v>307</v>
      </c>
    </row>
    <row r="136" spans="1:4" ht="12.75" customHeight="1" thickBot="1">
      <c r="A136" s="158" t="s">
        <v>49</v>
      </c>
      <c r="B136" s="170" t="s">
        <v>391</v>
      </c>
      <c r="C136" s="192">
        <f>+C137-C140</f>
        <v>16503</v>
      </c>
      <c r="D136" s="192">
        <f>+D137-D140</f>
        <v>3638</v>
      </c>
    </row>
    <row r="137" spans="1:4" ht="12.75" customHeight="1" thickBot="1">
      <c r="A137" s="172" t="s">
        <v>118</v>
      </c>
      <c r="B137" s="336" t="s">
        <v>310</v>
      </c>
      <c r="C137" s="355">
        <f>+C52</f>
        <v>16503</v>
      </c>
      <c r="D137" s="355">
        <f>+D52</f>
        <v>3638</v>
      </c>
    </row>
    <row r="138" spans="1:4" ht="12.75" customHeight="1" thickBot="1">
      <c r="A138" s="173" t="s">
        <v>224</v>
      </c>
      <c r="B138" s="337" t="s">
        <v>311</v>
      </c>
      <c r="C138" s="195">
        <f>+'2.1.sz.mell  '!C27</f>
        <v>0</v>
      </c>
      <c r="D138" s="195" t="str">
        <f>+'2.1.sz.mell  '!D27</f>
        <v>Működési célú finanszírozási kiadások összesen (14+...+21)</v>
      </c>
    </row>
    <row r="139" spans="1:4" ht="12.75" customHeight="1" thickBot="1">
      <c r="A139" s="173" t="s">
        <v>225</v>
      </c>
      <c r="B139" s="337" t="s">
        <v>312</v>
      </c>
      <c r="C139" s="195">
        <f>+'2.2.sz.mell  '!C31</f>
        <v>0</v>
      </c>
      <c r="D139" s="195" t="str">
        <f>+'2.2.sz.mell  '!D31</f>
        <v>Felhalmozási célú finanszírozási kiadások összesen
(14+...+25)</v>
      </c>
    </row>
    <row r="140" spans="1:4" ht="12.75" customHeight="1" thickBot="1">
      <c r="A140" s="172" t="s">
        <v>119</v>
      </c>
      <c r="B140" s="336" t="s">
        <v>313</v>
      </c>
      <c r="C140" s="355">
        <f>+C102</f>
        <v>0</v>
      </c>
      <c r="D140" s="355">
        <f>+D102</f>
        <v>0</v>
      </c>
    </row>
    <row r="141" spans="1:4" ht="12.75" customHeight="1" thickBot="1">
      <c r="A141" s="173" t="s">
        <v>226</v>
      </c>
      <c r="B141" s="337" t="s">
        <v>314</v>
      </c>
      <c r="C141" s="195">
        <f>+'2.1.sz.mell  '!E27</f>
        <v>0</v>
      </c>
      <c r="D141" s="195">
        <f>+'2.1.sz.mell  '!F27</f>
        <v>0</v>
      </c>
    </row>
    <row r="142" spans="1:4" ht="12.75" customHeight="1" thickBot="1">
      <c r="A142" s="173" t="s">
        <v>227</v>
      </c>
      <c r="B142" s="337" t="s">
        <v>315</v>
      </c>
      <c r="C142" s="195">
        <f>+'2.2.sz.mell  '!E31</f>
        <v>0</v>
      </c>
      <c r="D142" s="195">
        <f>+'2.2.sz.mell  '!F31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Enese Község Önkormányzata
2014. ÉVI KÖLTSÉGVETÉSÉNEK ÖSSZEVONT MÉRLEGE&amp;10
&amp;R&amp;"Times New Roman CE,Félkövér dőlt"&amp;11 1.1. melléklet a 6/2015. (IV.24.)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F1" sqref="F1:F1048576"/>
    </sheetView>
  </sheetViews>
  <sheetFormatPr defaultRowHeight="12.75"/>
  <cols>
    <col min="1" max="1" width="6" style="40" customWidth="1"/>
    <col min="2" max="2" width="45.5" style="75" customWidth="1"/>
    <col min="3" max="3" width="16.1640625" style="40" customWidth="1"/>
    <col min="4" max="4" width="45.1640625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9.75" customHeight="1">
      <c r="B1" s="215" t="s">
        <v>158</v>
      </c>
      <c r="C1" s="216"/>
      <c r="D1" s="216"/>
      <c r="E1" s="216"/>
      <c r="F1" s="373" t="s">
        <v>419</v>
      </c>
    </row>
    <row r="2" spans="1:6" ht="14.25" thickBot="1">
      <c r="E2" s="217"/>
      <c r="F2" s="373"/>
    </row>
    <row r="3" spans="1:6" ht="18" customHeight="1" thickBot="1">
      <c r="A3" s="371" t="s">
        <v>96</v>
      </c>
      <c r="B3" s="218" t="s">
        <v>86</v>
      </c>
      <c r="C3" s="219"/>
      <c r="D3" s="218" t="s">
        <v>90</v>
      </c>
      <c r="E3" s="220"/>
      <c r="F3" s="373"/>
    </row>
    <row r="4" spans="1:6" s="221" customFormat="1" ht="35.25" customHeight="1" thickBot="1">
      <c r="A4" s="372"/>
      <c r="B4" s="76" t="s">
        <v>94</v>
      </c>
      <c r="C4" s="77" t="s">
        <v>415</v>
      </c>
      <c r="D4" s="76" t="s">
        <v>94</v>
      </c>
      <c r="E4" s="39" t="s">
        <v>415</v>
      </c>
      <c r="F4" s="373"/>
    </row>
    <row r="5" spans="1:6" s="226" customFormat="1" ht="12" customHeight="1" thickBot="1">
      <c r="A5" s="222">
        <v>1</v>
      </c>
      <c r="B5" s="223">
        <v>2</v>
      </c>
      <c r="C5" s="224" t="s">
        <v>51</v>
      </c>
      <c r="D5" s="223" t="s">
        <v>53</v>
      </c>
      <c r="E5" s="225" t="s">
        <v>54</v>
      </c>
      <c r="F5" s="373"/>
    </row>
    <row r="6" spans="1:6" ht="12.95" customHeight="1">
      <c r="A6" s="227" t="s">
        <v>49</v>
      </c>
      <c r="B6" s="228" t="s">
        <v>180</v>
      </c>
      <c r="C6" s="204">
        <v>68274</v>
      </c>
      <c r="D6" s="228" t="s">
        <v>95</v>
      </c>
      <c r="E6" s="210">
        <v>92871</v>
      </c>
      <c r="F6" s="373"/>
    </row>
    <row r="7" spans="1:6" ht="12.95" customHeight="1">
      <c r="A7" s="229" t="s">
        <v>50</v>
      </c>
      <c r="B7" s="230" t="s">
        <v>87</v>
      </c>
      <c r="C7" s="205">
        <v>27322</v>
      </c>
      <c r="D7" s="230" t="s">
        <v>204</v>
      </c>
      <c r="E7" s="211">
        <v>26137</v>
      </c>
      <c r="F7" s="373"/>
    </row>
    <row r="8" spans="1:6" ht="12.95" customHeight="1">
      <c r="A8" s="229" t="s">
        <v>51</v>
      </c>
      <c r="B8" s="230" t="s">
        <v>89</v>
      </c>
      <c r="C8" s="205">
        <v>10353</v>
      </c>
      <c r="D8" s="230" t="s">
        <v>336</v>
      </c>
      <c r="E8" s="211">
        <v>100359</v>
      </c>
      <c r="F8" s="373"/>
    </row>
    <row r="9" spans="1:6" ht="12.95" customHeight="1">
      <c r="A9" s="229" t="s">
        <v>52</v>
      </c>
      <c r="B9" s="231" t="s">
        <v>323</v>
      </c>
      <c r="C9" s="205">
        <v>124945</v>
      </c>
      <c r="D9" s="230" t="s">
        <v>205</v>
      </c>
      <c r="E9" s="211">
        <v>2406</v>
      </c>
      <c r="F9" s="373"/>
    </row>
    <row r="10" spans="1:6" ht="12.95" customHeight="1">
      <c r="A10" s="229" t="s">
        <v>53</v>
      </c>
      <c r="B10" s="230" t="s">
        <v>324</v>
      </c>
      <c r="C10" s="205">
        <v>31709</v>
      </c>
      <c r="D10" s="230" t="s">
        <v>206</v>
      </c>
      <c r="E10" s="211">
        <v>10950</v>
      </c>
      <c r="F10" s="373"/>
    </row>
    <row r="11" spans="1:6" ht="12.95" customHeight="1">
      <c r="A11" s="229" t="s">
        <v>54</v>
      </c>
      <c r="B11" s="230" t="s">
        <v>357</v>
      </c>
      <c r="C11" s="206"/>
      <c r="D11" s="230" t="s">
        <v>81</v>
      </c>
      <c r="E11" s="211">
        <v>1500</v>
      </c>
      <c r="F11" s="373"/>
    </row>
    <row r="12" spans="1:6" ht="12.95" customHeight="1">
      <c r="A12" s="229" t="s">
        <v>55</v>
      </c>
      <c r="B12" s="230" t="s">
        <v>325</v>
      </c>
      <c r="C12" s="205">
        <v>784</v>
      </c>
      <c r="D12" s="230" t="s">
        <v>45</v>
      </c>
      <c r="E12" s="211"/>
      <c r="F12" s="373"/>
    </row>
    <row r="13" spans="1:6" ht="12.95" customHeight="1">
      <c r="A13" s="229" t="s">
        <v>56</v>
      </c>
      <c r="B13" s="230" t="s">
        <v>326</v>
      </c>
      <c r="C13" s="205"/>
      <c r="D13" s="38"/>
      <c r="E13" s="211"/>
      <c r="F13" s="373"/>
    </row>
    <row r="14" spans="1:6" ht="12.95" customHeight="1">
      <c r="A14" s="229" t="s">
        <v>57</v>
      </c>
      <c r="B14" s="232" t="s">
        <v>327</v>
      </c>
      <c r="C14" s="206">
        <v>3638</v>
      </c>
      <c r="D14" s="38"/>
      <c r="E14" s="211"/>
      <c r="F14" s="373"/>
    </row>
    <row r="15" spans="1:6" ht="12.95" customHeight="1">
      <c r="A15" s="229" t="s">
        <v>58</v>
      </c>
      <c r="B15" s="38"/>
      <c r="C15" s="205"/>
      <c r="D15" s="38"/>
      <c r="E15" s="211"/>
      <c r="F15" s="373"/>
    </row>
    <row r="16" spans="1:6" ht="12.95" customHeight="1">
      <c r="A16" s="229" t="s">
        <v>59</v>
      </c>
      <c r="B16" s="38"/>
      <c r="C16" s="205"/>
      <c r="D16" s="38"/>
      <c r="E16" s="211"/>
      <c r="F16" s="373"/>
    </row>
    <row r="17" spans="1:6" ht="12.95" customHeight="1" thickBot="1">
      <c r="A17" s="229" t="s">
        <v>60</v>
      </c>
      <c r="B17" s="41"/>
      <c r="C17" s="207"/>
      <c r="D17" s="38"/>
      <c r="E17" s="212"/>
      <c r="F17" s="373"/>
    </row>
    <row r="18" spans="1:6" ht="15.95" customHeight="1" thickBot="1">
      <c r="A18" s="233" t="s">
        <v>61</v>
      </c>
      <c r="B18" s="57" t="s">
        <v>350</v>
      </c>
      <c r="C18" s="208">
        <f>+C6+C7+C8+C9+C10+C12+C13+C14+C15+C16+C17</f>
        <v>267025</v>
      </c>
      <c r="D18" s="57" t="s">
        <v>349</v>
      </c>
      <c r="E18" s="213">
        <f>SUM(E6:E17)</f>
        <v>234223</v>
      </c>
      <c r="F18" s="373"/>
    </row>
    <row r="19" spans="1:6" ht="12.95" customHeight="1">
      <c r="A19" s="234" t="s">
        <v>62</v>
      </c>
      <c r="B19" s="235" t="s">
        <v>328</v>
      </c>
      <c r="C19" s="236">
        <f>+C20+C21+C22+C23</f>
        <v>0</v>
      </c>
      <c r="D19" s="237" t="s">
        <v>217</v>
      </c>
      <c r="E19" s="214"/>
      <c r="F19" s="373"/>
    </row>
    <row r="20" spans="1:6" ht="12.95" customHeight="1">
      <c r="A20" s="238" t="s">
        <v>63</v>
      </c>
      <c r="B20" s="237" t="s">
        <v>265</v>
      </c>
      <c r="C20" s="44">
        <v>0</v>
      </c>
      <c r="D20" s="237" t="s">
        <v>218</v>
      </c>
      <c r="E20" s="45"/>
      <c r="F20" s="373"/>
    </row>
    <row r="21" spans="1:6" ht="12.95" customHeight="1">
      <c r="A21" s="238" t="s">
        <v>64</v>
      </c>
      <c r="B21" s="237" t="s">
        <v>266</v>
      </c>
      <c r="C21" s="44"/>
      <c r="D21" s="237" t="s">
        <v>155</v>
      </c>
      <c r="E21" s="45"/>
      <c r="F21" s="373"/>
    </row>
    <row r="22" spans="1:6" ht="12.95" customHeight="1">
      <c r="A22" s="238" t="s">
        <v>65</v>
      </c>
      <c r="B22" s="237" t="s">
        <v>329</v>
      </c>
      <c r="C22" s="44"/>
      <c r="D22" s="237" t="s">
        <v>156</v>
      </c>
      <c r="E22" s="45"/>
      <c r="F22" s="373"/>
    </row>
    <row r="23" spans="1:6" ht="12.95" customHeight="1">
      <c r="A23" s="238" t="s">
        <v>66</v>
      </c>
      <c r="B23" s="237" t="s">
        <v>330</v>
      </c>
      <c r="C23" s="44"/>
      <c r="D23" s="235" t="s">
        <v>337</v>
      </c>
      <c r="E23" s="45"/>
      <c r="F23" s="373"/>
    </row>
    <row r="24" spans="1:6" ht="12.95" customHeight="1">
      <c r="A24" s="238" t="s">
        <v>67</v>
      </c>
      <c r="B24" s="237" t="s">
        <v>331</v>
      </c>
      <c r="C24" s="239">
        <f>+C25+C26</f>
        <v>0</v>
      </c>
      <c r="D24" s="237" t="s">
        <v>219</v>
      </c>
      <c r="E24" s="45"/>
      <c r="F24" s="373"/>
    </row>
    <row r="25" spans="1:6" ht="12.95" customHeight="1">
      <c r="A25" s="234" t="s">
        <v>68</v>
      </c>
      <c r="B25" s="235" t="s">
        <v>332</v>
      </c>
      <c r="C25" s="209"/>
      <c r="D25" s="228" t="s">
        <v>220</v>
      </c>
      <c r="E25" s="214"/>
      <c r="F25" s="373"/>
    </row>
    <row r="26" spans="1:6" ht="12.95" customHeight="1" thickBot="1">
      <c r="A26" s="238" t="s">
        <v>69</v>
      </c>
      <c r="B26" s="237" t="s">
        <v>274</v>
      </c>
      <c r="C26" s="44"/>
      <c r="D26" s="38"/>
      <c r="E26" s="45"/>
      <c r="F26" s="373"/>
    </row>
    <row r="27" spans="1:6" ht="15.95" customHeight="1" thickBot="1">
      <c r="A27" s="233" t="s">
        <v>70</v>
      </c>
      <c r="B27" s="57" t="s">
        <v>347</v>
      </c>
      <c r="C27" s="208">
        <f>+C19+C24</f>
        <v>0</v>
      </c>
      <c r="D27" s="57" t="s">
        <v>348</v>
      </c>
      <c r="E27" s="213">
        <f>SUM(E19:E26)</f>
        <v>0</v>
      </c>
      <c r="F27" s="373"/>
    </row>
    <row r="28" spans="1:6" ht="18" customHeight="1" thickBot="1">
      <c r="A28" s="233" t="s">
        <v>71</v>
      </c>
      <c r="B28" s="240" t="s">
        <v>335</v>
      </c>
      <c r="C28" s="208">
        <f>+C18+C27</f>
        <v>267025</v>
      </c>
      <c r="D28" s="240" t="s">
        <v>338</v>
      </c>
      <c r="E28" s="213">
        <f>+E18+E27</f>
        <v>234223</v>
      </c>
      <c r="F28" s="373"/>
    </row>
    <row r="29" spans="1:6" ht="18" customHeight="1" thickBot="1">
      <c r="A29" s="233" t="s">
        <v>72</v>
      </c>
      <c r="B29" s="57" t="s">
        <v>333</v>
      </c>
      <c r="C29" s="244"/>
      <c r="D29" s="57" t="s">
        <v>339</v>
      </c>
      <c r="E29" s="243"/>
      <c r="F29" s="373"/>
    </row>
    <row r="30" spans="1:6" ht="13.5" thickBot="1">
      <c r="A30" s="233" t="s">
        <v>73</v>
      </c>
      <c r="B30" s="241" t="s">
        <v>334</v>
      </c>
      <c r="C30" s="242">
        <f>+C28+C29</f>
        <v>267025</v>
      </c>
      <c r="D30" s="241" t="s">
        <v>340</v>
      </c>
      <c r="E30" s="242">
        <f>+E28+E29</f>
        <v>234223</v>
      </c>
      <c r="F30" s="373"/>
    </row>
    <row r="31" spans="1:6" ht="13.5" thickBot="1">
      <c r="A31" s="233" t="s">
        <v>74</v>
      </c>
      <c r="B31" s="241" t="s">
        <v>161</v>
      </c>
      <c r="C31" s="242" t="str">
        <f>IF(C18-E18&lt;0,E18-C18,"-")</f>
        <v>-</v>
      </c>
      <c r="D31" s="241" t="s">
        <v>162</v>
      </c>
      <c r="E31" s="242">
        <f>IF(C18-E18&gt;0,C18-E18,"-")</f>
        <v>32802</v>
      </c>
      <c r="F31" s="373"/>
    </row>
    <row r="32" spans="1:6" ht="13.5" thickBot="1">
      <c r="A32" s="233" t="s">
        <v>75</v>
      </c>
      <c r="B32" s="241" t="s">
        <v>341</v>
      </c>
      <c r="C32" s="242" t="str">
        <f>IF(C18+C19-E28&lt;0,E28-(C18+C19),"-")</f>
        <v>-</v>
      </c>
      <c r="D32" s="241" t="s">
        <v>342</v>
      </c>
      <c r="E32" s="242">
        <f>IF(C18+C19-E28&gt;0,C18+C19-E28,"-")</f>
        <v>32802</v>
      </c>
      <c r="F32" s="373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D37" sqref="D37"/>
    </sheetView>
  </sheetViews>
  <sheetFormatPr defaultRowHeight="12.75"/>
  <cols>
    <col min="1" max="1" width="6.83203125" style="40" customWidth="1"/>
    <col min="2" max="2" width="47.1640625" style="75" customWidth="1"/>
    <col min="3" max="3" width="16.33203125" style="40" customWidth="1"/>
    <col min="4" max="4" width="47" style="40" customWidth="1"/>
    <col min="5" max="5" width="16.33203125" style="40" customWidth="1"/>
    <col min="6" max="6" width="4.83203125" style="40" customWidth="1"/>
    <col min="7" max="16384" width="9.33203125" style="40"/>
  </cols>
  <sheetData>
    <row r="1" spans="1:6" ht="31.5">
      <c r="B1" s="215" t="s">
        <v>159</v>
      </c>
      <c r="C1" s="216"/>
      <c r="D1" s="216"/>
      <c r="E1" s="216"/>
      <c r="F1" s="373" t="s">
        <v>420</v>
      </c>
    </row>
    <row r="2" spans="1:6" ht="14.25" thickBot="1">
      <c r="E2" s="217"/>
      <c r="F2" s="373"/>
    </row>
    <row r="3" spans="1:6" ht="13.5" thickBot="1">
      <c r="A3" s="374" t="s">
        <v>96</v>
      </c>
      <c r="B3" s="218" t="s">
        <v>86</v>
      </c>
      <c r="C3" s="219"/>
      <c r="D3" s="218" t="s">
        <v>90</v>
      </c>
      <c r="E3" s="220"/>
      <c r="F3" s="373"/>
    </row>
    <row r="4" spans="1:6" s="221" customFormat="1" ht="36.75" thickBot="1">
      <c r="A4" s="375"/>
      <c r="B4" s="76" t="s">
        <v>94</v>
      </c>
      <c r="C4" s="77" t="s">
        <v>415</v>
      </c>
      <c r="D4" s="76" t="s">
        <v>94</v>
      </c>
      <c r="E4" s="39" t="s">
        <v>415</v>
      </c>
      <c r="F4" s="373"/>
    </row>
    <row r="5" spans="1:6" s="221" customFormat="1" ht="13.5" thickBot="1">
      <c r="A5" s="222">
        <v>1</v>
      </c>
      <c r="B5" s="223">
        <v>2</v>
      </c>
      <c r="C5" s="224">
        <v>3</v>
      </c>
      <c r="D5" s="223">
        <v>5</v>
      </c>
      <c r="E5" s="225">
        <v>6</v>
      </c>
      <c r="F5" s="373"/>
    </row>
    <row r="6" spans="1:6" ht="12.95" customHeight="1">
      <c r="A6" s="227" t="s">
        <v>49</v>
      </c>
      <c r="B6" s="228" t="s">
        <v>377</v>
      </c>
      <c r="C6" s="204">
        <v>492</v>
      </c>
      <c r="D6" s="228" t="s">
        <v>287</v>
      </c>
      <c r="E6" s="210">
        <v>33294</v>
      </c>
      <c r="F6" s="373"/>
    </row>
    <row r="7" spans="1:6" ht="22.5" customHeight="1">
      <c r="A7" s="229" t="s">
        <v>50</v>
      </c>
      <c r="B7" s="230" t="s">
        <v>351</v>
      </c>
      <c r="C7" s="205">
        <v>0</v>
      </c>
      <c r="D7" s="230" t="s">
        <v>208</v>
      </c>
      <c r="E7" s="211"/>
      <c r="F7" s="373"/>
    </row>
    <row r="8" spans="1:6" ht="12.95" customHeight="1">
      <c r="A8" s="229" t="s">
        <v>51</v>
      </c>
      <c r="B8" s="230" t="s">
        <v>153</v>
      </c>
      <c r="C8" s="205">
        <v>0</v>
      </c>
      <c r="D8" s="230" t="s">
        <v>318</v>
      </c>
      <c r="E8" s="211"/>
      <c r="F8" s="373"/>
    </row>
    <row r="9" spans="1:6" ht="12.95" customHeight="1">
      <c r="A9" s="229" t="s">
        <v>52</v>
      </c>
      <c r="B9" s="230" t="s">
        <v>191</v>
      </c>
      <c r="C9" s="205"/>
      <c r="D9" s="230" t="s">
        <v>358</v>
      </c>
      <c r="E9" s="211"/>
      <c r="F9" s="373"/>
    </row>
    <row r="10" spans="1:6" ht="12.75" customHeight="1">
      <c r="A10" s="229" t="s">
        <v>53</v>
      </c>
      <c r="B10" s="230" t="s">
        <v>253</v>
      </c>
      <c r="C10" s="205"/>
      <c r="D10" s="230" t="s">
        <v>359</v>
      </c>
      <c r="E10" s="211"/>
      <c r="F10" s="373"/>
    </row>
    <row r="11" spans="1:6" ht="12.95" customHeight="1">
      <c r="A11" s="229" t="s">
        <v>54</v>
      </c>
      <c r="B11" s="230" t="s">
        <v>352</v>
      </c>
      <c r="C11" s="206"/>
      <c r="D11" s="246" t="s">
        <v>360</v>
      </c>
      <c r="E11" s="211"/>
      <c r="F11" s="373"/>
    </row>
    <row r="12" spans="1:6" ht="12.95" customHeight="1">
      <c r="A12" s="229" t="s">
        <v>55</v>
      </c>
      <c r="B12" s="230" t="s">
        <v>353</v>
      </c>
      <c r="C12" s="205"/>
      <c r="D12" s="246" t="s">
        <v>291</v>
      </c>
      <c r="E12" s="211"/>
      <c r="F12" s="373"/>
    </row>
    <row r="13" spans="1:6" ht="12.95" customHeight="1">
      <c r="A13" s="229" t="s">
        <v>56</v>
      </c>
      <c r="B13" s="230" t="s">
        <v>356</v>
      </c>
      <c r="C13" s="205"/>
      <c r="D13" s="247" t="s">
        <v>292</v>
      </c>
      <c r="E13" s="211"/>
      <c r="F13" s="373"/>
    </row>
    <row r="14" spans="1:6" ht="12.95" customHeight="1">
      <c r="A14" s="229" t="s">
        <v>57</v>
      </c>
      <c r="B14" s="248" t="s">
        <v>375</v>
      </c>
      <c r="C14" s="206"/>
      <c r="D14" s="246" t="s">
        <v>361</v>
      </c>
      <c r="E14" s="211"/>
      <c r="F14" s="373"/>
    </row>
    <row r="15" spans="1:6" ht="22.5" customHeight="1">
      <c r="A15" s="229" t="s">
        <v>58</v>
      </c>
      <c r="B15" s="230" t="s">
        <v>354</v>
      </c>
      <c r="C15" s="206"/>
      <c r="D15" s="246" t="s">
        <v>362</v>
      </c>
      <c r="E15" s="211"/>
      <c r="F15" s="373"/>
    </row>
    <row r="16" spans="1:6" ht="12.95" customHeight="1">
      <c r="A16" s="229" t="s">
        <v>59</v>
      </c>
      <c r="B16" s="230" t="s">
        <v>355</v>
      </c>
      <c r="C16" s="211"/>
      <c r="D16" s="230" t="s">
        <v>81</v>
      </c>
      <c r="E16" s="211"/>
      <c r="F16" s="373"/>
    </row>
    <row r="17" spans="1:6" ht="12.95" customHeight="1" thickBot="1">
      <c r="A17" s="357" t="s">
        <v>60</v>
      </c>
      <c r="B17" s="358"/>
      <c r="C17" s="359"/>
      <c r="D17" s="358" t="s">
        <v>45</v>
      </c>
      <c r="E17" s="287"/>
      <c r="F17" s="373"/>
    </row>
    <row r="18" spans="1:6" ht="15.95" customHeight="1" thickBot="1">
      <c r="A18" s="233" t="s">
        <v>61</v>
      </c>
      <c r="B18" s="57" t="s">
        <v>144</v>
      </c>
      <c r="C18" s="208">
        <f>+C6+C7+C8+C9+C10+C11+C12+C13+C15+C16+C17</f>
        <v>492</v>
      </c>
      <c r="D18" s="57" t="s">
        <v>145</v>
      </c>
      <c r="E18" s="213">
        <f>+E6+E7+E8+E16+E17</f>
        <v>33294</v>
      </c>
      <c r="F18" s="373"/>
    </row>
    <row r="19" spans="1:6" ht="12.95" customHeight="1">
      <c r="A19" s="249" t="s">
        <v>62</v>
      </c>
      <c r="B19" s="250" t="s">
        <v>374</v>
      </c>
      <c r="C19" s="257">
        <f>+C20+C21+C22+C23+C24</f>
        <v>0</v>
      </c>
      <c r="D19" s="237" t="s">
        <v>217</v>
      </c>
      <c r="E19" s="43"/>
      <c r="F19" s="373"/>
    </row>
    <row r="20" spans="1:6" ht="12.95" customHeight="1">
      <c r="A20" s="229" t="s">
        <v>63</v>
      </c>
      <c r="B20" s="251" t="s">
        <v>363</v>
      </c>
      <c r="C20" s="44"/>
      <c r="D20" s="237" t="s">
        <v>221</v>
      </c>
      <c r="E20" s="45"/>
      <c r="F20" s="373"/>
    </row>
    <row r="21" spans="1:6" ht="12.95" customHeight="1">
      <c r="A21" s="249" t="s">
        <v>64</v>
      </c>
      <c r="B21" s="251" t="s">
        <v>364</v>
      </c>
      <c r="C21" s="44"/>
      <c r="D21" s="237" t="s">
        <v>155</v>
      </c>
      <c r="E21" s="45"/>
      <c r="F21" s="373"/>
    </row>
    <row r="22" spans="1:6" ht="12.95" customHeight="1">
      <c r="A22" s="229" t="s">
        <v>65</v>
      </c>
      <c r="B22" s="251" t="s">
        <v>365</v>
      </c>
      <c r="C22" s="44"/>
      <c r="D22" s="237" t="s">
        <v>156</v>
      </c>
      <c r="E22" s="45"/>
      <c r="F22" s="373"/>
    </row>
    <row r="23" spans="1:6" ht="12.95" customHeight="1">
      <c r="A23" s="249" t="s">
        <v>66</v>
      </c>
      <c r="B23" s="251" t="s">
        <v>366</v>
      </c>
      <c r="C23" s="44"/>
      <c r="D23" s="235" t="s">
        <v>337</v>
      </c>
      <c r="E23" s="45"/>
      <c r="F23" s="373"/>
    </row>
    <row r="24" spans="1:6" ht="12.95" customHeight="1">
      <c r="A24" s="229" t="s">
        <v>67</v>
      </c>
      <c r="B24" s="252" t="s">
        <v>367</v>
      </c>
      <c r="C24" s="44"/>
      <c r="D24" s="237" t="s">
        <v>222</v>
      </c>
      <c r="E24" s="45"/>
      <c r="F24" s="373"/>
    </row>
    <row r="25" spans="1:6" ht="12.95" customHeight="1">
      <c r="A25" s="249" t="s">
        <v>68</v>
      </c>
      <c r="B25" s="253" t="s">
        <v>368</v>
      </c>
      <c r="C25" s="239">
        <f>+C26+C27+C28+C29+C30</f>
        <v>0</v>
      </c>
      <c r="D25" s="254" t="s">
        <v>220</v>
      </c>
      <c r="E25" s="45"/>
      <c r="F25" s="373"/>
    </row>
    <row r="26" spans="1:6" ht="12.95" customHeight="1">
      <c r="A26" s="229" t="s">
        <v>69</v>
      </c>
      <c r="B26" s="252" t="s">
        <v>369</v>
      </c>
      <c r="C26" s="44"/>
      <c r="D26" s="254" t="s">
        <v>376</v>
      </c>
      <c r="E26" s="45"/>
      <c r="F26" s="373"/>
    </row>
    <row r="27" spans="1:6" ht="12.95" customHeight="1">
      <c r="A27" s="249" t="s">
        <v>70</v>
      </c>
      <c r="B27" s="252" t="s">
        <v>370</v>
      </c>
      <c r="C27" s="44"/>
      <c r="D27" s="245"/>
      <c r="E27" s="45"/>
      <c r="F27" s="373"/>
    </row>
    <row r="28" spans="1:6" ht="12.95" customHeight="1">
      <c r="A28" s="229" t="s">
        <v>71</v>
      </c>
      <c r="B28" s="251" t="s">
        <v>371</v>
      </c>
      <c r="C28" s="44"/>
      <c r="D28" s="54"/>
      <c r="E28" s="45"/>
      <c r="F28" s="373"/>
    </row>
    <row r="29" spans="1:6" ht="12.95" customHeight="1">
      <c r="A29" s="249" t="s">
        <v>72</v>
      </c>
      <c r="B29" s="255" t="s">
        <v>372</v>
      </c>
      <c r="C29" s="44"/>
      <c r="D29" s="38"/>
      <c r="E29" s="45"/>
      <c r="F29" s="373"/>
    </row>
    <row r="30" spans="1:6" ht="12.95" customHeight="1" thickBot="1">
      <c r="A30" s="229" t="s">
        <v>73</v>
      </c>
      <c r="B30" s="256" t="s">
        <v>373</v>
      </c>
      <c r="C30" s="44"/>
      <c r="D30" s="54"/>
      <c r="E30" s="45"/>
      <c r="F30" s="373"/>
    </row>
    <row r="31" spans="1:6" ht="21.75" customHeight="1" thickBot="1">
      <c r="A31" s="233" t="s">
        <v>74</v>
      </c>
      <c r="B31" s="57" t="s">
        <v>408</v>
      </c>
      <c r="C31" s="208">
        <f>+C19+C25</f>
        <v>0</v>
      </c>
      <c r="D31" s="57" t="s">
        <v>409</v>
      </c>
      <c r="E31" s="213">
        <f>SUM(E19:E30)</f>
        <v>0</v>
      </c>
      <c r="F31" s="373"/>
    </row>
    <row r="32" spans="1:6" ht="18" customHeight="1" thickBot="1">
      <c r="A32" s="233" t="s">
        <v>75</v>
      </c>
      <c r="B32" s="240" t="s">
        <v>406</v>
      </c>
      <c r="C32" s="208">
        <f>+C18+C31</f>
        <v>492</v>
      </c>
      <c r="D32" s="240" t="s">
        <v>410</v>
      </c>
      <c r="E32" s="213">
        <f>+E18+E31</f>
        <v>33294</v>
      </c>
      <c r="F32" s="373"/>
    </row>
    <row r="33" spans="1:6" ht="18" customHeight="1" thickBot="1">
      <c r="A33" s="233" t="s">
        <v>76</v>
      </c>
      <c r="B33" s="57" t="s">
        <v>333</v>
      </c>
      <c r="C33" s="244"/>
      <c r="D33" s="57" t="s">
        <v>339</v>
      </c>
      <c r="E33" s="243"/>
      <c r="F33" s="373"/>
    </row>
    <row r="34" spans="1:6" ht="13.5" thickBot="1">
      <c r="A34" s="233" t="s">
        <v>77</v>
      </c>
      <c r="B34" s="241" t="s">
        <v>407</v>
      </c>
      <c r="C34" s="242">
        <f>+C32+C33</f>
        <v>492</v>
      </c>
      <c r="D34" s="241" t="s">
        <v>411</v>
      </c>
      <c r="E34" s="242">
        <f>+E32+E33</f>
        <v>33294</v>
      </c>
      <c r="F34" s="373"/>
    </row>
    <row r="35" spans="1:6" ht="13.5" thickBot="1">
      <c r="A35" s="233" t="s">
        <v>137</v>
      </c>
      <c r="B35" s="241" t="s">
        <v>161</v>
      </c>
      <c r="C35" s="242">
        <f>IF(C18-E18&lt;0,E18-C18,"-")</f>
        <v>32802</v>
      </c>
      <c r="D35" s="241" t="s">
        <v>162</v>
      </c>
      <c r="E35" s="242" t="str">
        <f>IF(C18-E18&gt;0,C18-E18,"-")</f>
        <v>-</v>
      </c>
      <c r="F35" s="373"/>
    </row>
    <row r="36" spans="1:6" ht="13.5" thickBot="1">
      <c r="A36" s="233" t="s">
        <v>138</v>
      </c>
      <c r="B36" s="241" t="s">
        <v>341</v>
      </c>
      <c r="C36" s="242">
        <f>IF(C18+C19-E32&lt;0,E32-(C18+C19),"-")</f>
        <v>32802</v>
      </c>
      <c r="D36" s="241" t="s">
        <v>342</v>
      </c>
      <c r="E36" s="242" t="str">
        <f>IF(C18+C19-E32&gt;0,C18+C19-E32,"-")</f>
        <v>-</v>
      </c>
      <c r="F36" s="373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/>
  <dimension ref="A1:K99"/>
  <sheetViews>
    <sheetView zoomScale="115" workbookViewId="0">
      <selection activeCell="E1" sqref="E1"/>
    </sheetView>
  </sheetViews>
  <sheetFormatPr defaultRowHeight="12.75"/>
  <cols>
    <col min="1" max="1" width="9.6640625" style="351" customWidth="1"/>
    <col min="2" max="2" width="9.6640625" style="352" customWidth="1"/>
    <col min="3" max="3" width="60.1640625" style="352" customWidth="1"/>
    <col min="4" max="4" width="19.6640625" style="353" bestFit="1" customWidth="1"/>
    <col min="5" max="5" width="20" style="353" customWidth="1"/>
    <col min="6" max="16384" width="9.33203125" style="4"/>
  </cols>
  <sheetData>
    <row r="1" spans="1:5" s="2" customFormat="1" ht="16.5" customHeight="1" thickBot="1">
      <c r="A1" s="82"/>
      <c r="B1" s="83"/>
      <c r="C1" s="84"/>
      <c r="D1" s="129"/>
      <c r="E1" s="129" t="s">
        <v>421</v>
      </c>
    </row>
    <row r="2" spans="1:5" s="48" customFormat="1" ht="25.5" customHeight="1">
      <c r="A2" s="376" t="s">
        <v>247</v>
      </c>
      <c r="B2" s="377"/>
      <c r="C2" s="268" t="s">
        <v>246</v>
      </c>
      <c r="D2" s="282" t="s">
        <v>82</v>
      </c>
      <c r="E2" s="282" t="s">
        <v>82</v>
      </c>
    </row>
    <row r="3" spans="1:5" s="48" customFormat="1" ht="16.5" thickBot="1">
      <c r="A3" s="85" t="s">
        <v>235</v>
      </c>
      <c r="B3" s="86"/>
      <c r="C3" s="269" t="s">
        <v>83</v>
      </c>
      <c r="D3" s="283" t="s">
        <v>84</v>
      </c>
      <c r="E3" s="283" t="s">
        <v>84</v>
      </c>
    </row>
    <row r="4" spans="1:5" s="49" customFormat="1" ht="15.95" customHeight="1" thickBot="1">
      <c r="A4" s="87"/>
      <c r="B4" s="87"/>
      <c r="C4" s="87"/>
      <c r="D4" s="88"/>
      <c r="E4" s="88"/>
    </row>
    <row r="5" spans="1:5" ht="24.75" thickBot="1">
      <c r="A5" s="378" t="s">
        <v>237</v>
      </c>
      <c r="B5" s="379"/>
      <c r="C5" s="89" t="s">
        <v>85</v>
      </c>
      <c r="D5" s="284" t="s">
        <v>417</v>
      </c>
      <c r="E5" s="284" t="s">
        <v>418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86</v>
      </c>
      <c r="D7" s="285"/>
      <c r="E7" s="285"/>
    </row>
    <row r="8" spans="1:5" s="42" customFormat="1" ht="12" customHeight="1" thickBot="1">
      <c r="A8" s="78" t="s">
        <v>49</v>
      </c>
      <c r="B8" s="94"/>
      <c r="C8" s="171" t="s">
        <v>238</v>
      </c>
      <c r="D8" s="213">
        <f>+D9+D14</f>
        <v>98500</v>
      </c>
      <c r="E8" s="213">
        <f>+E9+E14</f>
        <v>95584</v>
      </c>
    </row>
    <row r="9" spans="1:5" s="50" customFormat="1" ht="12" customHeight="1" thickBot="1">
      <c r="A9" s="78" t="s">
        <v>50</v>
      </c>
      <c r="B9" s="94"/>
      <c r="C9" s="270" t="s">
        <v>0</v>
      </c>
      <c r="D9" s="213">
        <f>SUM(D10:D13)</f>
        <v>59730</v>
      </c>
      <c r="E9" s="213">
        <f>SUM(E10:E13)</f>
        <v>68274</v>
      </c>
    </row>
    <row r="10" spans="1:5" s="51" customFormat="1" ht="12" customHeight="1">
      <c r="A10" s="96"/>
      <c r="B10" s="97" t="s">
        <v>124</v>
      </c>
      <c r="C10" s="271" t="s">
        <v>88</v>
      </c>
      <c r="D10" s="211">
        <v>59000</v>
      </c>
      <c r="E10" s="211">
        <v>67984</v>
      </c>
    </row>
    <row r="11" spans="1:5" s="51" customFormat="1" ht="12" customHeight="1">
      <c r="A11" s="96"/>
      <c r="B11" s="97" t="s">
        <v>125</v>
      </c>
      <c r="C11" s="272" t="s">
        <v>97</v>
      </c>
      <c r="D11" s="211"/>
      <c r="E11" s="211"/>
    </row>
    <row r="12" spans="1:5" s="51" customFormat="1" ht="12" customHeight="1">
      <c r="A12" s="96"/>
      <c r="B12" s="97" t="s">
        <v>126</v>
      </c>
      <c r="C12" s="272" t="s">
        <v>164</v>
      </c>
      <c r="D12" s="211">
        <v>700</v>
      </c>
      <c r="E12" s="211">
        <v>210</v>
      </c>
    </row>
    <row r="13" spans="1:5" s="51" customFormat="1" ht="12" customHeight="1" thickBot="1">
      <c r="A13" s="96"/>
      <c r="B13" s="97" t="s">
        <v>127</v>
      </c>
      <c r="C13" s="273" t="s">
        <v>165</v>
      </c>
      <c r="D13" s="211">
        <v>30</v>
      </c>
      <c r="E13" s="211">
        <v>80</v>
      </c>
    </row>
    <row r="14" spans="1:5" s="50" customFormat="1" ht="12" customHeight="1" thickBot="1">
      <c r="A14" s="78" t="s">
        <v>51</v>
      </c>
      <c r="B14" s="94"/>
      <c r="C14" s="270" t="s">
        <v>166</v>
      </c>
      <c r="D14" s="213">
        <f>SUM(D15:D22)</f>
        <v>38770</v>
      </c>
      <c r="E14" s="213">
        <f>SUM(E15:E22)</f>
        <v>27310</v>
      </c>
    </row>
    <row r="15" spans="1:5" s="50" customFormat="1" ht="12" customHeight="1">
      <c r="A15" s="98"/>
      <c r="B15" s="97" t="s">
        <v>98</v>
      </c>
      <c r="C15" s="271" t="s">
        <v>171</v>
      </c>
      <c r="D15" s="286"/>
      <c r="E15" s="286"/>
    </row>
    <row r="16" spans="1:5" s="50" customFormat="1" ht="12" customHeight="1">
      <c r="A16" s="96"/>
      <c r="B16" s="97" t="s">
        <v>99</v>
      </c>
      <c r="C16" s="272" t="s">
        <v>172</v>
      </c>
      <c r="D16" s="211"/>
      <c r="E16" s="211">
        <v>3928</v>
      </c>
    </row>
    <row r="17" spans="1:5" s="50" customFormat="1" ht="12" customHeight="1">
      <c r="A17" s="96"/>
      <c r="B17" s="97" t="s">
        <v>100</v>
      </c>
      <c r="C17" s="272" t="s">
        <v>173</v>
      </c>
      <c r="D17" s="211"/>
      <c r="E17" s="211"/>
    </row>
    <row r="18" spans="1:5" s="50" customFormat="1" ht="12" customHeight="1">
      <c r="A18" s="96"/>
      <c r="B18" s="97" t="s">
        <v>101</v>
      </c>
      <c r="C18" s="272" t="s">
        <v>174</v>
      </c>
      <c r="D18" s="211">
        <v>8000</v>
      </c>
      <c r="E18" s="211">
        <v>8673</v>
      </c>
    </row>
    <row r="19" spans="1:5" s="50" customFormat="1" ht="12" customHeight="1">
      <c r="A19" s="96"/>
      <c r="B19" s="97" t="s">
        <v>167</v>
      </c>
      <c r="C19" s="272" t="s">
        <v>175</v>
      </c>
      <c r="D19" s="211"/>
      <c r="E19" s="211"/>
    </row>
    <row r="20" spans="1:5" s="50" customFormat="1" ht="12" customHeight="1">
      <c r="A20" s="99"/>
      <c r="B20" s="97" t="s">
        <v>168</v>
      </c>
      <c r="C20" s="272" t="s">
        <v>251</v>
      </c>
      <c r="D20" s="287">
        <v>12420</v>
      </c>
      <c r="E20" s="287">
        <v>8541</v>
      </c>
    </row>
    <row r="21" spans="1:5" s="51" customFormat="1" ht="12" customHeight="1">
      <c r="A21" s="96"/>
      <c r="B21" s="97" t="s">
        <v>169</v>
      </c>
      <c r="C21" s="272" t="s">
        <v>177</v>
      </c>
      <c r="D21" s="211">
        <v>300</v>
      </c>
      <c r="E21" s="211">
        <v>261</v>
      </c>
    </row>
    <row r="22" spans="1:5" s="51" customFormat="1" ht="12" customHeight="1" thickBot="1">
      <c r="A22" s="100"/>
      <c r="B22" s="101" t="s">
        <v>170</v>
      </c>
      <c r="C22" s="273" t="s">
        <v>178</v>
      </c>
      <c r="D22" s="212">
        <v>18050</v>
      </c>
      <c r="E22" s="212">
        <v>5907</v>
      </c>
    </row>
    <row r="23" spans="1:5" s="51" customFormat="1" ht="12" customHeight="1" thickBot="1">
      <c r="A23" s="78" t="s">
        <v>52</v>
      </c>
      <c r="B23" s="102"/>
      <c r="C23" s="270" t="s">
        <v>252</v>
      </c>
      <c r="D23" s="243">
        <v>7000</v>
      </c>
      <c r="E23" s="243">
        <v>10353</v>
      </c>
    </row>
    <row r="24" spans="1:5" s="50" customFormat="1" ht="12" customHeight="1" thickBot="1">
      <c r="A24" s="78" t="s">
        <v>53</v>
      </c>
      <c r="B24" s="94"/>
      <c r="C24" s="270" t="s">
        <v>1</v>
      </c>
      <c r="D24" s="213">
        <f>SUM(D25:D32)</f>
        <v>127257</v>
      </c>
      <c r="E24" s="213">
        <f>SUM(E25:E32)</f>
        <v>124945</v>
      </c>
    </row>
    <row r="25" spans="1:5" s="51" customFormat="1" ht="12" customHeight="1">
      <c r="A25" s="96"/>
      <c r="B25" s="97" t="s">
        <v>102</v>
      </c>
      <c r="C25" s="271" t="s">
        <v>2</v>
      </c>
      <c r="D25" s="45">
        <v>123681</v>
      </c>
      <c r="E25" s="45">
        <v>121499</v>
      </c>
    </row>
    <row r="26" spans="1:5" s="51" customFormat="1" ht="12" customHeight="1">
      <c r="A26" s="96"/>
      <c r="B26" s="97" t="s">
        <v>103</v>
      </c>
      <c r="C26" s="272" t="s">
        <v>189</v>
      </c>
      <c r="D26" s="45"/>
      <c r="E26" s="45"/>
    </row>
    <row r="27" spans="1:5" s="51" customFormat="1" ht="12" customHeight="1">
      <c r="A27" s="96"/>
      <c r="B27" s="97" t="s">
        <v>104</v>
      </c>
      <c r="C27" s="272" t="s">
        <v>107</v>
      </c>
      <c r="D27" s="45">
        <v>3576</v>
      </c>
      <c r="E27" s="45">
        <v>3446</v>
      </c>
    </row>
    <row r="28" spans="1:5" s="51" customFormat="1" ht="12" customHeight="1">
      <c r="A28" s="96"/>
      <c r="B28" s="97" t="s">
        <v>182</v>
      </c>
      <c r="C28" s="272" t="s">
        <v>190</v>
      </c>
      <c r="D28" s="45"/>
      <c r="E28" s="45"/>
    </row>
    <row r="29" spans="1:5" s="51" customFormat="1" ht="12" customHeight="1">
      <c r="A29" s="96"/>
      <c r="B29" s="97" t="s">
        <v>183</v>
      </c>
      <c r="C29" s="272" t="s">
        <v>191</v>
      </c>
      <c r="D29" s="45"/>
      <c r="E29" s="45"/>
    </row>
    <row r="30" spans="1:5" s="51" customFormat="1" ht="12" customHeight="1">
      <c r="A30" s="96"/>
      <c r="B30" s="97" t="s">
        <v>184</v>
      </c>
      <c r="C30" s="272" t="s">
        <v>192</v>
      </c>
      <c r="D30" s="45"/>
      <c r="E30" s="45"/>
    </row>
    <row r="31" spans="1:5" s="51" customFormat="1" ht="12" customHeight="1">
      <c r="A31" s="96"/>
      <c r="B31" s="97" t="s">
        <v>185</v>
      </c>
      <c r="C31" s="272" t="s">
        <v>253</v>
      </c>
      <c r="D31" s="45"/>
      <c r="E31" s="45"/>
    </row>
    <row r="32" spans="1:5" s="51" customFormat="1" ht="12" customHeight="1" thickBot="1">
      <c r="A32" s="100"/>
      <c r="B32" s="101" t="s">
        <v>186</v>
      </c>
      <c r="C32" s="274" t="s">
        <v>239</v>
      </c>
      <c r="D32" s="288"/>
      <c r="E32" s="288"/>
    </row>
    <row r="33" spans="1:5" s="51" customFormat="1" ht="12" customHeight="1" thickBot="1">
      <c r="A33" s="81" t="s">
        <v>54</v>
      </c>
      <c r="B33" s="55"/>
      <c r="C33" s="171" t="s">
        <v>392</v>
      </c>
      <c r="D33" s="213">
        <f>+D34+D40</f>
        <v>18465</v>
      </c>
      <c r="E33" s="213">
        <f>+E34+E40</f>
        <v>27534</v>
      </c>
    </row>
    <row r="34" spans="1:5" s="51" customFormat="1" ht="12" customHeight="1">
      <c r="A34" s="98"/>
      <c r="B34" s="70" t="s">
        <v>105</v>
      </c>
      <c r="C34" s="341" t="s">
        <v>380</v>
      </c>
      <c r="D34" s="306">
        <f>SUM(D35:D39)</f>
        <v>10659</v>
      </c>
      <c r="E34" s="306">
        <f>SUM(E35:E39)</f>
        <v>27534</v>
      </c>
    </row>
    <row r="35" spans="1:5" s="51" customFormat="1" ht="12" customHeight="1">
      <c r="A35" s="96"/>
      <c r="B35" s="68" t="s">
        <v>108</v>
      </c>
      <c r="C35" s="272" t="s">
        <v>254</v>
      </c>
      <c r="D35" s="211">
        <v>4699</v>
      </c>
      <c r="E35" s="211">
        <v>4981</v>
      </c>
    </row>
    <row r="36" spans="1:5" s="51" customFormat="1" ht="12" customHeight="1">
      <c r="A36" s="96"/>
      <c r="B36" s="68" t="s">
        <v>109</v>
      </c>
      <c r="C36" s="272" t="s">
        <v>255</v>
      </c>
      <c r="D36" s="211">
        <v>1134</v>
      </c>
      <c r="E36" s="211">
        <v>1134</v>
      </c>
    </row>
    <row r="37" spans="1:5" s="51" customFormat="1" ht="12" customHeight="1">
      <c r="A37" s="96"/>
      <c r="B37" s="68" t="s">
        <v>110</v>
      </c>
      <c r="C37" s="272" t="s">
        <v>256</v>
      </c>
      <c r="D37" s="211"/>
      <c r="E37" s="211"/>
    </row>
    <row r="38" spans="1:5" s="51" customFormat="1" ht="12" customHeight="1">
      <c r="A38" s="96"/>
      <c r="B38" s="68" t="s">
        <v>111</v>
      </c>
      <c r="C38" s="272" t="s">
        <v>257</v>
      </c>
      <c r="D38" s="211"/>
      <c r="E38" s="211"/>
    </row>
    <row r="39" spans="1:5" s="51" customFormat="1" ht="12" customHeight="1">
      <c r="A39" s="96"/>
      <c r="B39" s="68" t="s">
        <v>194</v>
      </c>
      <c r="C39" s="272" t="s">
        <v>381</v>
      </c>
      <c r="D39" s="211">
        <v>4826</v>
      </c>
      <c r="E39" s="211">
        <v>21419</v>
      </c>
    </row>
    <row r="40" spans="1:5" s="51" customFormat="1" ht="12" customHeight="1">
      <c r="A40" s="96"/>
      <c r="B40" s="68" t="s">
        <v>106</v>
      </c>
      <c r="C40" s="275" t="s">
        <v>382</v>
      </c>
      <c r="D40" s="305">
        <f>SUM(D41:D45)</f>
        <v>7806</v>
      </c>
      <c r="E40" s="305">
        <f>SUM(E41:E45)</f>
        <v>0</v>
      </c>
    </row>
    <row r="41" spans="1:5" s="51" customFormat="1" ht="12" customHeight="1">
      <c r="A41" s="96"/>
      <c r="B41" s="68" t="s">
        <v>114</v>
      </c>
      <c r="C41" s="272" t="s">
        <v>254</v>
      </c>
      <c r="D41" s="211"/>
      <c r="E41" s="211"/>
    </row>
    <row r="42" spans="1:5" s="51" customFormat="1" ht="12" customHeight="1">
      <c r="A42" s="96"/>
      <c r="B42" s="68" t="s">
        <v>115</v>
      </c>
      <c r="C42" s="272" t="s">
        <v>255</v>
      </c>
      <c r="D42" s="211">
        <v>2191</v>
      </c>
      <c r="E42" s="211"/>
    </row>
    <row r="43" spans="1:5" s="51" customFormat="1" ht="12" customHeight="1">
      <c r="A43" s="96"/>
      <c r="B43" s="68" t="s">
        <v>116</v>
      </c>
      <c r="C43" s="272" t="s">
        <v>256</v>
      </c>
      <c r="D43" s="211"/>
      <c r="E43" s="211"/>
    </row>
    <row r="44" spans="1:5" s="51" customFormat="1" ht="12" customHeight="1">
      <c r="A44" s="96"/>
      <c r="B44" s="68" t="s">
        <v>117</v>
      </c>
      <c r="C44" s="272" t="s">
        <v>257</v>
      </c>
      <c r="D44" s="211"/>
      <c r="E44" s="211"/>
    </row>
    <row r="45" spans="1:5" s="51" customFormat="1" ht="12" customHeight="1" thickBot="1">
      <c r="A45" s="103"/>
      <c r="B45" s="71" t="s">
        <v>195</v>
      </c>
      <c r="C45" s="273" t="s">
        <v>383</v>
      </c>
      <c r="D45" s="289">
        <v>5615</v>
      </c>
      <c r="E45" s="289"/>
    </row>
    <row r="46" spans="1:5" s="50" customFormat="1" ht="12" customHeight="1" thickBot="1">
      <c r="A46" s="81" t="s">
        <v>55</v>
      </c>
      <c r="B46" s="94"/>
      <c r="C46" s="270" t="s">
        <v>258</v>
      </c>
      <c r="D46" s="213">
        <f>+D47+D48</f>
        <v>0</v>
      </c>
      <c r="E46" s="213">
        <f>+E47+E48</f>
        <v>583</v>
      </c>
    </row>
    <row r="47" spans="1:5" s="51" customFormat="1" ht="12" customHeight="1">
      <c r="A47" s="96"/>
      <c r="B47" s="68" t="s">
        <v>112</v>
      </c>
      <c r="C47" s="271" t="s">
        <v>140</v>
      </c>
      <c r="D47" s="211"/>
      <c r="E47" s="211">
        <v>583</v>
      </c>
    </row>
    <row r="48" spans="1:5" s="51" customFormat="1" ht="12" customHeight="1" thickBot="1">
      <c r="A48" s="96"/>
      <c r="B48" s="68" t="s">
        <v>113</v>
      </c>
      <c r="C48" s="273" t="s">
        <v>4</v>
      </c>
      <c r="D48" s="211"/>
      <c r="E48" s="211"/>
    </row>
    <row r="49" spans="1:5" s="51" customFormat="1" ht="12" customHeight="1" thickBot="1">
      <c r="A49" s="78" t="s">
        <v>56</v>
      </c>
      <c r="B49" s="94"/>
      <c r="C49" s="270" t="s">
        <v>3</v>
      </c>
      <c r="D49" s="213">
        <f>+D50+D51+D52</f>
        <v>20424</v>
      </c>
      <c r="E49" s="213">
        <f>+E50+E51+E52</f>
        <v>492</v>
      </c>
    </row>
    <row r="50" spans="1:5" s="51" customFormat="1" ht="12" customHeight="1">
      <c r="A50" s="104"/>
      <c r="B50" s="68" t="s">
        <v>199</v>
      </c>
      <c r="C50" s="271" t="s">
        <v>197</v>
      </c>
      <c r="D50" s="210">
        <v>20024</v>
      </c>
      <c r="E50" s="210">
        <v>492</v>
      </c>
    </row>
    <row r="51" spans="1:5" s="51" customFormat="1" ht="12" customHeight="1">
      <c r="A51" s="104"/>
      <c r="B51" s="68" t="s">
        <v>200</v>
      </c>
      <c r="C51" s="272" t="s">
        <v>198</v>
      </c>
      <c r="D51" s="210"/>
      <c r="E51" s="210"/>
    </row>
    <row r="52" spans="1:5" s="51" customFormat="1" ht="12" customHeight="1" thickBot="1">
      <c r="A52" s="96"/>
      <c r="B52" s="68" t="s">
        <v>316</v>
      </c>
      <c r="C52" s="274" t="s">
        <v>260</v>
      </c>
      <c r="D52" s="211">
        <v>400</v>
      </c>
      <c r="E52" s="211"/>
    </row>
    <row r="53" spans="1:5" s="51" customFormat="1" ht="12" customHeight="1" thickBot="1">
      <c r="A53" s="81" t="s">
        <v>57</v>
      </c>
      <c r="B53" s="105"/>
      <c r="C53" s="171" t="s">
        <v>261</v>
      </c>
      <c r="D53" s="290"/>
      <c r="E53" s="290"/>
    </row>
    <row r="54" spans="1:5" s="50" customFormat="1" ht="12" customHeight="1" thickBot="1">
      <c r="A54" s="106" t="s">
        <v>58</v>
      </c>
      <c r="B54" s="107"/>
      <c r="C54" s="171" t="s">
        <v>393</v>
      </c>
      <c r="D54" s="291">
        <f>+D9+D14+D23+D24+D33+D46+D49+D53</f>
        <v>271646</v>
      </c>
      <c r="E54" s="291">
        <f>+E9+E14+E23+E24+E33+E46+E49+E53</f>
        <v>259491</v>
      </c>
    </row>
    <row r="55" spans="1:5" s="50" customFormat="1" ht="12" customHeight="1" thickBot="1">
      <c r="A55" s="78" t="s">
        <v>59</v>
      </c>
      <c r="B55" s="72"/>
      <c r="C55" s="171" t="s">
        <v>264</v>
      </c>
      <c r="D55" s="292">
        <f>+D56+D57</f>
        <v>16503</v>
      </c>
      <c r="E55" s="292">
        <f>+E56+E57</f>
        <v>3638</v>
      </c>
    </row>
    <row r="56" spans="1:5" s="50" customFormat="1" ht="12" customHeight="1">
      <c r="A56" s="98"/>
      <c r="B56" s="70" t="s">
        <v>142</v>
      </c>
      <c r="C56" s="342" t="s">
        <v>5</v>
      </c>
      <c r="D56" s="293">
        <v>16503</v>
      </c>
      <c r="E56" s="293">
        <v>3638</v>
      </c>
    </row>
    <row r="57" spans="1:5" s="50" customFormat="1" ht="12" customHeight="1" thickBot="1">
      <c r="A57" s="103"/>
      <c r="B57" s="71" t="s">
        <v>143</v>
      </c>
      <c r="C57" s="343" t="s">
        <v>6</v>
      </c>
      <c r="D57" s="46"/>
      <c r="E57" s="46"/>
    </row>
    <row r="58" spans="1:5" s="51" customFormat="1" ht="12" customHeight="1" thickBot="1">
      <c r="A58" s="108" t="s">
        <v>60</v>
      </c>
      <c r="B58" s="344"/>
      <c r="C58" s="345" t="s">
        <v>7</v>
      </c>
      <c r="D58" s="213">
        <f>+D54+D55</f>
        <v>288149</v>
      </c>
      <c r="E58" s="213">
        <f>+E54+E55</f>
        <v>263129</v>
      </c>
    </row>
    <row r="59" spans="1:5" s="51" customFormat="1" ht="15" customHeight="1">
      <c r="A59" s="111"/>
      <c r="B59" s="111"/>
      <c r="C59" s="112"/>
      <c r="D59" s="294"/>
      <c r="E59" s="294"/>
    </row>
    <row r="60" spans="1:5" ht="13.5" thickBot="1">
      <c r="A60" s="113"/>
      <c r="B60" s="114"/>
      <c r="C60" s="114"/>
      <c r="D60" s="295"/>
      <c r="E60" s="295"/>
    </row>
    <row r="61" spans="1:5" s="42" customFormat="1" ht="16.5" customHeight="1" thickBot="1">
      <c r="A61" s="115"/>
      <c r="B61" s="116"/>
      <c r="C61" s="117" t="s">
        <v>90</v>
      </c>
      <c r="D61" s="296"/>
      <c r="E61" s="296"/>
    </row>
    <row r="62" spans="1:5" s="52" customFormat="1" ht="12" customHeight="1" thickBot="1">
      <c r="A62" s="81" t="s">
        <v>49</v>
      </c>
      <c r="B62" s="23"/>
      <c r="C62" s="55" t="s">
        <v>27</v>
      </c>
      <c r="D62" s="213">
        <f>SUM(D63:D67)</f>
        <v>130644</v>
      </c>
      <c r="E62" s="213">
        <f>SUM(E63:E67)</f>
        <v>129099</v>
      </c>
    </row>
    <row r="63" spans="1:5" ht="12" customHeight="1">
      <c r="A63" s="118"/>
      <c r="B63" s="69" t="s">
        <v>118</v>
      </c>
      <c r="C63" s="261" t="s">
        <v>80</v>
      </c>
      <c r="D63" s="297">
        <v>18111</v>
      </c>
      <c r="E63" s="297">
        <v>19178</v>
      </c>
    </row>
    <row r="64" spans="1:5" ht="12" customHeight="1">
      <c r="A64" s="119"/>
      <c r="B64" s="68" t="s">
        <v>119</v>
      </c>
      <c r="C64" s="262" t="s">
        <v>204</v>
      </c>
      <c r="D64" s="298">
        <v>4255</v>
      </c>
      <c r="E64" s="298">
        <v>3746</v>
      </c>
    </row>
    <row r="65" spans="1:5" ht="12" customHeight="1">
      <c r="A65" s="119"/>
      <c r="B65" s="68" t="s">
        <v>120</v>
      </c>
      <c r="C65" s="262" t="s">
        <v>139</v>
      </c>
      <c r="D65" s="299">
        <v>96019</v>
      </c>
      <c r="E65" s="299">
        <v>92819</v>
      </c>
    </row>
    <row r="66" spans="1:5" ht="12" customHeight="1">
      <c r="A66" s="119"/>
      <c r="B66" s="68" t="s">
        <v>121</v>
      </c>
      <c r="C66" s="262" t="s">
        <v>205</v>
      </c>
      <c r="D66" s="299">
        <v>3890</v>
      </c>
      <c r="E66" s="299">
        <v>2406</v>
      </c>
    </row>
    <row r="67" spans="1:5" ht="12" customHeight="1">
      <c r="A67" s="119"/>
      <c r="B67" s="68" t="s">
        <v>129</v>
      </c>
      <c r="C67" s="262" t="s">
        <v>206</v>
      </c>
      <c r="D67" s="299">
        <f>SUM(D68:D75)</f>
        <v>8369</v>
      </c>
      <c r="E67" s="299">
        <f t="shared" ref="E67" si="0">SUM(E68:E75)</f>
        <v>10950</v>
      </c>
    </row>
    <row r="68" spans="1:5" ht="12" customHeight="1">
      <c r="A68" s="119"/>
      <c r="B68" s="68" t="s">
        <v>122</v>
      </c>
      <c r="C68" s="262" t="s">
        <v>416</v>
      </c>
      <c r="D68" s="298"/>
      <c r="E68" s="298">
        <v>115</v>
      </c>
    </row>
    <row r="69" spans="1:5" ht="12" customHeight="1">
      <c r="A69" s="119"/>
      <c r="B69" s="68" t="s">
        <v>123</v>
      </c>
      <c r="C69" s="263" t="s">
        <v>8</v>
      </c>
      <c r="D69" s="299"/>
      <c r="E69" s="299"/>
    </row>
    <row r="70" spans="1:5" ht="12" customHeight="1">
      <c r="A70" s="119"/>
      <c r="B70" s="68" t="s">
        <v>130</v>
      </c>
      <c r="C70" s="276" t="s">
        <v>394</v>
      </c>
      <c r="D70" s="299">
        <v>3069</v>
      </c>
      <c r="E70" s="299">
        <v>3499</v>
      </c>
    </row>
    <row r="71" spans="1:5" ht="12" customHeight="1">
      <c r="A71" s="119"/>
      <c r="B71" s="68" t="s">
        <v>131</v>
      </c>
      <c r="C71" s="276" t="s">
        <v>9</v>
      </c>
      <c r="D71" s="299">
        <v>5300</v>
      </c>
      <c r="E71" s="299">
        <v>7336</v>
      </c>
    </row>
    <row r="72" spans="1:5" ht="12" customHeight="1">
      <c r="A72" s="119"/>
      <c r="B72" s="68" t="s">
        <v>132</v>
      </c>
      <c r="C72" s="276" t="s">
        <v>395</v>
      </c>
      <c r="D72" s="299"/>
      <c r="E72" s="299"/>
    </row>
    <row r="73" spans="1:5" ht="12" customHeight="1">
      <c r="A73" s="119"/>
      <c r="B73" s="68" t="s">
        <v>133</v>
      </c>
      <c r="C73" s="264" t="s">
        <v>10</v>
      </c>
      <c r="D73" s="299"/>
      <c r="E73" s="299"/>
    </row>
    <row r="74" spans="1:5" ht="12" customHeight="1">
      <c r="A74" s="119"/>
      <c r="B74" s="68" t="s">
        <v>135</v>
      </c>
      <c r="C74" s="265" t="s">
        <v>11</v>
      </c>
      <c r="D74" s="299"/>
      <c r="E74" s="299"/>
    </row>
    <row r="75" spans="1:5" ht="12" customHeight="1" thickBot="1">
      <c r="A75" s="120"/>
      <c r="B75" s="73" t="s">
        <v>207</v>
      </c>
      <c r="C75" s="266" t="s">
        <v>12</v>
      </c>
      <c r="D75" s="300"/>
      <c r="E75" s="300"/>
    </row>
    <row r="76" spans="1:5" ht="12" customHeight="1" thickBot="1">
      <c r="A76" s="81" t="s">
        <v>50</v>
      </c>
      <c r="B76" s="23"/>
      <c r="C76" s="267" t="s">
        <v>26</v>
      </c>
      <c r="D76" s="292">
        <f>SUM(D77:D79)</f>
        <v>50451</v>
      </c>
      <c r="E76" s="292">
        <f>SUM(E77:E79)</f>
        <v>32676</v>
      </c>
    </row>
    <row r="77" spans="1:5" s="52" customFormat="1" ht="12" customHeight="1">
      <c r="A77" s="118"/>
      <c r="B77" s="69" t="s">
        <v>124</v>
      </c>
      <c r="C77" s="342" t="s">
        <v>13</v>
      </c>
      <c r="D77" s="43">
        <v>5080</v>
      </c>
      <c r="E77" s="43">
        <v>32676</v>
      </c>
    </row>
    <row r="78" spans="1:5" ht="12" customHeight="1">
      <c r="A78" s="119"/>
      <c r="B78" s="68" t="s">
        <v>125</v>
      </c>
      <c r="C78" s="272" t="s">
        <v>208</v>
      </c>
      <c r="D78" s="45">
        <v>45371</v>
      </c>
      <c r="E78" s="45"/>
    </row>
    <row r="79" spans="1:5" ht="12" customHeight="1">
      <c r="A79" s="119"/>
      <c r="B79" s="68" t="s">
        <v>126</v>
      </c>
      <c r="C79" s="272" t="s">
        <v>288</v>
      </c>
      <c r="D79" s="45"/>
      <c r="E79" s="45"/>
    </row>
    <row r="80" spans="1:5" ht="12" customHeight="1">
      <c r="A80" s="119"/>
      <c r="B80" s="68" t="s">
        <v>127</v>
      </c>
      <c r="C80" s="272" t="s">
        <v>14</v>
      </c>
      <c r="D80" s="45"/>
      <c r="E80" s="45"/>
    </row>
    <row r="81" spans="1:11" ht="12" customHeight="1">
      <c r="A81" s="119"/>
      <c r="B81" s="68" t="s">
        <v>128</v>
      </c>
      <c r="C81" s="276" t="s">
        <v>19</v>
      </c>
      <c r="D81" s="45"/>
      <c r="E81" s="45"/>
    </row>
    <row r="82" spans="1:11" ht="12" customHeight="1">
      <c r="A82" s="119"/>
      <c r="B82" s="68" t="s">
        <v>134</v>
      </c>
      <c r="C82" s="276" t="s">
        <v>18</v>
      </c>
      <c r="D82" s="45"/>
      <c r="E82" s="45"/>
    </row>
    <row r="83" spans="1:11" ht="12" customHeight="1">
      <c r="A83" s="119"/>
      <c r="B83" s="68" t="s">
        <v>136</v>
      </c>
      <c r="C83" s="276" t="s">
        <v>17</v>
      </c>
      <c r="D83" s="45"/>
      <c r="E83" s="45"/>
    </row>
    <row r="84" spans="1:11" s="52" customFormat="1" ht="12" customHeight="1">
      <c r="A84" s="119"/>
      <c r="B84" s="68" t="s">
        <v>209</v>
      </c>
      <c r="C84" s="276" t="s">
        <v>16</v>
      </c>
      <c r="D84" s="45"/>
      <c r="E84" s="45"/>
    </row>
    <row r="85" spans="1:11" ht="12" customHeight="1">
      <c r="A85" s="119"/>
      <c r="B85" s="68" t="s">
        <v>210</v>
      </c>
      <c r="C85" s="276" t="s">
        <v>15</v>
      </c>
      <c r="D85" s="45"/>
      <c r="E85" s="45"/>
      <c r="K85" s="130"/>
    </row>
    <row r="86" spans="1:11" ht="21" customHeight="1" thickBot="1">
      <c r="A86" s="119"/>
      <c r="B86" s="68" t="s">
        <v>211</v>
      </c>
      <c r="C86" s="346" t="s">
        <v>20</v>
      </c>
      <c r="D86" s="45"/>
      <c r="E86" s="45"/>
    </row>
    <row r="87" spans="1:11" ht="12" customHeight="1" thickBot="1">
      <c r="A87" s="258" t="s">
        <v>51</v>
      </c>
      <c r="B87" s="25"/>
      <c r="C87" s="277" t="s">
        <v>21</v>
      </c>
      <c r="D87" s="301">
        <f>+D88+D89</f>
        <v>1500</v>
      </c>
      <c r="E87" s="301">
        <f>+E88+E89</f>
        <v>1500</v>
      </c>
    </row>
    <row r="88" spans="1:11" s="52" customFormat="1" ht="12" customHeight="1">
      <c r="A88" s="259"/>
      <c r="B88" s="70" t="s">
        <v>98</v>
      </c>
      <c r="C88" s="278" t="s">
        <v>92</v>
      </c>
      <c r="D88" s="317">
        <v>1500</v>
      </c>
      <c r="E88" s="317">
        <v>1500</v>
      </c>
    </row>
    <row r="89" spans="1:11" s="52" customFormat="1" ht="12" customHeight="1" thickBot="1">
      <c r="A89" s="260"/>
      <c r="B89" s="71" t="s">
        <v>99</v>
      </c>
      <c r="C89" s="279" t="s">
        <v>93</v>
      </c>
      <c r="D89" s="289"/>
      <c r="E89" s="289"/>
    </row>
    <row r="90" spans="1:11" s="52" customFormat="1" ht="12" customHeight="1" thickBot="1">
      <c r="A90" s="280" t="s">
        <v>52</v>
      </c>
      <c r="B90" s="281"/>
      <c r="C90" s="270" t="s">
        <v>293</v>
      </c>
      <c r="D90" s="354"/>
      <c r="E90" s="354"/>
    </row>
    <row r="91" spans="1:11" s="52" customFormat="1" ht="12" customHeight="1" thickBot="1">
      <c r="A91" s="81" t="s">
        <v>53</v>
      </c>
      <c r="B91" s="74"/>
      <c r="C91" s="347" t="s">
        <v>249</v>
      </c>
      <c r="D91" s="243">
        <v>105554</v>
      </c>
      <c r="E91" s="243">
        <v>99854</v>
      </c>
    </row>
    <row r="92" spans="1:11" s="52" customFormat="1" ht="12" customHeight="1" thickBot="1">
      <c r="A92" s="81" t="s">
        <v>54</v>
      </c>
      <c r="B92" s="23"/>
      <c r="C92" s="171" t="s">
        <v>22</v>
      </c>
      <c r="D92" s="302">
        <f>+D62+D76+D87+D90+D91</f>
        <v>288149</v>
      </c>
      <c r="E92" s="302">
        <f>+E62+E76+E87+E90+E91</f>
        <v>263129</v>
      </c>
    </row>
    <row r="93" spans="1:11" s="52" customFormat="1" ht="12" customHeight="1" thickBot="1">
      <c r="A93" s="81" t="s">
        <v>55</v>
      </c>
      <c r="B93" s="23"/>
      <c r="C93" s="171" t="s">
        <v>25</v>
      </c>
      <c r="D93" s="213">
        <f>+D94+D95</f>
        <v>0</v>
      </c>
      <c r="E93" s="213">
        <f>+E94+E95</f>
        <v>0</v>
      </c>
    </row>
    <row r="94" spans="1:11" ht="12.75" customHeight="1">
      <c r="A94" s="118"/>
      <c r="B94" s="68" t="s">
        <v>248</v>
      </c>
      <c r="C94" s="342" t="s">
        <v>24</v>
      </c>
      <c r="D94" s="210"/>
      <c r="E94" s="210"/>
    </row>
    <row r="95" spans="1:11" ht="12" customHeight="1" thickBot="1">
      <c r="A95" s="120"/>
      <c r="B95" s="73" t="s">
        <v>113</v>
      </c>
      <c r="C95" s="343" t="s">
        <v>23</v>
      </c>
      <c r="D95" s="212"/>
      <c r="E95" s="212"/>
    </row>
    <row r="96" spans="1:11" ht="15" customHeight="1" thickBot="1">
      <c r="A96" s="81" t="s">
        <v>56</v>
      </c>
      <c r="B96" s="105"/>
      <c r="C96" s="171" t="s">
        <v>250</v>
      </c>
      <c r="D96" s="303">
        <f>+D92+D93</f>
        <v>288149</v>
      </c>
      <c r="E96" s="303">
        <f>+E92+E93</f>
        <v>263129</v>
      </c>
    </row>
    <row r="97" spans="1:5" ht="13.5" thickBot="1">
      <c r="A97" s="348"/>
      <c r="B97" s="349"/>
      <c r="C97" s="349"/>
      <c r="D97" s="350"/>
      <c r="E97" s="350"/>
    </row>
    <row r="98" spans="1:5" ht="15" customHeight="1" thickBot="1">
      <c r="A98" s="124" t="s">
        <v>240</v>
      </c>
      <c r="B98" s="125"/>
      <c r="C98" s="126"/>
      <c r="D98" s="53">
        <v>34</v>
      </c>
      <c r="E98" s="53">
        <v>34</v>
      </c>
    </row>
    <row r="99" spans="1:5" ht="14.25" customHeight="1" thickBot="1">
      <c r="A99" s="124" t="s">
        <v>241</v>
      </c>
      <c r="B99" s="125"/>
      <c r="C99" s="126"/>
      <c r="D99" s="53">
        <v>4</v>
      </c>
      <c r="E99" s="53">
        <v>4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G12" sqref="G12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83203125" style="4" customWidth="1"/>
    <col min="5" max="5" width="21.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/>
    </row>
    <row r="2" spans="1:5" s="48" customFormat="1" ht="25.5" customHeight="1">
      <c r="A2" s="376" t="s">
        <v>236</v>
      </c>
      <c r="B2" s="377"/>
      <c r="C2" s="127" t="s">
        <v>413</v>
      </c>
      <c r="D2" s="132"/>
      <c r="E2" s="132"/>
    </row>
    <row r="3" spans="1:5" s="48" customFormat="1" ht="16.5" thickBot="1">
      <c r="A3" s="85" t="s">
        <v>235</v>
      </c>
      <c r="B3" s="86"/>
      <c r="C3" s="133" t="s">
        <v>244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/>
    </row>
    <row r="5" spans="1:5" ht="13.5" thickBot="1">
      <c r="A5" s="378" t="s">
        <v>237</v>
      </c>
      <c r="B5" s="379"/>
      <c r="C5" s="89" t="s">
        <v>85</v>
      </c>
      <c r="D5" s="90" t="s">
        <v>417</v>
      </c>
      <c r="E5" s="90" t="s">
        <v>418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86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242</v>
      </c>
      <c r="D8" s="213">
        <f>SUM(D9:D16)</f>
        <v>0</v>
      </c>
      <c r="E8" s="213">
        <f>SUM(E9:E16)</f>
        <v>12</v>
      </c>
    </row>
    <row r="9" spans="1:5" s="50" customFormat="1" ht="12" customHeight="1">
      <c r="A9" s="98"/>
      <c r="B9" s="97" t="s">
        <v>118</v>
      </c>
      <c r="C9" s="11" t="s">
        <v>171</v>
      </c>
      <c r="D9" s="286"/>
      <c r="E9" s="286"/>
    </row>
    <row r="10" spans="1:5" s="50" customFormat="1" ht="12" customHeight="1">
      <c r="A10" s="96"/>
      <c r="B10" s="97" t="s">
        <v>119</v>
      </c>
      <c r="C10" s="8" t="s">
        <v>172</v>
      </c>
      <c r="D10" s="211"/>
      <c r="E10" s="211"/>
    </row>
    <row r="11" spans="1:5" s="50" customFormat="1" ht="12" customHeight="1">
      <c r="A11" s="96"/>
      <c r="B11" s="97" t="s">
        <v>120</v>
      </c>
      <c r="C11" s="8" t="s">
        <v>173</v>
      </c>
      <c r="D11" s="211"/>
      <c r="E11" s="211"/>
    </row>
    <row r="12" spans="1:5" s="50" customFormat="1" ht="12" customHeight="1">
      <c r="A12" s="96"/>
      <c r="B12" s="97" t="s">
        <v>121</v>
      </c>
      <c r="C12" s="8" t="s">
        <v>174</v>
      </c>
      <c r="D12" s="211"/>
      <c r="E12" s="211"/>
    </row>
    <row r="13" spans="1:5" s="50" customFormat="1" ht="12" customHeight="1">
      <c r="A13" s="96"/>
      <c r="B13" s="97" t="s">
        <v>141</v>
      </c>
      <c r="C13" s="7" t="s">
        <v>175</v>
      </c>
      <c r="D13" s="211"/>
      <c r="E13" s="211"/>
    </row>
    <row r="14" spans="1:5" s="50" customFormat="1" ht="12" customHeight="1">
      <c r="A14" s="99"/>
      <c r="B14" s="97" t="s">
        <v>122</v>
      </c>
      <c r="C14" s="8" t="s">
        <v>176</v>
      </c>
      <c r="D14" s="287"/>
      <c r="E14" s="287">
        <v>12</v>
      </c>
    </row>
    <row r="15" spans="1:5" s="51" customFormat="1" ht="12" customHeight="1">
      <c r="A15" s="96"/>
      <c r="B15" s="97" t="s">
        <v>123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130</v>
      </c>
      <c r="C16" s="7" t="s">
        <v>234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4175</v>
      </c>
    </row>
    <row r="18" spans="1:5" s="51" customFormat="1" ht="12" customHeight="1">
      <c r="A18" s="96"/>
      <c r="B18" s="97" t="s">
        <v>124</v>
      </c>
      <c r="C18" s="10" t="s">
        <v>28</v>
      </c>
      <c r="D18" s="211"/>
      <c r="E18" s="211">
        <v>4175</v>
      </c>
    </row>
    <row r="19" spans="1:5" s="51" customFormat="1" ht="12" customHeight="1">
      <c r="A19" s="96"/>
      <c r="B19" s="97" t="s">
        <v>125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126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127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0</v>
      </c>
    </row>
    <row r="23" spans="1:5" s="50" customFormat="1" ht="12" customHeight="1">
      <c r="A23" s="259"/>
      <c r="B23" s="314" t="s">
        <v>98</v>
      </c>
      <c r="C23" s="60" t="s">
        <v>259</v>
      </c>
      <c r="D23" s="317"/>
      <c r="E23" s="317"/>
    </row>
    <row r="24" spans="1:5" s="50" customFormat="1" ht="12" customHeight="1" thickBot="1">
      <c r="A24" s="312"/>
      <c r="B24" s="313" t="s">
        <v>99</v>
      </c>
      <c r="C24" s="61" t="s">
        <v>263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243</v>
      </c>
      <c r="D25" s="243">
        <v>45503</v>
      </c>
      <c r="E25" s="243">
        <v>44032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45503</v>
      </c>
      <c r="E26" s="292">
        <f>+E8+E17+E22+E25</f>
        <v>48219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105</v>
      </c>
      <c r="C28" s="60" t="s">
        <v>363</v>
      </c>
      <c r="D28" s="317"/>
      <c r="E28" s="317"/>
    </row>
    <row r="29" spans="1:5" s="51" customFormat="1" ht="15" customHeight="1" thickBot="1">
      <c r="A29" s="316"/>
      <c r="B29" s="71" t="s">
        <v>106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45503</v>
      </c>
      <c r="E31" s="296">
        <f>+E26+E27+E30</f>
        <v>48219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90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45503</v>
      </c>
      <c r="E35" s="213">
        <f>SUM(E36:E40)</f>
        <v>47847</v>
      </c>
    </row>
    <row r="36" spans="1:5" ht="12" customHeight="1">
      <c r="A36" s="118"/>
      <c r="B36" s="69" t="s">
        <v>118</v>
      </c>
      <c r="C36" s="10" t="s">
        <v>80</v>
      </c>
      <c r="D36" s="43">
        <v>34425</v>
      </c>
      <c r="E36" s="43">
        <v>36138</v>
      </c>
    </row>
    <row r="37" spans="1:5" ht="12" customHeight="1">
      <c r="A37" s="119"/>
      <c r="B37" s="68" t="s">
        <v>119</v>
      </c>
      <c r="C37" s="8" t="s">
        <v>204</v>
      </c>
      <c r="D37" s="45">
        <v>9412</v>
      </c>
      <c r="E37" s="45">
        <v>9162</v>
      </c>
    </row>
    <row r="38" spans="1:5" ht="12" customHeight="1">
      <c r="A38" s="119"/>
      <c r="B38" s="68" t="s">
        <v>120</v>
      </c>
      <c r="C38" s="8" t="s">
        <v>139</v>
      </c>
      <c r="D38" s="45">
        <v>1666</v>
      </c>
      <c r="E38" s="45">
        <v>2547</v>
      </c>
    </row>
    <row r="39" spans="1:5" s="52" customFormat="1" ht="12" customHeight="1">
      <c r="A39" s="119"/>
      <c r="B39" s="68" t="s">
        <v>121</v>
      </c>
      <c r="C39" s="8" t="s">
        <v>205</v>
      </c>
      <c r="D39" s="45"/>
      <c r="E39" s="45"/>
    </row>
    <row r="40" spans="1:5" ht="12" customHeight="1" thickBot="1">
      <c r="A40" s="119"/>
      <c r="B40" s="68" t="s">
        <v>129</v>
      </c>
      <c r="C40" s="8" t="s">
        <v>206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372</v>
      </c>
    </row>
    <row r="42" spans="1:5" ht="12" customHeight="1">
      <c r="A42" s="118"/>
      <c r="B42" s="69" t="s">
        <v>124</v>
      </c>
      <c r="C42" s="10" t="s">
        <v>287</v>
      </c>
      <c r="D42" s="43"/>
      <c r="E42" s="43">
        <v>372</v>
      </c>
    </row>
    <row r="43" spans="1:5" ht="12" customHeight="1">
      <c r="A43" s="119"/>
      <c r="B43" s="68" t="s">
        <v>125</v>
      </c>
      <c r="C43" s="8" t="s">
        <v>208</v>
      </c>
      <c r="D43" s="45"/>
      <c r="E43" s="45"/>
    </row>
    <row r="44" spans="1:5" ht="15" customHeight="1">
      <c r="A44" s="119"/>
      <c r="B44" s="68" t="s">
        <v>128</v>
      </c>
      <c r="C44" s="8" t="s">
        <v>91</v>
      </c>
      <c r="D44" s="45"/>
      <c r="E44" s="45"/>
    </row>
    <row r="45" spans="1:5" ht="13.5" thickBot="1">
      <c r="A45" s="119"/>
      <c r="B45" s="68" t="s">
        <v>136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45503</v>
      </c>
      <c r="E48" s="303">
        <f>+E35+E41+E46+E47</f>
        <v>48219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240</v>
      </c>
      <c r="B50" s="125"/>
      <c r="C50" s="126"/>
      <c r="D50" s="53">
        <v>12</v>
      </c>
      <c r="E50" s="53">
        <v>12</v>
      </c>
    </row>
    <row r="51" spans="1:5" ht="13.5" thickBot="1">
      <c r="A51" s="124" t="s">
        <v>241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>
    <oddHeader>&amp;R4. melléklet a 6/2015.(IV.24.)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E2" sqref="E2"/>
    </sheetView>
  </sheetViews>
  <sheetFormatPr defaultRowHeight="12.75"/>
  <cols>
    <col min="1" max="1" width="9.6640625" style="3" customWidth="1"/>
    <col min="2" max="2" width="9.6640625" style="4" customWidth="1"/>
    <col min="3" max="3" width="60.33203125" style="4" customWidth="1"/>
    <col min="4" max="4" width="20.5" style="4" customWidth="1"/>
    <col min="5" max="5" width="20.6640625" style="4" customWidth="1"/>
    <col min="6" max="16384" width="9.33203125" style="4"/>
  </cols>
  <sheetData>
    <row r="1" spans="1:5" s="2" customFormat="1" ht="21" customHeight="1" thickBot="1">
      <c r="A1" s="82"/>
      <c r="B1" s="83"/>
      <c r="C1" s="131"/>
      <c r="D1" s="129"/>
      <c r="E1" s="129" t="s">
        <v>422</v>
      </c>
    </row>
    <row r="2" spans="1:5" s="48" customFormat="1" ht="25.5" customHeight="1">
      <c r="A2" s="376" t="s">
        <v>236</v>
      </c>
      <c r="B2" s="377"/>
      <c r="C2" s="127" t="s">
        <v>245</v>
      </c>
      <c r="D2" s="132"/>
      <c r="E2" s="132"/>
    </row>
    <row r="3" spans="1:5" s="48" customFormat="1" ht="16.5" thickBot="1">
      <c r="A3" s="85" t="s">
        <v>235</v>
      </c>
      <c r="B3" s="86"/>
      <c r="C3" s="128" t="s">
        <v>412</v>
      </c>
      <c r="D3" s="134"/>
      <c r="E3" s="134"/>
    </row>
    <row r="4" spans="1:5" s="49" customFormat="1" ht="15.95" customHeight="1" thickBot="1">
      <c r="A4" s="87"/>
      <c r="B4" s="87"/>
      <c r="C4" s="87"/>
      <c r="D4" s="88"/>
      <c r="E4" s="88"/>
    </row>
    <row r="5" spans="1:5" ht="24.75" thickBot="1">
      <c r="A5" s="378" t="s">
        <v>237</v>
      </c>
      <c r="B5" s="379"/>
      <c r="C5" s="89" t="s">
        <v>85</v>
      </c>
      <c r="D5" s="90" t="s">
        <v>417</v>
      </c>
      <c r="E5" s="90" t="s">
        <v>418</v>
      </c>
    </row>
    <row r="6" spans="1:5" s="42" customFormat="1" ht="12.95" customHeight="1" thickBot="1">
      <c r="A6" s="78">
        <v>1</v>
      </c>
      <c r="B6" s="79">
        <v>2</v>
      </c>
      <c r="C6" s="79">
        <v>3</v>
      </c>
      <c r="D6" s="80">
        <v>4</v>
      </c>
      <c r="E6" s="80">
        <v>5</v>
      </c>
    </row>
    <row r="7" spans="1:5" s="42" customFormat="1" ht="15.95" customHeight="1" thickBot="1">
      <c r="A7" s="91"/>
      <c r="B7" s="92"/>
      <c r="C7" s="92" t="s">
        <v>86</v>
      </c>
      <c r="D7" s="93"/>
      <c r="E7" s="93"/>
    </row>
    <row r="8" spans="1:5" s="50" customFormat="1" ht="12" customHeight="1" thickBot="1">
      <c r="A8" s="78" t="s">
        <v>49</v>
      </c>
      <c r="B8" s="94"/>
      <c r="C8" s="95" t="s">
        <v>242</v>
      </c>
      <c r="D8" s="213">
        <f>SUM(D9:D16)</f>
        <v>0</v>
      </c>
      <c r="E8" s="213">
        <f>SUM(E9:E16)</f>
        <v>0</v>
      </c>
    </row>
    <row r="9" spans="1:5" s="50" customFormat="1" ht="12" customHeight="1">
      <c r="A9" s="98"/>
      <c r="B9" s="97" t="s">
        <v>118</v>
      </c>
      <c r="C9" s="11" t="s">
        <v>171</v>
      </c>
      <c r="D9" s="286"/>
      <c r="E9" s="286"/>
    </row>
    <row r="10" spans="1:5" s="50" customFormat="1" ht="12" customHeight="1">
      <c r="A10" s="96"/>
      <c r="B10" s="97" t="s">
        <v>119</v>
      </c>
      <c r="C10" s="8" t="s">
        <v>172</v>
      </c>
      <c r="D10" s="211"/>
      <c r="E10" s="211"/>
    </row>
    <row r="11" spans="1:5" s="50" customFormat="1" ht="12" customHeight="1">
      <c r="A11" s="96"/>
      <c r="B11" s="97" t="s">
        <v>120</v>
      </c>
      <c r="C11" s="8" t="s">
        <v>173</v>
      </c>
      <c r="D11" s="211"/>
      <c r="E11" s="211"/>
    </row>
    <row r="12" spans="1:5" s="50" customFormat="1" ht="12" customHeight="1">
      <c r="A12" s="96"/>
      <c r="B12" s="97" t="s">
        <v>121</v>
      </c>
      <c r="C12" s="8" t="s">
        <v>174</v>
      </c>
      <c r="D12" s="211"/>
      <c r="E12" s="211"/>
    </row>
    <row r="13" spans="1:5" s="50" customFormat="1" ht="12" customHeight="1">
      <c r="A13" s="96"/>
      <c r="B13" s="97" t="s">
        <v>141</v>
      </c>
      <c r="C13" s="7" t="s">
        <v>175</v>
      </c>
      <c r="D13" s="211"/>
      <c r="E13" s="211"/>
    </row>
    <row r="14" spans="1:5" s="50" customFormat="1" ht="12" customHeight="1">
      <c r="A14" s="99"/>
      <c r="B14" s="97" t="s">
        <v>122</v>
      </c>
      <c r="C14" s="8" t="s">
        <v>176</v>
      </c>
      <c r="D14" s="287"/>
      <c r="E14" s="287"/>
    </row>
    <row r="15" spans="1:5" s="51" customFormat="1" ht="12" customHeight="1">
      <c r="A15" s="96"/>
      <c r="B15" s="97" t="s">
        <v>123</v>
      </c>
      <c r="C15" s="8" t="s">
        <v>31</v>
      </c>
      <c r="D15" s="211"/>
      <c r="E15" s="211"/>
    </row>
    <row r="16" spans="1:5" s="51" customFormat="1" ht="12" customHeight="1" thickBot="1">
      <c r="A16" s="100"/>
      <c r="B16" s="101" t="s">
        <v>130</v>
      </c>
      <c r="C16" s="7" t="s">
        <v>234</v>
      </c>
      <c r="D16" s="212"/>
      <c r="E16" s="212"/>
    </row>
    <row r="17" spans="1:5" s="50" customFormat="1" ht="12" customHeight="1" thickBot="1">
      <c r="A17" s="78" t="s">
        <v>50</v>
      </c>
      <c r="B17" s="94"/>
      <c r="C17" s="95" t="s">
        <v>32</v>
      </c>
      <c r="D17" s="213">
        <f>SUM(D18:D21)</f>
        <v>0</v>
      </c>
      <c r="E17" s="213">
        <f>SUM(E18:E21)</f>
        <v>0</v>
      </c>
    </row>
    <row r="18" spans="1:5" s="51" customFormat="1" ht="12" customHeight="1">
      <c r="A18" s="96"/>
      <c r="B18" s="97" t="s">
        <v>124</v>
      </c>
      <c r="C18" s="10" t="s">
        <v>28</v>
      </c>
      <c r="D18" s="211"/>
      <c r="E18" s="211"/>
    </row>
    <row r="19" spans="1:5" s="51" customFormat="1" ht="12" customHeight="1">
      <c r="A19" s="96"/>
      <c r="B19" s="97" t="s">
        <v>125</v>
      </c>
      <c r="C19" s="8" t="s">
        <v>29</v>
      </c>
      <c r="D19" s="211"/>
      <c r="E19" s="211"/>
    </row>
    <row r="20" spans="1:5" s="51" customFormat="1" ht="12" customHeight="1">
      <c r="A20" s="96"/>
      <c r="B20" s="97" t="s">
        <v>126</v>
      </c>
      <c r="C20" s="8" t="s">
        <v>30</v>
      </c>
      <c r="D20" s="211"/>
      <c r="E20" s="211"/>
    </row>
    <row r="21" spans="1:5" s="51" customFormat="1" ht="12" customHeight="1" thickBot="1">
      <c r="A21" s="96"/>
      <c r="B21" s="97" t="s">
        <v>127</v>
      </c>
      <c r="C21" s="8" t="s">
        <v>29</v>
      </c>
      <c r="D21" s="211"/>
      <c r="E21" s="211"/>
    </row>
    <row r="22" spans="1:5" s="51" customFormat="1" ht="12" customHeight="1" thickBot="1">
      <c r="A22" s="81" t="s">
        <v>51</v>
      </c>
      <c r="B22" s="55"/>
      <c r="C22" s="55" t="s">
        <v>33</v>
      </c>
      <c r="D22" s="213">
        <f>+D23+D24</f>
        <v>0</v>
      </c>
      <c r="E22" s="213">
        <f>+E23+E24</f>
        <v>201</v>
      </c>
    </row>
    <row r="23" spans="1:5" s="50" customFormat="1" ht="12" customHeight="1">
      <c r="A23" s="259"/>
      <c r="B23" s="314" t="s">
        <v>98</v>
      </c>
      <c r="C23" s="60" t="s">
        <v>259</v>
      </c>
      <c r="D23" s="317"/>
      <c r="E23" s="317">
        <v>201</v>
      </c>
    </row>
    <row r="24" spans="1:5" s="50" customFormat="1" ht="12" customHeight="1" thickBot="1">
      <c r="A24" s="312"/>
      <c r="B24" s="313" t="s">
        <v>99</v>
      </c>
      <c r="C24" s="61" t="s">
        <v>263</v>
      </c>
      <c r="D24" s="318"/>
      <c r="E24" s="318"/>
    </row>
    <row r="25" spans="1:5" s="50" customFormat="1" ht="12" customHeight="1" thickBot="1">
      <c r="A25" s="81" t="s">
        <v>52</v>
      </c>
      <c r="B25" s="94"/>
      <c r="C25" s="55" t="s">
        <v>44</v>
      </c>
      <c r="D25" s="243">
        <v>60051</v>
      </c>
      <c r="E25" s="243">
        <v>55822</v>
      </c>
    </row>
    <row r="26" spans="1:5" s="50" customFormat="1" ht="12" customHeight="1" thickBot="1">
      <c r="A26" s="78" t="s">
        <v>53</v>
      </c>
      <c r="B26" s="72"/>
      <c r="C26" s="55" t="s">
        <v>40</v>
      </c>
      <c r="D26" s="292">
        <f>+D8+D17+D22+D25</f>
        <v>60051</v>
      </c>
      <c r="E26" s="292">
        <f>+E8+E17+E22+E25</f>
        <v>56023</v>
      </c>
    </row>
    <row r="27" spans="1:5" s="51" customFormat="1" ht="12" customHeight="1" thickBot="1">
      <c r="A27" s="309" t="s">
        <v>54</v>
      </c>
      <c r="B27" s="315"/>
      <c r="C27" s="311" t="s">
        <v>42</v>
      </c>
      <c r="D27" s="319">
        <f>+D28+D29</f>
        <v>0</v>
      </c>
      <c r="E27" s="319">
        <f>+E28+E29</f>
        <v>0</v>
      </c>
    </row>
    <row r="28" spans="1:5" s="51" customFormat="1" ht="15" customHeight="1">
      <c r="A28" s="98"/>
      <c r="B28" s="70" t="s">
        <v>105</v>
      </c>
      <c r="C28" s="60" t="s">
        <v>363</v>
      </c>
      <c r="D28" s="317"/>
      <c r="E28" s="317"/>
    </row>
    <row r="29" spans="1:5" s="51" customFormat="1" ht="15" customHeight="1" thickBot="1">
      <c r="A29" s="316"/>
      <c r="B29" s="71" t="s">
        <v>106</v>
      </c>
      <c r="C29" s="310" t="s">
        <v>34</v>
      </c>
      <c r="D29" s="46"/>
      <c r="E29" s="46"/>
    </row>
    <row r="30" spans="1:5" ht="13.5" thickBot="1">
      <c r="A30" s="108" t="s">
        <v>55</v>
      </c>
      <c r="B30" s="307"/>
      <c r="C30" s="308" t="s">
        <v>43</v>
      </c>
      <c r="D30" s="290"/>
      <c r="E30" s="290"/>
    </row>
    <row r="31" spans="1:5" s="42" customFormat="1" ht="16.5" customHeight="1" thickBot="1">
      <c r="A31" s="108" t="s">
        <v>56</v>
      </c>
      <c r="B31" s="109"/>
      <c r="C31" s="110" t="s">
        <v>41</v>
      </c>
      <c r="D31" s="296">
        <f>+D26+D27+D30</f>
        <v>60051</v>
      </c>
      <c r="E31" s="296">
        <f>+E26+E27+E30</f>
        <v>56023</v>
      </c>
    </row>
    <row r="32" spans="1:5" s="52" customFormat="1" ht="12" customHeight="1">
      <c r="A32" s="111"/>
      <c r="B32" s="111"/>
      <c r="C32" s="112"/>
      <c r="D32" s="294"/>
      <c r="E32" s="294"/>
    </row>
    <row r="33" spans="1:5" ht="12" customHeight="1" thickBot="1">
      <c r="A33" s="113"/>
      <c r="B33" s="114"/>
      <c r="C33" s="114"/>
      <c r="D33" s="295"/>
      <c r="E33" s="295"/>
    </row>
    <row r="34" spans="1:5" ht="12" customHeight="1" thickBot="1">
      <c r="A34" s="115"/>
      <c r="B34" s="116"/>
      <c r="C34" s="117" t="s">
        <v>90</v>
      </c>
      <c r="D34" s="296"/>
      <c r="E34" s="296"/>
    </row>
    <row r="35" spans="1:5" ht="12" customHeight="1" thickBot="1">
      <c r="A35" s="81" t="s">
        <v>49</v>
      </c>
      <c r="B35" s="23"/>
      <c r="C35" s="55" t="s">
        <v>27</v>
      </c>
      <c r="D35" s="213">
        <f>SUM(D36:D40)</f>
        <v>60051</v>
      </c>
      <c r="E35" s="213">
        <f>SUM(E36:E40)</f>
        <v>55777</v>
      </c>
    </row>
    <row r="36" spans="1:5" ht="12" customHeight="1">
      <c r="A36" s="118"/>
      <c r="B36" s="69" t="s">
        <v>118</v>
      </c>
      <c r="C36" s="10" t="s">
        <v>80</v>
      </c>
      <c r="D36" s="43">
        <v>41704</v>
      </c>
      <c r="E36" s="43">
        <v>37555</v>
      </c>
    </row>
    <row r="37" spans="1:5" ht="12" customHeight="1">
      <c r="A37" s="119"/>
      <c r="B37" s="68" t="s">
        <v>119</v>
      </c>
      <c r="C37" s="8" t="s">
        <v>204</v>
      </c>
      <c r="D37" s="45">
        <v>11044</v>
      </c>
      <c r="E37" s="45">
        <v>13229</v>
      </c>
    </row>
    <row r="38" spans="1:5" ht="12" customHeight="1">
      <c r="A38" s="119"/>
      <c r="B38" s="68" t="s">
        <v>120</v>
      </c>
      <c r="C38" s="8" t="s">
        <v>139</v>
      </c>
      <c r="D38" s="45">
        <v>7303</v>
      </c>
      <c r="E38" s="45">
        <v>4993</v>
      </c>
    </row>
    <row r="39" spans="1:5" s="52" customFormat="1" ht="12" customHeight="1">
      <c r="A39" s="119"/>
      <c r="B39" s="68" t="s">
        <v>121</v>
      </c>
      <c r="C39" s="8" t="s">
        <v>205</v>
      </c>
      <c r="D39" s="45"/>
      <c r="E39" s="45"/>
    </row>
    <row r="40" spans="1:5" ht="12" customHeight="1" thickBot="1">
      <c r="A40" s="119"/>
      <c r="B40" s="68" t="s">
        <v>129</v>
      </c>
      <c r="C40" s="8" t="s">
        <v>206</v>
      </c>
      <c r="D40" s="45"/>
      <c r="E40" s="45"/>
    </row>
    <row r="41" spans="1:5" ht="12" customHeight="1" thickBot="1">
      <c r="A41" s="81" t="s">
        <v>50</v>
      </c>
      <c r="B41" s="23"/>
      <c r="C41" s="55" t="s">
        <v>38</v>
      </c>
      <c r="D41" s="213">
        <f>SUM(D42:D45)</f>
        <v>0</v>
      </c>
      <c r="E41" s="213">
        <f>SUM(E42:E45)</f>
        <v>246</v>
      </c>
    </row>
    <row r="42" spans="1:5" ht="12" customHeight="1">
      <c r="A42" s="118"/>
      <c r="B42" s="69" t="s">
        <v>124</v>
      </c>
      <c r="C42" s="10" t="s">
        <v>287</v>
      </c>
      <c r="D42" s="43"/>
      <c r="E42" s="43">
        <v>246</v>
      </c>
    </row>
    <row r="43" spans="1:5" ht="12" customHeight="1">
      <c r="A43" s="119"/>
      <c r="B43" s="68" t="s">
        <v>125</v>
      </c>
      <c r="C43" s="8" t="s">
        <v>208</v>
      </c>
      <c r="D43" s="45"/>
      <c r="E43" s="45"/>
    </row>
    <row r="44" spans="1:5" ht="15" customHeight="1">
      <c r="A44" s="119"/>
      <c r="B44" s="68" t="s">
        <v>128</v>
      </c>
      <c r="C44" s="8" t="s">
        <v>91</v>
      </c>
      <c r="D44" s="45"/>
      <c r="E44" s="45"/>
    </row>
    <row r="45" spans="1:5" ht="13.5" thickBot="1">
      <c r="A45" s="119"/>
      <c r="B45" s="68" t="s">
        <v>136</v>
      </c>
      <c r="C45" s="8" t="s">
        <v>35</v>
      </c>
      <c r="D45" s="45"/>
      <c r="E45" s="45"/>
    </row>
    <row r="46" spans="1:5" ht="15" customHeight="1" thickBot="1">
      <c r="A46" s="81" t="s">
        <v>51</v>
      </c>
      <c r="B46" s="23"/>
      <c r="C46" s="23" t="s">
        <v>36</v>
      </c>
      <c r="D46" s="243"/>
      <c r="E46" s="243"/>
    </row>
    <row r="47" spans="1:5" ht="14.25" customHeight="1" thickBot="1">
      <c r="A47" s="108" t="s">
        <v>52</v>
      </c>
      <c r="B47" s="307"/>
      <c r="C47" s="308" t="s">
        <v>39</v>
      </c>
      <c r="D47" s="290"/>
      <c r="E47" s="290"/>
    </row>
    <row r="48" spans="1:5" ht="13.5" thickBot="1">
      <c r="A48" s="81" t="s">
        <v>53</v>
      </c>
      <c r="B48" s="105"/>
      <c r="C48" s="121" t="s">
        <v>37</v>
      </c>
      <c r="D48" s="303">
        <f>+D35+D41+D46+D47</f>
        <v>60051</v>
      </c>
      <c r="E48" s="303">
        <f>+E35+E41+E46+E47</f>
        <v>56023</v>
      </c>
    </row>
    <row r="49" spans="1:5" ht="13.5" thickBot="1">
      <c r="A49" s="122"/>
      <c r="B49" s="123"/>
      <c r="C49" s="123"/>
      <c r="D49" s="304"/>
      <c r="E49" s="304"/>
    </row>
    <row r="50" spans="1:5" ht="13.5" thickBot="1">
      <c r="A50" s="124" t="s">
        <v>240</v>
      </c>
      <c r="B50" s="125"/>
      <c r="C50" s="126"/>
      <c r="D50" s="53">
        <v>16</v>
      </c>
      <c r="E50" s="53">
        <v>16</v>
      </c>
    </row>
    <row r="51" spans="1:5" ht="13.5" thickBot="1">
      <c r="A51" s="124" t="s">
        <v>241</v>
      </c>
      <c r="B51" s="125"/>
      <c r="C51" s="126"/>
      <c r="D51" s="53"/>
      <c r="E51" s="53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ÖSSZEFÜGGÉSEK</vt:lpstr>
      <vt:lpstr>1.1.sz.mell.</vt:lpstr>
      <vt:lpstr>2.1.sz.mell  </vt:lpstr>
      <vt:lpstr>2.2.sz.mell  </vt:lpstr>
      <vt:lpstr>3. sz. mell</vt:lpstr>
      <vt:lpstr>4. sz. mell</vt:lpstr>
      <vt:lpstr>5. sz. mell.</vt:lpstr>
      <vt:lpstr>'3. sz. mell'!Nyomtatási_cím</vt:lpstr>
      <vt:lpstr>'4. sz. mell'!Nyomtatási_cím</vt:lpstr>
      <vt:lpstr>'5. sz. mell.'!Nyomtatási_cím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2015-04-27T06:38:00Z</cp:lastPrinted>
  <dcterms:created xsi:type="dcterms:W3CDTF">1999-10-30T10:30:45Z</dcterms:created>
  <dcterms:modified xsi:type="dcterms:W3CDTF">2015-04-27T06:38:25Z</dcterms:modified>
</cp:coreProperties>
</file>