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U102" i="1"/>
  <c r="Q102"/>
  <c r="M102"/>
  <c r="Y102" s="1"/>
  <c r="X101"/>
  <c r="X104" s="1"/>
  <c r="V100"/>
  <c r="R100"/>
  <c r="V99"/>
  <c r="Y99" s="1"/>
  <c r="S99"/>
  <c r="W99" s="1"/>
  <c r="R99"/>
  <c r="U99" s="1"/>
  <c r="Q99"/>
  <c r="M99"/>
  <c r="V98"/>
  <c r="S98"/>
  <c r="W98" s="1"/>
  <c r="R98"/>
  <c r="U98" s="1"/>
  <c r="Q98"/>
  <c r="M98"/>
  <c r="V97"/>
  <c r="S97"/>
  <c r="W97" s="1"/>
  <c r="R97"/>
  <c r="U97" s="1"/>
  <c r="Q97"/>
  <c r="M97"/>
  <c r="V96"/>
  <c r="S96"/>
  <c r="W96" s="1"/>
  <c r="R96"/>
  <c r="U96" s="1"/>
  <c r="U95" s="1"/>
  <c r="Q96"/>
  <c r="M96"/>
  <c r="V95"/>
  <c r="S95"/>
  <c r="W95" s="1"/>
  <c r="R95"/>
  <c r="Q95"/>
  <c r="M95"/>
  <c r="V94"/>
  <c r="Y94" s="1"/>
  <c r="S94"/>
  <c r="W94" s="1"/>
  <c r="R94"/>
  <c r="U94" s="1"/>
  <c r="Q94"/>
  <c r="M94"/>
  <c r="V93"/>
  <c r="S93"/>
  <c r="W93" s="1"/>
  <c r="R93"/>
  <c r="U93" s="1"/>
  <c r="Q93"/>
  <c r="M93"/>
  <c r="V92"/>
  <c r="Y92" s="1"/>
  <c r="S92"/>
  <c r="W92" s="1"/>
  <c r="R92"/>
  <c r="U92" s="1"/>
  <c r="Q92"/>
  <c r="M92"/>
  <c r="V91"/>
  <c r="S91"/>
  <c r="W91" s="1"/>
  <c r="R91"/>
  <c r="U91" s="1"/>
  <c r="Q91"/>
  <c r="M91"/>
  <c r="V90"/>
  <c r="S90"/>
  <c r="W90" s="1"/>
  <c r="R90"/>
  <c r="Q90"/>
  <c r="M90"/>
  <c r="T89"/>
  <c r="S89"/>
  <c r="S88" s="1"/>
  <c r="R89"/>
  <c r="Q89"/>
  <c r="Q88" s="1"/>
  <c r="P89"/>
  <c r="O89"/>
  <c r="O88" s="1"/>
  <c r="N89"/>
  <c r="M89"/>
  <c r="M88" s="1"/>
  <c r="L89"/>
  <c r="K89"/>
  <c r="K88" s="1"/>
  <c r="W88" s="1"/>
  <c r="W101" s="1"/>
  <c r="W104" s="1"/>
  <c r="J89"/>
  <c r="V89" s="1"/>
  <c r="Y89" s="1"/>
  <c r="T88"/>
  <c r="R88"/>
  <c r="P88"/>
  <c r="N88"/>
  <c r="L88"/>
  <c r="J88"/>
  <c r="V88" s="1"/>
  <c r="V87"/>
  <c r="W85"/>
  <c r="V85"/>
  <c r="Y85" s="1"/>
  <c r="U85"/>
  <c r="Q85"/>
  <c r="M85"/>
  <c r="W84"/>
  <c r="V84"/>
  <c r="Y84" s="1"/>
  <c r="U84"/>
  <c r="Q84"/>
  <c r="M84"/>
  <c r="W83"/>
  <c r="V83"/>
  <c r="Y83" s="1"/>
  <c r="U83"/>
  <c r="Q83"/>
  <c r="M83"/>
  <c r="U82"/>
  <c r="T82"/>
  <c r="S82"/>
  <c r="R82"/>
  <c r="Q82"/>
  <c r="P82"/>
  <c r="O82"/>
  <c r="N82"/>
  <c r="M82"/>
  <c r="L82"/>
  <c r="K82"/>
  <c r="J82"/>
  <c r="V82" s="1"/>
  <c r="Y82" s="1"/>
  <c r="V81"/>
  <c r="V80"/>
  <c r="V79"/>
  <c r="V78"/>
  <c r="V77"/>
  <c r="W76"/>
  <c r="R76"/>
  <c r="V76" s="1"/>
  <c r="Y76" s="1"/>
  <c r="Q76"/>
  <c r="M76"/>
  <c r="W75"/>
  <c r="U75"/>
  <c r="R75"/>
  <c r="V75" s="1"/>
  <c r="Y75" s="1"/>
  <c r="Q75"/>
  <c r="M75"/>
  <c r="W74"/>
  <c r="R74"/>
  <c r="V74" s="1"/>
  <c r="Y74" s="1"/>
  <c r="Q74"/>
  <c r="M74"/>
  <c r="W73"/>
  <c r="U73"/>
  <c r="R73"/>
  <c r="V73" s="1"/>
  <c r="Y73" s="1"/>
  <c r="Q73"/>
  <c r="M73"/>
  <c r="T72"/>
  <c r="S72"/>
  <c r="Q72"/>
  <c r="P72"/>
  <c r="O72"/>
  <c r="N72"/>
  <c r="M72"/>
  <c r="L72"/>
  <c r="K72"/>
  <c r="J72"/>
  <c r="U71"/>
  <c r="R71"/>
  <c r="V71" s="1"/>
  <c r="Y71" s="1"/>
  <c r="Q71"/>
  <c r="M71"/>
  <c r="R70"/>
  <c r="V70" s="1"/>
  <c r="Q70"/>
  <c r="M70"/>
  <c r="U69"/>
  <c r="R69"/>
  <c r="V69" s="1"/>
  <c r="Q69"/>
  <c r="M69"/>
  <c r="R68"/>
  <c r="V68" s="1"/>
  <c r="Q68"/>
  <c r="M68"/>
  <c r="U67"/>
  <c r="R67"/>
  <c r="V67" s="1"/>
  <c r="Q67"/>
  <c r="M67"/>
  <c r="T66"/>
  <c r="S66"/>
  <c r="S65" s="1"/>
  <c r="Q66"/>
  <c r="Q65" s="1"/>
  <c r="P66"/>
  <c r="O66"/>
  <c r="O65" s="1"/>
  <c r="N66"/>
  <c r="M66"/>
  <c r="M65" s="1"/>
  <c r="L66"/>
  <c r="K66"/>
  <c r="W66" s="1"/>
  <c r="J66"/>
  <c r="T65"/>
  <c r="P65"/>
  <c r="N65"/>
  <c r="K65"/>
  <c r="W65" s="1"/>
  <c r="J65"/>
  <c r="V64"/>
  <c r="U64"/>
  <c r="Q64"/>
  <c r="M64"/>
  <c r="V63"/>
  <c r="U63"/>
  <c r="Q63"/>
  <c r="M63"/>
  <c r="V62"/>
  <c r="U62"/>
  <c r="Q62"/>
  <c r="M62"/>
  <c r="U61"/>
  <c r="T61"/>
  <c r="S61"/>
  <c r="R61"/>
  <c r="Q61"/>
  <c r="P61"/>
  <c r="O61"/>
  <c r="N61"/>
  <c r="M61"/>
  <c r="L61"/>
  <c r="K61"/>
  <c r="J61"/>
  <c r="V61" s="1"/>
  <c r="V60"/>
  <c r="S59"/>
  <c r="R59"/>
  <c r="U59" s="1"/>
  <c r="O59"/>
  <c r="N59"/>
  <c r="V59" s="1"/>
  <c r="Y59" s="1"/>
  <c r="K59"/>
  <c r="W59" s="1"/>
  <c r="J59"/>
  <c r="M59" s="1"/>
  <c r="S58"/>
  <c r="R58"/>
  <c r="U58" s="1"/>
  <c r="O58"/>
  <c r="N58"/>
  <c r="V58" s="1"/>
  <c r="Y58" s="1"/>
  <c r="K58"/>
  <c r="W58" s="1"/>
  <c r="J58"/>
  <c r="M58" s="1"/>
  <c r="S57"/>
  <c r="R57"/>
  <c r="U57" s="1"/>
  <c r="O57"/>
  <c r="N57"/>
  <c r="V57" s="1"/>
  <c r="Y57" s="1"/>
  <c r="K57"/>
  <c r="W57" s="1"/>
  <c r="J57"/>
  <c r="M57" s="1"/>
  <c r="S56"/>
  <c r="R56"/>
  <c r="U56" s="1"/>
  <c r="O56"/>
  <c r="N56"/>
  <c r="V56" s="1"/>
  <c r="Y56" s="1"/>
  <c r="K56"/>
  <c r="W56" s="1"/>
  <c r="J56"/>
  <c r="M56" s="1"/>
  <c r="S55"/>
  <c r="R55"/>
  <c r="U55" s="1"/>
  <c r="O55"/>
  <c r="N55"/>
  <c r="V55" s="1"/>
  <c r="Y55" s="1"/>
  <c r="K55"/>
  <c r="W55" s="1"/>
  <c r="J55"/>
  <c r="M55" s="1"/>
  <c r="S54"/>
  <c r="R54"/>
  <c r="U54" s="1"/>
  <c r="O54"/>
  <c r="N54"/>
  <c r="V54" s="1"/>
  <c r="Y54" s="1"/>
  <c r="K54"/>
  <c r="W54" s="1"/>
  <c r="J54"/>
  <c r="M54" s="1"/>
  <c r="S53"/>
  <c r="R53"/>
  <c r="U53" s="1"/>
  <c r="O53"/>
  <c r="N53"/>
  <c r="V53" s="1"/>
  <c r="Y53" s="1"/>
  <c r="K53"/>
  <c r="W53" s="1"/>
  <c r="J53"/>
  <c r="M53" s="1"/>
  <c r="S52"/>
  <c r="R52"/>
  <c r="U52" s="1"/>
  <c r="O52"/>
  <c r="N52"/>
  <c r="V52" s="1"/>
  <c r="Y52" s="1"/>
  <c r="K52"/>
  <c r="W52" s="1"/>
  <c r="J52"/>
  <c r="M52" s="1"/>
  <c r="S51"/>
  <c r="R51"/>
  <c r="U51" s="1"/>
  <c r="O51"/>
  <c r="N51"/>
  <c r="V51" s="1"/>
  <c r="Y51" s="1"/>
  <c r="K51"/>
  <c r="W51" s="1"/>
  <c r="J51"/>
  <c r="M51" s="1"/>
  <c r="S50"/>
  <c r="R50"/>
  <c r="U50" s="1"/>
  <c r="O50"/>
  <c r="N50"/>
  <c r="V50" s="1"/>
  <c r="Y50" s="1"/>
  <c r="K50"/>
  <c r="W50" s="1"/>
  <c r="J50"/>
  <c r="M50" s="1"/>
  <c r="S49"/>
  <c r="R49"/>
  <c r="U49" s="1"/>
  <c r="O49"/>
  <c r="N49"/>
  <c r="V49" s="1"/>
  <c r="Y49" s="1"/>
  <c r="K49"/>
  <c r="W49" s="1"/>
  <c r="J49"/>
  <c r="M49" s="1"/>
  <c r="S48"/>
  <c r="R48"/>
  <c r="U48" s="1"/>
  <c r="O48"/>
  <c r="N48"/>
  <c r="V48" s="1"/>
  <c r="Y48" s="1"/>
  <c r="K48"/>
  <c r="W48" s="1"/>
  <c r="J48"/>
  <c r="M48" s="1"/>
  <c r="S47"/>
  <c r="R47"/>
  <c r="U47" s="1"/>
  <c r="O47"/>
  <c r="N47"/>
  <c r="V47" s="1"/>
  <c r="Y47" s="1"/>
  <c r="K47"/>
  <c r="W47" s="1"/>
  <c r="J47"/>
  <c r="M47" s="1"/>
  <c r="S46"/>
  <c r="R46"/>
  <c r="U46" s="1"/>
  <c r="O46"/>
  <c r="N46"/>
  <c r="V46" s="1"/>
  <c r="Y46" s="1"/>
  <c r="K46"/>
  <c r="W46" s="1"/>
  <c r="J46"/>
  <c r="M46" s="1"/>
  <c r="S45"/>
  <c r="S44" s="1"/>
  <c r="S4" s="1"/>
  <c r="S86" s="1"/>
  <c r="S101" s="1"/>
  <c r="S104" s="1"/>
  <c r="R45"/>
  <c r="U45" s="1"/>
  <c r="U44" s="1"/>
  <c r="O45"/>
  <c r="N45"/>
  <c r="V45" s="1"/>
  <c r="Y45" s="1"/>
  <c r="K45"/>
  <c r="W45" s="1"/>
  <c r="J45"/>
  <c r="M45" s="1"/>
  <c r="M44" s="1"/>
  <c r="T44"/>
  <c r="R44"/>
  <c r="P44"/>
  <c r="O44"/>
  <c r="N44"/>
  <c r="L44"/>
  <c r="J44"/>
  <c r="V44" s="1"/>
  <c r="W43"/>
  <c r="S43"/>
  <c r="R43"/>
  <c r="U43" s="1"/>
  <c r="Q43"/>
  <c r="M43"/>
  <c r="W42"/>
  <c r="S42"/>
  <c r="R42"/>
  <c r="U42" s="1"/>
  <c r="Q42"/>
  <c r="M42"/>
  <c r="W41"/>
  <c r="S41"/>
  <c r="R41"/>
  <c r="U41" s="1"/>
  <c r="Q41"/>
  <c r="M41"/>
  <c r="W40"/>
  <c r="S40"/>
  <c r="R40"/>
  <c r="U40" s="1"/>
  <c r="Q40"/>
  <c r="M40"/>
  <c r="W39"/>
  <c r="S39"/>
  <c r="R39"/>
  <c r="U39" s="1"/>
  <c r="Q39"/>
  <c r="M39"/>
  <c r="W38"/>
  <c r="S38"/>
  <c r="R38"/>
  <c r="U38" s="1"/>
  <c r="Q38"/>
  <c r="M38"/>
  <c r="W37"/>
  <c r="S37"/>
  <c r="R37"/>
  <c r="U37" s="1"/>
  <c r="Q37"/>
  <c r="M37"/>
  <c r="W36"/>
  <c r="S36"/>
  <c r="R36"/>
  <c r="U36" s="1"/>
  <c r="Q36"/>
  <c r="M36"/>
  <c r="W35"/>
  <c r="S35"/>
  <c r="R35"/>
  <c r="U35" s="1"/>
  <c r="U34" s="1"/>
  <c r="Q35"/>
  <c r="M35"/>
  <c r="W34"/>
  <c r="S34"/>
  <c r="R34"/>
  <c r="V34" s="1"/>
  <c r="Y34" s="1"/>
  <c r="Q34"/>
  <c r="M34"/>
  <c r="W33"/>
  <c r="S33"/>
  <c r="R33"/>
  <c r="U33" s="1"/>
  <c r="Q33"/>
  <c r="M33"/>
  <c r="W32"/>
  <c r="S32"/>
  <c r="R32"/>
  <c r="U32" s="1"/>
  <c r="Q32"/>
  <c r="M32"/>
  <c r="W31"/>
  <c r="S31"/>
  <c r="R31"/>
  <c r="V31" s="1"/>
  <c r="Y31" s="1"/>
  <c r="Q31"/>
  <c r="M31"/>
  <c r="W30"/>
  <c r="S30"/>
  <c r="R30"/>
  <c r="U30" s="1"/>
  <c r="Q30"/>
  <c r="M30"/>
  <c r="W29"/>
  <c r="S29"/>
  <c r="R29"/>
  <c r="U29" s="1"/>
  <c r="U28" s="1"/>
  <c r="Q29"/>
  <c r="M29"/>
  <c r="W28"/>
  <c r="S28"/>
  <c r="R28"/>
  <c r="V28" s="1"/>
  <c r="Y28" s="1"/>
  <c r="Q28"/>
  <c r="M28"/>
  <c r="W27"/>
  <c r="S27"/>
  <c r="R27"/>
  <c r="V27" s="1"/>
  <c r="Y27" s="1"/>
  <c r="Q27"/>
  <c r="M27"/>
  <c r="W26"/>
  <c r="S26"/>
  <c r="R26"/>
  <c r="U26" s="1"/>
  <c r="Q26"/>
  <c r="M26"/>
  <c r="W25"/>
  <c r="S25"/>
  <c r="R25"/>
  <c r="U25" s="1"/>
  <c r="Q25"/>
  <c r="M25"/>
  <c r="W24"/>
  <c r="S24"/>
  <c r="R24"/>
  <c r="U24" s="1"/>
  <c r="Q24"/>
  <c r="M24"/>
  <c r="W23"/>
  <c r="S23"/>
  <c r="R23"/>
  <c r="U23" s="1"/>
  <c r="U22" s="1"/>
  <c r="Q23"/>
  <c r="M23"/>
  <c r="W22"/>
  <c r="S22"/>
  <c r="R22"/>
  <c r="V22" s="1"/>
  <c r="Y22" s="1"/>
  <c r="Q22"/>
  <c r="M22"/>
  <c r="W21"/>
  <c r="S21"/>
  <c r="R21"/>
  <c r="U21" s="1"/>
  <c r="U20" s="1"/>
  <c r="U19" s="1"/>
  <c r="Q21"/>
  <c r="M21"/>
  <c r="W20"/>
  <c r="S20"/>
  <c r="R20"/>
  <c r="V20" s="1"/>
  <c r="Y20" s="1"/>
  <c r="Q20"/>
  <c r="M20"/>
  <c r="W19"/>
  <c r="S19"/>
  <c r="R19"/>
  <c r="V19" s="1"/>
  <c r="Y19" s="1"/>
  <c r="Q19"/>
  <c r="M19"/>
  <c r="M18" s="1"/>
  <c r="T18"/>
  <c r="S18"/>
  <c r="R18"/>
  <c r="Q18"/>
  <c r="P18"/>
  <c r="O18"/>
  <c r="N18"/>
  <c r="L18"/>
  <c r="K18"/>
  <c r="J18"/>
  <c r="V18" s="1"/>
  <c r="Y18" s="1"/>
  <c r="S17"/>
  <c r="R17"/>
  <c r="U17" s="1"/>
  <c r="O17"/>
  <c r="W17" s="1"/>
  <c r="N17"/>
  <c r="Q17" s="1"/>
  <c r="K17"/>
  <c r="J17"/>
  <c r="M17" s="1"/>
  <c r="S16"/>
  <c r="R16"/>
  <c r="U16" s="1"/>
  <c r="O16"/>
  <c r="W16" s="1"/>
  <c r="N16"/>
  <c r="Q16" s="1"/>
  <c r="K16"/>
  <c r="J16"/>
  <c r="M16" s="1"/>
  <c r="S15"/>
  <c r="R15"/>
  <c r="U15" s="1"/>
  <c r="O15"/>
  <c r="W15" s="1"/>
  <c r="N15"/>
  <c r="Q15" s="1"/>
  <c r="K15"/>
  <c r="J15"/>
  <c r="M15" s="1"/>
  <c r="S14"/>
  <c r="R14"/>
  <c r="U14" s="1"/>
  <c r="O14"/>
  <c r="W14" s="1"/>
  <c r="N14"/>
  <c r="Q14" s="1"/>
  <c r="K14"/>
  <c r="J14"/>
  <c r="M14" s="1"/>
  <c r="S13"/>
  <c r="R13"/>
  <c r="U13" s="1"/>
  <c r="O13"/>
  <c r="W13" s="1"/>
  <c r="N13"/>
  <c r="Q13" s="1"/>
  <c r="K13"/>
  <c r="J13"/>
  <c r="M13" s="1"/>
  <c r="S12"/>
  <c r="R12"/>
  <c r="U12" s="1"/>
  <c r="O12"/>
  <c r="W12" s="1"/>
  <c r="N12"/>
  <c r="Q12" s="1"/>
  <c r="K12"/>
  <c r="J12"/>
  <c r="M12" s="1"/>
  <c r="S11"/>
  <c r="R11"/>
  <c r="U11" s="1"/>
  <c r="O11"/>
  <c r="W11" s="1"/>
  <c r="N11"/>
  <c r="Q11" s="1"/>
  <c r="K11"/>
  <c r="J11"/>
  <c r="M11" s="1"/>
  <c r="S10"/>
  <c r="R10"/>
  <c r="U10" s="1"/>
  <c r="O10"/>
  <c r="W10" s="1"/>
  <c r="N10"/>
  <c r="Q10" s="1"/>
  <c r="K10"/>
  <c r="J10"/>
  <c r="M10" s="1"/>
  <c r="S9"/>
  <c r="R9"/>
  <c r="U9" s="1"/>
  <c r="O9"/>
  <c r="W9" s="1"/>
  <c r="N9"/>
  <c r="Q9" s="1"/>
  <c r="K9"/>
  <c r="J9"/>
  <c r="M9" s="1"/>
  <c r="S8"/>
  <c r="R8"/>
  <c r="U8" s="1"/>
  <c r="O8"/>
  <c r="W8" s="1"/>
  <c r="N8"/>
  <c r="Q8" s="1"/>
  <c r="K8"/>
  <c r="J8"/>
  <c r="M8" s="1"/>
  <c r="S7"/>
  <c r="R7"/>
  <c r="U7" s="1"/>
  <c r="U6" s="1"/>
  <c r="U5" s="1"/>
  <c r="O7"/>
  <c r="W7" s="1"/>
  <c r="N7"/>
  <c r="Q7" s="1"/>
  <c r="Q6" s="1"/>
  <c r="Q5" s="1"/>
  <c r="K7"/>
  <c r="J7"/>
  <c r="S6"/>
  <c r="R6"/>
  <c r="R5" s="1"/>
  <c r="R4" s="1"/>
  <c r="P6"/>
  <c r="P5" s="1"/>
  <c r="P4" s="1"/>
  <c r="P86" s="1"/>
  <c r="P101" s="1"/>
  <c r="P104" s="1"/>
  <c r="N6"/>
  <c r="N5" s="1"/>
  <c r="N4" s="1"/>
  <c r="N86" s="1"/>
  <c r="N101" s="1"/>
  <c r="K6"/>
  <c r="T5"/>
  <c r="S5"/>
  <c r="T4"/>
  <c r="T86" s="1"/>
  <c r="T101" s="1"/>
  <c r="T104" s="1"/>
  <c r="L4"/>
  <c r="L86" s="1"/>
  <c r="L101" s="1"/>
  <c r="U31" l="1"/>
  <c r="Y88"/>
  <c r="U90"/>
  <c r="U89" s="1"/>
  <c r="U88" s="1"/>
  <c r="Y91"/>
  <c r="Y93"/>
  <c r="Y95"/>
  <c r="Y97"/>
  <c r="U27"/>
  <c r="U18" s="1"/>
  <c r="U4" s="1"/>
  <c r="Y90"/>
  <c r="Y96"/>
  <c r="Y98"/>
  <c r="K5"/>
  <c r="J6"/>
  <c r="O6"/>
  <c r="O5" s="1"/>
  <c r="O4" s="1"/>
  <c r="O86" s="1"/>
  <c r="O101" s="1"/>
  <c r="O104" s="1"/>
  <c r="V7"/>
  <c r="Y7" s="1"/>
  <c r="V8"/>
  <c r="Y8" s="1"/>
  <c r="V9"/>
  <c r="Y9" s="1"/>
  <c r="V10"/>
  <c r="Y10" s="1"/>
  <c r="V11"/>
  <c r="Y11" s="1"/>
  <c r="V12"/>
  <c r="Y12" s="1"/>
  <c r="V13"/>
  <c r="Y13" s="1"/>
  <c r="V14"/>
  <c r="Y14" s="1"/>
  <c r="V15"/>
  <c r="Y15" s="1"/>
  <c r="V16"/>
  <c r="Y16" s="1"/>
  <c r="V17"/>
  <c r="Y17" s="1"/>
  <c r="V21"/>
  <c r="Y21" s="1"/>
  <c r="V23"/>
  <c r="Y23" s="1"/>
  <c r="V24"/>
  <c r="Y24" s="1"/>
  <c r="V25"/>
  <c r="Y25" s="1"/>
  <c r="V26"/>
  <c r="Y26" s="1"/>
  <c r="V29"/>
  <c r="Y29" s="1"/>
  <c r="V30"/>
  <c r="Y30" s="1"/>
  <c r="V32"/>
  <c r="Y32" s="1"/>
  <c r="V33"/>
  <c r="Y33" s="1"/>
  <c r="V35"/>
  <c r="Y35" s="1"/>
  <c r="V36"/>
  <c r="Y36" s="1"/>
  <c r="V37"/>
  <c r="Y37" s="1"/>
  <c r="V38"/>
  <c r="Y38" s="1"/>
  <c r="V39"/>
  <c r="Y39" s="1"/>
  <c r="V40"/>
  <c r="Y40" s="1"/>
  <c r="V41"/>
  <c r="Y41" s="1"/>
  <c r="V42"/>
  <c r="Y42" s="1"/>
  <c r="V43"/>
  <c r="Y43" s="1"/>
  <c r="K44"/>
  <c r="W44" s="1"/>
  <c r="Y44" s="1"/>
  <c r="R66"/>
  <c r="U68"/>
  <c r="U70"/>
  <c r="R72"/>
  <c r="V72" s="1"/>
  <c r="Y72" s="1"/>
  <c r="U74"/>
  <c r="U76"/>
  <c r="X80"/>
  <c r="W100"/>
  <c r="M7"/>
  <c r="M6" s="1"/>
  <c r="Q45"/>
  <c r="Q46"/>
  <c r="Q47"/>
  <c r="Q48"/>
  <c r="Q49"/>
  <c r="Q50"/>
  <c r="Q51"/>
  <c r="Q52"/>
  <c r="Q53"/>
  <c r="Q54"/>
  <c r="Q55"/>
  <c r="Q56"/>
  <c r="Q57"/>
  <c r="Q58"/>
  <c r="Q59"/>
  <c r="W60"/>
  <c r="W61"/>
  <c r="W67"/>
  <c r="Y67" s="1"/>
  <c r="W69"/>
  <c r="Y69" s="1"/>
  <c r="W77"/>
  <c r="W78"/>
  <c r="W79"/>
  <c r="W80"/>
  <c r="Y80" s="1"/>
  <c r="W81"/>
  <c r="W87"/>
  <c r="Y87" s="1"/>
  <c r="J5" l="1"/>
  <c r="V6"/>
  <c r="X81"/>
  <c r="Y81" s="1"/>
  <c r="X79"/>
  <c r="Y79" s="1"/>
  <c r="X77"/>
  <c r="Y77" s="1"/>
  <c r="U72"/>
  <c r="W70"/>
  <c r="Y70" s="1"/>
  <c r="W68"/>
  <c r="Y68" s="1"/>
  <c r="X66"/>
  <c r="W64"/>
  <c r="Y64" s="1"/>
  <c r="W62"/>
  <c r="Y62" s="1"/>
  <c r="X60"/>
  <c r="Y60" s="1"/>
  <c r="W6"/>
  <c r="Q44"/>
  <c r="Q4" s="1"/>
  <c r="Q86" s="1"/>
  <c r="Q101" s="1"/>
  <c r="Q104" s="1"/>
  <c r="X78"/>
  <c r="Y78" s="1"/>
  <c r="U66"/>
  <c r="U65" s="1"/>
  <c r="U86" s="1"/>
  <c r="U101" s="1"/>
  <c r="U104" s="1"/>
  <c r="R65"/>
  <c r="W63"/>
  <c r="Y63" s="1"/>
  <c r="X61"/>
  <c r="Y61" s="1"/>
  <c r="K4"/>
  <c r="V66"/>
  <c r="X100"/>
  <c r="Y100" s="1"/>
  <c r="V65" l="1"/>
  <c r="Y65" s="1"/>
  <c r="R86"/>
  <c r="R101" s="1"/>
  <c r="Y66"/>
  <c r="Y6"/>
  <c r="K86"/>
  <c r="K101" s="1"/>
  <c r="W4"/>
  <c r="M5"/>
  <c r="M4" s="1"/>
  <c r="M86" s="1"/>
  <c r="M101" s="1"/>
  <c r="M104" s="1"/>
  <c r="V5"/>
  <c r="Y5" s="1"/>
  <c r="J4"/>
  <c r="J86" l="1"/>
  <c r="V4"/>
  <c r="Y4" s="1"/>
  <c r="J101" l="1"/>
  <c r="V86"/>
  <c r="V101" l="1"/>
  <c r="Y101" s="1"/>
  <c r="Y104" s="1"/>
  <c r="Y86"/>
</calcChain>
</file>

<file path=xl/sharedStrings.xml><?xml version="1.0" encoding="utf-8"?>
<sst xmlns="http://schemas.openxmlformats.org/spreadsheetml/2006/main" count="236" uniqueCount="175">
  <si>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</si>
  <si>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</si>
  <si>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</si>
  <si>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</si>
  <si>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</si>
  <si>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</si>
  <si>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 2018</t>
  </si>
  <si>
    <t>Harkányi Közös Önkormányzati Hivatal</t>
  </si>
  <si>
    <t>Harkányi Városi Könyvtár, Kulturális és Sportközpont</t>
  </si>
  <si>
    <t>Önkormányzat</t>
  </si>
  <si>
    <t>Összesen</t>
  </si>
  <si>
    <t>Kötelező feladatok</t>
  </si>
  <si>
    <t>Önként vállalt feladatok</t>
  </si>
  <si>
    <t>Államigazgatási feladatok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</si>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</sst>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</cellStyleXfs>
  <cellXfs count="126">
    <xf numFmtId="0" fontId="0" fillId="0" borderId="0" xfId="0"/>
    <xf numFmtId="0" fontId="2" fillId="2" borderId="1" xfId="1" applyFont="1" applyFill="1" applyBorder="1" applyAlignment="1" applyProtection="1">
      <alignment horizontal="center" vertical="center" textRotation="90"/>
      <protection hidden="1"/>
    </xf>
    <xf numFmtId="0" fontId="2" fillId="2" borderId="2" xfId="1" applyFont="1" applyFill="1" applyBorder="1" applyAlignment="1" applyProtection="1">
      <alignment horizontal="center" vertical="center" textRotation="90"/>
      <protection hidden="1"/>
    </xf>
    <xf numFmtId="0" fontId="2" fillId="2" borderId="3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6" xfId="1" applyFont="1" applyFill="1" applyBorder="1" applyAlignment="1" applyProtection="1">
      <alignment horizontal="center" vertical="center" wrapText="1"/>
      <protection hidden="1"/>
    </xf>
    <xf numFmtId="0" fontId="2" fillId="0" borderId="7" xfId="2" applyFont="1" applyBorder="1" applyAlignment="1" applyProtection="1">
      <alignment horizontal="center" vertical="center"/>
    </xf>
    <xf numFmtId="0" fontId="2" fillId="0" borderId="8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center" vertical="center" textRotation="90"/>
      <protection hidden="1"/>
    </xf>
    <xf numFmtId="0" fontId="2" fillId="2" borderId="11" xfId="1" applyFont="1" applyFill="1" applyBorder="1" applyAlignment="1" applyProtection="1">
      <alignment horizontal="center" vertical="center" textRotation="90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2" fillId="2" borderId="0" xfId="1" applyFont="1" applyFill="1" applyBorder="1" applyAlignment="1" applyProtection="1">
      <alignment horizontal="center" vertical="center" wrapText="1"/>
      <protection hidden="1"/>
    </xf>
    <xf numFmtId="0" fontId="2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2" borderId="16" xfId="1" applyFont="1" applyFill="1" applyBorder="1" applyAlignment="1" applyProtection="1">
      <alignment horizontal="center" vertical="center" textRotation="90"/>
      <protection hidden="1"/>
    </xf>
    <xf numFmtId="0" fontId="2" fillId="2" borderId="17" xfId="1" applyFont="1" applyFill="1" applyBorder="1" applyAlignment="1" applyProtection="1">
      <alignment horizontal="center" vertical="center" textRotation="90"/>
      <protection hidden="1"/>
    </xf>
    <xf numFmtId="0" fontId="2" fillId="2" borderId="18" xfId="1" applyFont="1" applyFill="1" applyBorder="1" applyAlignment="1" applyProtection="1">
      <alignment horizontal="center" vertical="center" wrapText="1"/>
      <protection hidden="1"/>
    </xf>
    <xf numFmtId="0" fontId="2" fillId="2" borderId="19" xfId="1" applyFont="1" applyFill="1" applyBorder="1" applyAlignment="1" applyProtection="1">
      <alignment horizontal="center" vertical="center" wrapText="1"/>
      <protection hidden="1"/>
    </xf>
    <xf numFmtId="0" fontId="2" fillId="2" borderId="20" xfId="1" applyFont="1" applyFill="1" applyBorder="1" applyAlignment="1" applyProtection="1">
      <alignment horizontal="center" vertical="center" wrapText="1"/>
      <protection hidden="1"/>
    </xf>
    <xf numFmtId="0" fontId="2" fillId="2" borderId="17" xfId="1" applyFont="1" applyFill="1" applyBorder="1" applyAlignment="1" applyProtection="1">
      <alignment horizontal="center" vertical="center" wrapText="1"/>
      <protection hidden="1"/>
    </xf>
    <xf numFmtId="0" fontId="2" fillId="2" borderId="21" xfId="1" applyFont="1" applyFill="1" applyBorder="1" applyAlignment="1" applyProtection="1">
      <alignment horizontal="center" vertical="center" wrapText="1"/>
      <protection hidden="1"/>
    </xf>
    <xf numFmtId="0" fontId="2" fillId="2" borderId="22" xfId="1" applyFont="1" applyFill="1" applyBorder="1" applyAlignment="1" applyProtection="1">
      <alignment horizontal="center" vertical="center" wrapText="1"/>
      <protection hidden="1"/>
    </xf>
    <xf numFmtId="0" fontId="4" fillId="2" borderId="21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hidden="1"/>
    </xf>
    <xf numFmtId="0" fontId="5" fillId="0" borderId="23" xfId="1" applyFont="1" applyBorder="1" applyAlignment="1" applyProtection="1">
      <alignment vertical="center" textRotation="90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6" fillId="3" borderId="21" xfId="1" applyFont="1" applyFill="1" applyBorder="1" applyAlignment="1" applyProtection="1">
      <alignment vertical="center"/>
      <protection hidden="1"/>
    </xf>
    <xf numFmtId="3" fontId="2" fillId="3" borderId="21" xfId="3" applyNumberFormat="1" applyFont="1" applyFill="1" applyBorder="1" applyAlignment="1" applyProtection="1">
      <alignment horizontal="right" vertical="center" wrapText="1"/>
      <protection hidden="1"/>
    </xf>
    <xf numFmtId="3" fontId="2" fillId="3" borderId="22" xfId="3" applyNumberFormat="1" applyFont="1" applyFill="1" applyBorder="1" applyAlignment="1" applyProtection="1">
      <alignment horizontal="right" vertical="center" wrapText="1"/>
      <protection hidden="1"/>
    </xf>
    <xf numFmtId="3" fontId="4" fillId="3" borderId="21" xfId="3" applyNumberFormat="1" applyFont="1" applyFill="1" applyBorder="1" applyAlignment="1" applyProtection="1">
      <alignment horizontal="right" vertical="center" wrapText="1"/>
      <protection hidden="1"/>
    </xf>
    <xf numFmtId="3" fontId="6" fillId="4" borderId="21" xfId="3" applyNumberFormat="1" applyFont="1" applyFill="1" applyBorder="1" applyAlignment="1" applyProtection="1">
      <alignment horizontal="right" vertical="center" wrapText="1"/>
      <protection hidden="1"/>
    </xf>
    <xf numFmtId="3" fontId="2" fillId="0" borderId="0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23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horizontal="left" vertical="center"/>
      <protection hidden="1"/>
    </xf>
    <xf numFmtId="0" fontId="2" fillId="4" borderId="21" xfId="1" applyFont="1" applyFill="1" applyBorder="1" applyAlignment="1" applyProtection="1">
      <alignment horizontal="center" vertical="center"/>
      <protection hidden="1"/>
    </xf>
    <xf numFmtId="0" fontId="2" fillId="4" borderId="21" xfId="1" applyFont="1" applyFill="1" applyBorder="1" applyAlignment="1" applyProtection="1">
      <alignment vertical="center"/>
      <protection hidden="1"/>
    </xf>
    <xf numFmtId="0" fontId="2" fillId="4" borderId="21" xfId="1" applyFont="1" applyFill="1" applyBorder="1" applyAlignment="1" applyProtection="1">
      <alignment horizontal="left" vertical="center"/>
      <protection hidden="1"/>
    </xf>
    <xf numFmtId="3" fontId="5" fillId="4" borderId="21" xfId="3" applyNumberFormat="1" applyFont="1" applyFill="1" applyBorder="1" applyAlignment="1" applyProtection="1">
      <alignment horizontal="right" vertical="center"/>
      <protection hidden="1"/>
    </xf>
    <xf numFmtId="3" fontId="5" fillId="4" borderId="22" xfId="3" applyNumberFormat="1" applyFont="1" applyFill="1" applyBorder="1" applyAlignment="1" applyProtection="1">
      <alignment horizontal="right" vertical="center"/>
      <protection hidden="1"/>
    </xf>
    <xf numFmtId="3" fontId="6" fillId="5" borderId="21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21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0" xfId="3" applyNumberFormat="1" applyFont="1" applyFill="1" applyBorder="1" applyAlignment="1" applyProtection="1">
      <alignment horizontal="right" vertical="center"/>
      <protection hidden="1"/>
    </xf>
    <xf numFmtId="0" fontId="2" fillId="0" borderId="23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horizontal="center" vertical="center"/>
      <protection hidden="1"/>
    </xf>
    <xf numFmtId="3" fontId="5" fillId="0" borderId="21" xfId="3" applyNumberFormat="1" applyFont="1" applyFill="1" applyBorder="1" applyAlignment="1" applyProtection="1">
      <alignment horizontal="right" vertical="center"/>
      <protection hidden="1"/>
    </xf>
    <xf numFmtId="3" fontId="5" fillId="0" borderId="22" xfId="3" applyNumberFormat="1" applyFont="1" applyFill="1" applyBorder="1" applyAlignment="1" applyProtection="1">
      <alignment horizontal="right" vertical="center"/>
      <protection hidden="1"/>
    </xf>
    <xf numFmtId="3" fontId="4" fillId="0" borderId="21" xfId="3" applyNumberFormat="1" applyFont="1" applyFill="1" applyBorder="1" applyAlignment="1" applyProtection="1">
      <alignment horizontal="right" vertical="center" wrapText="1"/>
      <protection hidden="1"/>
    </xf>
    <xf numFmtId="0" fontId="2" fillId="0" borderId="21" xfId="2" applyFont="1" applyBorder="1" applyAlignment="1">
      <alignment vertical="center"/>
    </xf>
    <xf numFmtId="3" fontId="2" fillId="0" borderId="21" xfId="2" applyNumberFormat="1" applyFont="1" applyBorder="1" applyAlignment="1">
      <alignment horizontal="right" vertical="center"/>
    </xf>
    <xf numFmtId="3" fontId="2" fillId="0" borderId="22" xfId="2" applyNumberFormat="1" applyFont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right" vertical="center"/>
      <protection hidden="1"/>
    </xf>
    <xf numFmtId="0" fontId="2" fillId="0" borderId="21" xfId="2" applyFont="1" applyBorder="1" applyAlignment="1">
      <alignment horizontal="center" vertical="center"/>
    </xf>
    <xf numFmtId="3" fontId="2" fillId="4" borderId="21" xfId="3" applyNumberFormat="1" applyFont="1" applyFill="1" applyBorder="1" applyAlignment="1" applyProtection="1">
      <alignment horizontal="right" vertical="center"/>
      <protection hidden="1"/>
    </xf>
    <xf numFmtId="3" fontId="2" fillId="4" borderId="22" xfId="3" applyNumberFormat="1" applyFont="1" applyFill="1" applyBorder="1" applyAlignment="1" applyProtection="1">
      <alignment horizontal="right" vertical="center"/>
      <protection hidden="1"/>
    </xf>
    <xf numFmtId="3" fontId="2" fillId="5" borderId="22" xfId="3" applyNumberFormat="1" applyFont="1" applyFill="1" applyBorder="1" applyAlignment="1" applyProtection="1">
      <alignment horizontal="right" vertical="center"/>
      <protection hidden="1"/>
    </xf>
    <xf numFmtId="3" fontId="4" fillId="5" borderId="21" xfId="3" applyNumberFormat="1" applyFont="1" applyFill="1" applyBorder="1" applyAlignment="1" applyProtection="1">
      <alignment horizontal="right" vertical="center" wrapText="1"/>
      <protection hidden="1"/>
    </xf>
    <xf numFmtId="3" fontId="2" fillId="0" borderId="0" xfId="3" applyNumberFormat="1" applyFont="1" applyFill="1" applyBorder="1" applyAlignment="1" applyProtection="1">
      <alignment horizontal="right" vertical="center"/>
      <protection hidden="1"/>
    </xf>
    <xf numFmtId="0" fontId="4" fillId="0" borderId="21" xfId="1" applyFont="1" applyBorder="1" applyAlignment="1" applyProtection="1">
      <alignment vertical="center"/>
      <protection hidden="1"/>
    </xf>
    <xf numFmtId="3" fontId="2" fillId="0" borderId="21" xfId="3" applyNumberFormat="1" applyFont="1" applyBorder="1" applyAlignment="1" applyProtection="1">
      <alignment horizontal="right" vertical="center"/>
      <protection hidden="1"/>
    </xf>
    <xf numFmtId="3" fontId="2" fillId="0" borderId="22" xfId="3" applyNumberFormat="1" applyFont="1" applyBorder="1" applyAlignment="1" applyProtection="1">
      <alignment horizontal="right" vertical="center"/>
      <protection hidden="1"/>
    </xf>
    <xf numFmtId="0" fontId="4" fillId="0" borderId="22" xfId="1" applyFont="1" applyBorder="1" applyAlignment="1" applyProtection="1">
      <alignment horizontal="left" vertical="center"/>
      <protection hidden="1"/>
    </xf>
    <xf numFmtId="0" fontId="4" fillId="0" borderId="15" xfId="1" applyFont="1" applyBorder="1" applyAlignment="1" applyProtection="1">
      <alignment horizontal="left" vertical="center"/>
      <protection hidden="1"/>
    </xf>
    <xf numFmtId="3" fontId="2" fillId="0" borderId="22" xfId="1" applyNumberFormat="1" applyFont="1" applyBorder="1" applyAlignment="1" applyProtection="1">
      <alignment horizontal="right" vertical="center"/>
      <protection hidden="1"/>
    </xf>
    <xf numFmtId="0" fontId="4" fillId="0" borderId="23" xfId="1" applyFont="1" applyBorder="1" applyAlignment="1" applyProtection="1">
      <alignment vertical="center"/>
      <protection hidden="1"/>
    </xf>
    <xf numFmtId="0" fontId="4" fillId="0" borderId="21" xfId="1" applyFont="1" applyBorder="1" applyAlignment="1" applyProtection="1">
      <alignment horizontal="left" vertical="center"/>
      <protection hidden="1"/>
    </xf>
    <xf numFmtId="3" fontId="5" fillId="0" borderId="21" xfId="3" applyNumberFormat="1" applyFont="1" applyBorder="1" applyAlignment="1" applyProtection="1">
      <alignment horizontal="right" vertical="center"/>
      <protection hidden="1"/>
    </xf>
    <xf numFmtId="3" fontId="5" fillId="0" borderId="22" xfId="3" applyNumberFormat="1" applyFont="1" applyBorder="1" applyAlignment="1" applyProtection="1">
      <alignment horizontal="right" vertical="center"/>
      <protection hidden="1"/>
    </xf>
    <xf numFmtId="0" fontId="2" fillId="4" borderId="21" xfId="2" applyFont="1" applyFill="1" applyBorder="1" applyAlignment="1">
      <alignment horizontal="left" vertical="center"/>
    </xf>
    <xf numFmtId="0" fontId="5" fillId="0" borderId="21" xfId="1" applyFont="1" applyBorder="1" applyAlignment="1" applyProtection="1">
      <alignment vertical="center"/>
      <protection hidden="1"/>
    </xf>
    <xf numFmtId="3" fontId="2" fillId="3" borderId="21" xfId="3" applyNumberFormat="1" applyFont="1" applyFill="1" applyBorder="1" applyAlignment="1" applyProtection="1">
      <alignment horizontal="right" vertical="center"/>
      <protection hidden="1"/>
    </xf>
    <xf numFmtId="3" fontId="2" fillId="3" borderId="22" xfId="3" applyNumberFormat="1" applyFont="1" applyFill="1" applyBorder="1" applyAlignment="1" applyProtection="1">
      <alignment horizontal="right" vertical="center"/>
      <protection hidden="1"/>
    </xf>
    <xf numFmtId="3" fontId="5" fillId="3" borderId="21" xfId="3" applyNumberFormat="1" applyFont="1" applyFill="1" applyBorder="1" applyAlignment="1" applyProtection="1">
      <alignment horizontal="right" vertical="center"/>
      <protection hidden="1"/>
    </xf>
    <xf numFmtId="3" fontId="5" fillId="3" borderId="22" xfId="3" applyNumberFormat="1" applyFont="1" applyFill="1" applyBorder="1" applyAlignment="1" applyProtection="1">
      <alignment horizontal="right" vertical="center"/>
      <protection hidden="1"/>
    </xf>
    <xf numFmtId="3" fontId="6" fillId="6" borderId="21" xfId="3" applyNumberFormat="1" applyFont="1" applyFill="1" applyBorder="1" applyAlignment="1" applyProtection="1">
      <alignment horizontal="right" vertical="center" wrapText="1"/>
      <protection hidden="1"/>
    </xf>
    <xf numFmtId="3" fontId="5" fillId="5" borderId="22" xfId="3" applyNumberFormat="1" applyFont="1" applyFill="1" applyBorder="1" applyAlignment="1" applyProtection="1">
      <alignment horizontal="right" vertical="center"/>
      <protection hidden="1"/>
    </xf>
    <xf numFmtId="0" fontId="4" fillId="0" borderId="8" xfId="1" applyFont="1" applyBorder="1" applyAlignment="1" applyProtection="1">
      <alignment horizontal="left" vertical="center"/>
      <protection hidden="1"/>
    </xf>
    <xf numFmtId="3" fontId="4" fillId="0" borderId="21" xfId="1" applyNumberFormat="1" applyFont="1" applyBorder="1" applyAlignment="1" applyProtection="1">
      <alignment horizontal="right" vertical="center"/>
      <protection hidden="1"/>
    </xf>
    <xf numFmtId="3" fontId="4" fillId="0" borderId="22" xfId="1" applyNumberFormat="1" applyFont="1" applyBorder="1" applyAlignment="1" applyProtection="1">
      <alignment horizontal="right" vertical="center"/>
      <protection hidden="1"/>
    </xf>
    <xf numFmtId="3" fontId="4" fillId="0" borderId="0" xfId="1" applyNumberFormat="1" applyFont="1" applyFill="1" applyBorder="1" applyAlignment="1" applyProtection="1">
      <alignment horizontal="right" vertical="center"/>
      <protection hidden="1"/>
    </xf>
    <xf numFmtId="3" fontId="2" fillId="0" borderId="21" xfId="1" applyNumberFormat="1" applyFont="1" applyBorder="1" applyAlignment="1" applyProtection="1">
      <alignment horizontal="right" vertical="center"/>
      <protection hidden="1"/>
    </xf>
    <xf numFmtId="0" fontId="5" fillId="7" borderId="7" xfId="1" applyFont="1" applyFill="1" applyBorder="1" applyAlignment="1" applyProtection="1">
      <alignment horizontal="left" vertical="center"/>
      <protection hidden="1"/>
    </xf>
    <xf numFmtId="0" fontId="5" fillId="7" borderId="8" xfId="1" applyFont="1" applyFill="1" applyBorder="1" applyAlignment="1" applyProtection="1">
      <alignment horizontal="left" vertical="center"/>
      <protection hidden="1"/>
    </xf>
    <xf numFmtId="0" fontId="5" fillId="7" borderId="15" xfId="1" applyFont="1" applyFill="1" applyBorder="1" applyAlignment="1" applyProtection="1">
      <alignment horizontal="left" vertical="center"/>
      <protection hidden="1"/>
    </xf>
    <xf numFmtId="0" fontId="5" fillId="7" borderId="21" xfId="1" applyFont="1" applyFill="1" applyBorder="1" applyAlignment="1" applyProtection="1">
      <alignment horizontal="center" vertical="center"/>
      <protection hidden="1"/>
    </xf>
    <xf numFmtId="3" fontId="5" fillId="7" borderId="21" xfId="3" applyNumberFormat="1" applyFont="1" applyFill="1" applyBorder="1" applyAlignment="1" applyProtection="1">
      <alignment horizontal="right" vertical="center"/>
      <protection hidden="1"/>
    </xf>
    <xf numFmtId="3" fontId="5" fillId="7" borderId="22" xfId="3" applyNumberFormat="1" applyFont="1" applyFill="1" applyBorder="1" applyAlignment="1" applyProtection="1">
      <alignment horizontal="right" vertical="center"/>
      <protection hidden="1"/>
    </xf>
    <xf numFmtId="3" fontId="4" fillId="7" borderId="21" xfId="3" applyNumberFormat="1" applyFont="1" applyFill="1" applyBorder="1" applyAlignment="1" applyProtection="1">
      <alignment horizontal="right" vertical="center" wrapText="1"/>
      <protection hidden="1"/>
    </xf>
    <xf numFmtId="3" fontId="6" fillId="7" borderId="21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7" xfId="1" applyFont="1" applyBorder="1" applyAlignment="1" applyProtection="1">
      <alignment horizontal="left" vertical="center"/>
      <protection hidden="1"/>
    </xf>
    <xf numFmtId="0" fontId="5" fillId="0" borderId="8" xfId="1" applyFont="1" applyBorder="1" applyAlignment="1" applyProtection="1">
      <alignment horizontal="left" vertical="center"/>
      <protection hidden="1"/>
    </xf>
    <xf numFmtId="0" fontId="5" fillId="0" borderId="15" xfId="1" applyFont="1" applyBorder="1" applyAlignment="1" applyProtection="1">
      <alignment horizontal="left" vertical="center"/>
      <protection hidden="1"/>
    </xf>
    <xf numFmtId="0" fontId="5" fillId="0" borderId="21" xfId="1" applyFont="1" applyBorder="1" applyAlignment="1" applyProtection="1">
      <alignment horizontal="center" vertical="center"/>
      <protection hidden="1"/>
    </xf>
    <xf numFmtId="3" fontId="5" fillId="0" borderId="21" xfId="1" applyNumberFormat="1" applyFont="1" applyBorder="1" applyAlignment="1" applyProtection="1">
      <alignment horizontal="right" vertical="center"/>
      <protection hidden="1"/>
    </xf>
    <xf numFmtId="3" fontId="5" fillId="0" borderId="22" xfId="1" applyNumberFormat="1" applyFont="1" applyBorder="1" applyAlignment="1" applyProtection="1">
      <alignment horizontal="right" vertical="center"/>
      <protection hidden="1"/>
    </xf>
    <xf numFmtId="3" fontId="5" fillId="0" borderId="0" xfId="1" applyNumberFormat="1" applyFont="1" applyFill="1" applyBorder="1" applyAlignment="1" applyProtection="1">
      <alignment horizontal="right" vertical="center"/>
      <protection hidden="1"/>
    </xf>
    <xf numFmtId="0" fontId="6" fillId="3" borderId="21" xfId="1" applyFont="1" applyFill="1" applyBorder="1" applyAlignment="1" applyProtection="1">
      <alignment horizontal="left" vertical="center"/>
      <protection hidden="1"/>
    </xf>
    <xf numFmtId="0" fontId="2" fillId="3" borderId="21" xfId="1" applyFont="1" applyFill="1" applyBorder="1" applyAlignment="1" applyProtection="1">
      <alignment horizontal="left" vertical="center"/>
      <protection hidden="1"/>
    </xf>
    <xf numFmtId="3" fontId="5" fillId="6" borderId="21" xfId="3" applyNumberFormat="1" applyFont="1" applyFill="1" applyBorder="1" applyAlignment="1" applyProtection="1">
      <alignment horizontal="right" vertical="center"/>
      <protection hidden="1"/>
    </xf>
    <xf numFmtId="0" fontId="2" fillId="4" borderId="22" xfId="1" applyFont="1" applyFill="1" applyBorder="1" applyAlignment="1" applyProtection="1">
      <alignment horizontal="left" vertical="center"/>
      <protection hidden="1"/>
    </xf>
    <xf numFmtId="0" fontId="2" fillId="4" borderId="8" xfId="1" applyFont="1" applyFill="1" applyBorder="1" applyAlignment="1" applyProtection="1">
      <alignment horizontal="left" vertical="center"/>
      <protection hidden="1"/>
    </xf>
    <xf numFmtId="0" fontId="2" fillId="4" borderId="15" xfId="1" applyFont="1" applyFill="1" applyBorder="1" applyAlignment="1" applyProtection="1">
      <alignment horizontal="left" vertical="center"/>
      <protection hidden="1"/>
    </xf>
    <xf numFmtId="0" fontId="2" fillId="0" borderId="21" xfId="1" applyFont="1" applyFill="1" applyBorder="1" applyAlignment="1" applyProtection="1">
      <alignment vertical="center"/>
      <protection hidden="1"/>
    </xf>
    <xf numFmtId="3" fontId="2" fillId="0" borderId="21" xfId="3" applyNumberFormat="1" applyFont="1" applyFill="1" applyBorder="1" applyAlignment="1" applyProtection="1">
      <alignment horizontal="right" vertical="center"/>
      <protection hidden="1"/>
    </xf>
    <xf numFmtId="3" fontId="2" fillId="0" borderId="22" xfId="3" applyNumberFormat="1" applyFont="1" applyFill="1" applyBorder="1" applyAlignment="1" applyProtection="1">
      <alignment horizontal="right" vertical="center"/>
      <protection hidden="1"/>
    </xf>
    <xf numFmtId="0" fontId="2" fillId="0" borderId="22" xfId="1" applyFont="1" applyBorder="1" applyAlignment="1" applyProtection="1">
      <alignment horizontal="left" vertical="center"/>
      <protection hidden="1"/>
    </xf>
    <xf numFmtId="0" fontId="2" fillId="0" borderId="8" xfId="1" applyFont="1" applyBorder="1" applyAlignment="1" applyProtection="1">
      <alignment horizontal="left" vertical="center"/>
      <protection hidden="1"/>
    </xf>
    <xf numFmtId="0" fontId="2" fillId="0" borderId="15" xfId="1" applyFont="1" applyBorder="1" applyAlignment="1" applyProtection="1">
      <alignment horizontal="left" vertical="center"/>
      <protection hidden="1"/>
    </xf>
    <xf numFmtId="0" fontId="6" fillId="0" borderId="24" xfId="2" applyFont="1" applyBorder="1" applyAlignment="1" applyProtection="1">
      <alignment horizontal="right" vertical="center"/>
      <protection hidden="1"/>
    </xf>
    <xf numFmtId="0" fontId="6" fillId="0" borderId="25" xfId="2" applyFont="1" applyBorder="1" applyAlignment="1" applyProtection="1">
      <alignment horizontal="right" vertical="center"/>
      <protection hidden="1"/>
    </xf>
    <xf numFmtId="0" fontId="6" fillId="0" borderId="26" xfId="2" applyFont="1" applyBorder="1" applyAlignment="1" applyProtection="1">
      <alignment horizontal="right" vertical="center"/>
      <protection hidden="1"/>
    </xf>
    <xf numFmtId="0" fontId="4" fillId="0" borderId="27" xfId="2" applyFont="1" applyBorder="1" applyAlignment="1" applyProtection="1">
      <alignment horizontal="right" vertical="center"/>
      <protection hidden="1"/>
    </xf>
    <xf numFmtId="3" fontId="5" fillId="0" borderId="27" xfId="3" applyNumberFormat="1" applyFont="1" applyBorder="1" applyAlignment="1" applyProtection="1">
      <alignment horizontal="right" vertical="center"/>
      <protection hidden="1"/>
    </xf>
    <xf numFmtId="3" fontId="5" fillId="0" borderId="28" xfId="3" applyNumberFormat="1" applyFont="1" applyBorder="1" applyAlignment="1" applyProtection="1">
      <alignment horizontal="right" vertical="center"/>
      <protection hidden="1"/>
    </xf>
    <xf numFmtId="3" fontId="5" fillId="0" borderId="27" xfId="3" applyNumberFormat="1" applyFont="1" applyFill="1" applyBorder="1" applyAlignment="1" applyProtection="1">
      <alignment horizontal="right" vertical="center"/>
      <protection hidden="1"/>
    </xf>
    <xf numFmtId="3" fontId="5" fillId="0" borderId="28" xfId="3" applyNumberFormat="1" applyFont="1" applyFill="1" applyBorder="1" applyAlignment="1" applyProtection="1">
      <alignment horizontal="right" vertical="center"/>
      <protection hidden="1"/>
    </xf>
    <xf numFmtId="0" fontId="2" fillId="0" borderId="0" xfId="1" applyFont="1" applyBorder="1" applyAlignment="1" applyProtection="1">
      <alignment vertical="center"/>
      <protection hidden="1"/>
    </xf>
    <xf numFmtId="3" fontId="2" fillId="0" borderId="0" xfId="1" applyNumberFormat="1" applyFont="1" applyBorder="1" applyAlignment="1" applyProtection="1">
      <alignment horizontal="right" vertical="center"/>
      <protection hidden="1"/>
    </xf>
  </cellXfs>
  <cellStyles count="4">
    <cellStyle name="Ezres 2" xfId="3"/>
    <cellStyle name="Normál" xfId="0" builtinId="0"/>
    <cellStyle name="Normál 2_2014szerkesztett ktgvetés" xfId="2"/>
    <cellStyle name="Normál_KVFORMÁTU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2018.%20&#233;vi%20k&#246;lts&#233;gvet&#233;s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</sheetNames>
    <sheetDataSet>
      <sheetData sheetId="0"/>
      <sheetData sheetId="1">
        <row r="51">
          <cell r="K51">
            <v>0</v>
          </cell>
          <cell r="O51">
            <v>0</v>
          </cell>
          <cell r="S51">
            <v>0</v>
          </cell>
        </row>
      </sheetData>
      <sheetData sheetId="2"/>
      <sheetData sheetId="3">
        <row r="4">
          <cell r="T4" t="str">
            <v>Kötelező feladatok</v>
          </cell>
          <cell r="U4" t="str">
            <v>Önként vállalt feladatok</v>
          </cell>
          <cell r="AF4" t="str">
            <v>Kötelező feladatok</v>
          </cell>
          <cell r="AG4" t="str">
            <v>Önként vállalt feladatok</v>
          </cell>
          <cell r="DI4" t="str">
            <v>Kötelező feladatok</v>
          </cell>
          <cell r="DJ4" t="str">
            <v>Önként vállalt feladatok</v>
          </cell>
        </row>
        <row r="5">
          <cell r="T5">
            <v>100727800</v>
          </cell>
          <cell r="U5">
            <v>0</v>
          </cell>
          <cell r="AF5">
            <v>16000860</v>
          </cell>
          <cell r="AG5">
            <v>0</v>
          </cell>
          <cell r="DI5">
            <v>1698583286</v>
          </cell>
          <cell r="DJ5">
            <v>0</v>
          </cell>
        </row>
        <row r="6">
          <cell r="T6">
            <v>100347800</v>
          </cell>
          <cell r="U6">
            <v>0</v>
          </cell>
          <cell r="AF6">
            <v>5464360</v>
          </cell>
          <cell r="AG6">
            <v>0</v>
          </cell>
          <cell r="DI6">
            <v>1112641286</v>
          </cell>
          <cell r="DJ6">
            <v>0</v>
          </cell>
        </row>
        <row r="7">
          <cell r="T7">
            <v>100347800</v>
          </cell>
          <cell r="U7">
            <v>0</v>
          </cell>
          <cell r="AF7">
            <v>5464360</v>
          </cell>
          <cell r="AG7">
            <v>0</v>
          </cell>
          <cell r="DI7">
            <v>295705127</v>
          </cell>
          <cell r="DJ7">
            <v>0</v>
          </cell>
        </row>
        <row r="8">
          <cell r="T8">
            <v>100347800</v>
          </cell>
          <cell r="AF8">
            <v>0</v>
          </cell>
          <cell r="DI8">
            <v>119781748</v>
          </cell>
          <cell r="DJ8">
            <v>0</v>
          </cell>
        </row>
        <row r="9">
          <cell r="T9">
            <v>0</v>
          </cell>
          <cell r="AF9">
            <v>0</v>
          </cell>
          <cell r="DI9">
            <v>107605284</v>
          </cell>
          <cell r="DJ9">
            <v>0</v>
          </cell>
        </row>
        <row r="10">
          <cell r="T10">
            <v>0</v>
          </cell>
          <cell r="AF10">
            <v>0</v>
          </cell>
          <cell r="DI10">
            <v>68318095</v>
          </cell>
          <cell r="DJ10">
            <v>0</v>
          </cell>
        </row>
        <row r="11">
          <cell r="T11">
            <v>0</v>
          </cell>
          <cell r="AF11">
            <v>5464360</v>
          </cell>
          <cell r="DI11">
            <v>0</v>
          </cell>
          <cell r="DJ11">
            <v>0</v>
          </cell>
        </row>
        <row r="12">
          <cell r="T12">
            <v>0</v>
          </cell>
          <cell r="AF12">
            <v>0</v>
          </cell>
          <cell r="DI12">
            <v>0</v>
          </cell>
          <cell r="DJ12">
            <v>0</v>
          </cell>
        </row>
        <row r="13">
          <cell r="T13">
            <v>0</v>
          </cell>
          <cell r="AF13">
            <v>0</v>
          </cell>
          <cell r="DI13">
            <v>0</v>
          </cell>
          <cell r="DJ13">
            <v>0</v>
          </cell>
        </row>
        <row r="14">
          <cell r="T14">
            <v>0</v>
          </cell>
          <cell r="AF14">
            <v>0</v>
          </cell>
          <cell r="DI14">
            <v>0</v>
          </cell>
          <cell r="DJ14">
            <v>0</v>
          </cell>
        </row>
        <row r="16">
          <cell r="DI16">
            <v>2000000</v>
          </cell>
          <cell r="DJ16">
            <v>0</v>
          </cell>
        </row>
        <row r="17">
          <cell r="DI17">
            <v>789813159</v>
          </cell>
          <cell r="DJ17">
            <v>0</v>
          </cell>
        </row>
        <row r="18">
          <cell r="DI18">
            <v>25123000</v>
          </cell>
          <cell r="DJ18">
            <v>0</v>
          </cell>
        </row>
        <row r="19">
          <cell r="DI19">
            <v>454000000</v>
          </cell>
          <cell r="DJ19">
            <v>0</v>
          </cell>
        </row>
        <row r="20">
          <cell r="DI20">
            <v>0</v>
          </cell>
          <cell r="DJ20">
            <v>0</v>
          </cell>
        </row>
        <row r="21">
          <cell r="DI21">
            <v>0</v>
          </cell>
          <cell r="DJ21">
            <v>0</v>
          </cell>
        </row>
        <row r="22">
          <cell r="DI22">
            <v>0</v>
          </cell>
          <cell r="DJ22">
            <v>0</v>
          </cell>
        </row>
        <row r="23">
          <cell r="DI23">
            <v>195000000</v>
          </cell>
          <cell r="DJ23">
            <v>0</v>
          </cell>
        </row>
        <row r="24">
          <cell r="DI24">
            <v>165000000</v>
          </cell>
          <cell r="DJ24">
            <v>0</v>
          </cell>
        </row>
        <row r="25">
          <cell r="DI25">
            <v>0</v>
          </cell>
          <cell r="DJ25">
            <v>0</v>
          </cell>
        </row>
        <row r="26">
          <cell r="DI26">
            <v>0</v>
          </cell>
          <cell r="DJ26">
            <v>0</v>
          </cell>
        </row>
        <row r="27">
          <cell r="DI27">
            <v>30000000</v>
          </cell>
          <cell r="DJ27">
            <v>0</v>
          </cell>
        </row>
        <row r="28">
          <cell r="DI28">
            <v>246000000</v>
          </cell>
          <cell r="DJ28">
            <v>0</v>
          </cell>
        </row>
        <row r="29">
          <cell r="DI29">
            <v>125000000</v>
          </cell>
          <cell r="DJ29">
            <v>0</v>
          </cell>
        </row>
        <row r="30">
          <cell r="DI30">
            <v>125000000</v>
          </cell>
          <cell r="DJ30">
            <v>0</v>
          </cell>
        </row>
        <row r="31">
          <cell r="DI31">
            <v>0</v>
          </cell>
          <cell r="DJ31">
            <v>0</v>
          </cell>
        </row>
        <row r="32">
          <cell r="DI32">
            <v>11000000</v>
          </cell>
          <cell r="DJ32">
            <v>0</v>
          </cell>
        </row>
        <row r="33">
          <cell r="DI33">
            <v>0</v>
          </cell>
          <cell r="DJ33">
            <v>0</v>
          </cell>
        </row>
        <row r="34">
          <cell r="DI34">
            <v>11000000</v>
          </cell>
          <cell r="DJ34">
            <v>0</v>
          </cell>
        </row>
        <row r="35">
          <cell r="DI35">
            <v>110000000</v>
          </cell>
          <cell r="DJ35">
            <v>0</v>
          </cell>
        </row>
        <row r="36">
          <cell r="DI36">
            <v>110000000</v>
          </cell>
          <cell r="DJ36">
            <v>0</v>
          </cell>
        </row>
        <row r="37">
          <cell r="DI37">
            <v>0</v>
          </cell>
          <cell r="DJ37">
            <v>0</v>
          </cell>
        </row>
        <row r="38">
          <cell r="DI38">
            <v>0</v>
          </cell>
          <cell r="DJ38">
            <v>0</v>
          </cell>
        </row>
        <row r="39">
          <cell r="DI39">
            <v>13000000</v>
          </cell>
          <cell r="DJ39">
            <v>0</v>
          </cell>
        </row>
        <row r="40">
          <cell r="DI40">
            <v>0</v>
          </cell>
          <cell r="DJ40">
            <v>0</v>
          </cell>
        </row>
        <row r="42">
          <cell r="T42">
            <v>0</v>
          </cell>
          <cell r="AF42">
            <v>0</v>
          </cell>
          <cell r="DI42">
            <v>0</v>
          </cell>
          <cell r="DJ42">
            <v>0</v>
          </cell>
        </row>
        <row r="43">
          <cell r="T43">
            <v>0</v>
          </cell>
          <cell r="AF43">
            <v>0</v>
          </cell>
          <cell r="DI43">
            <v>0</v>
          </cell>
          <cell r="DJ43">
            <v>0</v>
          </cell>
        </row>
        <row r="44">
          <cell r="T44">
            <v>0</v>
          </cell>
          <cell r="AF44">
            <v>0</v>
          </cell>
          <cell r="DI44">
            <v>0</v>
          </cell>
          <cell r="DJ44">
            <v>0</v>
          </cell>
        </row>
        <row r="45">
          <cell r="T45">
            <v>380000</v>
          </cell>
          <cell r="U45">
            <v>0</v>
          </cell>
          <cell r="AF45">
            <v>10536500</v>
          </cell>
          <cell r="AG45">
            <v>0</v>
          </cell>
          <cell r="DI45">
            <v>131942000</v>
          </cell>
          <cell r="DJ45">
            <v>0</v>
          </cell>
        </row>
        <row r="46">
          <cell r="T46">
            <v>0</v>
          </cell>
          <cell r="AF46">
            <v>0</v>
          </cell>
          <cell r="DI46">
            <v>0</v>
          </cell>
          <cell r="DJ46">
            <v>0</v>
          </cell>
        </row>
        <row r="47">
          <cell r="T47">
            <v>260000</v>
          </cell>
          <cell r="AF47">
            <v>8625200</v>
          </cell>
          <cell r="DI47">
            <v>94740880</v>
          </cell>
          <cell r="DJ47">
            <v>0</v>
          </cell>
        </row>
        <row r="48">
          <cell r="T48">
            <v>120000</v>
          </cell>
          <cell r="AF48">
            <v>1000000</v>
          </cell>
          <cell r="DI48">
            <v>8800000</v>
          </cell>
          <cell r="DJ48">
            <v>0</v>
          </cell>
        </row>
        <row r="49">
          <cell r="T49">
            <v>0</v>
          </cell>
          <cell r="AF49">
            <v>0</v>
          </cell>
          <cell r="DI49">
            <v>7401575</v>
          </cell>
          <cell r="DJ49">
            <v>0</v>
          </cell>
        </row>
        <row r="50">
          <cell r="T50">
            <v>0</v>
          </cell>
          <cell r="AF50">
            <v>0</v>
          </cell>
          <cell r="DI50">
            <v>7401575</v>
          </cell>
          <cell r="DJ50">
            <v>0</v>
          </cell>
        </row>
        <row r="51">
          <cell r="T51">
            <v>0</v>
          </cell>
          <cell r="AF51">
            <v>0</v>
          </cell>
          <cell r="DI51">
            <v>0</v>
          </cell>
          <cell r="DJ51">
            <v>0</v>
          </cell>
        </row>
        <row r="52">
          <cell r="T52">
            <v>0</v>
          </cell>
          <cell r="AF52">
            <v>0</v>
          </cell>
          <cell r="DI52">
            <v>0</v>
          </cell>
          <cell r="DJ52">
            <v>0</v>
          </cell>
        </row>
        <row r="53">
          <cell r="T53">
            <v>0</v>
          </cell>
          <cell r="AF53">
            <v>0</v>
          </cell>
          <cell r="DI53">
            <v>3386000</v>
          </cell>
          <cell r="DJ53">
            <v>0</v>
          </cell>
        </row>
        <row r="54">
          <cell r="T54">
            <v>0</v>
          </cell>
          <cell r="AF54">
            <v>911300</v>
          </cell>
          <cell r="DI54">
            <v>17613545</v>
          </cell>
          <cell r="DJ54">
            <v>0</v>
          </cell>
        </row>
        <row r="55">
          <cell r="T55">
            <v>0</v>
          </cell>
          <cell r="AF55">
            <v>0</v>
          </cell>
          <cell r="DI55">
            <v>0</v>
          </cell>
          <cell r="DJ55">
            <v>0</v>
          </cell>
        </row>
        <row r="56">
          <cell r="T56">
            <v>0</v>
          </cell>
          <cell r="AF56">
            <v>0</v>
          </cell>
          <cell r="DI56">
            <v>0</v>
          </cell>
          <cell r="DJ56">
            <v>0</v>
          </cell>
        </row>
        <row r="64">
          <cell r="DI64">
            <v>0</v>
          </cell>
        </row>
        <row r="65">
          <cell r="DI65">
            <v>0</v>
          </cell>
        </row>
        <row r="66">
          <cell r="DI66">
            <v>1654625287</v>
          </cell>
        </row>
        <row r="67">
          <cell r="DI67">
            <v>1549850287</v>
          </cell>
        </row>
        <row r="68">
          <cell r="DI68">
            <v>0</v>
          </cell>
        </row>
        <row r="70">
          <cell r="DI70">
            <v>0</v>
          </cell>
        </row>
        <row r="71">
          <cell r="DI71">
            <v>0</v>
          </cell>
        </row>
        <row r="72">
          <cell r="DI72">
            <v>1549850287</v>
          </cell>
        </row>
        <row r="73">
          <cell r="DI73">
            <v>104775000</v>
          </cell>
        </row>
        <row r="87">
          <cell r="DI87">
            <v>3353208573</v>
          </cell>
          <cell r="DJ87">
            <v>0</v>
          </cell>
        </row>
        <row r="88">
          <cell r="DI88">
            <v>0</v>
          </cell>
          <cell r="DJ88">
            <v>0</v>
          </cell>
        </row>
        <row r="89">
          <cell r="DI89">
            <v>1160784359</v>
          </cell>
          <cell r="DJ89">
            <v>0</v>
          </cell>
        </row>
        <row r="90">
          <cell r="DI90">
            <v>1160784359</v>
          </cell>
          <cell r="DJ90">
            <v>0</v>
          </cell>
        </row>
        <row r="91">
          <cell r="DI91">
            <v>0</v>
          </cell>
          <cell r="DJ91">
            <v>0</v>
          </cell>
        </row>
        <row r="92">
          <cell r="DI92">
            <v>0</v>
          </cell>
          <cell r="DJ92">
            <v>0</v>
          </cell>
        </row>
        <row r="93">
          <cell r="DI93">
            <v>0</v>
          </cell>
          <cell r="DJ93">
            <v>0</v>
          </cell>
        </row>
        <row r="94">
          <cell r="DI94">
            <v>0</v>
          </cell>
          <cell r="DJ94">
            <v>0</v>
          </cell>
        </row>
        <row r="95">
          <cell r="DI95">
            <v>0</v>
          </cell>
          <cell r="DJ95">
            <v>0</v>
          </cell>
        </row>
        <row r="96">
          <cell r="DI96">
            <v>1160784359</v>
          </cell>
          <cell r="DJ96">
            <v>0</v>
          </cell>
        </row>
        <row r="97">
          <cell r="DI97">
            <v>1160784359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4"/>
  <sheetViews>
    <sheetView tabSelected="1" workbookViewId="0">
      <selection sqref="A1:Z104"/>
    </sheetView>
  </sheetViews>
  <sheetFormatPr defaultRowHeight="15"/>
  <sheetData>
    <row r="1" spans="1:26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5"/>
      <c r="I1" s="6" t="s">
        <v>5</v>
      </c>
      <c r="J1" s="7" t="s">
        <v>6</v>
      </c>
      <c r="K1" s="8"/>
      <c r="L1" s="8"/>
      <c r="M1" s="9"/>
      <c r="N1" s="7" t="s">
        <v>6</v>
      </c>
      <c r="O1" s="8"/>
      <c r="P1" s="8"/>
      <c r="Q1" s="9"/>
      <c r="R1" s="7" t="s">
        <v>6</v>
      </c>
      <c r="S1" s="8"/>
      <c r="T1" s="8"/>
      <c r="U1" s="9"/>
      <c r="V1" s="7" t="s">
        <v>6</v>
      </c>
      <c r="W1" s="8"/>
      <c r="X1" s="8"/>
      <c r="Y1" s="9"/>
      <c r="Z1" s="10"/>
    </row>
    <row r="2" spans="1:26">
      <c r="A2" s="11"/>
      <c r="B2" s="12"/>
      <c r="C2" s="12"/>
      <c r="D2" s="12"/>
      <c r="E2" s="13"/>
      <c r="F2" s="14"/>
      <c r="G2" s="14"/>
      <c r="H2" s="15"/>
      <c r="I2" s="16"/>
      <c r="J2" s="7" t="s">
        <v>7</v>
      </c>
      <c r="K2" s="8"/>
      <c r="L2" s="8"/>
      <c r="M2" s="9"/>
      <c r="N2" s="7" t="s">
        <v>8</v>
      </c>
      <c r="O2" s="8"/>
      <c r="P2" s="8"/>
      <c r="Q2" s="9"/>
      <c r="R2" s="7" t="s">
        <v>9</v>
      </c>
      <c r="S2" s="8"/>
      <c r="T2" s="8"/>
      <c r="U2" s="9"/>
      <c r="V2" s="17" t="s">
        <v>10</v>
      </c>
      <c r="W2" s="18"/>
      <c r="X2" s="18"/>
      <c r="Y2" s="19"/>
      <c r="Z2" s="20"/>
    </row>
    <row r="3" spans="1:26" ht="60">
      <c r="A3" s="21"/>
      <c r="B3" s="22"/>
      <c r="C3" s="22"/>
      <c r="D3" s="22"/>
      <c r="E3" s="23"/>
      <c r="F3" s="24"/>
      <c r="G3" s="24"/>
      <c r="H3" s="25"/>
      <c r="I3" s="26"/>
      <c r="J3" s="27" t="s">
        <v>11</v>
      </c>
      <c r="K3" s="27" t="s">
        <v>12</v>
      </c>
      <c r="L3" s="27" t="s">
        <v>13</v>
      </c>
      <c r="M3" s="28" t="s">
        <v>10</v>
      </c>
      <c r="N3" s="27" t="s">
        <v>11</v>
      </c>
      <c r="O3" s="27" t="s">
        <v>12</v>
      </c>
      <c r="P3" s="27" t="s">
        <v>13</v>
      </c>
      <c r="Q3" s="28" t="s">
        <v>10</v>
      </c>
      <c r="R3" s="27" t="s">
        <v>11</v>
      </c>
      <c r="S3" s="27" t="s">
        <v>12</v>
      </c>
      <c r="T3" s="27" t="s">
        <v>13</v>
      </c>
      <c r="U3" s="28" t="s">
        <v>10</v>
      </c>
      <c r="V3" s="29" t="s">
        <v>11</v>
      </c>
      <c r="W3" s="29" t="s">
        <v>12</v>
      </c>
      <c r="X3" s="29" t="s">
        <v>13</v>
      </c>
      <c r="Y3" s="29" t="s">
        <v>10</v>
      </c>
      <c r="Z3" s="30"/>
    </row>
    <row r="4" spans="1:26" ht="23.25">
      <c r="A4" s="31">
        <v>101</v>
      </c>
      <c r="B4" s="32">
        <v>1</v>
      </c>
      <c r="C4" s="33" t="s">
        <v>14</v>
      </c>
      <c r="D4" s="33"/>
      <c r="E4" s="33"/>
      <c r="F4" s="33"/>
      <c r="G4" s="33"/>
      <c r="H4" s="33"/>
      <c r="I4" s="33"/>
      <c r="J4" s="34">
        <f>J5+J18+J44</f>
        <v>402151200</v>
      </c>
      <c r="K4" s="34">
        <f>K5+K18+K44</f>
        <v>0</v>
      </c>
      <c r="L4" s="34">
        <f>L5+L18+L44</f>
        <v>0</v>
      </c>
      <c r="M4" s="34">
        <f>M5+M18+M44</f>
        <v>402151200</v>
      </c>
      <c r="N4" s="34">
        <f>N5+N18+N44+N61</f>
        <v>43841740</v>
      </c>
      <c r="O4" s="34">
        <f>O5+O18+O44+O61</f>
        <v>0</v>
      </c>
      <c r="P4" s="34">
        <f>P5+P18+P44+P61</f>
        <v>0</v>
      </c>
      <c r="Q4" s="35">
        <f>Q5+Q18+Q44+Q61</f>
        <v>43841740</v>
      </c>
      <c r="R4" s="34">
        <f>R5+R18+R44</f>
        <v>4297993521</v>
      </c>
      <c r="S4" s="34">
        <f>S5+S18+S44</f>
        <v>0</v>
      </c>
      <c r="T4" s="34">
        <f>T5+T18+T44</f>
        <v>0</v>
      </c>
      <c r="U4" s="34">
        <f>U5+U18+U44</f>
        <v>4199116521</v>
      </c>
      <c r="V4" s="36">
        <f>J4+N4+R4</f>
        <v>4743986461</v>
      </c>
      <c r="W4" s="36">
        <f>K4+O4+S4</f>
        <v>0</v>
      </c>
      <c r="X4" s="36">
        <v>0</v>
      </c>
      <c r="Y4" s="37">
        <f>SUM(V4:X4)</f>
        <v>4743986461</v>
      </c>
      <c r="Z4" s="38"/>
    </row>
    <row r="5" spans="1:26">
      <c r="A5" s="39"/>
      <c r="B5" s="40"/>
      <c r="C5" s="41">
        <v>1</v>
      </c>
      <c r="D5" s="42" t="s">
        <v>15</v>
      </c>
      <c r="E5" s="41"/>
      <c r="F5" s="41"/>
      <c r="G5" s="41"/>
      <c r="H5" s="41"/>
      <c r="I5" s="43" t="s">
        <v>16</v>
      </c>
      <c r="J5" s="44">
        <f>J6+J13+J14+J15+J16+J17</f>
        <v>401771200</v>
      </c>
      <c r="K5" s="44">
        <f>K6+K13+K14+K15+K16+K17</f>
        <v>0</v>
      </c>
      <c r="L5" s="45"/>
      <c r="M5" s="45">
        <f>SUM(J5:L5)</f>
        <v>401771200</v>
      </c>
      <c r="N5" s="44">
        <f t="shared" ref="N5:U5" si="0">N6+N13+N14+N15+N16+N17</f>
        <v>32393940</v>
      </c>
      <c r="O5" s="44">
        <f t="shared" si="0"/>
        <v>0</v>
      </c>
      <c r="P5" s="44">
        <f t="shared" si="0"/>
        <v>0</v>
      </c>
      <c r="Q5" s="45">
        <f t="shared" si="0"/>
        <v>32393940</v>
      </c>
      <c r="R5" s="44">
        <f t="shared" si="0"/>
        <v>3402634826</v>
      </c>
      <c r="S5" s="44">
        <f t="shared" si="0"/>
        <v>0</v>
      </c>
      <c r="T5" s="44">
        <f t="shared" si="0"/>
        <v>0</v>
      </c>
      <c r="U5" s="45">
        <f t="shared" si="0"/>
        <v>3402634826</v>
      </c>
      <c r="V5" s="46">
        <f t="shared" ref="V5:W36" si="1">J5+N5+R5</f>
        <v>3836799966</v>
      </c>
      <c r="W5" s="47">
        <v>0</v>
      </c>
      <c r="X5" s="47">
        <v>0</v>
      </c>
      <c r="Y5" s="37">
        <f t="shared" ref="Y5:Y68" si="2">SUM(V5:X5)</f>
        <v>3836799966</v>
      </c>
      <c r="Z5" s="48"/>
    </row>
    <row r="6" spans="1:26">
      <c r="A6" s="49"/>
      <c r="B6" s="50"/>
      <c r="C6" s="50"/>
      <c r="D6" s="51">
        <v>1</v>
      </c>
      <c r="E6" s="50" t="s">
        <v>17</v>
      </c>
      <c r="F6" s="51"/>
      <c r="G6" s="51"/>
      <c r="H6" s="51"/>
      <c r="I6" s="40" t="s">
        <v>18</v>
      </c>
      <c r="J6" s="52">
        <f t="shared" ref="J6:U6" si="3">SUM(J7:J12)</f>
        <v>401771200</v>
      </c>
      <c r="K6" s="52">
        <f t="shared" si="3"/>
        <v>0</v>
      </c>
      <c r="L6" s="52"/>
      <c r="M6" s="52">
        <f t="shared" si="3"/>
        <v>401771200</v>
      </c>
      <c r="N6" s="52">
        <f t="shared" si="3"/>
        <v>26929580</v>
      </c>
      <c r="O6" s="52">
        <f t="shared" si="3"/>
        <v>0</v>
      </c>
      <c r="P6" s="52">
        <f t="shared" si="3"/>
        <v>0</v>
      </c>
      <c r="Q6" s="53">
        <f t="shared" si="3"/>
        <v>26929580</v>
      </c>
      <c r="R6" s="52">
        <f t="shared" si="3"/>
        <v>3334316731</v>
      </c>
      <c r="S6" s="52">
        <f t="shared" si="3"/>
        <v>0</v>
      </c>
      <c r="T6" s="52"/>
      <c r="U6" s="53">
        <f t="shared" si="3"/>
        <v>3334316731</v>
      </c>
      <c r="V6" s="54">
        <f t="shared" si="1"/>
        <v>3763017511</v>
      </c>
      <c r="W6" s="54">
        <f>K6+O6+S6</f>
        <v>0</v>
      </c>
      <c r="X6" s="54"/>
      <c r="Y6" s="37">
        <f t="shared" si="2"/>
        <v>3763017511</v>
      </c>
      <c r="Z6" s="48"/>
    </row>
    <row r="7" spans="1:26">
      <c r="A7" s="49"/>
      <c r="B7" s="50"/>
      <c r="C7" s="50"/>
      <c r="D7" s="40"/>
      <c r="E7" s="51">
        <v>1</v>
      </c>
      <c r="F7" s="50" t="s">
        <v>19</v>
      </c>
      <c r="G7" s="51"/>
      <c r="H7" s="51"/>
      <c r="I7" s="55" t="s">
        <v>20</v>
      </c>
      <c r="J7" s="56" t="str">
        <f>'[1]bevételi tábla 4.sz.'!T4</f>
        <v>Kötelező feladatok</v>
      </c>
      <c r="K7" s="56" t="str">
        <f>'[1]bevételi tábla 4.sz.'!U4</f>
        <v>Önként vállalt feladatok</v>
      </c>
      <c r="L7" s="57"/>
      <c r="M7" s="57">
        <f>SUM(J7:L7)</f>
        <v>0</v>
      </c>
      <c r="N7" s="56" t="str">
        <f>'[1]bevételi tábla 4.sz.'!AF4</f>
        <v>Kötelező feladatok</v>
      </c>
      <c r="O7" s="56" t="str">
        <f>'[1]bevételi tábla 4.sz.'!AG4</f>
        <v>Önként vállalt feladatok</v>
      </c>
      <c r="P7" s="56"/>
      <c r="Q7" s="57">
        <f>SUM(N7:P7)</f>
        <v>0</v>
      </c>
      <c r="R7" s="56" t="str">
        <f>'[1]bevételi tábla 4.sz.'!DI4</f>
        <v>Kötelező feladatok</v>
      </c>
      <c r="S7" s="56" t="str">
        <f>'[1]bevételi tábla 4.sz.'!DJ4</f>
        <v>Önként vállalt feladatok</v>
      </c>
      <c r="T7" s="56"/>
      <c r="U7" s="57">
        <f>SUM(R7:T7)</f>
        <v>0</v>
      </c>
      <c r="V7" s="54" t="e">
        <f t="shared" si="1"/>
        <v>#VALUE!</v>
      </c>
      <c r="W7" s="54" t="e">
        <f t="shared" si="1"/>
        <v>#VALUE!</v>
      </c>
      <c r="X7" s="54"/>
      <c r="Y7" s="37" t="e">
        <f t="shared" si="2"/>
        <v>#VALUE!</v>
      </c>
      <c r="Z7" s="58"/>
    </row>
    <row r="8" spans="1:26">
      <c r="A8" s="49"/>
      <c r="B8" s="50"/>
      <c r="C8" s="50"/>
      <c r="D8" s="40"/>
      <c r="E8" s="51">
        <v>2</v>
      </c>
      <c r="F8" s="50" t="s">
        <v>21</v>
      </c>
      <c r="G8" s="51"/>
      <c r="H8" s="51"/>
      <c r="I8" s="55" t="s">
        <v>22</v>
      </c>
      <c r="J8" s="56">
        <f>'[1]bevételi tábla 4.sz.'!T5</f>
        <v>100727800</v>
      </c>
      <c r="K8" s="56">
        <f>'[1]bevételi tábla 4.sz.'!U5</f>
        <v>0</v>
      </c>
      <c r="L8" s="57"/>
      <c r="M8" s="57">
        <f t="shared" ref="M8:M17" si="4">SUM(J8:L8)</f>
        <v>100727800</v>
      </c>
      <c r="N8" s="56">
        <f>'[1]bevételi tábla 4.sz.'!AF5</f>
        <v>16000860</v>
      </c>
      <c r="O8" s="56">
        <f>'[1]bevételi tábla 4.sz.'!AG5</f>
        <v>0</v>
      </c>
      <c r="P8" s="56"/>
      <c r="Q8" s="57">
        <f t="shared" ref="Q8:Q17" si="5">SUM(N8:P8)</f>
        <v>16000860</v>
      </c>
      <c r="R8" s="56">
        <f>'[1]bevételi tábla 4.sz.'!DI5</f>
        <v>1698583286</v>
      </c>
      <c r="S8" s="56">
        <f>'[1]bevételi tábla 4.sz.'!DJ5</f>
        <v>0</v>
      </c>
      <c r="T8" s="56"/>
      <c r="U8" s="57">
        <f t="shared" ref="U8:U17" si="6">SUM(R8:T8)</f>
        <v>1698583286</v>
      </c>
      <c r="V8" s="54">
        <f t="shared" si="1"/>
        <v>1815311946</v>
      </c>
      <c r="W8" s="54">
        <f t="shared" si="1"/>
        <v>0</v>
      </c>
      <c r="X8" s="54"/>
      <c r="Y8" s="37">
        <f t="shared" si="2"/>
        <v>1815311946</v>
      </c>
      <c r="Z8" s="58"/>
    </row>
    <row r="9" spans="1:26">
      <c r="A9" s="49"/>
      <c r="B9" s="50"/>
      <c r="C9" s="50"/>
      <c r="D9" s="40"/>
      <c r="E9" s="51">
        <v>3</v>
      </c>
      <c r="F9" s="50" t="s">
        <v>23</v>
      </c>
      <c r="G9" s="51"/>
      <c r="H9" s="51"/>
      <c r="I9" s="55" t="s">
        <v>24</v>
      </c>
      <c r="J9" s="56">
        <f>'[1]bevételi tábla 4.sz.'!T6</f>
        <v>100347800</v>
      </c>
      <c r="K9" s="56">
        <f>'[1]bevételi tábla 4.sz.'!U6</f>
        <v>0</v>
      </c>
      <c r="L9" s="57"/>
      <c r="M9" s="57">
        <f t="shared" si="4"/>
        <v>100347800</v>
      </c>
      <c r="N9" s="56">
        <f>'[1]bevételi tábla 4.sz.'!AF6</f>
        <v>5464360</v>
      </c>
      <c r="O9" s="56">
        <f>'[1]bevételi tábla 4.sz.'!AG6</f>
        <v>0</v>
      </c>
      <c r="P9" s="56"/>
      <c r="Q9" s="57">
        <f t="shared" si="5"/>
        <v>5464360</v>
      </c>
      <c r="R9" s="56">
        <f>'[1]bevételi tábla 4.sz.'!DI6</f>
        <v>1112641286</v>
      </c>
      <c r="S9" s="56">
        <f>'[1]bevételi tábla 4.sz.'!DJ6</f>
        <v>0</v>
      </c>
      <c r="T9" s="56"/>
      <c r="U9" s="57">
        <f t="shared" si="6"/>
        <v>1112641286</v>
      </c>
      <c r="V9" s="54">
        <f t="shared" si="1"/>
        <v>1218453446</v>
      </c>
      <c r="W9" s="54">
        <f t="shared" si="1"/>
        <v>0</v>
      </c>
      <c r="X9" s="54"/>
      <c r="Y9" s="37">
        <f t="shared" si="2"/>
        <v>1218453446</v>
      </c>
      <c r="Z9" s="58"/>
    </row>
    <row r="10" spans="1:26">
      <c r="A10" s="49"/>
      <c r="B10" s="50"/>
      <c r="C10" s="50"/>
      <c r="D10" s="40"/>
      <c r="E10" s="51">
        <v>4</v>
      </c>
      <c r="F10" s="50" t="s">
        <v>25</v>
      </c>
      <c r="G10" s="51"/>
      <c r="H10" s="51"/>
      <c r="I10" s="55" t="s">
        <v>26</v>
      </c>
      <c r="J10" s="56">
        <f>'[1]bevételi tábla 4.sz.'!T7</f>
        <v>100347800</v>
      </c>
      <c r="K10" s="56">
        <f>'[1]bevételi tábla 4.sz.'!U7</f>
        <v>0</v>
      </c>
      <c r="L10" s="57"/>
      <c r="M10" s="57">
        <f t="shared" si="4"/>
        <v>100347800</v>
      </c>
      <c r="N10" s="56">
        <f>'[1]bevételi tábla 4.sz.'!AF7</f>
        <v>5464360</v>
      </c>
      <c r="O10" s="56">
        <f>'[1]bevételi tábla 4.sz.'!AG7</f>
        <v>0</v>
      </c>
      <c r="P10" s="56"/>
      <c r="Q10" s="57">
        <f t="shared" si="5"/>
        <v>5464360</v>
      </c>
      <c r="R10" s="56">
        <f>'[1]bevételi tábla 4.sz.'!DI7</f>
        <v>295705127</v>
      </c>
      <c r="S10" s="56">
        <f>'[1]bevételi tábla 4.sz.'!DJ7</f>
        <v>0</v>
      </c>
      <c r="T10" s="56"/>
      <c r="U10" s="57">
        <f t="shared" si="6"/>
        <v>295705127</v>
      </c>
      <c r="V10" s="54">
        <f t="shared" si="1"/>
        <v>401517287</v>
      </c>
      <c r="W10" s="54">
        <f t="shared" si="1"/>
        <v>0</v>
      </c>
      <c r="X10" s="54"/>
      <c r="Y10" s="37">
        <f t="shared" si="2"/>
        <v>401517287</v>
      </c>
      <c r="Z10" s="58"/>
    </row>
    <row r="11" spans="1:26">
      <c r="A11" s="49"/>
      <c r="B11" s="50"/>
      <c r="C11" s="50"/>
      <c r="D11" s="40"/>
      <c r="E11" s="51">
        <v>5</v>
      </c>
      <c r="F11" s="50" t="s">
        <v>27</v>
      </c>
      <c r="G11" s="51"/>
      <c r="H11" s="51"/>
      <c r="I11" s="55" t="s">
        <v>28</v>
      </c>
      <c r="J11" s="56">
        <f>'[1]bevételi tábla 4.sz.'!T8</f>
        <v>100347800</v>
      </c>
      <c r="K11" s="56">
        <f>'[1]bevételi tábla 4.sz.'!U8</f>
        <v>0</v>
      </c>
      <c r="L11" s="57"/>
      <c r="M11" s="57">
        <f t="shared" si="4"/>
        <v>100347800</v>
      </c>
      <c r="N11" s="56">
        <f>'[1]bevételi tábla 4.sz.'!AF8</f>
        <v>0</v>
      </c>
      <c r="O11" s="56">
        <f>'[1]bevételi tábla 4.sz.'!AG8</f>
        <v>0</v>
      </c>
      <c r="P11" s="56"/>
      <c r="Q11" s="57">
        <f t="shared" si="5"/>
        <v>0</v>
      </c>
      <c r="R11" s="56">
        <f>'[1]bevételi tábla 4.sz.'!DI8</f>
        <v>119781748</v>
      </c>
      <c r="S11" s="56">
        <f>'[1]bevételi tábla 4.sz.'!DJ8</f>
        <v>0</v>
      </c>
      <c r="T11" s="56"/>
      <c r="U11" s="57">
        <f t="shared" si="6"/>
        <v>119781748</v>
      </c>
      <c r="V11" s="54">
        <f t="shared" si="1"/>
        <v>220129548</v>
      </c>
      <c r="W11" s="54">
        <f t="shared" si="1"/>
        <v>0</v>
      </c>
      <c r="X11" s="54"/>
      <c r="Y11" s="37">
        <f t="shared" si="2"/>
        <v>220129548</v>
      </c>
      <c r="Z11" s="58"/>
    </row>
    <row r="12" spans="1:26">
      <c r="A12" s="49"/>
      <c r="B12" s="50"/>
      <c r="C12" s="50"/>
      <c r="D12" s="40"/>
      <c r="E12" s="51">
        <v>6</v>
      </c>
      <c r="F12" s="50" t="s">
        <v>29</v>
      </c>
      <c r="G12" s="51"/>
      <c r="H12" s="51"/>
      <c r="I12" s="55" t="s">
        <v>30</v>
      </c>
      <c r="J12" s="56">
        <f>'[1]bevételi tábla 4.sz.'!T9</f>
        <v>0</v>
      </c>
      <c r="K12" s="56">
        <f>'[1]bevételi tábla 4.sz.'!U9</f>
        <v>0</v>
      </c>
      <c r="L12" s="57"/>
      <c r="M12" s="57">
        <f t="shared" si="4"/>
        <v>0</v>
      </c>
      <c r="N12" s="56">
        <f>'[1]bevételi tábla 4.sz.'!AF9</f>
        <v>0</v>
      </c>
      <c r="O12" s="56">
        <f>'[1]bevételi tábla 4.sz.'!AG9</f>
        <v>0</v>
      </c>
      <c r="P12" s="56"/>
      <c r="Q12" s="57">
        <f t="shared" si="5"/>
        <v>0</v>
      </c>
      <c r="R12" s="56">
        <f>'[1]bevételi tábla 4.sz.'!DI9</f>
        <v>107605284</v>
      </c>
      <c r="S12" s="56">
        <f>'[1]bevételi tábla 4.sz.'!DJ9</f>
        <v>0</v>
      </c>
      <c r="T12" s="56"/>
      <c r="U12" s="57">
        <f t="shared" si="6"/>
        <v>107605284</v>
      </c>
      <c r="V12" s="54">
        <f t="shared" si="1"/>
        <v>107605284</v>
      </c>
      <c r="W12" s="54">
        <f t="shared" si="1"/>
        <v>0</v>
      </c>
      <c r="X12" s="54"/>
      <c r="Y12" s="37">
        <f t="shared" si="2"/>
        <v>107605284</v>
      </c>
      <c r="Z12" s="58"/>
    </row>
    <row r="13" spans="1:26">
      <c r="A13" s="49"/>
      <c r="B13" s="50"/>
      <c r="C13" s="50"/>
      <c r="D13" s="51">
        <v>2</v>
      </c>
      <c r="E13" s="50" t="s">
        <v>31</v>
      </c>
      <c r="F13" s="51"/>
      <c r="G13" s="51"/>
      <c r="H13" s="51"/>
      <c r="I13" s="50" t="s">
        <v>32</v>
      </c>
      <c r="J13" s="56">
        <f>'[1]bevételi tábla 4.sz.'!T10</f>
        <v>0</v>
      </c>
      <c r="K13" s="56">
        <f>'[1]bevételi tábla 4.sz.'!U10</f>
        <v>0</v>
      </c>
      <c r="L13" s="57"/>
      <c r="M13" s="57">
        <f t="shared" si="4"/>
        <v>0</v>
      </c>
      <c r="N13" s="56">
        <f>'[1]bevételi tábla 4.sz.'!AF10</f>
        <v>0</v>
      </c>
      <c r="O13" s="56">
        <f>'[1]bevételi tábla 4.sz.'!AG10</f>
        <v>0</v>
      </c>
      <c r="P13" s="56"/>
      <c r="Q13" s="57">
        <f t="shared" si="5"/>
        <v>0</v>
      </c>
      <c r="R13" s="56">
        <f>'[1]bevételi tábla 4.sz.'!DI10</f>
        <v>68318095</v>
      </c>
      <c r="S13" s="56">
        <f>'[1]bevételi tábla 4.sz.'!DJ10</f>
        <v>0</v>
      </c>
      <c r="T13" s="56"/>
      <c r="U13" s="57">
        <f t="shared" si="6"/>
        <v>68318095</v>
      </c>
      <c r="V13" s="54">
        <f t="shared" si="1"/>
        <v>68318095</v>
      </c>
      <c r="W13" s="54">
        <f t="shared" si="1"/>
        <v>0</v>
      </c>
      <c r="X13" s="54"/>
      <c r="Y13" s="37">
        <f t="shared" si="2"/>
        <v>68318095</v>
      </c>
      <c r="Z13" s="59"/>
    </row>
    <row r="14" spans="1:26">
      <c r="A14" s="49"/>
      <c r="B14" s="50"/>
      <c r="C14" s="50"/>
      <c r="D14" s="51">
        <v>3</v>
      </c>
      <c r="E14" s="50" t="s">
        <v>33</v>
      </c>
      <c r="F14" s="60"/>
      <c r="G14" s="60"/>
      <c r="H14" s="60"/>
      <c r="I14" s="55" t="s">
        <v>34</v>
      </c>
      <c r="J14" s="56">
        <f>'[1]bevételi tábla 4.sz.'!T11</f>
        <v>0</v>
      </c>
      <c r="K14" s="56">
        <f>'[1]bevételi tábla 4.sz.'!U11</f>
        <v>0</v>
      </c>
      <c r="L14" s="57"/>
      <c r="M14" s="57">
        <f t="shared" si="4"/>
        <v>0</v>
      </c>
      <c r="N14" s="56">
        <f>'[1]bevételi tábla 4.sz.'!AF11</f>
        <v>5464360</v>
      </c>
      <c r="O14" s="56">
        <f>'[1]bevételi tábla 4.sz.'!AG11</f>
        <v>0</v>
      </c>
      <c r="P14" s="56"/>
      <c r="Q14" s="57">
        <f t="shared" si="5"/>
        <v>5464360</v>
      </c>
      <c r="R14" s="56">
        <f>'[1]bevételi tábla 4.sz.'!DI11</f>
        <v>0</v>
      </c>
      <c r="S14" s="56">
        <f>'[1]bevételi tábla 4.sz.'!DJ11</f>
        <v>0</v>
      </c>
      <c r="T14" s="56"/>
      <c r="U14" s="57">
        <f t="shared" si="6"/>
        <v>0</v>
      </c>
      <c r="V14" s="54">
        <f t="shared" si="1"/>
        <v>5464360</v>
      </c>
      <c r="W14" s="54">
        <f t="shared" si="1"/>
        <v>0</v>
      </c>
      <c r="X14" s="54"/>
      <c r="Y14" s="37">
        <f t="shared" si="2"/>
        <v>5464360</v>
      </c>
      <c r="Z14" s="58"/>
    </row>
    <row r="15" spans="1:26">
      <c r="A15" s="49"/>
      <c r="B15" s="50"/>
      <c r="C15" s="50"/>
      <c r="D15" s="51">
        <v>4</v>
      </c>
      <c r="E15" s="50" t="s">
        <v>35</v>
      </c>
      <c r="F15" s="60"/>
      <c r="G15" s="60"/>
      <c r="H15" s="60"/>
      <c r="I15" s="55" t="s">
        <v>36</v>
      </c>
      <c r="J15" s="56">
        <f>'[1]bevételi tábla 4.sz.'!T12</f>
        <v>0</v>
      </c>
      <c r="K15" s="56">
        <f>'[1]bevételi tábla 4.sz.'!U12</f>
        <v>0</v>
      </c>
      <c r="L15" s="57"/>
      <c r="M15" s="57">
        <f t="shared" si="4"/>
        <v>0</v>
      </c>
      <c r="N15" s="56">
        <f>'[1]bevételi tábla 4.sz.'!AF12</f>
        <v>0</v>
      </c>
      <c r="O15" s="56">
        <f>'[1]bevételi tábla 4.sz.'!AG12</f>
        <v>0</v>
      </c>
      <c r="P15" s="56"/>
      <c r="Q15" s="57">
        <f t="shared" si="5"/>
        <v>0</v>
      </c>
      <c r="R15" s="56">
        <f>'[1]bevételi tábla 4.sz.'!DI12</f>
        <v>0</v>
      </c>
      <c r="S15" s="56">
        <f>'[1]bevételi tábla 4.sz.'!DJ12</f>
        <v>0</v>
      </c>
      <c r="T15" s="56"/>
      <c r="U15" s="57">
        <f t="shared" si="6"/>
        <v>0</v>
      </c>
      <c r="V15" s="54">
        <f t="shared" si="1"/>
        <v>0</v>
      </c>
      <c r="W15" s="54">
        <f t="shared" si="1"/>
        <v>0</v>
      </c>
      <c r="X15" s="54"/>
      <c r="Y15" s="37">
        <f t="shared" si="2"/>
        <v>0</v>
      </c>
      <c r="Z15" s="58"/>
    </row>
    <row r="16" spans="1:26">
      <c r="A16" s="49"/>
      <c r="B16" s="50"/>
      <c r="C16" s="50"/>
      <c r="D16" s="51">
        <v>5</v>
      </c>
      <c r="E16" s="50" t="s">
        <v>37</v>
      </c>
      <c r="F16" s="60"/>
      <c r="G16" s="60"/>
      <c r="H16" s="60"/>
      <c r="I16" s="55" t="s">
        <v>38</v>
      </c>
      <c r="J16" s="56">
        <f>'[1]bevételi tábla 4.sz.'!T13</f>
        <v>0</v>
      </c>
      <c r="K16" s="56">
        <f>'[1]bevételi tábla 4.sz.'!U13</f>
        <v>0</v>
      </c>
      <c r="L16" s="57"/>
      <c r="M16" s="57">
        <f t="shared" si="4"/>
        <v>0</v>
      </c>
      <c r="N16" s="56">
        <f>'[1]bevételi tábla 4.sz.'!AF13</f>
        <v>0</v>
      </c>
      <c r="O16" s="56">
        <f>'[1]bevételi tábla 4.sz.'!AG13</f>
        <v>0</v>
      </c>
      <c r="P16" s="56"/>
      <c r="Q16" s="57">
        <f t="shared" si="5"/>
        <v>0</v>
      </c>
      <c r="R16" s="56">
        <f>'[1]bevételi tábla 4.sz.'!DI13</f>
        <v>0</v>
      </c>
      <c r="S16" s="56">
        <f>'[1]bevételi tábla 4.sz.'!DJ13</f>
        <v>0</v>
      </c>
      <c r="T16" s="56"/>
      <c r="U16" s="57">
        <f t="shared" si="6"/>
        <v>0</v>
      </c>
      <c r="V16" s="54">
        <f t="shared" si="1"/>
        <v>0</v>
      </c>
      <c r="W16" s="54">
        <f t="shared" si="1"/>
        <v>0</v>
      </c>
      <c r="X16" s="54"/>
      <c r="Y16" s="37">
        <f t="shared" si="2"/>
        <v>0</v>
      </c>
      <c r="Z16" s="58"/>
    </row>
    <row r="17" spans="1:26">
      <c r="A17" s="49"/>
      <c r="B17" s="50"/>
      <c r="C17" s="50"/>
      <c r="D17" s="51">
        <v>6</v>
      </c>
      <c r="E17" s="50" t="s">
        <v>39</v>
      </c>
      <c r="F17" s="60"/>
      <c r="G17" s="60"/>
      <c r="H17" s="60"/>
      <c r="I17" s="55" t="s">
        <v>40</v>
      </c>
      <c r="J17" s="56">
        <f>'[1]bevételi tábla 4.sz.'!T14</f>
        <v>0</v>
      </c>
      <c r="K17" s="56">
        <f>'[1]bevételi tábla 4.sz.'!U14</f>
        <v>0</v>
      </c>
      <c r="L17" s="57"/>
      <c r="M17" s="57">
        <f t="shared" si="4"/>
        <v>0</v>
      </c>
      <c r="N17" s="56">
        <f>'[1]bevételi tábla 4.sz.'!AF14</f>
        <v>0</v>
      </c>
      <c r="O17" s="56">
        <f>'[1]bevételi tábla 4.sz.'!AG14</f>
        <v>0</v>
      </c>
      <c r="P17" s="56"/>
      <c r="Q17" s="57">
        <f t="shared" si="5"/>
        <v>0</v>
      </c>
      <c r="R17" s="56">
        <f>'[1]bevételi tábla 4.sz.'!DI14</f>
        <v>0</v>
      </c>
      <c r="S17" s="56">
        <f>'[1]bevételi tábla 4.sz.'!DJ14</f>
        <v>0</v>
      </c>
      <c r="T17" s="56"/>
      <c r="U17" s="57">
        <f t="shared" si="6"/>
        <v>0</v>
      </c>
      <c r="V17" s="54">
        <f t="shared" si="1"/>
        <v>0</v>
      </c>
      <c r="W17" s="54">
        <f t="shared" si="1"/>
        <v>0</v>
      </c>
      <c r="X17" s="54"/>
      <c r="Y17" s="37">
        <f t="shared" si="2"/>
        <v>0</v>
      </c>
      <c r="Z17" s="58"/>
    </row>
    <row r="18" spans="1:26">
      <c r="A18" s="49"/>
      <c r="B18" s="40"/>
      <c r="C18" s="41">
        <v>2</v>
      </c>
      <c r="D18" s="42" t="s">
        <v>41</v>
      </c>
      <c r="E18" s="41"/>
      <c r="F18" s="41"/>
      <c r="G18" s="41"/>
      <c r="H18" s="41"/>
      <c r="I18" s="43" t="s">
        <v>42</v>
      </c>
      <c r="J18" s="61">
        <f t="shared" ref="J18:U18" si="7">J19+J22++J27+J38</f>
        <v>0</v>
      </c>
      <c r="K18" s="61">
        <f t="shared" si="7"/>
        <v>0</v>
      </c>
      <c r="L18" s="62">
        <f t="shared" si="7"/>
        <v>0</v>
      </c>
      <c r="M18" s="62">
        <f t="shared" si="7"/>
        <v>0</v>
      </c>
      <c r="N18" s="61">
        <f t="shared" si="7"/>
        <v>0</v>
      </c>
      <c r="O18" s="61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731000000</v>
      </c>
      <c r="S18" s="61">
        <f t="shared" si="7"/>
        <v>0</v>
      </c>
      <c r="T18" s="61">
        <f t="shared" si="7"/>
        <v>0</v>
      </c>
      <c r="U18" s="63">
        <f t="shared" si="7"/>
        <v>632123000</v>
      </c>
      <c r="V18" s="64">
        <f t="shared" si="1"/>
        <v>731000000</v>
      </c>
      <c r="W18" s="47">
        <v>0</v>
      </c>
      <c r="X18" s="47"/>
      <c r="Y18" s="47">
        <f t="shared" si="2"/>
        <v>731000000</v>
      </c>
      <c r="Z18" s="65"/>
    </row>
    <row r="19" spans="1:26">
      <c r="A19" s="49"/>
      <c r="B19" s="66"/>
      <c r="C19" s="50"/>
      <c r="D19" s="51">
        <v>1</v>
      </c>
      <c r="E19" s="50" t="s">
        <v>43</v>
      </c>
      <c r="F19" s="51"/>
      <c r="G19" s="51"/>
      <c r="H19" s="51"/>
      <c r="I19" s="40" t="s">
        <v>44</v>
      </c>
      <c r="J19" s="67"/>
      <c r="K19" s="67"/>
      <c r="L19" s="68"/>
      <c r="M19" s="68">
        <f>M20</f>
        <v>0</v>
      </c>
      <c r="N19" s="67"/>
      <c r="O19" s="67"/>
      <c r="P19" s="67"/>
      <c r="Q19" s="68">
        <f>Q20</f>
        <v>0</v>
      </c>
      <c r="R19" s="67">
        <f>'[1]bevételi tábla 4.sz.'!DI16</f>
        <v>2000000</v>
      </c>
      <c r="S19" s="67">
        <f>'[1]bevételi tábla 4.sz.'!DJ16</f>
        <v>0</v>
      </c>
      <c r="T19" s="67"/>
      <c r="U19" s="68">
        <f>U20</f>
        <v>25123000</v>
      </c>
      <c r="V19" s="54">
        <f t="shared" si="1"/>
        <v>2000000</v>
      </c>
      <c r="W19" s="54">
        <f t="shared" si="1"/>
        <v>0</v>
      </c>
      <c r="X19" s="54"/>
      <c r="Y19" s="37">
        <f t="shared" si="2"/>
        <v>2000000</v>
      </c>
      <c r="Z19" s="65"/>
    </row>
    <row r="20" spans="1:26">
      <c r="A20" s="49"/>
      <c r="B20" s="66"/>
      <c r="C20" s="66"/>
      <c r="D20" s="50"/>
      <c r="E20" s="51">
        <v>1</v>
      </c>
      <c r="F20" s="50" t="s">
        <v>45</v>
      </c>
      <c r="G20" s="51"/>
      <c r="H20" s="51"/>
      <c r="I20" s="40" t="s">
        <v>46</v>
      </c>
      <c r="J20" s="67"/>
      <c r="K20" s="67"/>
      <c r="L20" s="68"/>
      <c r="M20" s="68">
        <f>M21</f>
        <v>0</v>
      </c>
      <c r="N20" s="67"/>
      <c r="O20" s="67"/>
      <c r="P20" s="67"/>
      <c r="Q20" s="68">
        <f>Q21</f>
        <v>0</v>
      </c>
      <c r="R20" s="67">
        <f>'[1]bevételi tábla 4.sz.'!DI17</f>
        <v>789813159</v>
      </c>
      <c r="S20" s="67">
        <f>'[1]bevételi tábla 4.sz.'!DJ17</f>
        <v>0</v>
      </c>
      <c r="T20" s="67"/>
      <c r="U20" s="68">
        <f>U21</f>
        <v>25123000</v>
      </c>
      <c r="V20" s="54">
        <f t="shared" si="1"/>
        <v>789813159</v>
      </c>
      <c r="W20" s="54">
        <f t="shared" si="1"/>
        <v>0</v>
      </c>
      <c r="X20" s="54"/>
      <c r="Y20" s="37">
        <f t="shared" si="2"/>
        <v>789813159</v>
      </c>
      <c r="Z20" s="65"/>
    </row>
    <row r="21" spans="1:26">
      <c r="A21" s="49"/>
      <c r="B21" s="66"/>
      <c r="C21" s="66"/>
      <c r="D21" s="50"/>
      <c r="E21" s="66"/>
      <c r="F21" s="66" t="s">
        <v>47</v>
      </c>
      <c r="G21" s="69" t="s">
        <v>48</v>
      </c>
      <c r="H21" s="70"/>
      <c r="I21" s="40" t="s">
        <v>46</v>
      </c>
      <c r="J21" s="67"/>
      <c r="K21" s="56"/>
      <c r="L21" s="71"/>
      <c r="M21" s="71">
        <f>SUM(J21:L21)</f>
        <v>0</v>
      </c>
      <c r="N21" s="56"/>
      <c r="O21" s="56"/>
      <c r="P21" s="56"/>
      <c r="Q21" s="57">
        <f>SUM(N21:P21)</f>
        <v>0</v>
      </c>
      <c r="R21" s="67">
        <f>'[1]bevételi tábla 4.sz.'!DI18</f>
        <v>25123000</v>
      </c>
      <c r="S21" s="67">
        <f>'[1]bevételi tábla 4.sz.'!DJ18</f>
        <v>0</v>
      </c>
      <c r="T21" s="56"/>
      <c r="U21" s="57">
        <f>SUM(R21:T21)</f>
        <v>25123000</v>
      </c>
      <c r="V21" s="54">
        <f t="shared" si="1"/>
        <v>25123000</v>
      </c>
      <c r="W21" s="54">
        <f t="shared" si="1"/>
        <v>0</v>
      </c>
      <c r="X21" s="54"/>
      <c r="Y21" s="37">
        <f t="shared" si="2"/>
        <v>25123000</v>
      </c>
      <c r="Z21" s="59"/>
    </row>
    <row r="22" spans="1:26">
      <c r="A22" s="49"/>
      <c r="B22" s="66"/>
      <c r="C22" s="50"/>
      <c r="D22" s="51">
        <v>2</v>
      </c>
      <c r="E22" s="50" t="s">
        <v>49</v>
      </c>
      <c r="F22" s="51"/>
      <c r="G22" s="51"/>
      <c r="H22" s="51"/>
      <c r="I22" s="40" t="s">
        <v>50</v>
      </c>
      <c r="J22" s="67"/>
      <c r="K22" s="67"/>
      <c r="L22" s="68"/>
      <c r="M22" s="68">
        <f>SUM(M23:M26)</f>
        <v>0</v>
      </c>
      <c r="N22" s="67"/>
      <c r="O22" s="67"/>
      <c r="P22" s="67"/>
      <c r="Q22" s="68">
        <f>SUM(Q23:Q26)</f>
        <v>0</v>
      </c>
      <c r="R22" s="67">
        <f>'[1]bevételi tábla 4.sz.'!DI19</f>
        <v>454000000</v>
      </c>
      <c r="S22" s="67">
        <f>'[1]bevételi tábla 4.sz.'!DJ19</f>
        <v>0</v>
      </c>
      <c r="T22" s="67"/>
      <c r="U22" s="68">
        <f>SUM(U23:U26)</f>
        <v>195000000</v>
      </c>
      <c r="V22" s="54">
        <f t="shared" si="1"/>
        <v>454000000</v>
      </c>
      <c r="W22" s="54">
        <f t="shared" si="1"/>
        <v>0</v>
      </c>
      <c r="X22" s="54"/>
      <c r="Y22" s="37">
        <f t="shared" si="2"/>
        <v>454000000</v>
      </c>
      <c r="Z22" s="65"/>
    </row>
    <row r="23" spans="1:26">
      <c r="A23" s="72"/>
      <c r="B23" s="66"/>
      <c r="C23" s="66"/>
      <c r="D23" s="50"/>
      <c r="E23" s="66"/>
      <c r="F23" s="66" t="s">
        <v>47</v>
      </c>
      <c r="G23" s="73" t="s">
        <v>51</v>
      </c>
      <c r="H23" s="73"/>
      <c r="I23" s="40" t="s">
        <v>50</v>
      </c>
      <c r="J23" s="67"/>
      <c r="K23" s="56"/>
      <c r="L23" s="71"/>
      <c r="M23" s="71">
        <f>SUM(J23:L23)</f>
        <v>0</v>
      </c>
      <c r="N23" s="56"/>
      <c r="O23" s="56"/>
      <c r="P23" s="56"/>
      <c r="Q23" s="57">
        <f>SUM(N23:P23)</f>
        <v>0</v>
      </c>
      <c r="R23" s="67">
        <f>'[1]bevételi tábla 4.sz.'!DI20</f>
        <v>0</v>
      </c>
      <c r="S23" s="67">
        <f>'[1]bevételi tábla 4.sz.'!DJ20</f>
        <v>0</v>
      </c>
      <c r="T23" s="56"/>
      <c r="U23" s="57">
        <f>SUM(R23:T23)</f>
        <v>0</v>
      </c>
      <c r="V23" s="54">
        <f t="shared" si="1"/>
        <v>0</v>
      </c>
      <c r="W23" s="54">
        <f t="shared" si="1"/>
        <v>0</v>
      </c>
      <c r="X23" s="54"/>
      <c r="Y23" s="37">
        <f t="shared" si="2"/>
        <v>0</v>
      </c>
      <c r="Z23" s="59"/>
    </row>
    <row r="24" spans="1:26">
      <c r="A24" s="72"/>
      <c r="B24" s="66"/>
      <c r="C24" s="66"/>
      <c r="D24" s="50"/>
      <c r="E24" s="66"/>
      <c r="F24" s="66" t="s">
        <v>47</v>
      </c>
      <c r="G24" s="73" t="s">
        <v>52</v>
      </c>
      <c r="H24" s="73"/>
      <c r="I24" s="40" t="s">
        <v>50</v>
      </c>
      <c r="J24" s="67"/>
      <c r="K24" s="56"/>
      <c r="L24" s="71"/>
      <c r="M24" s="71">
        <f>SUM(J24:L24)</f>
        <v>0</v>
      </c>
      <c r="N24" s="56"/>
      <c r="O24" s="56"/>
      <c r="P24" s="56"/>
      <c r="Q24" s="57">
        <f>SUM(N24:P24)</f>
        <v>0</v>
      </c>
      <c r="R24" s="67">
        <f>'[1]bevételi tábla 4.sz.'!DI21</f>
        <v>0</v>
      </c>
      <c r="S24" s="67">
        <f>'[1]bevételi tábla 4.sz.'!DJ21</f>
        <v>0</v>
      </c>
      <c r="T24" s="56"/>
      <c r="U24" s="57">
        <f>SUM(R24:T24)</f>
        <v>0</v>
      </c>
      <c r="V24" s="54">
        <f t="shared" si="1"/>
        <v>0</v>
      </c>
      <c r="W24" s="54">
        <f t="shared" si="1"/>
        <v>0</v>
      </c>
      <c r="X24" s="54"/>
      <c r="Y24" s="37">
        <f t="shared" si="2"/>
        <v>0</v>
      </c>
      <c r="Z24" s="59"/>
    </row>
    <row r="25" spans="1:26">
      <c r="A25" s="72"/>
      <c r="B25" s="66"/>
      <c r="C25" s="66"/>
      <c r="D25" s="50"/>
      <c r="E25" s="66"/>
      <c r="F25" s="66" t="s">
        <v>47</v>
      </c>
      <c r="G25" s="73" t="s">
        <v>53</v>
      </c>
      <c r="H25" s="73"/>
      <c r="I25" s="40" t="s">
        <v>50</v>
      </c>
      <c r="J25" s="67"/>
      <c r="K25" s="56"/>
      <c r="L25" s="71"/>
      <c r="M25" s="71">
        <f>SUM(J25:L25)</f>
        <v>0</v>
      </c>
      <c r="N25" s="56"/>
      <c r="O25" s="56"/>
      <c r="P25" s="56"/>
      <c r="Q25" s="57">
        <f>SUM(N25:P25)</f>
        <v>0</v>
      </c>
      <c r="R25" s="67">
        <f>'[1]bevételi tábla 4.sz.'!DI22</f>
        <v>0</v>
      </c>
      <c r="S25" s="67">
        <f>'[1]bevételi tábla 4.sz.'!DJ22</f>
        <v>0</v>
      </c>
      <c r="T25" s="56"/>
      <c r="U25" s="57">
        <f>SUM(R25:T25)</f>
        <v>0</v>
      </c>
      <c r="V25" s="54">
        <f t="shared" si="1"/>
        <v>0</v>
      </c>
      <c r="W25" s="54">
        <f t="shared" si="1"/>
        <v>0</v>
      </c>
      <c r="X25" s="54"/>
      <c r="Y25" s="37">
        <f t="shared" si="2"/>
        <v>0</v>
      </c>
      <c r="Z25" s="59"/>
    </row>
    <row r="26" spans="1:26">
      <c r="A26" s="72"/>
      <c r="B26" s="66"/>
      <c r="C26" s="66"/>
      <c r="D26" s="50"/>
      <c r="E26" s="66"/>
      <c r="F26" s="66" t="s">
        <v>47</v>
      </c>
      <c r="G26" s="73" t="s">
        <v>54</v>
      </c>
      <c r="H26" s="73"/>
      <c r="I26" s="40" t="s">
        <v>50</v>
      </c>
      <c r="J26" s="67"/>
      <c r="K26" s="56"/>
      <c r="L26" s="71"/>
      <c r="M26" s="71">
        <f>SUM(J26:L26)</f>
        <v>0</v>
      </c>
      <c r="N26" s="56"/>
      <c r="O26" s="56"/>
      <c r="P26" s="56"/>
      <c r="Q26" s="57">
        <f>SUM(N26:P26)</f>
        <v>0</v>
      </c>
      <c r="R26" s="67">
        <f>'[1]bevételi tábla 4.sz.'!DI23</f>
        <v>195000000</v>
      </c>
      <c r="S26" s="67">
        <f>'[1]bevételi tábla 4.sz.'!DJ23</f>
        <v>0</v>
      </c>
      <c r="T26" s="56"/>
      <c r="U26" s="57">
        <f>SUM(R26:T26)</f>
        <v>195000000</v>
      </c>
      <c r="V26" s="54">
        <f t="shared" si="1"/>
        <v>195000000</v>
      </c>
      <c r="W26" s="54">
        <f t="shared" si="1"/>
        <v>0</v>
      </c>
      <c r="X26" s="54"/>
      <c r="Y26" s="37">
        <f t="shared" si="2"/>
        <v>195000000</v>
      </c>
      <c r="Z26" s="59"/>
    </row>
    <row r="27" spans="1:26">
      <c r="A27" s="72"/>
      <c r="B27" s="50"/>
      <c r="C27" s="50"/>
      <c r="D27" s="51">
        <v>3</v>
      </c>
      <c r="E27" s="50" t="s">
        <v>55</v>
      </c>
      <c r="F27" s="51"/>
      <c r="G27" s="51"/>
      <c r="H27" s="51"/>
      <c r="I27" s="40" t="s">
        <v>56</v>
      </c>
      <c r="J27" s="67"/>
      <c r="K27" s="74"/>
      <c r="L27" s="75"/>
      <c r="M27" s="75">
        <f>M28+M31+M34</f>
        <v>0</v>
      </c>
      <c r="N27" s="74"/>
      <c r="O27" s="74"/>
      <c r="P27" s="74"/>
      <c r="Q27" s="75">
        <f>Q28+Q31+Q34</f>
        <v>0</v>
      </c>
      <c r="R27" s="67">
        <f>'[1]bevételi tábla 4.sz.'!DI24</f>
        <v>165000000</v>
      </c>
      <c r="S27" s="67">
        <f>'[1]bevételi tábla 4.sz.'!DJ24</f>
        <v>0</v>
      </c>
      <c r="T27" s="74"/>
      <c r="U27" s="75">
        <f>U28+U31+U34</f>
        <v>302000000</v>
      </c>
      <c r="V27" s="54">
        <f t="shared" si="1"/>
        <v>165000000</v>
      </c>
      <c r="W27" s="54">
        <f t="shared" si="1"/>
        <v>0</v>
      </c>
      <c r="X27" s="54"/>
      <c r="Y27" s="37">
        <f t="shared" si="2"/>
        <v>165000000</v>
      </c>
      <c r="Z27" s="48"/>
    </row>
    <row r="28" spans="1:26">
      <c r="A28" s="72"/>
      <c r="B28" s="66"/>
      <c r="C28" s="66"/>
      <c r="D28" s="50"/>
      <c r="E28" s="51">
        <v>1</v>
      </c>
      <c r="F28" s="50" t="s">
        <v>57</v>
      </c>
      <c r="G28" s="51"/>
      <c r="H28" s="51"/>
      <c r="I28" s="40" t="s">
        <v>58</v>
      </c>
      <c r="J28" s="67"/>
      <c r="K28" s="67"/>
      <c r="L28" s="68"/>
      <c r="M28" s="68">
        <f>SUM(M29:M30)</f>
        <v>0</v>
      </c>
      <c r="N28" s="67"/>
      <c r="O28" s="67"/>
      <c r="P28" s="67"/>
      <c r="Q28" s="68">
        <f>SUM(Q29:Q30)</f>
        <v>0</v>
      </c>
      <c r="R28" s="67">
        <f>'[1]bevételi tábla 4.sz.'!DI25</f>
        <v>0</v>
      </c>
      <c r="S28" s="67">
        <f>'[1]bevételi tábla 4.sz.'!DJ25</f>
        <v>0</v>
      </c>
      <c r="T28" s="67"/>
      <c r="U28" s="68">
        <f>SUM(U29:U30)</f>
        <v>30000000</v>
      </c>
      <c r="V28" s="54">
        <f t="shared" si="1"/>
        <v>0</v>
      </c>
      <c r="W28" s="54">
        <f t="shared" si="1"/>
        <v>0</v>
      </c>
      <c r="X28" s="54"/>
      <c r="Y28" s="37">
        <f t="shared" si="2"/>
        <v>0</v>
      </c>
      <c r="Z28" s="65"/>
    </row>
    <row r="29" spans="1:26">
      <c r="A29" s="72"/>
      <c r="B29" s="66"/>
      <c r="C29" s="66"/>
      <c r="D29" s="50"/>
      <c r="E29" s="66"/>
      <c r="F29" s="66" t="s">
        <v>47</v>
      </c>
      <c r="G29" s="73" t="s">
        <v>59</v>
      </c>
      <c r="H29" s="73"/>
      <c r="I29" s="40" t="s">
        <v>58</v>
      </c>
      <c r="J29" s="67"/>
      <c r="K29" s="56"/>
      <c r="L29" s="71"/>
      <c r="M29" s="71">
        <f>SUM(J29:L29)</f>
        <v>0</v>
      </c>
      <c r="N29" s="56"/>
      <c r="O29" s="56"/>
      <c r="P29" s="56"/>
      <c r="Q29" s="57">
        <f>SUM(N29:P29)</f>
        <v>0</v>
      </c>
      <c r="R29" s="67">
        <f>'[1]bevételi tábla 4.sz.'!DI26</f>
        <v>0</v>
      </c>
      <c r="S29" s="67">
        <f>'[1]bevételi tábla 4.sz.'!DJ26</f>
        <v>0</v>
      </c>
      <c r="T29" s="56"/>
      <c r="U29" s="57">
        <f>SUM(R29:T29)</f>
        <v>0</v>
      </c>
      <c r="V29" s="54">
        <f t="shared" si="1"/>
        <v>0</v>
      </c>
      <c r="W29" s="54">
        <f t="shared" si="1"/>
        <v>0</v>
      </c>
      <c r="X29" s="54"/>
      <c r="Y29" s="37">
        <f t="shared" si="2"/>
        <v>0</v>
      </c>
      <c r="Z29" s="59"/>
    </row>
    <row r="30" spans="1:26">
      <c r="A30" s="72"/>
      <c r="B30" s="66"/>
      <c r="C30" s="66"/>
      <c r="D30" s="50"/>
      <c r="E30" s="66"/>
      <c r="F30" s="66" t="s">
        <v>47</v>
      </c>
      <c r="G30" s="73" t="s">
        <v>60</v>
      </c>
      <c r="H30" s="73"/>
      <c r="I30" s="40" t="s">
        <v>58</v>
      </c>
      <c r="J30" s="67"/>
      <c r="K30" s="56"/>
      <c r="L30" s="71"/>
      <c r="M30" s="71">
        <f>SUM(J30:L30)</f>
        <v>0</v>
      </c>
      <c r="N30" s="56"/>
      <c r="O30" s="56"/>
      <c r="P30" s="56"/>
      <c r="Q30" s="57">
        <f>SUM(N30:P30)</f>
        <v>0</v>
      </c>
      <c r="R30" s="67">
        <f>'[1]bevételi tábla 4.sz.'!DI27</f>
        <v>30000000</v>
      </c>
      <c r="S30" s="67">
        <f>'[1]bevételi tábla 4.sz.'!DJ27</f>
        <v>0</v>
      </c>
      <c r="T30" s="56"/>
      <c r="U30" s="57">
        <f>SUM(R30:T30)</f>
        <v>30000000</v>
      </c>
      <c r="V30" s="54">
        <f t="shared" si="1"/>
        <v>30000000</v>
      </c>
      <c r="W30" s="54">
        <f t="shared" si="1"/>
        <v>0</v>
      </c>
      <c r="X30" s="54"/>
      <c r="Y30" s="37">
        <f t="shared" si="2"/>
        <v>30000000</v>
      </c>
      <c r="Z30" s="59"/>
    </row>
    <row r="31" spans="1:26">
      <c r="A31" s="72"/>
      <c r="B31" s="66"/>
      <c r="C31" s="66"/>
      <c r="D31" s="50"/>
      <c r="E31" s="51">
        <v>2</v>
      </c>
      <c r="F31" s="50" t="s">
        <v>61</v>
      </c>
      <c r="G31" s="51"/>
      <c r="H31" s="51"/>
      <c r="I31" s="40" t="s">
        <v>62</v>
      </c>
      <c r="J31" s="67"/>
      <c r="K31" s="67"/>
      <c r="L31" s="68"/>
      <c r="M31" s="68">
        <f>SUM(M32:M33)</f>
        <v>0</v>
      </c>
      <c r="N31" s="67"/>
      <c r="O31" s="67"/>
      <c r="P31" s="67"/>
      <c r="Q31" s="68">
        <f>SUM(Q32:Q33)</f>
        <v>0</v>
      </c>
      <c r="R31" s="67">
        <f>'[1]bevételi tábla 4.sz.'!DI28</f>
        <v>246000000</v>
      </c>
      <c r="S31" s="67">
        <f>'[1]bevételi tábla 4.sz.'!DJ28</f>
        <v>0</v>
      </c>
      <c r="T31" s="67"/>
      <c r="U31" s="68">
        <f>SUM(U32:U33)</f>
        <v>250000000</v>
      </c>
      <c r="V31" s="54">
        <f t="shared" si="1"/>
        <v>246000000</v>
      </c>
      <c r="W31" s="54">
        <f t="shared" si="1"/>
        <v>0</v>
      </c>
      <c r="X31" s="54"/>
      <c r="Y31" s="37">
        <f t="shared" si="2"/>
        <v>246000000</v>
      </c>
      <c r="Z31" s="65"/>
    </row>
    <row r="32" spans="1:26">
      <c r="A32" s="49"/>
      <c r="B32" s="66"/>
      <c r="C32" s="66"/>
      <c r="D32" s="50"/>
      <c r="E32" s="50"/>
      <c r="F32" s="66" t="s">
        <v>47</v>
      </c>
      <c r="G32" s="73" t="s">
        <v>63</v>
      </c>
      <c r="H32" s="73"/>
      <c r="I32" s="40" t="s">
        <v>62</v>
      </c>
      <c r="J32" s="67"/>
      <c r="K32" s="56"/>
      <c r="L32" s="71"/>
      <c r="M32" s="71">
        <f>SUM(J32:L32)</f>
        <v>0</v>
      </c>
      <c r="N32" s="56"/>
      <c r="O32" s="56"/>
      <c r="P32" s="56"/>
      <c r="Q32" s="57">
        <f>SUM(N32:P32)</f>
        <v>0</v>
      </c>
      <c r="R32" s="67">
        <f>'[1]bevételi tábla 4.sz.'!DI29</f>
        <v>125000000</v>
      </c>
      <c r="S32" s="67">
        <f>'[1]bevételi tábla 4.sz.'!DJ29</f>
        <v>0</v>
      </c>
      <c r="T32" s="56"/>
      <c r="U32" s="57">
        <f>SUM(R32:T32)</f>
        <v>125000000</v>
      </c>
      <c r="V32" s="54">
        <f t="shared" si="1"/>
        <v>125000000</v>
      </c>
      <c r="W32" s="54">
        <f t="shared" si="1"/>
        <v>0</v>
      </c>
      <c r="X32" s="54"/>
      <c r="Y32" s="37">
        <f t="shared" si="2"/>
        <v>125000000</v>
      </c>
      <c r="Z32" s="59"/>
    </row>
    <row r="33" spans="1:26">
      <c r="A33" s="72"/>
      <c r="B33" s="50"/>
      <c r="C33" s="50"/>
      <c r="D33" s="50"/>
      <c r="E33" s="66"/>
      <c r="F33" s="66" t="s">
        <v>47</v>
      </c>
      <c r="G33" s="73" t="s">
        <v>64</v>
      </c>
      <c r="H33" s="73"/>
      <c r="I33" s="40" t="s">
        <v>62</v>
      </c>
      <c r="J33" s="67"/>
      <c r="K33" s="56"/>
      <c r="L33" s="71"/>
      <c r="M33" s="71">
        <f>SUM(J33:L33)</f>
        <v>0</v>
      </c>
      <c r="N33" s="56"/>
      <c r="O33" s="56"/>
      <c r="P33" s="56"/>
      <c r="Q33" s="57">
        <f>SUM(N33:P33)</f>
        <v>0</v>
      </c>
      <c r="R33" s="67">
        <f>'[1]bevételi tábla 4.sz.'!DI30</f>
        <v>125000000</v>
      </c>
      <c r="S33" s="67">
        <f>'[1]bevételi tábla 4.sz.'!DJ30</f>
        <v>0</v>
      </c>
      <c r="T33" s="56"/>
      <c r="U33" s="57">
        <f>SUM(R33:T33)</f>
        <v>125000000</v>
      </c>
      <c r="V33" s="54">
        <f t="shared" si="1"/>
        <v>125000000</v>
      </c>
      <c r="W33" s="54">
        <f t="shared" si="1"/>
        <v>0</v>
      </c>
      <c r="X33" s="54"/>
      <c r="Y33" s="37">
        <f t="shared" si="2"/>
        <v>125000000</v>
      </c>
      <c r="Z33" s="59"/>
    </row>
    <row r="34" spans="1:26">
      <c r="A34" s="72"/>
      <c r="B34" s="66"/>
      <c r="C34" s="66"/>
      <c r="D34" s="50"/>
      <c r="E34" s="51">
        <v>3</v>
      </c>
      <c r="F34" s="50" t="s">
        <v>65</v>
      </c>
      <c r="G34" s="51"/>
      <c r="H34" s="51"/>
      <c r="I34" s="40" t="s">
        <v>66</v>
      </c>
      <c r="J34" s="67"/>
      <c r="K34" s="67"/>
      <c r="L34" s="68"/>
      <c r="M34" s="68">
        <f>SUM(M35:M37)</f>
        <v>0</v>
      </c>
      <c r="N34" s="67"/>
      <c r="O34" s="67"/>
      <c r="P34" s="67"/>
      <c r="Q34" s="68">
        <f>SUM(Q35:Q37)</f>
        <v>0</v>
      </c>
      <c r="R34" s="67">
        <f>'[1]bevételi tábla 4.sz.'!DI31</f>
        <v>0</v>
      </c>
      <c r="S34" s="67">
        <f>'[1]bevételi tábla 4.sz.'!DJ31</f>
        <v>0</v>
      </c>
      <c r="T34" s="67"/>
      <c r="U34" s="68">
        <f>SUM(U35:U37)</f>
        <v>22000000</v>
      </c>
      <c r="V34" s="54">
        <f t="shared" si="1"/>
        <v>0</v>
      </c>
      <c r="W34" s="54">
        <f t="shared" si="1"/>
        <v>0</v>
      </c>
      <c r="X34" s="54"/>
      <c r="Y34" s="37">
        <f t="shared" si="2"/>
        <v>0</v>
      </c>
      <c r="Z34" s="65"/>
    </row>
    <row r="35" spans="1:26">
      <c r="A35" s="72"/>
      <c r="B35" s="66"/>
      <c r="C35" s="66"/>
      <c r="D35" s="50"/>
      <c r="E35" s="66"/>
      <c r="F35" s="66" t="s">
        <v>47</v>
      </c>
      <c r="G35" s="73" t="s">
        <v>67</v>
      </c>
      <c r="H35" s="73"/>
      <c r="I35" s="40" t="s">
        <v>66</v>
      </c>
      <c r="J35" s="67"/>
      <c r="K35" s="56"/>
      <c r="L35" s="71"/>
      <c r="M35" s="71">
        <f>SUM(J35:L35)</f>
        <v>0</v>
      </c>
      <c r="N35" s="56"/>
      <c r="O35" s="56"/>
      <c r="P35" s="56"/>
      <c r="Q35" s="57">
        <f>SUM(N35:P35)</f>
        <v>0</v>
      </c>
      <c r="R35" s="67">
        <f>'[1]bevételi tábla 4.sz.'!DI32</f>
        <v>11000000</v>
      </c>
      <c r="S35" s="67">
        <f>'[1]bevételi tábla 4.sz.'!DJ32</f>
        <v>0</v>
      </c>
      <c r="T35" s="56"/>
      <c r="U35" s="57">
        <f t="shared" ref="U35:U43" si="8">SUM(R35:T35)</f>
        <v>11000000</v>
      </c>
      <c r="V35" s="54">
        <f t="shared" si="1"/>
        <v>11000000</v>
      </c>
      <c r="W35" s="54">
        <f t="shared" si="1"/>
        <v>0</v>
      </c>
      <c r="X35" s="54"/>
      <c r="Y35" s="37">
        <f t="shared" si="2"/>
        <v>11000000</v>
      </c>
      <c r="Z35" s="59"/>
    </row>
    <row r="36" spans="1:26">
      <c r="A36" s="72"/>
      <c r="B36" s="66"/>
      <c r="C36" s="66"/>
      <c r="D36" s="50"/>
      <c r="E36" s="66"/>
      <c r="F36" s="66" t="s">
        <v>47</v>
      </c>
      <c r="G36" s="73" t="s">
        <v>68</v>
      </c>
      <c r="H36" s="73"/>
      <c r="I36" s="40" t="s">
        <v>66</v>
      </c>
      <c r="J36" s="67"/>
      <c r="K36" s="56"/>
      <c r="L36" s="71"/>
      <c r="M36" s="71">
        <f>SUM(J36:L36)</f>
        <v>0</v>
      </c>
      <c r="N36" s="56"/>
      <c r="O36" s="56"/>
      <c r="P36" s="56"/>
      <c r="Q36" s="57">
        <f>SUM(N36:P36)</f>
        <v>0</v>
      </c>
      <c r="R36" s="67">
        <f>'[1]bevételi tábla 4.sz.'!DI33</f>
        <v>0</v>
      </c>
      <c r="S36" s="67">
        <f>'[1]bevételi tábla 4.sz.'!DJ33</f>
        <v>0</v>
      </c>
      <c r="T36" s="56"/>
      <c r="U36" s="57">
        <f t="shared" si="8"/>
        <v>0</v>
      </c>
      <c r="V36" s="54">
        <f t="shared" si="1"/>
        <v>0</v>
      </c>
      <c r="W36" s="54">
        <f t="shared" si="1"/>
        <v>0</v>
      </c>
      <c r="X36" s="54"/>
      <c r="Y36" s="37">
        <f t="shared" si="2"/>
        <v>0</v>
      </c>
      <c r="Z36" s="59"/>
    </row>
    <row r="37" spans="1:26">
      <c r="A37" s="72"/>
      <c r="B37" s="66"/>
      <c r="C37" s="66"/>
      <c r="D37" s="50"/>
      <c r="E37" s="66"/>
      <c r="F37" s="66" t="s">
        <v>47</v>
      </c>
      <c r="G37" s="73" t="s">
        <v>69</v>
      </c>
      <c r="H37" s="73"/>
      <c r="I37" s="40" t="s">
        <v>66</v>
      </c>
      <c r="J37" s="67"/>
      <c r="K37" s="56"/>
      <c r="L37" s="71"/>
      <c r="M37" s="71">
        <f>SUM(J37:L37)</f>
        <v>0</v>
      </c>
      <c r="N37" s="56"/>
      <c r="O37" s="56"/>
      <c r="P37" s="56"/>
      <c r="Q37" s="57">
        <f>SUM(N37:P37)</f>
        <v>0</v>
      </c>
      <c r="R37" s="67">
        <f>'[1]bevételi tábla 4.sz.'!DI34</f>
        <v>11000000</v>
      </c>
      <c r="S37" s="67">
        <f>'[1]bevételi tábla 4.sz.'!DJ34</f>
        <v>0</v>
      </c>
      <c r="T37" s="56"/>
      <c r="U37" s="57">
        <f t="shared" si="8"/>
        <v>11000000</v>
      </c>
      <c r="V37" s="54">
        <f t="shared" ref="V37:W68" si="9">J37+N37+R37</f>
        <v>11000000</v>
      </c>
      <c r="W37" s="54">
        <f t="shared" si="9"/>
        <v>0</v>
      </c>
      <c r="X37" s="54"/>
      <c r="Y37" s="37">
        <f t="shared" si="2"/>
        <v>11000000</v>
      </c>
      <c r="Z37" s="59"/>
    </row>
    <row r="38" spans="1:26">
      <c r="A38" s="72"/>
      <c r="B38" s="66"/>
      <c r="C38" s="50"/>
      <c r="D38" s="51">
        <v>4</v>
      </c>
      <c r="E38" s="50" t="s">
        <v>70</v>
      </c>
      <c r="F38" s="51"/>
      <c r="G38" s="51"/>
      <c r="H38" s="51"/>
      <c r="I38" s="40" t="s">
        <v>71</v>
      </c>
      <c r="J38" s="67"/>
      <c r="K38" s="67"/>
      <c r="L38" s="68"/>
      <c r="M38" s="68">
        <f>SUM(M39:M43)</f>
        <v>0</v>
      </c>
      <c r="N38" s="67"/>
      <c r="O38" s="67"/>
      <c r="P38" s="67"/>
      <c r="Q38" s="68">
        <f>SUM(Q39:Q43)</f>
        <v>0</v>
      </c>
      <c r="R38" s="67">
        <f>'[1]bevételi tábla 4.sz.'!DI35</f>
        <v>110000000</v>
      </c>
      <c r="S38" s="67">
        <f>'[1]bevételi tábla 4.sz.'!DJ35</f>
        <v>0</v>
      </c>
      <c r="T38" s="56"/>
      <c r="U38" s="57">
        <f t="shared" si="8"/>
        <v>110000000</v>
      </c>
      <c r="V38" s="54">
        <f t="shared" si="9"/>
        <v>110000000</v>
      </c>
      <c r="W38" s="54">
        <f t="shared" si="9"/>
        <v>0</v>
      </c>
      <c r="X38" s="54"/>
      <c r="Y38" s="37">
        <f t="shared" si="2"/>
        <v>110000000</v>
      </c>
      <c r="Z38" s="65"/>
    </row>
    <row r="39" spans="1:26">
      <c r="A39" s="49"/>
      <c r="B39" s="66"/>
      <c r="C39" s="66"/>
      <c r="D39" s="50"/>
      <c r="E39" s="50"/>
      <c r="F39" s="66" t="s">
        <v>47</v>
      </c>
      <c r="G39" s="69" t="s">
        <v>72</v>
      </c>
      <c r="H39" s="70"/>
      <c r="I39" s="40" t="s">
        <v>71</v>
      </c>
      <c r="J39" s="67"/>
      <c r="K39" s="56"/>
      <c r="L39" s="71"/>
      <c r="M39" s="71">
        <f>SUM(J39:L39)</f>
        <v>0</v>
      </c>
      <c r="N39" s="56"/>
      <c r="O39" s="56"/>
      <c r="P39" s="56"/>
      <c r="Q39" s="57">
        <f>SUM(N39:P39)</f>
        <v>0</v>
      </c>
      <c r="R39" s="67">
        <f>'[1]bevételi tábla 4.sz.'!DI36</f>
        <v>110000000</v>
      </c>
      <c r="S39" s="67">
        <f>'[1]bevételi tábla 4.sz.'!DJ36</f>
        <v>0</v>
      </c>
      <c r="T39" s="56"/>
      <c r="U39" s="57">
        <f t="shared" si="8"/>
        <v>110000000</v>
      </c>
      <c r="V39" s="54">
        <f t="shared" si="9"/>
        <v>110000000</v>
      </c>
      <c r="W39" s="54">
        <f t="shared" si="9"/>
        <v>0</v>
      </c>
      <c r="X39" s="54"/>
      <c r="Y39" s="37">
        <f t="shared" si="2"/>
        <v>110000000</v>
      </c>
      <c r="Z39" s="59"/>
    </row>
    <row r="40" spans="1:26">
      <c r="A40" s="72"/>
      <c r="B40" s="66"/>
      <c r="C40" s="66"/>
      <c r="D40" s="50"/>
      <c r="E40" s="66"/>
      <c r="F40" s="66" t="s">
        <v>47</v>
      </c>
      <c r="G40" s="69" t="s">
        <v>73</v>
      </c>
      <c r="H40" s="70"/>
      <c r="I40" s="40" t="s">
        <v>71</v>
      </c>
      <c r="J40" s="67"/>
      <c r="K40" s="56"/>
      <c r="L40" s="71"/>
      <c r="M40" s="71">
        <f>SUM(J40:L40)</f>
        <v>0</v>
      </c>
      <c r="N40" s="56"/>
      <c r="O40" s="56"/>
      <c r="P40" s="56"/>
      <c r="Q40" s="57">
        <f>SUM(N40:P40)</f>
        <v>0</v>
      </c>
      <c r="R40" s="67">
        <f>'[1]bevételi tábla 4.sz.'!DI37</f>
        <v>0</v>
      </c>
      <c r="S40" s="67">
        <f>'[1]bevételi tábla 4.sz.'!DJ37</f>
        <v>0</v>
      </c>
      <c r="T40" s="56"/>
      <c r="U40" s="57">
        <f t="shared" si="8"/>
        <v>0</v>
      </c>
      <c r="V40" s="54">
        <f t="shared" si="9"/>
        <v>0</v>
      </c>
      <c r="W40" s="54">
        <f t="shared" si="9"/>
        <v>0</v>
      </c>
      <c r="X40" s="54"/>
      <c r="Y40" s="37">
        <f t="shared" si="2"/>
        <v>0</v>
      </c>
      <c r="Z40" s="59"/>
    </row>
    <row r="41" spans="1:26">
      <c r="A41" s="72"/>
      <c r="B41" s="66"/>
      <c r="C41" s="66"/>
      <c r="D41" s="66"/>
      <c r="E41" s="66"/>
      <c r="F41" s="66" t="s">
        <v>47</v>
      </c>
      <c r="G41" s="69" t="s">
        <v>74</v>
      </c>
      <c r="H41" s="70"/>
      <c r="I41" s="40" t="s">
        <v>71</v>
      </c>
      <c r="J41" s="67"/>
      <c r="K41" s="56"/>
      <c r="L41" s="71"/>
      <c r="M41" s="71">
        <f>SUM(J41:L41)</f>
        <v>0</v>
      </c>
      <c r="N41" s="56"/>
      <c r="O41" s="56"/>
      <c r="P41" s="56"/>
      <c r="Q41" s="57">
        <f>SUM(N41:P41)</f>
        <v>0</v>
      </c>
      <c r="R41" s="67">
        <f>'[1]bevételi tábla 4.sz.'!DI38</f>
        <v>0</v>
      </c>
      <c r="S41" s="67">
        <f>'[1]bevételi tábla 4.sz.'!DJ38</f>
        <v>0</v>
      </c>
      <c r="T41" s="56"/>
      <c r="U41" s="57">
        <f t="shared" si="8"/>
        <v>0</v>
      </c>
      <c r="V41" s="54">
        <f t="shared" si="9"/>
        <v>0</v>
      </c>
      <c r="W41" s="54">
        <f t="shared" si="9"/>
        <v>0</v>
      </c>
      <c r="X41" s="54"/>
      <c r="Y41" s="37">
        <f t="shared" si="2"/>
        <v>0</v>
      </c>
      <c r="Z41" s="59"/>
    </row>
    <row r="42" spans="1:26">
      <c r="A42" s="72"/>
      <c r="B42" s="66"/>
      <c r="C42" s="66"/>
      <c r="D42" s="66"/>
      <c r="E42" s="66"/>
      <c r="F42" s="66" t="s">
        <v>47</v>
      </c>
      <c r="G42" s="73" t="s">
        <v>75</v>
      </c>
      <c r="H42" s="73"/>
      <c r="I42" s="40" t="s">
        <v>71</v>
      </c>
      <c r="J42" s="67"/>
      <c r="K42" s="56"/>
      <c r="L42" s="71"/>
      <c r="M42" s="71">
        <f>SUM(J42:L42)</f>
        <v>0</v>
      </c>
      <c r="N42" s="56"/>
      <c r="O42" s="56"/>
      <c r="P42" s="56"/>
      <c r="Q42" s="57">
        <f>SUM(N42:P42)</f>
        <v>0</v>
      </c>
      <c r="R42" s="67">
        <f>'[1]bevételi tábla 4.sz.'!DI39</f>
        <v>13000000</v>
      </c>
      <c r="S42" s="67">
        <f>'[1]bevételi tábla 4.sz.'!DJ39</f>
        <v>0</v>
      </c>
      <c r="T42" s="56"/>
      <c r="U42" s="57">
        <f t="shared" si="8"/>
        <v>13000000</v>
      </c>
      <c r="V42" s="54">
        <f t="shared" si="9"/>
        <v>13000000</v>
      </c>
      <c r="W42" s="54">
        <f t="shared" si="9"/>
        <v>0</v>
      </c>
      <c r="X42" s="54"/>
      <c r="Y42" s="37">
        <f t="shared" si="2"/>
        <v>13000000</v>
      </c>
      <c r="Z42" s="59"/>
    </row>
    <row r="43" spans="1:26">
      <c r="A43" s="72"/>
      <c r="B43" s="66"/>
      <c r="C43" s="66"/>
      <c r="D43" s="66"/>
      <c r="E43" s="66"/>
      <c r="F43" s="66" t="s">
        <v>47</v>
      </c>
      <c r="G43" s="73" t="s">
        <v>76</v>
      </c>
      <c r="H43" s="73"/>
      <c r="I43" s="40" t="s">
        <v>71</v>
      </c>
      <c r="J43" s="67"/>
      <c r="K43" s="56"/>
      <c r="L43" s="71"/>
      <c r="M43" s="71">
        <f>SUM(J43:L43)</f>
        <v>0</v>
      </c>
      <c r="N43" s="56"/>
      <c r="O43" s="56"/>
      <c r="P43" s="56"/>
      <c r="Q43" s="57">
        <f>SUM(N43:P43)</f>
        <v>0</v>
      </c>
      <c r="R43" s="67">
        <f>'[1]bevételi tábla 4.sz.'!DI40</f>
        <v>0</v>
      </c>
      <c r="S43" s="67">
        <f>'[1]bevételi tábla 4.sz.'!DJ40</f>
        <v>0</v>
      </c>
      <c r="T43" s="56"/>
      <c r="U43" s="57">
        <f t="shared" si="8"/>
        <v>0</v>
      </c>
      <c r="V43" s="54">
        <f t="shared" si="9"/>
        <v>0</v>
      </c>
      <c r="W43" s="54">
        <f t="shared" si="9"/>
        <v>0</v>
      </c>
      <c r="X43" s="54"/>
      <c r="Y43" s="37">
        <f t="shared" si="2"/>
        <v>0</v>
      </c>
      <c r="Z43" s="59"/>
    </row>
    <row r="44" spans="1:26">
      <c r="A44" s="72"/>
      <c r="B44" s="40"/>
      <c r="C44" s="41">
        <v>3</v>
      </c>
      <c r="D44" s="42" t="s">
        <v>77</v>
      </c>
      <c r="E44" s="41"/>
      <c r="F44" s="41"/>
      <c r="G44" s="41"/>
      <c r="H44" s="41"/>
      <c r="I44" s="76" t="s">
        <v>78</v>
      </c>
      <c r="J44" s="44">
        <f t="shared" ref="J44:U44" si="10">J45+J46+J47+J48+J52+J53+J54+J55+J57+J59</f>
        <v>380000</v>
      </c>
      <c r="K44" s="44">
        <f t="shared" si="10"/>
        <v>0</v>
      </c>
      <c r="L44" s="45">
        <f t="shared" si="10"/>
        <v>0</v>
      </c>
      <c r="M44" s="45">
        <f t="shared" si="10"/>
        <v>380000</v>
      </c>
      <c r="N44" s="44">
        <f t="shared" si="10"/>
        <v>11447800</v>
      </c>
      <c r="O44" s="44">
        <f t="shared" si="10"/>
        <v>0</v>
      </c>
      <c r="P44" s="44">
        <f t="shared" si="10"/>
        <v>0</v>
      </c>
      <c r="Q44" s="45">
        <f t="shared" si="10"/>
        <v>11447800</v>
      </c>
      <c r="R44" s="44">
        <f t="shared" si="10"/>
        <v>164358695</v>
      </c>
      <c r="S44" s="44">
        <f t="shared" si="10"/>
        <v>0</v>
      </c>
      <c r="T44" s="44">
        <f t="shared" si="10"/>
        <v>0</v>
      </c>
      <c r="U44" s="45">
        <f t="shared" si="10"/>
        <v>164358695</v>
      </c>
      <c r="V44" s="46">
        <f t="shared" si="9"/>
        <v>176186495</v>
      </c>
      <c r="W44" s="47">
        <f>K44+O44+S44</f>
        <v>0</v>
      </c>
      <c r="X44" s="47"/>
      <c r="Y44" s="37">
        <f t="shared" si="2"/>
        <v>176186495</v>
      </c>
      <c r="Z44" s="48"/>
    </row>
    <row r="45" spans="1:26">
      <c r="A45" s="72"/>
      <c r="B45" s="50"/>
      <c r="C45" s="50"/>
      <c r="D45" s="51">
        <v>1</v>
      </c>
      <c r="E45" s="50" t="s">
        <v>79</v>
      </c>
      <c r="F45" s="51"/>
      <c r="G45" s="51"/>
      <c r="H45" s="51"/>
      <c r="I45" s="50" t="s">
        <v>80</v>
      </c>
      <c r="J45" s="56">
        <f>'[1]bevételi tábla 4.sz.'!T42</f>
        <v>0</v>
      </c>
      <c r="K45" s="56">
        <f>'[1]bevételi tábla 4.sz.'!U42</f>
        <v>0</v>
      </c>
      <c r="L45" s="71"/>
      <c r="M45" s="71">
        <f>SUM(J45:L45)</f>
        <v>0</v>
      </c>
      <c r="N45" s="56">
        <f>'[1]bevételi tábla 4.sz.'!AF42</f>
        <v>0</v>
      </c>
      <c r="O45" s="56">
        <f>'[1]bevételi tábla 4.sz.'!AG42</f>
        <v>0</v>
      </c>
      <c r="P45" s="56"/>
      <c r="Q45" s="57">
        <f t="shared" ref="Q45:Q59" si="11">SUM(N45:P45)</f>
        <v>0</v>
      </c>
      <c r="R45" s="56">
        <f>'[1]bevételi tábla 4.sz.'!DI42</f>
        <v>0</v>
      </c>
      <c r="S45" s="56">
        <f>'[1]bevételi tábla 4.sz.'!DJ42</f>
        <v>0</v>
      </c>
      <c r="T45" s="56"/>
      <c r="U45" s="57">
        <f t="shared" ref="U45:U59" si="12">SUM(R45:T45)</f>
        <v>0</v>
      </c>
      <c r="V45" s="54">
        <f t="shared" si="9"/>
        <v>0</v>
      </c>
      <c r="W45" s="54">
        <f t="shared" si="9"/>
        <v>0</v>
      </c>
      <c r="X45" s="54"/>
      <c r="Y45" s="37">
        <f t="shared" si="2"/>
        <v>0</v>
      </c>
      <c r="Z45" s="59"/>
    </row>
    <row r="46" spans="1:26">
      <c r="A46" s="72"/>
      <c r="B46" s="50"/>
      <c r="C46" s="50"/>
      <c r="D46" s="51">
        <v>2</v>
      </c>
      <c r="E46" s="50" t="s">
        <v>81</v>
      </c>
      <c r="F46" s="51"/>
      <c r="G46" s="51"/>
      <c r="H46" s="51"/>
      <c r="I46" s="55" t="s">
        <v>82</v>
      </c>
      <c r="J46" s="56">
        <f>'[1]bevételi tábla 4.sz.'!T43</f>
        <v>0</v>
      </c>
      <c r="K46" s="56">
        <f>'[1]bevételi tábla 4.sz.'!U43</f>
        <v>0</v>
      </c>
      <c r="L46" s="71"/>
      <c r="M46" s="71">
        <f t="shared" ref="M46:M59" si="13">SUM(J46:L46)</f>
        <v>0</v>
      </c>
      <c r="N46" s="56">
        <f>'[1]bevételi tábla 4.sz.'!AF43</f>
        <v>0</v>
      </c>
      <c r="O46" s="56">
        <f>'[1]bevételi tábla 4.sz.'!AG43</f>
        <v>0</v>
      </c>
      <c r="P46" s="56"/>
      <c r="Q46" s="57">
        <f t="shared" si="11"/>
        <v>0</v>
      </c>
      <c r="R46" s="56">
        <f>'[1]bevételi tábla 4.sz.'!DI43</f>
        <v>0</v>
      </c>
      <c r="S46" s="56">
        <f>'[1]bevételi tábla 4.sz.'!DJ43</f>
        <v>0</v>
      </c>
      <c r="T46" s="56"/>
      <c r="U46" s="57">
        <f t="shared" si="12"/>
        <v>0</v>
      </c>
      <c r="V46" s="54">
        <f t="shared" si="9"/>
        <v>0</v>
      </c>
      <c r="W46" s="54">
        <f t="shared" si="9"/>
        <v>0</v>
      </c>
      <c r="X46" s="54"/>
      <c r="Y46" s="37">
        <f t="shared" si="2"/>
        <v>0</v>
      </c>
      <c r="Z46" s="58"/>
    </row>
    <row r="47" spans="1:26">
      <c r="A47" s="72"/>
      <c r="B47" s="66"/>
      <c r="C47" s="50"/>
      <c r="D47" s="51">
        <v>3</v>
      </c>
      <c r="E47" s="50" t="s">
        <v>83</v>
      </c>
      <c r="F47" s="51"/>
      <c r="G47" s="51"/>
      <c r="H47" s="51"/>
      <c r="I47" s="55" t="s">
        <v>84</v>
      </c>
      <c r="J47" s="56">
        <f>'[1]bevételi tábla 4.sz.'!T44</f>
        <v>0</v>
      </c>
      <c r="K47" s="56">
        <f>'[1]bevételi tábla 4.sz.'!U44</f>
        <v>0</v>
      </c>
      <c r="L47" s="71"/>
      <c r="M47" s="71">
        <f t="shared" si="13"/>
        <v>0</v>
      </c>
      <c r="N47" s="56">
        <f>'[1]bevételi tábla 4.sz.'!AF44</f>
        <v>0</v>
      </c>
      <c r="O47" s="56">
        <f>'[1]bevételi tábla 4.sz.'!AG44</f>
        <v>0</v>
      </c>
      <c r="P47" s="56"/>
      <c r="Q47" s="57">
        <f t="shared" si="11"/>
        <v>0</v>
      </c>
      <c r="R47" s="56">
        <f>'[1]bevételi tábla 4.sz.'!DI44</f>
        <v>0</v>
      </c>
      <c r="S47" s="56">
        <f>'[1]bevételi tábla 4.sz.'!DJ44</f>
        <v>0</v>
      </c>
      <c r="T47" s="56"/>
      <c r="U47" s="57">
        <f t="shared" si="12"/>
        <v>0</v>
      </c>
      <c r="V47" s="54">
        <f t="shared" si="9"/>
        <v>0</v>
      </c>
      <c r="W47" s="54">
        <f t="shared" si="9"/>
        <v>0</v>
      </c>
      <c r="X47" s="54"/>
      <c r="Y47" s="37">
        <f t="shared" si="2"/>
        <v>0</v>
      </c>
      <c r="Z47" s="58"/>
    </row>
    <row r="48" spans="1:26">
      <c r="A48" s="72"/>
      <c r="B48" s="66"/>
      <c r="C48" s="50"/>
      <c r="D48" s="51">
        <v>4</v>
      </c>
      <c r="E48" s="40" t="s">
        <v>85</v>
      </c>
      <c r="F48" s="40"/>
      <c r="G48" s="40"/>
      <c r="H48" s="40"/>
      <c r="I48" s="40" t="s">
        <v>86</v>
      </c>
      <c r="J48" s="56">
        <f>'[1]bevételi tábla 4.sz.'!T45</f>
        <v>380000</v>
      </c>
      <c r="K48" s="56">
        <f>'[1]bevételi tábla 4.sz.'!U45</f>
        <v>0</v>
      </c>
      <c r="L48" s="71"/>
      <c r="M48" s="71">
        <f t="shared" si="13"/>
        <v>380000</v>
      </c>
      <c r="N48" s="56">
        <f>'[1]bevételi tábla 4.sz.'!AF45</f>
        <v>10536500</v>
      </c>
      <c r="O48" s="56">
        <f>'[1]bevételi tábla 4.sz.'!AG45</f>
        <v>0</v>
      </c>
      <c r="P48" s="56"/>
      <c r="Q48" s="57">
        <f t="shared" si="11"/>
        <v>10536500</v>
      </c>
      <c r="R48" s="56">
        <f>'[1]bevételi tábla 4.sz.'!DI45</f>
        <v>131942000</v>
      </c>
      <c r="S48" s="56">
        <f>'[1]bevételi tábla 4.sz.'!DJ45</f>
        <v>0</v>
      </c>
      <c r="T48" s="56"/>
      <c r="U48" s="57">
        <f t="shared" si="12"/>
        <v>131942000</v>
      </c>
      <c r="V48" s="54">
        <f t="shared" si="9"/>
        <v>142858500</v>
      </c>
      <c r="W48" s="54">
        <f t="shared" si="9"/>
        <v>0</v>
      </c>
      <c r="X48" s="54"/>
      <c r="Y48" s="37">
        <f t="shared" si="2"/>
        <v>142858500</v>
      </c>
      <c r="Z48" s="59"/>
    </row>
    <row r="49" spans="1:26">
      <c r="A49" s="72"/>
      <c r="B49" s="66"/>
      <c r="C49" s="50"/>
      <c r="D49" s="66"/>
      <c r="E49" s="66"/>
      <c r="F49" s="66" t="s">
        <v>47</v>
      </c>
      <c r="G49" s="73" t="s">
        <v>87</v>
      </c>
      <c r="H49" s="73"/>
      <c r="I49" s="40" t="s">
        <v>86</v>
      </c>
      <c r="J49" s="56">
        <f>'[1]bevételi tábla 4.sz.'!T46</f>
        <v>0</v>
      </c>
      <c r="K49" s="56">
        <f>'[1]bevételi tábla 4.sz.'!U46</f>
        <v>0</v>
      </c>
      <c r="L49" s="71"/>
      <c r="M49" s="71">
        <f t="shared" si="13"/>
        <v>0</v>
      </c>
      <c r="N49" s="56">
        <f>'[1]bevételi tábla 4.sz.'!AF46</f>
        <v>0</v>
      </c>
      <c r="O49" s="56">
        <f>'[1]bevételi tábla 4.sz.'!AG46</f>
        <v>0</v>
      </c>
      <c r="P49" s="56"/>
      <c r="Q49" s="57">
        <f t="shared" si="11"/>
        <v>0</v>
      </c>
      <c r="R49" s="56">
        <f>'[1]bevételi tábla 4.sz.'!DI46</f>
        <v>0</v>
      </c>
      <c r="S49" s="56">
        <f>'[1]bevételi tábla 4.sz.'!DJ46</f>
        <v>0</v>
      </c>
      <c r="T49" s="56"/>
      <c r="U49" s="57">
        <f t="shared" si="12"/>
        <v>0</v>
      </c>
      <c r="V49" s="54">
        <f t="shared" si="9"/>
        <v>0</v>
      </c>
      <c r="W49" s="54">
        <f t="shared" si="9"/>
        <v>0</v>
      </c>
      <c r="X49" s="54"/>
      <c r="Y49" s="37">
        <f t="shared" si="2"/>
        <v>0</v>
      </c>
      <c r="Z49" s="59"/>
    </row>
    <row r="50" spans="1:26">
      <c r="A50" s="39"/>
      <c r="B50" s="66"/>
      <c r="C50" s="50"/>
      <c r="D50" s="77"/>
      <c r="E50" s="77"/>
      <c r="F50" s="66" t="s">
        <v>47</v>
      </c>
      <c r="G50" s="73" t="s">
        <v>88</v>
      </c>
      <c r="H50" s="73"/>
      <c r="I50" s="40" t="s">
        <v>86</v>
      </c>
      <c r="J50" s="56">
        <f>'[1]bevételi tábla 4.sz.'!T47</f>
        <v>260000</v>
      </c>
      <c r="K50" s="56">
        <f>'[1]bevételi tábla 4.sz.'!U47</f>
        <v>0</v>
      </c>
      <c r="L50" s="71"/>
      <c r="M50" s="71">
        <f t="shared" si="13"/>
        <v>260000</v>
      </c>
      <c r="N50" s="56">
        <f>'[1]bevételi tábla 4.sz.'!AF47</f>
        <v>8625200</v>
      </c>
      <c r="O50" s="56">
        <f>'[1]bevételi tábla 4.sz.'!AG47</f>
        <v>0</v>
      </c>
      <c r="P50" s="56"/>
      <c r="Q50" s="57">
        <f t="shared" si="11"/>
        <v>8625200</v>
      </c>
      <c r="R50" s="56">
        <f>'[1]bevételi tábla 4.sz.'!DI47</f>
        <v>94740880</v>
      </c>
      <c r="S50" s="56">
        <f>'[1]bevételi tábla 4.sz.'!DJ47</f>
        <v>0</v>
      </c>
      <c r="T50" s="56"/>
      <c r="U50" s="57">
        <f t="shared" si="12"/>
        <v>94740880</v>
      </c>
      <c r="V50" s="54">
        <f t="shared" si="9"/>
        <v>103626080</v>
      </c>
      <c r="W50" s="54">
        <f t="shared" si="9"/>
        <v>0</v>
      </c>
      <c r="X50" s="54"/>
      <c r="Y50" s="37">
        <f t="shared" si="2"/>
        <v>103626080</v>
      </c>
      <c r="Z50" s="59"/>
    </row>
    <row r="51" spans="1:26">
      <c r="A51" s="49"/>
      <c r="B51" s="66"/>
      <c r="C51" s="50"/>
      <c r="D51" s="50"/>
      <c r="E51" s="50"/>
      <c r="F51" s="66" t="s">
        <v>47</v>
      </c>
      <c r="G51" s="73" t="s">
        <v>89</v>
      </c>
      <c r="H51" s="73"/>
      <c r="I51" s="40" t="s">
        <v>86</v>
      </c>
      <c r="J51" s="56">
        <f>'[1]bevételi tábla 4.sz.'!T48</f>
        <v>120000</v>
      </c>
      <c r="K51" s="56">
        <f>'[1]bevételi tábla 4.sz.'!U48</f>
        <v>0</v>
      </c>
      <c r="L51" s="71"/>
      <c r="M51" s="71">
        <f t="shared" si="13"/>
        <v>120000</v>
      </c>
      <c r="N51" s="56">
        <f>'[1]bevételi tábla 4.sz.'!AF48</f>
        <v>1000000</v>
      </c>
      <c r="O51" s="56">
        <f>'[1]bevételi tábla 4.sz.'!AG48</f>
        <v>0</v>
      </c>
      <c r="P51" s="56"/>
      <c r="Q51" s="57">
        <f t="shared" si="11"/>
        <v>1000000</v>
      </c>
      <c r="R51" s="56">
        <f>'[1]bevételi tábla 4.sz.'!DI48</f>
        <v>8800000</v>
      </c>
      <c r="S51" s="56">
        <f>'[1]bevételi tábla 4.sz.'!DJ48</f>
        <v>0</v>
      </c>
      <c r="T51" s="56"/>
      <c r="U51" s="57">
        <f t="shared" si="12"/>
        <v>8800000</v>
      </c>
      <c r="V51" s="54">
        <f t="shared" si="9"/>
        <v>9920000</v>
      </c>
      <c r="W51" s="54">
        <f t="shared" si="9"/>
        <v>0</v>
      </c>
      <c r="X51" s="54"/>
      <c r="Y51" s="37">
        <f t="shared" si="2"/>
        <v>9920000</v>
      </c>
      <c r="Z51" s="59"/>
    </row>
    <row r="52" spans="1:26">
      <c r="A52" s="49"/>
      <c r="B52" s="66"/>
      <c r="C52" s="50"/>
      <c r="D52" s="51">
        <v>5</v>
      </c>
      <c r="E52" s="40" t="s">
        <v>90</v>
      </c>
      <c r="F52" s="40"/>
      <c r="G52" s="40"/>
      <c r="H52" s="40"/>
      <c r="I52" s="40" t="s">
        <v>91</v>
      </c>
      <c r="J52" s="56">
        <f>'[1]bevételi tábla 4.sz.'!T49</f>
        <v>0</v>
      </c>
      <c r="K52" s="56">
        <f>'[1]bevételi tábla 4.sz.'!U49</f>
        <v>0</v>
      </c>
      <c r="L52" s="71"/>
      <c r="M52" s="71">
        <f t="shared" si="13"/>
        <v>0</v>
      </c>
      <c r="N52" s="56">
        <f>'[1]bevételi tábla 4.sz.'!AF49</f>
        <v>0</v>
      </c>
      <c r="O52" s="56">
        <f>'[1]bevételi tábla 4.sz.'!AG49</f>
        <v>0</v>
      </c>
      <c r="P52" s="56"/>
      <c r="Q52" s="57">
        <f t="shared" si="11"/>
        <v>0</v>
      </c>
      <c r="R52" s="56">
        <f>'[1]bevételi tábla 4.sz.'!DI49</f>
        <v>7401575</v>
      </c>
      <c r="S52" s="56">
        <f>'[1]bevételi tábla 4.sz.'!DJ49</f>
        <v>0</v>
      </c>
      <c r="T52" s="56"/>
      <c r="U52" s="57">
        <f t="shared" si="12"/>
        <v>7401575</v>
      </c>
      <c r="V52" s="54">
        <f t="shared" si="9"/>
        <v>7401575</v>
      </c>
      <c r="W52" s="54">
        <f t="shared" si="9"/>
        <v>0</v>
      </c>
      <c r="X52" s="54"/>
      <c r="Y52" s="37">
        <f t="shared" si="2"/>
        <v>7401575</v>
      </c>
      <c r="Z52" s="59"/>
    </row>
    <row r="53" spans="1:26">
      <c r="A53" s="72"/>
      <c r="B53" s="66"/>
      <c r="C53" s="50"/>
      <c r="D53" s="51">
        <v>6</v>
      </c>
      <c r="E53" s="50" t="s">
        <v>92</v>
      </c>
      <c r="F53" s="50"/>
      <c r="G53" s="55"/>
      <c r="H53" s="55"/>
      <c r="I53" s="55" t="s">
        <v>93</v>
      </c>
      <c r="J53" s="56">
        <f>'[1]bevételi tábla 4.sz.'!T50</f>
        <v>0</v>
      </c>
      <c r="K53" s="56">
        <f>'[1]bevételi tábla 4.sz.'!U50</f>
        <v>0</v>
      </c>
      <c r="L53" s="71"/>
      <c r="M53" s="71">
        <f t="shared" si="13"/>
        <v>0</v>
      </c>
      <c r="N53" s="56">
        <f>'[1]bevételi tábla 4.sz.'!AF50</f>
        <v>0</v>
      </c>
      <c r="O53" s="56">
        <f>'[1]bevételi tábla 4.sz.'!AG50</f>
        <v>0</v>
      </c>
      <c r="P53" s="56"/>
      <c r="Q53" s="57">
        <f t="shared" si="11"/>
        <v>0</v>
      </c>
      <c r="R53" s="56">
        <f>'[1]bevételi tábla 4.sz.'!DI50</f>
        <v>7401575</v>
      </c>
      <c r="S53" s="56">
        <f>'[1]bevételi tábla 4.sz.'!DJ50</f>
        <v>0</v>
      </c>
      <c r="T53" s="56"/>
      <c r="U53" s="57">
        <f t="shared" si="12"/>
        <v>7401575</v>
      </c>
      <c r="V53" s="54">
        <f t="shared" si="9"/>
        <v>7401575</v>
      </c>
      <c r="W53" s="54">
        <f t="shared" si="9"/>
        <v>0</v>
      </c>
      <c r="X53" s="54"/>
      <c r="Y53" s="37">
        <f t="shared" si="2"/>
        <v>7401575</v>
      </c>
      <c r="Z53" s="58"/>
    </row>
    <row r="54" spans="1:26">
      <c r="A54" s="72"/>
      <c r="B54" s="66"/>
      <c r="C54" s="50"/>
      <c r="D54" s="51">
        <v>7</v>
      </c>
      <c r="E54" s="50" t="s">
        <v>94</v>
      </c>
      <c r="F54" s="50"/>
      <c r="G54" s="50"/>
      <c r="H54" s="40"/>
      <c r="I54" s="40" t="s">
        <v>95</v>
      </c>
      <c r="J54" s="56">
        <f>'[1]bevételi tábla 4.sz.'!T51</f>
        <v>0</v>
      </c>
      <c r="K54" s="56">
        <f>'[1]bevételi tábla 4.sz.'!U51</f>
        <v>0</v>
      </c>
      <c r="L54" s="71"/>
      <c r="M54" s="71">
        <f t="shared" si="13"/>
        <v>0</v>
      </c>
      <c r="N54" s="56">
        <f>'[1]bevételi tábla 4.sz.'!AF51</f>
        <v>0</v>
      </c>
      <c r="O54" s="56">
        <f>'[1]bevételi tábla 4.sz.'!AG51</f>
        <v>0</v>
      </c>
      <c r="P54" s="56"/>
      <c r="Q54" s="57">
        <f t="shared" si="11"/>
        <v>0</v>
      </c>
      <c r="R54" s="56">
        <f>'[1]bevételi tábla 4.sz.'!DI51</f>
        <v>0</v>
      </c>
      <c r="S54" s="56">
        <f>'[1]bevételi tábla 4.sz.'!DJ51</f>
        <v>0</v>
      </c>
      <c r="T54" s="56"/>
      <c r="U54" s="57">
        <f t="shared" si="12"/>
        <v>0</v>
      </c>
      <c r="V54" s="54">
        <f t="shared" si="9"/>
        <v>0</v>
      </c>
      <c r="W54" s="54">
        <f t="shared" si="9"/>
        <v>0</v>
      </c>
      <c r="X54" s="54"/>
      <c r="Y54" s="37">
        <f t="shared" si="2"/>
        <v>0</v>
      </c>
      <c r="Z54" s="59"/>
    </row>
    <row r="55" spans="1:26">
      <c r="A55" s="72"/>
      <c r="B55" s="50"/>
      <c r="C55" s="50"/>
      <c r="D55" s="51">
        <v>8</v>
      </c>
      <c r="E55" s="40" t="s">
        <v>96</v>
      </c>
      <c r="F55" s="40"/>
      <c r="G55" s="40"/>
      <c r="H55" s="40"/>
      <c r="I55" s="40" t="s">
        <v>97</v>
      </c>
      <c r="J55" s="56">
        <f>'[1]bevételi tábla 4.sz.'!T52</f>
        <v>0</v>
      </c>
      <c r="K55" s="56">
        <f>'[1]bevételi tábla 4.sz.'!U52</f>
        <v>0</v>
      </c>
      <c r="L55" s="71"/>
      <c r="M55" s="71">
        <f t="shared" si="13"/>
        <v>0</v>
      </c>
      <c r="N55" s="56">
        <f>'[1]bevételi tábla 4.sz.'!AF52</f>
        <v>0</v>
      </c>
      <c r="O55" s="56">
        <f>'[1]bevételi tábla 4.sz.'!AG52</f>
        <v>0</v>
      </c>
      <c r="P55" s="56"/>
      <c r="Q55" s="57">
        <f t="shared" si="11"/>
        <v>0</v>
      </c>
      <c r="R55" s="56">
        <f>'[1]bevételi tábla 4.sz.'!DI52</f>
        <v>0</v>
      </c>
      <c r="S55" s="56">
        <f>'[1]bevételi tábla 4.sz.'!DJ52</f>
        <v>0</v>
      </c>
      <c r="T55" s="56"/>
      <c r="U55" s="57">
        <f t="shared" si="12"/>
        <v>0</v>
      </c>
      <c r="V55" s="54">
        <f t="shared" si="9"/>
        <v>0</v>
      </c>
      <c r="W55" s="54">
        <f t="shared" si="9"/>
        <v>0</v>
      </c>
      <c r="X55" s="54"/>
      <c r="Y55" s="37">
        <f t="shared" si="2"/>
        <v>0</v>
      </c>
      <c r="Z55" s="59"/>
    </row>
    <row r="56" spans="1:26">
      <c r="A56" s="72"/>
      <c r="B56" s="50"/>
      <c r="C56" s="66"/>
      <c r="D56" s="66"/>
      <c r="E56" s="66"/>
      <c r="F56" s="66" t="s">
        <v>47</v>
      </c>
      <c r="G56" s="73" t="s">
        <v>98</v>
      </c>
      <c r="H56" s="66"/>
      <c r="I56" s="40" t="s">
        <v>97</v>
      </c>
      <c r="J56" s="56">
        <f>'[1]bevételi tábla 4.sz.'!T53</f>
        <v>0</v>
      </c>
      <c r="K56" s="56">
        <f>'[1]bevételi tábla 4.sz.'!U53</f>
        <v>0</v>
      </c>
      <c r="L56" s="71"/>
      <c r="M56" s="71">
        <f t="shared" si="13"/>
        <v>0</v>
      </c>
      <c r="N56" s="56">
        <f>'[1]bevételi tábla 4.sz.'!AF53</f>
        <v>0</v>
      </c>
      <c r="O56" s="56">
        <f>'[1]bevételi tábla 4.sz.'!AG53</f>
        <v>0</v>
      </c>
      <c r="P56" s="56"/>
      <c r="Q56" s="57">
        <f t="shared" si="11"/>
        <v>0</v>
      </c>
      <c r="R56" s="56">
        <f>'[1]bevételi tábla 4.sz.'!DI53</f>
        <v>3386000</v>
      </c>
      <c r="S56" s="56">
        <f>'[1]bevételi tábla 4.sz.'!DJ53</f>
        <v>0</v>
      </c>
      <c r="T56" s="56"/>
      <c r="U56" s="57">
        <f t="shared" si="12"/>
        <v>3386000</v>
      </c>
      <c r="V56" s="54">
        <f t="shared" si="9"/>
        <v>3386000</v>
      </c>
      <c r="W56" s="54">
        <f t="shared" si="9"/>
        <v>0</v>
      </c>
      <c r="X56" s="54"/>
      <c r="Y56" s="37">
        <f t="shared" si="2"/>
        <v>3386000</v>
      </c>
      <c r="Z56" s="59"/>
    </row>
    <row r="57" spans="1:26">
      <c r="A57" s="72"/>
      <c r="B57" s="50"/>
      <c r="C57" s="50"/>
      <c r="D57" s="51">
        <v>9</v>
      </c>
      <c r="E57" s="50" t="s">
        <v>99</v>
      </c>
      <c r="F57" s="50"/>
      <c r="G57" s="55"/>
      <c r="H57" s="55"/>
      <c r="I57" s="55" t="s">
        <v>100</v>
      </c>
      <c r="J57" s="56">
        <f>'[1]bevételi tábla 4.sz.'!T54</f>
        <v>0</v>
      </c>
      <c r="K57" s="56">
        <f>'[1]bevételi tábla 4.sz.'!U54</f>
        <v>0</v>
      </c>
      <c r="L57" s="71"/>
      <c r="M57" s="71">
        <f t="shared" si="13"/>
        <v>0</v>
      </c>
      <c r="N57" s="56">
        <f>'[1]bevételi tábla 4.sz.'!AF54</f>
        <v>911300</v>
      </c>
      <c r="O57" s="56">
        <f>'[1]bevételi tábla 4.sz.'!AG54</f>
        <v>0</v>
      </c>
      <c r="P57" s="56"/>
      <c r="Q57" s="57">
        <f t="shared" si="11"/>
        <v>911300</v>
      </c>
      <c r="R57" s="56">
        <f>'[1]bevételi tábla 4.sz.'!DI54</f>
        <v>17613545</v>
      </c>
      <c r="S57" s="56">
        <f>'[1]bevételi tábla 4.sz.'!DJ54</f>
        <v>0</v>
      </c>
      <c r="T57" s="56"/>
      <c r="U57" s="57">
        <f t="shared" si="12"/>
        <v>17613545</v>
      </c>
      <c r="V57" s="54">
        <f t="shared" si="9"/>
        <v>18524845</v>
      </c>
      <c r="W57" s="54">
        <f t="shared" si="9"/>
        <v>0</v>
      </c>
      <c r="X57" s="54"/>
      <c r="Y57" s="37">
        <f t="shared" si="2"/>
        <v>18524845</v>
      </c>
      <c r="Z57" s="58"/>
    </row>
    <row r="58" spans="1:26">
      <c r="A58" s="72"/>
      <c r="B58" s="66"/>
      <c r="C58" s="66"/>
      <c r="D58" s="51"/>
      <c r="E58" s="66"/>
      <c r="F58" s="66" t="s">
        <v>47</v>
      </c>
      <c r="G58" s="73" t="s">
        <v>101</v>
      </c>
      <c r="H58" s="66"/>
      <c r="I58" s="55" t="s">
        <v>100</v>
      </c>
      <c r="J58" s="56">
        <f>'[1]bevételi tábla 4.sz.'!T55</f>
        <v>0</v>
      </c>
      <c r="K58" s="56">
        <f>'[1]bevételi tábla 4.sz.'!U55</f>
        <v>0</v>
      </c>
      <c r="L58" s="71"/>
      <c r="M58" s="71">
        <f t="shared" si="13"/>
        <v>0</v>
      </c>
      <c r="N58" s="56">
        <f>'[1]bevételi tábla 4.sz.'!AF55</f>
        <v>0</v>
      </c>
      <c r="O58" s="56">
        <f>'[1]bevételi tábla 4.sz.'!AG55</f>
        <v>0</v>
      </c>
      <c r="P58" s="56"/>
      <c r="Q58" s="57">
        <f t="shared" si="11"/>
        <v>0</v>
      </c>
      <c r="R58" s="56">
        <f>'[1]bevételi tábla 4.sz.'!DI55</f>
        <v>0</v>
      </c>
      <c r="S58" s="56">
        <f>'[1]bevételi tábla 4.sz.'!DJ55</f>
        <v>0</v>
      </c>
      <c r="T58" s="56"/>
      <c r="U58" s="57">
        <f t="shared" si="12"/>
        <v>0</v>
      </c>
      <c r="V58" s="54">
        <f t="shared" si="9"/>
        <v>0</v>
      </c>
      <c r="W58" s="54">
        <f t="shared" si="9"/>
        <v>0</v>
      </c>
      <c r="X58" s="54"/>
      <c r="Y58" s="37">
        <f t="shared" si="2"/>
        <v>0</v>
      </c>
      <c r="Z58" s="58"/>
    </row>
    <row r="59" spans="1:26">
      <c r="A59" s="72"/>
      <c r="B59" s="66"/>
      <c r="C59" s="50"/>
      <c r="D59" s="51">
        <v>10</v>
      </c>
      <c r="E59" s="50" t="s">
        <v>102</v>
      </c>
      <c r="F59" s="50"/>
      <c r="G59" s="55"/>
      <c r="H59" s="55"/>
      <c r="I59" s="55" t="s">
        <v>103</v>
      </c>
      <c r="J59" s="56">
        <f>'[1]bevételi tábla 4.sz.'!T56</f>
        <v>0</v>
      </c>
      <c r="K59" s="56">
        <f>'[1]bevételi tábla 4.sz.'!U56</f>
        <v>0</v>
      </c>
      <c r="L59" s="71"/>
      <c r="M59" s="71">
        <f t="shared" si="13"/>
        <v>0</v>
      </c>
      <c r="N59" s="56">
        <f>'[1]bevételi tábla 4.sz.'!AF56</f>
        <v>0</v>
      </c>
      <c r="O59" s="56">
        <f>'[1]bevételi tábla 4.sz.'!AG56</f>
        <v>0</v>
      </c>
      <c r="P59" s="56"/>
      <c r="Q59" s="57">
        <f t="shared" si="11"/>
        <v>0</v>
      </c>
      <c r="R59" s="56">
        <f>'[1]bevételi tábla 4.sz.'!DI56</f>
        <v>0</v>
      </c>
      <c r="S59" s="56">
        <f>'[1]bevételi tábla 4.sz.'!DJ56</f>
        <v>0</v>
      </c>
      <c r="T59" s="56"/>
      <c r="U59" s="57">
        <f t="shared" si="12"/>
        <v>0</v>
      </c>
      <c r="V59" s="54">
        <f t="shared" si="9"/>
        <v>0</v>
      </c>
      <c r="W59" s="54">
        <f t="shared" si="9"/>
        <v>0</v>
      </c>
      <c r="X59" s="54"/>
      <c r="Y59" s="37">
        <f t="shared" si="2"/>
        <v>0</v>
      </c>
      <c r="Z59" s="58"/>
    </row>
    <row r="60" spans="1:26">
      <c r="A60" s="72"/>
      <c r="B60" s="66"/>
      <c r="C60" s="50"/>
      <c r="D60" s="51"/>
      <c r="E60" s="73"/>
      <c r="F60" s="50"/>
      <c r="G60" s="55"/>
      <c r="H60" s="55"/>
      <c r="I60" s="55"/>
      <c r="J60" s="56"/>
      <c r="K60" s="56"/>
      <c r="L60" s="57"/>
      <c r="M60" s="57"/>
      <c r="N60" s="56"/>
      <c r="O60" s="56"/>
      <c r="P60" s="56"/>
      <c r="Q60" s="57"/>
      <c r="R60" s="56"/>
      <c r="S60" s="56"/>
      <c r="T60" s="56"/>
      <c r="U60" s="57"/>
      <c r="V60" s="54">
        <f t="shared" si="9"/>
        <v>0</v>
      </c>
      <c r="W60" s="54">
        <f>SUMIF($J$7:$Q$7,"Kötelező feladatok",N60:V60)</f>
        <v>0</v>
      </c>
      <c r="X60" s="54">
        <f>SUMIF($J$7:$Q$7,"Kötelező feladatok",N60:W60)</f>
        <v>0</v>
      </c>
      <c r="Y60" s="37">
        <f t="shared" si="2"/>
        <v>0</v>
      </c>
      <c r="Z60" s="58"/>
    </row>
    <row r="61" spans="1:26">
      <c r="A61" s="72"/>
      <c r="B61" s="40"/>
      <c r="C61" s="41">
        <v>4</v>
      </c>
      <c r="D61" s="42" t="s">
        <v>104</v>
      </c>
      <c r="E61" s="42"/>
      <c r="F61" s="42"/>
      <c r="G61" s="42"/>
      <c r="H61" s="42"/>
      <c r="I61" s="43" t="s">
        <v>105</v>
      </c>
      <c r="J61" s="44">
        <f t="shared" ref="J61:U61" si="14">SUM(J62:J64)</f>
        <v>0</v>
      </c>
      <c r="K61" s="44">
        <f t="shared" si="14"/>
        <v>0</v>
      </c>
      <c r="L61" s="45">
        <f t="shared" si="14"/>
        <v>0</v>
      </c>
      <c r="M61" s="45">
        <f t="shared" si="14"/>
        <v>0</v>
      </c>
      <c r="N61" s="44">
        <f t="shared" si="14"/>
        <v>0</v>
      </c>
      <c r="O61" s="44">
        <f t="shared" si="14"/>
        <v>0</v>
      </c>
      <c r="P61" s="44">
        <f t="shared" si="14"/>
        <v>0</v>
      </c>
      <c r="Q61" s="45">
        <f t="shared" si="14"/>
        <v>0</v>
      </c>
      <c r="R61" s="44">
        <f t="shared" si="14"/>
        <v>0</v>
      </c>
      <c r="S61" s="44">
        <f t="shared" si="14"/>
        <v>0</v>
      </c>
      <c r="T61" s="44">
        <f>SUM(T62:T64)</f>
        <v>0</v>
      </c>
      <c r="U61" s="45">
        <f t="shared" si="14"/>
        <v>0</v>
      </c>
      <c r="V61" s="64">
        <f t="shared" si="9"/>
        <v>0</v>
      </c>
      <c r="W61" s="47">
        <f>SUMIF($J$7:$Q$7,"Kötelező feladatok",N61:V61)</f>
        <v>0</v>
      </c>
      <c r="X61" s="47">
        <f>SUMIF($J$7:$Q$7,"Kötelező feladatok",N61:W61)</f>
        <v>0</v>
      </c>
      <c r="Y61" s="37">
        <f t="shared" si="2"/>
        <v>0</v>
      </c>
      <c r="Z61" s="48"/>
    </row>
    <row r="62" spans="1:26">
      <c r="A62" s="72"/>
      <c r="B62" s="66"/>
      <c r="C62" s="50"/>
      <c r="D62" s="51">
        <v>1</v>
      </c>
      <c r="E62" s="40" t="s">
        <v>106</v>
      </c>
      <c r="F62" s="55"/>
      <c r="G62" s="55"/>
      <c r="H62" s="55"/>
      <c r="I62" s="55" t="s">
        <v>107</v>
      </c>
      <c r="J62" s="56"/>
      <c r="K62" s="56"/>
      <c r="L62" s="71"/>
      <c r="M62" s="71">
        <f>SUM(J62:L62)</f>
        <v>0</v>
      </c>
      <c r="N62" s="56"/>
      <c r="O62" s="56"/>
      <c r="P62" s="56"/>
      <c r="Q62" s="57">
        <f>SUM(N62:P62)</f>
        <v>0</v>
      </c>
      <c r="R62" s="56"/>
      <c r="S62" s="56"/>
      <c r="T62" s="56"/>
      <c r="U62" s="57">
        <f>SUM(R62:T62)</f>
        <v>0</v>
      </c>
      <c r="V62" s="54">
        <f t="shared" si="9"/>
        <v>0</v>
      </c>
      <c r="W62" s="54">
        <f>SUMIF($J$7:$Q$7,"Kötelező feladatok",N62:V62)</f>
        <v>0</v>
      </c>
      <c r="X62" s="54"/>
      <c r="Y62" s="37">
        <f t="shared" si="2"/>
        <v>0</v>
      </c>
      <c r="Z62" s="58"/>
    </row>
    <row r="63" spans="1:26">
      <c r="A63" s="72"/>
      <c r="B63" s="66"/>
      <c r="C63" s="50"/>
      <c r="D63" s="51">
        <v>2</v>
      </c>
      <c r="E63" s="40" t="s">
        <v>108</v>
      </c>
      <c r="F63" s="55"/>
      <c r="G63" s="55"/>
      <c r="H63" s="55"/>
      <c r="I63" s="55" t="s">
        <v>109</v>
      </c>
      <c r="J63" s="56"/>
      <c r="K63" s="56"/>
      <c r="L63" s="71"/>
      <c r="M63" s="71">
        <f>SUM(J63:L63)</f>
        <v>0</v>
      </c>
      <c r="N63" s="56"/>
      <c r="O63" s="56"/>
      <c r="P63" s="56"/>
      <c r="Q63" s="57">
        <f>SUM(N63:P63)</f>
        <v>0</v>
      </c>
      <c r="R63" s="56"/>
      <c r="S63" s="56"/>
      <c r="T63" s="56"/>
      <c r="U63" s="57">
        <f>SUM(R63:T63)</f>
        <v>0</v>
      </c>
      <c r="V63" s="54">
        <f t="shared" si="9"/>
        <v>0</v>
      </c>
      <c r="W63" s="54">
        <f>SUMIF($J$7:$Q$7,"Kötelező feladatok",N63:V63)</f>
        <v>0</v>
      </c>
      <c r="X63" s="54"/>
      <c r="Y63" s="37">
        <f t="shared" si="2"/>
        <v>0</v>
      </c>
      <c r="Z63" s="58"/>
    </row>
    <row r="64" spans="1:26">
      <c r="A64" s="72"/>
      <c r="B64" s="66"/>
      <c r="C64" s="50"/>
      <c r="D64" s="51">
        <v>3</v>
      </c>
      <c r="E64" s="40" t="s">
        <v>110</v>
      </c>
      <c r="F64" s="55"/>
      <c r="G64" s="55"/>
      <c r="H64" s="55"/>
      <c r="I64" s="55" t="s">
        <v>111</v>
      </c>
      <c r="J64" s="56"/>
      <c r="K64" s="56"/>
      <c r="L64" s="71"/>
      <c r="M64" s="71">
        <f>SUM(J64:L64)</f>
        <v>0</v>
      </c>
      <c r="N64" s="56"/>
      <c r="O64" s="56"/>
      <c r="P64" s="56"/>
      <c r="Q64" s="57">
        <f>SUM(N64:P64)</f>
        <v>0</v>
      </c>
      <c r="R64" s="56"/>
      <c r="S64" s="56"/>
      <c r="T64" s="56"/>
      <c r="U64" s="57">
        <f>SUM(R64:T64)</f>
        <v>0</v>
      </c>
      <c r="V64" s="54">
        <f t="shared" si="9"/>
        <v>0</v>
      </c>
      <c r="W64" s="54">
        <f>SUMIF($J$7:$Q$7,"Kötelező feladatok",N64:V64)</f>
        <v>0</v>
      </c>
      <c r="X64" s="54"/>
      <c r="Y64" s="37">
        <f t="shared" si="2"/>
        <v>0</v>
      </c>
      <c r="Z64" s="58"/>
    </row>
    <row r="65" spans="1:26">
      <c r="A65" s="72"/>
      <c r="B65" s="32">
        <v>2</v>
      </c>
      <c r="C65" s="33" t="s">
        <v>112</v>
      </c>
      <c r="D65" s="33"/>
      <c r="E65" s="33"/>
      <c r="F65" s="33"/>
      <c r="G65" s="33"/>
      <c r="H65" s="33"/>
      <c r="I65" s="33"/>
      <c r="J65" s="78">
        <f t="shared" ref="J65:U65" si="15">J66+J72+J82</f>
        <v>0</v>
      </c>
      <c r="K65" s="78">
        <f t="shared" si="15"/>
        <v>0</v>
      </c>
      <c r="L65" s="79"/>
      <c r="M65" s="79">
        <f t="shared" si="15"/>
        <v>0</v>
      </c>
      <c r="N65" s="78">
        <f t="shared" si="15"/>
        <v>0</v>
      </c>
      <c r="O65" s="78">
        <f t="shared" si="15"/>
        <v>0</v>
      </c>
      <c r="P65" s="78">
        <f t="shared" si="15"/>
        <v>0</v>
      </c>
      <c r="Q65" s="79">
        <f t="shared" si="15"/>
        <v>0</v>
      </c>
      <c r="R65" s="80">
        <f t="shared" si="15"/>
        <v>4859100861</v>
      </c>
      <c r="S65" s="80">
        <f t="shared" si="15"/>
        <v>0</v>
      </c>
      <c r="T65" s="80">
        <f t="shared" si="15"/>
        <v>0</v>
      </c>
      <c r="U65" s="81">
        <f t="shared" si="15"/>
        <v>4859100861</v>
      </c>
      <c r="V65" s="82">
        <f t="shared" si="9"/>
        <v>4859100861</v>
      </c>
      <c r="W65" s="36">
        <f>K65+O65+S65</f>
        <v>0</v>
      </c>
      <c r="X65" s="36"/>
      <c r="Y65" s="37">
        <f t="shared" si="2"/>
        <v>4859100861</v>
      </c>
      <c r="Z65" s="65"/>
    </row>
    <row r="66" spans="1:26">
      <c r="A66" s="72"/>
      <c r="B66" s="40"/>
      <c r="C66" s="41">
        <v>1</v>
      </c>
      <c r="D66" s="42" t="s">
        <v>113</v>
      </c>
      <c r="E66" s="42"/>
      <c r="F66" s="42"/>
      <c r="G66" s="42"/>
      <c r="H66" s="42"/>
      <c r="I66" s="43" t="s">
        <v>114</v>
      </c>
      <c r="J66" s="44">
        <f t="shared" ref="J66:U66" si="16">SUM(J67:J71)</f>
        <v>0</v>
      </c>
      <c r="K66" s="44">
        <f t="shared" si="16"/>
        <v>0</v>
      </c>
      <c r="L66" s="45">
        <f t="shared" si="16"/>
        <v>0</v>
      </c>
      <c r="M66" s="45">
        <f t="shared" si="16"/>
        <v>0</v>
      </c>
      <c r="N66" s="44">
        <f t="shared" si="16"/>
        <v>0</v>
      </c>
      <c r="O66" s="44">
        <f t="shared" si="16"/>
        <v>0</v>
      </c>
      <c r="P66" s="44">
        <f t="shared" si="16"/>
        <v>0</v>
      </c>
      <c r="Q66" s="45">
        <f t="shared" si="16"/>
        <v>0</v>
      </c>
      <c r="R66" s="44">
        <f t="shared" si="16"/>
        <v>3204475574</v>
      </c>
      <c r="S66" s="44">
        <f t="shared" si="16"/>
        <v>0</v>
      </c>
      <c r="T66" s="44">
        <f t="shared" si="16"/>
        <v>0</v>
      </c>
      <c r="U66" s="45">
        <f t="shared" si="16"/>
        <v>3204475574</v>
      </c>
      <c r="V66" s="64">
        <f t="shared" si="9"/>
        <v>3204475574</v>
      </c>
      <c r="W66" s="64">
        <f>K66+O66+S66</f>
        <v>0</v>
      </c>
      <c r="X66" s="47">
        <f>SUMIF($J$7:$Q$7,"Kötelező feladatok",N66:W66)</f>
        <v>3204475574</v>
      </c>
      <c r="Y66" s="37">
        <f t="shared" si="2"/>
        <v>6408951148</v>
      </c>
      <c r="Z66" s="48"/>
    </row>
    <row r="67" spans="1:26">
      <c r="A67" s="72"/>
      <c r="B67" s="50"/>
      <c r="C67" s="50"/>
      <c r="D67" s="51">
        <v>1</v>
      </c>
      <c r="E67" s="50" t="s">
        <v>115</v>
      </c>
      <c r="F67" s="50"/>
      <c r="G67" s="50"/>
      <c r="H67" s="50"/>
      <c r="I67" s="40" t="s">
        <v>116</v>
      </c>
      <c r="J67" s="56"/>
      <c r="K67" s="56"/>
      <c r="L67" s="71"/>
      <c r="M67" s="71">
        <f>SUM(J67:L67)</f>
        <v>0</v>
      </c>
      <c r="N67" s="56"/>
      <c r="O67" s="56"/>
      <c r="P67" s="56"/>
      <c r="Q67" s="57">
        <f>SUM(N67:P67)</f>
        <v>0</v>
      </c>
      <c r="R67" s="56">
        <f>'[1]bevételi tábla 4.sz.'!DI64</f>
        <v>0</v>
      </c>
      <c r="S67" s="56"/>
      <c r="T67" s="56"/>
      <c r="U67" s="57">
        <f>SUM(R67:T67)</f>
        <v>0</v>
      </c>
      <c r="V67" s="54">
        <f t="shared" si="9"/>
        <v>0</v>
      </c>
      <c r="W67" s="54">
        <f>SUMIF($J$7:$Q$7,"Kötelező feladatok",N67:V67)</f>
        <v>0</v>
      </c>
      <c r="X67" s="54"/>
      <c r="Y67" s="37">
        <f t="shared" si="2"/>
        <v>0</v>
      </c>
      <c r="Z67" s="59"/>
    </row>
    <row r="68" spans="1:26">
      <c r="A68" s="49"/>
      <c r="B68" s="50"/>
      <c r="C68" s="50"/>
      <c r="D68" s="51">
        <v>2</v>
      </c>
      <c r="E68" s="50" t="s">
        <v>117</v>
      </c>
      <c r="F68" s="55"/>
      <c r="G68" s="55"/>
      <c r="H68" s="55"/>
      <c r="I68" s="55" t="s">
        <v>118</v>
      </c>
      <c r="J68" s="56"/>
      <c r="K68" s="56"/>
      <c r="L68" s="71"/>
      <c r="M68" s="71">
        <f>SUM(J68:L68)</f>
        <v>0</v>
      </c>
      <c r="N68" s="56"/>
      <c r="O68" s="56"/>
      <c r="P68" s="56"/>
      <c r="Q68" s="57">
        <f>SUM(N68:P68)</f>
        <v>0</v>
      </c>
      <c r="R68" s="56">
        <f>'[1]bevételi tábla 4.sz.'!DI65</f>
        <v>0</v>
      </c>
      <c r="S68" s="56"/>
      <c r="T68" s="56"/>
      <c r="U68" s="57">
        <f>SUM(R68:T68)</f>
        <v>0</v>
      </c>
      <c r="V68" s="54">
        <f t="shared" si="9"/>
        <v>0</v>
      </c>
      <c r="W68" s="54">
        <f>SUMIF($J$7:$Q$7,"Kötelező feladatok",N68:V68)</f>
        <v>0</v>
      </c>
      <c r="X68" s="54"/>
      <c r="Y68" s="37">
        <f t="shared" si="2"/>
        <v>0</v>
      </c>
      <c r="Z68" s="58"/>
    </row>
    <row r="69" spans="1:26">
      <c r="A69" s="72"/>
      <c r="B69" s="50"/>
      <c r="C69" s="50"/>
      <c r="D69" s="51">
        <v>3</v>
      </c>
      <c r="E69" s="50" t="s">
        <v>119</v>
      </c>
      <c r="F69" s="55"/>
      <c r="G69" s="55"/>
      <c r="H69" s="55"/>
      <c r="I69" s="55" t="s">
        <v>120</v>
      </c>
      <c r="J69" s="56"/>
      <c r="K69" s="56"/>
      <c r="L69" s="71"/>
      <c r="M69" s="71">
        <f>SUM(J69:L69)</f>
        <v>0</v>
      </c>
      <c r="N69" s="56"/>
      <c r="O69" s="56"/>
      <c r="P69" s="56"/>
      <c r="Q69" s="57">
        <f>SUM(N69:P69)</f>
        <v>0</v>
      </c>
      <c r="R69" s="56">
        <f>'[1]bevételi tábla 4.sz.'!DI66</f>
        <v>1654625287</v>
      </c>
      <c r="S69" s="56"/>
      <c r="T69" s="56"/>
      <c r="U69" s="57">
        <f>SUM(R69:T69)</f>
        <v>1654625287</v>
      </c>
      <c r="V69" s="54">
        <f t="shared" ref="V69:W90" si="17">J69+N69+R69</f>
        <v>1654625287</v>
      </c>
      <c r="W69" s="54">
        <f>SUMIF($J$7:$Q$7,"Kötelező feladatok",N69:V69)</f>
        <v>1654625287</v>
      </c>
      <c r="X69" s="54"/>
      <c r="Y69" s="37">
        <f t="shared" ref="Y69:Y101" si="18">SUM(V69:X69)</f>
        <v>3309250574</v>
      </c>
      <c r="Z69" s="58"/>
    </row>
    <row r="70" spans="1:26">
      <c r="A70" s="72"/>
      <c r="B70" s="66"/>
      <c r="C70" s="50"/>
      <c r="D70" s="51">
        <v>4</v>
      </c>
      <c r="E70" s="50" t="s">
        <v>121</v>
      </c>
      <c r="F70" s="55"/>
      <c r="G70" s="55"/>
      <c r="H70" s="55"/>
      <c r="I70" s="55" t="s">
        <v>122</v>
      </c>
      <c r="J70" s="56"/>
      <c r="K70" s="56"/>
      <c r="L70" s="71"/>
      <c r="M70" s="71">
        <f>SUM(J70:L70)</f>
        <v>0</v>
      </c>
      <c r="N70" s="56"/>
      <c r="O70" s="56"/>
      <c r="P70" s="56"/>
      <c r="Q70" s="57">
        <f>SUM(N70:P70)</f>
        <v>0</v>
      </c>
      <c r="R70" s="56">
        <f>'[1]bevételi tábla 4.sz.'!DI67</f>
        <v>1549850287</v>
      </c>
      <c r="S70" s="56"/>
      <c r="T70" s="56"/>
      <c r="U70" s="57">
        <f>SUM(R70:T70)</f>
        <v>1549850287</v>
      </c>
      <c r="V70" s="54">
        <f t="shared" si="17"/>
        <v>1549850287</v>
      </c>
      <c r="W70" s="54">
        <f>SUMIF($J$7:$Q$7,"Kötelező feladatok",N70:V70)</f>
        <v>1549850287</v>
      </c>
      <c r="X70" s="54"/>
      <c r="Y70" s="37">
        <f t="shared" si="18"/>
        <v>3099700574</v>
      </c>
      <c r="Z70" s="58"/>
    </row>
    <row r="71" spans="1:26">
      <c r="A71" s="72"/>
      <c r="B71" s="66"/>
      <c r="C71" s="50"/>
      <c r="D71" s="51">
        <v>5</v>
      </c>
      <c r="E71" s="50" t="s">
        <v>123</v>
      </c>
      <c r="F71" s="55"/>
      <c r="G71" s="55"/>
      <c r="H71" s="55"/>
      <c r="I71" s="55" t="s">
        <v>124</v>
      </c>
      <c r="J71" s="56"/>
      <c r="K71" s="56"/>
      <c r="L71" s="71"/>
      <c r="M71" s="71">
        <f>SUM(J71:L71)</f>
        <v>0</v>
      </c>
      <c r="N71" s="56"/>
      <c r="O71" s="56"/>
      <c r="P71" s="56"/>
      <c r="Q71" s="57">
        <f>SUM(N71:P71)</f>
        <v>0</v>
      </c>
      <c r="R71" s="56">
        <f>'[1]bevételi tábla 4.sz.'!DI68</f>
        <v>0</v>
      </c>
      <c r="S71" s="56"/>
      <c r="T71" s="56"/>
      <c r="U71" s="57">
        <f>SUM(R71:T71)</f>
        <v>0</v>
      </c>
      <c r="V71" s="54">
        <f t="shared" si="17"/>
        <v>0</v>
      </c>
      <c r="W71" s="54"/>
      <c r="X71" s="54"/>
      <c r="Y71" s="37">
        <f t="shared" si="18"/>
        <v>0</v>
      </c>
      <c r="Z71" s="58"/>
    </row>
    <row r="72" spans="1:26">
      <c r="A72" s="72"/>
      <c r="B72" s="40"/>
      <c r="C72" s="41">
        <v>2</v>
      </c>
      <c r="D72" s="42" t="s">
        <v>125</v>
      </c>
      <c r="E72" s="42"/>
      <c r="F72" s="42"/>
      <c r="G72" s="42"/>
      <c r="H72" s="42"/>
      <c r="I72" s="43" t="s">
        <v>126</v>
      </c>
      <c r="J72" s="44">
        <f t="shared" ref="J72:U72" si="19">SUM(J73:J76)</f>
        <v>0</v>
      </c>
      <c r="K72" s="44">
        <f t="shared" si="19"/>
        <v>0</v>
      </c>
      <c r="L72" s="45">
        <f t="shared" si="19"/>
        <v>0</v>
      </c>
      <c r="M72" s="45">
        <f t="shared" si="19"/>
        <v>0</v>
      </c>
      <c r="N72" s="44">
        <f t="shared" si="19"/>
        <v>0</v>
      </c>
      <c r="O72" s="44">
        <f t="shared" si="19"/>
        <v>0</v>
      </c>
      <c r="P72" s="44">
        <f t="shared" si="19"/>
        <v>0</v>
      </c>
      <c r="Q72" s="45">
        <f t="shared" si="19"/>
        <v>0</v>
      </c>
      <c r="R72" s="44">
        <f t="shared" si="19"/>
        <v>1654625287</v>
      </c>
      <c r="S72" s="44">
        <f t="shared" si="19"/>
        <v>0</v>
      </c>
      <c r="T72" s="44">
        <f t="shared" si="19"/>
        <v>0</v>
      </c>
      <c r="U72" s="83">
        <f t="shared" si="19"/>
        <v>1654625287</v>
      </c>
      <c r="V72" s="64">
        <f t="shared" si="17"/>
        <v>1654625287</v>
      </c>
      <c r="W72" s="47">
        <v>0</v>
      </c>
      <c r="X72" s="47">
        <v>0</v>
      </c>
      <c r="Y72" s="37">
        <f t="shared" si="18"/>
        <v>1654625287</v>
      </c>
      <c r="Z72" s="48"/>
    </row>
    <row r="73" spans="1:26">
      <c r="A73" s="72"/>
      <c r="B73" s="66"/>
      <c r="C73" s="50"/>
      <c r="D73" s="51">
        <v>1</v>
      </c>
      <c r="E73" s="50" t="s">
        <v>127</v>
      </c>
      <c r="F73" s="50"/>
      <c r="G73" s="50"/>
      <c r="H73" s="50"/>
      <c r="I73" s="40" t="s">
        <v>128</v>
      </c>
      <c r="J73" s="56"/>
      <c r="K73" s="56"/>
      <c r="L73" s="71"/>
      <c r="M73" s="71">
        <f>SUM(J73:L73)</f>
        <v>0</v>
      </c>
      <c r="N73" s="56"/>
      <c r="O73" s="56"/>
      <c r="P73" s="56"/>
      <c r="Q73" s="57">
        <f>SUM(N73:P73)</f>
        <v>0</v>
      </c>
      <c r="R73" s="56">
        <f>'[1]bevételi tábla 4.sz.'!DI70</f>
        <v>0</v>
      </c>
      <c r="S73" s="56"/>
      <c r="T73" s="56"/>
      <c r="U73" s="57">
        <f>SUM(R73:T73)</f>
        <v>0</v>
      </c>
      <c r="V73" s="54">
        <f t="shared" si="17"/>
        <v>0</v>
      </c>
      <c r="W73" s="54">
        <f>K73+O73+S73</f>
        <v>0</v>
      </c>
      <c r="X73" s="54"/>
      <c r="Y73" s="37">
        <f t="shared" si="18"/>
        <v>0</v>
      </c>
      <c r="Z73" s="59"/>
    </row>
    <row r="74" spans="1:26">
      <c r="A74" s="72"/>
      <c r="B74" s="66"/>
      <c r="C74" s="50"/>
      <c r="D74" s="51">
        <v>2</v>
      </c>
      <c r="E74" s="50" t="s">
        <v>129</v>
      </c>
      <c r="F74" s="50"/>
      <c r="G74" s="50"/>
      <c r="H74" s="50"/>
      <c r="I74" s="40" t="s">
        <v>130</v>
      </c>
      <c r="J74" s="56"/>
      <c r="K74" s="56"/>
      <c r="L74" s="71"/>
      <c r="M74" s="71">
        <f>SUM(J74:L74)</f>
        <v>0</v>
      </c>
      <c r="N74" s="56"/>
      <c r="O74" s="56"/>
      <c r="P74" s="56"/>
      <c r="Q74" s="57">
        <f>SUM(N74:P74)</f>
        <v>0</v>
      </c>
      <c r="R74" s="56">
        <f>'[1]bevételi tábla 4.sz.'!DI71</f>
        <v>0</v>
      </c>
      <c r="S74" s="56"/>
      <c r="T74" s="56"/>
      <c r="U74" s="57">
        <f>SUM(R74:T74)</f>
        <v>0</v>
      </c>
      <c r="V74" s="54">
        <f t="shared" si="17"/>
        <v>0</v>
      </c>
      <c r="W74" s="54">
        <f>K74+O74+S74</f>
        <v>0</v>
      </c>
      <c r="X74" s="54"/>
      <c r="Y74" s="37">
        <f t="shared" si="18"/>
        <v>0</v>
      </c>
      <c r="Z74" s="59"/>
    </row>
    <row r="75" spans="1:26">
      <c r="A75" s="72"/>
      <c r="B75" s="66"/>
      <c r="C75" s="50"/>
      <c r="D75" s="51">
        <v>3</v>
      </c>
      <c r="E75" s="50" t="s">
        <v>131</v>
      </c>
      <c r="F75" s="50"/>
      <c r="G75" s="50"/>
      <c r="H75" s="50"/>
      <c r="I75" s="40" t="s">
        <v>132</v>
      </c>
      <c r="J75" s="56"/>
      <c r="K75" s="56"/>
      <c r="L75" s="71"/>
      <c r="M75" s="71">
        <f>SUM(J75:L75)</f>
        <v>0</v>
      </c>
      <c r="N75" s="56"/>
      <c r="O75" s="56"/>
      <c r="P75" s="56"/>
      <c r="Q75" s="57">
        <f>SUM(N75:P75)</f>
        <v>0</v>
      </c>
      <c r="R75" s="56">
        <f>'[1]bevételi tábla 4.sz.'!DI72</f>
        <v>1549850287</v>
      </c>
      <c r="S75" s="56"/>
      <c r="T75" s="56"/>
      <c r="U75" s="57">
        <f>SUM(R75:T75)</f>
        <v>1549850287</v>
      </c>
      <c r="V75" s="54">
        <f t="shared" si="17"/>
        <v>1549850287</v>
      </c>
      <c r="W75" s="54">
        <f>K75+O75+S75</f>
        <v>0</v>
      </c>
      <c r="X75" s="54"/>
      <c r="Y75" s="37">
        <f t="shared" si="18"/>
        <v>1549850287</v>
      </c>
      <c r="Z75" s="59"/>
    </row>
    <row r="76" spans="1:26">
      <c r="A76" s="72"/>
      <c r="B76" s="66"/>
      <c r="C76" s="50"/>
      <c r="D76" s="51">
        <v>4</v>
      </c>
      <c r="E76" s="50" t="s">
        <v>133</v>
      </c>
      <c r="F76" s="50"/>
      <c r="G76" s="50"/>
      <c r="H76" s="50"/>
      <c r="I76" s="40" t="s">
        <v>134</v>
      </c>
      <c r="J76" s="56"/>
      <c r="K76" s="56"/>
      <c r="L76" s="71"/>
      <c r="M76" s="71">
        <f>SUM(J76:L76)</f>
        <v>0</v>
      </c>
      <c r="N76" s="56"/>
      <c r="O76" s="56"/>
      <c r="P76" s="56"/>
      <c r="Q76" s="57">
        <f>SUM(N76:P76)</f>
        <v>0</v>
      </c>
      <c r="R76" s="56">
        <f>'[1]bevételi tábla 4.sz.'!DI73</f>
        <v>104775000</v>
      </c>
      <c r="S76" s="56"/>
      <c r="T76" s="56"/>
      <c r="U76" s="57">
        <f>SUM(R76:T76)</f>
        <v>104775000</v>
      </c>
      <c r="V76" s="54">
        <f t="shared" si="17"/>
        <v>104775000</v>
      </c>
      <c r="W76" s="54">
        <f>K76+O76+S76</f>
        <v>0</v>
      </c>
      <c r="X76" s="54"/>
      <c r="Y76" s="37">
        <f t="shared" si="18"/>
        <v>104775000</v>
      </c>
      <c r="Z76" s="59"/>
    </row>
    <row r="77" spans="1:26">
      <c r="A77" s="72"/>
      <c r="B77" s="66"/>
      <c r="C77" s="66"/>
      <c r="D77" s="51" t="s">
        <v>47</v>
      </c>
      <c r="E77" s="69" t="s">
        <v>135</v>
      </c>
      <c r="F77" s="84"/>
      <c r="G77" s="84"/>
      <c r="H77" s="70"/>
      <c r="I77" s="73" t="s">
        <v>134</v>
      </c>
      <c r="J77" s="85"/>
      <c r="K77" s="85"/>
      <c r="L77" s="86"/>
      <c r="M77" s="86"/>
      <c r="N77" s="85"/>
      <c r="O77" s="85"/>
      <c r="P77" s="85"/>
      <c r="Q77" s="86"/>
      <c r="R77" s="85"/>
      <c r="S77" s="85"/>
      <c r="T77" s="85"/>
      <c r="U77" s="86"/>
      <c r="V77" s="54">
        <f t="shared" si="17"/>
        <v>0</v>
      </c>
      <c r="W77" s="54">
        <f>SUMIF($J$7:$Q$7,"Kötelező feladatok",N77:V77)</f>
        <v>0</v>
      </c>
      <c r="X77" s="54">
        <f>SUMIF($J$7:$Q$7,"Kötelező feladatok",N77:W77)</f>
        <v>0</v>
      </c>
      <c r="Y77" s="37">
        <f t="shared" si="18"/>
        <v>0</v>
      </c>
      <c r="Z77" s="87"/>
    </row>
    <row r="78" spans="1:26">
      <c r="A78" s="72"/>
      <c r="B78" s="66"/>
      <c r="C78" s="50"/>
      <c r="D78" s="51">
        <v>5</v>
      </c>
      <c r="E78" s="50" t="s">
        <v>136</v>
      </c>
      <c r="F78" s="50"/>
      <c r="G78" s="50"/>
      <c r="H78" s="50"/>
      <c r="I78" s="40" t="s">
        <v>137</v>
      </c>
      <c r="J78" s="88"/>
      <c r="K78" s="88"/>
      <c r="L78" s="71"/>
      <c r="M78" s="71"/>
      <c r="N78" s="88"/>
      <c r="O78" s="88"/>
      <c r="P78" s="88"/>
      <c r="Q78" s="71"/>
      <c r="R78" s="88"/>
      <c r="S78" s="88"/>
      <c r="T78" s="88"/>
      <c r="U78" s="71"/>
      <c r="V78" s="54">
        <f t="shared" si="17"/>
        <v>0</v>
      </c>
      <c r="W78" s="54">
        <f>SUMIF($J$7:$Q$7,"Kötelező feladatok",N78:V78)</f>
        <v>0</v>
      </c>
      <c r="X78" s="54">
        <f>SUMIF($J$7:$Q$7,"Kötelező feladatok",N78:W78)</f>
        <v>0</v>
      </c>
      <c r="Y78" s="37">
        <f t="shared" si="18"/>
        <v>0</v>
      </c>
      <c r="Z78" s="59"/>
    </row>
    <row r="79" spans="1:26">
      <c r="A79" s="72"/>
      <c r="B79" s="66"/>
      <c r="C79" s="50"/>
      <c r="D79" s="66"/>
      <c r="E79" s="66"/>
      <c r="F79" s="66"/>
      <c r="G79" s="66"/>
      <c r="H79" s="66"/>
      <c r="I79" s="66"/>
      <c r="J79" s="85"/>
      <c r="K79" s="85"/>
      <c r="L79" s="86"/>
      <c r="M79" s="86"/>
      <c r="N79" s="85"/>
      <c r="O79" s="85"/>
      <c r="P79" s="85"/>
      <c r="Q79" s="86"/>
      <c r="R79" s="85"/>
      <c r="S79" s="85"/>
      <c r="T79" s="85"/>
      <c r="U79" s="86"/>
      <c r="V79" s="54">
        <f t="shared" si="17"/>
        <v>0</v>
      </c>
      <c r="W79" s="54">
        <f>SUMIF($J$7:$Q$7,"Kötelező feladatok",N79:V79)</f>
        <v>0</v>
      </c>
      <c r="X79" s="54">
        <f>SUMIF($J$7:$Q$7,"Kötelező feladatok",N79:W79)</f>
        <v>0</v>
      </c>
      <c r="Y79" s="37">
        <f t="shared" si="18"/>
        <v>0</v>
      </c>
      <c r="Z79" s="87"/>
    </row>
    <row r="80" spans="1:26">
      <c r="A80" s="72"/>
      <c r="B80" s="66"/>
      <c r="C80" s="50"/>
      <c r="D80" s="66"/>
      <c r="E80" s="69"/>
      <c r="F80" s="84"/>
      <c r="G80" s="84"/>
      <c r="H80" s="70"/>
      <c r="I80" s="73"/>
      <c r="J80" s="85"/>
      <c r="K80" s="85"/>
      <c r="L80" s="86"/>
      <c r="M80" s="86"/>
      <c r="N80" s="85"/>
      <c r="O80" s="85"/>
      <c r="P80" s="85"/>
      <c r="Q80" s="86"/>
      <c r="R80" s="85"/>
      <c r="S80" s="85"/>
      <c r="T80" s="85"/>
      <c r="U80" s="86"/>
      <c r="V80" s="54">
        <f t="shared" si="17"/>
        <v>0</v>
      </c>
      <c r="W80" s="54">
        <f>SUMIF($J$7:$Q$7,"Kötelező feladatok",N80:V80)</f>
        <v>0</v>
      </c>
      <c r="X80" s="54">
        <f>SUMIF($J$7:$Q$7,"Kötelező feladatok",N80:W80)</f>
        <v>0</v>
      </c>
      <c r="Y80" s="37">
        <f t="shared" si="18"/>
        <v>0</v>
      </c>
      <c r="Z80" s="87"/>
    </row>
    <row r="81" spans="1:26">
      <c r="A81" s="72"/>
      <c r="B81" s="66"/>
      <c r="C81" s="66"/>
      <c r="D81" s="66"/>
      <c r="E81" s="66"/>
      <c r="F81" s="66"/>
      <c r="G81" s="66"/>
      <c r="H81" s="66"/>
      <c r="I81" s="66"/>
      <c r="J81" s="85"/>
      <c r="K81" s="85"/>
      <c r="L81" s="86"/>
      <c r="M81" s="86"/>
      <c r="N81" s="85"/>
      <c r="O81" s="85"/>
      <c r="P81" s="85"/>
      <c r="Q81" s="86"/>
      <c r="R81" s="85"/>
      <c r="S81" s="85"/>
      <c r="T81" s="85"/>
      <c r="U81" s="86"/>
      <c r="V81" s="54">
        <f t="shared" si="17"/>
        <v>0</v>
      </c>
      <c r="W81" s="54">
        <f>SUMIF($J$7:$Q$7,"Kötelező feladatok",N81:V81)</f>
        <v>0</v>
      </c>
      <c r="X81" s="54">
        <f>SUMIF($J$7:$Q$7,"Kötelező feladatok",N81:W81)</f>
        <v>0</v>
      </c>
      <c r="Y81" s="37">
        <f t="shared" si="18"/>
        <v>0</v>
      </c>
      <c r="Z81" s="87"/>
    </row>
    <row r="82" spans="1:26">
      <c r="A82" s="72"/>
      <c r="B82" s="40"/>
      <c r="C82" s="41">
        <v>3</v>
      </c>
      <c r="D82" s="42" t="s">
        <v>138</v>
      </c>
      <c r="E82" s="42"/>
      <c r="F82" s="42"/>
      <c r="G82" s="42"/>
      <c r="H82" s="42"/>
      <c r="I82" s="43" t="s">
        <v>139</v>
      </c>
      <c r="J82" s="61">
        <f t="shared" ref="J82:U82" si="20">SUM(J83:J85)</f>
        <v>0</v>
      </c>
      <c r="K82" s="61">
        <f t="shared" si="20"/>
        <v>0</v>
      </c>
      <c r="L82" s="62">
        <f t="shared" si="20"/>
        <v>0</v>
      </c>
      <c r="M82" s="62">
        <f t="shared" si="20"/>
        <v>0</v>
      </c>
      <c r="N82" s="61">
        <f t="shared" si="20"/>
        <v>0</v>
      </c>
      <c r="O82" s="61">
        <f t="shared" si="20"/>
        <v>0</v>
      </c>
      <c r="P82" s="61">
        <f t="shared" si="20"/>
        <v>0</v>
      </c>
      <c r="Q82" s="62">
        <f t="shared" si="20"/>
        <v>0</v>
      </c>
      <c r="R82" s="61">
        <f t="shared" si="20"/>
        <v>0</v>
      </c>
      <c r="S82" s="61">
        <f t="shared" si="20"/>
        <v>0</v>
      </c>
      <c r="T82" s="61">
        <f t="shared" si="20"/>
        <v>0</v>
      </c>
      <c r="U82" s="62">
        <f t="shared" si="20"/>
        <v>0</v>
      </c>
      <c r="V82" s="64">
        <f t="shared" si="17"/>
        <v>0</v>
      </c>
      <c r="W82" s="47">
        <v>0</v>
      </c>
      <c r="X82" s="47">
        <v>0</v>
      </c>
      <c r="Y82" s="37">
        <f t="shared" si="18"/>
        <v>0</v>
      </c>
      <c r="Z82" s="65"/>
    </row>
    <row r="83" spans="1:26">
      <c r="A83" s="72"/>
      <c r="B83" s="66"/>
      <c r="C83" s="50"/>
      <c r="D83" s="51">
        <v>1</v>
      </c>
      <c r="E83" s="40" t="s">
        <v>140</v>
      </c>
      <c r="F83" s="55"/>
      <c r="G83" s="55"/>
      <c r="H83" s="55"/>
      <c r="I83" s="55" t="s">
        <v>141</v>
      </c>
      <c r="J83" s="56"/>
      <c r="K83" s="56"/>
      <c r="L83" s="71"/>
      <c r="M83" s="71">
        <f>SUM(J83:L83)</f>
        <v>0</v>
      </c>
      <c r="N83" s="56"/>
      <c r="O83" s="56"/>
      <c r="P83" s="56"/>
      <c r="Q83" s="57">
        <f>SUM(N83:P83)</f>
        <v>0</v>
      </c>
      <c r="R83" s="56"/>
      <c r="S83" s="56"/>
      <c r="T83" s="56"/>
      <c r="U83" s="57">
        <f>SUM(R83:T83)</f>
        <v>0</v>
      </c>
      <c r="V83" s="54">
        <f t="shared" si="17"/>
        <v>0</v>
      </c>
      <c r="W83" s="54">
        <f>K83+O83+S83</f>
        <v>0</v>
      </c>
      <c r="X83" s="54"/>
      <c r="Y83" s="37">
        <f t="shared" si="18"/>
        <v>0</v>
      </c>
      <c r="Z83" s="58"/>
    </row>
    <row r="84" spans="1:26">
      <c r="A84" s="72"/>
      <c r="B84" s="66"/>
      <c r="C84" s="50"/>
      <c r="D84" s="51">
        <v>2</v>
      </c>
      <c r="E84" s="40" t="s">
        <v>142</v>
      </c>
      <c r="F84" s="55"/>
      <c r="G84" s="55"/>
      <c r="H84" s="55"/>
      <c r="I84" s="55" t="s">
        <v>143</v>
      </c>
      <c r="J84" s="56"/>
      <c r="K84" s="56"/>
      <c r="L84" s="71"/>
      <c r="M84" s="71">
        <f>SUM(J84:L84)</f>
        <v>0</v>
      </c>
      <c r="N84" s="56"/>
      <c r="O84" s="56"/>
      <c r="P84" s="56"/>
      <c r="Q84" s="57">
        <f>SUM(N84:P84)</f>
        <v>0</v>
      </c>
      <c r="R84" s="56"/>
      <c r="S84" s="56"/>
      <c r="T84" s="56"/>
      <c r="U84" s="57">
        <f>SUM(R84:T84)</f>
        <v>0</v>
      </c>
      <c r="V84" s="54">
        <f t="shared" si="17"/>
        <v>0</v>
      </c>
      <c r="W84" s="54">
        <f>K84+O84+S84</f>
        <v>0</v>
      </c>
      <c r="X84" s="54"/>
      <c r="Y84" s="37">
        <f t="shared" si="18"/>
        <v>0</v>
      </c>
      <c r="Z84" s="58"/>
    </row>
    <row r="85" spans="1:26">
      <c r="A85" s="72"/>
      <c r="B85" s="66"/>
      <c r="C85" s="50"/>
      <c r="D85" s="51">
        <v>3</v>
      </c>
      <c r="E85" s="40" t="s">
        <v>144</v>
      </c>
      <c r="F85" s="55"/>
      <c r="G85" s="55"/>
      <c r="H85" s="55"/>
      <c r="I85" s="55" t="s">
        <v>145</v>
      </c>
      <c r="J85" s="56"/>
      <c r="K85" s="56"/>
      <c r="L85" s="71"/>
      <c r="M85" s="71">
        <f>SUM(J85:L85)</f>
        <v>0</v>
      </c>
      <c r="N85" s="56"/>
      <c r="O85" s="56"/>
      <c r="P85" s="56"/>
      <c r="Q85" s="57">
        <f>SUM(N85:P85)</f>
        <v>0</v>
      </c>
      <c r="R85" s="56"/>
      <c r="S85" s="56"/>
      <c r="T85" s="56"/>
      <c r="U85" s="57">
        <f>SUM(R85:T85)</f>
        <v>0</v>
      </c>
      <c r="V85" s="54">
        <f t="shared" si="17"/>
        <v>0</v>
      </c>
      <c r="W85" s="54">
        <f>K85+O85+S85</f>
        <v>0</v>
      </c>
      <c r="X85" s="54"/>
      <c r="Y85" s="37">
        <f t="shared" si="18"/>
        <v>0</v>
      </c>
      <c r="Z85" s="58"/>
    </row>
    <row r="86" spans="1:26">
      <c r="A86" s="89" t="s">
        <v>146</v>
      </c>
      <c r="B86" s="90"/>
      <c r="C86" s="90"/>
      <c r="D86" s="90"/>
      <c r="E86" s="90"/>
      <c r="F86" s="90"/>
      <c r="G86" s="90"/>
      <c r="H86" s="91"/>
      <c r="I86" s="92"/>
      <c r="J86" s="93">
        <f t="shared" ref="J86:U86" si="21">J4+J65</f>
        <v>402151200</v>
      </c>
      <c r="K86" s="93">
        <f t="shared" si="21"/>
        <v>0</v>
      </c>
      <c r="L86" s="93">
        <f t="shared" si="21"/>
        <v>0</v>
      </c>
      <c r="M86" s="94">
        <f t="shared" si="21"/>
        <v>402151200</v>
      </c>
      <c r="N86" s="93">
        <f t="shared" si="21"/>
        <v>43841740</v>
      </c>
      <c r="O86" s="93">
        <f t="shared" si="21"/>
        <v>0</v>
      </c>
      <c r="P86" s="93">
        <f t="shared" si="21"/>
        <v>0</v>
      </c>
      <c r="Q86" s="94">
        <f t="shared" si="21"/>
        <v>43841740</v>
      </c>
      <c r="R86" s="93">
        <f>R4+R65</f>
        <v>9157094382</v>
      </c>
      <c r="S86" s="93">
        <f t="shared" si="21"/>
        <v>0</v>
      </c>
      <c r="T86" s="93">
        <f t="shared" si="21"/>
        <v>0</v>
      </c>
      <c r="U86" s="94">
        <f t="shared" si="21"/>
        <v>9058217382</v>
      </c>
      <c r="V86" s="95">
        <f t="shared" si="17"/>
        <v>9603087322</v>
      </c>
      <c r="W86" s="95">
        <v>0</v>
      </c>
      <c r="X86" s="95">
        <v>0</v>
      </c>
      <c r="Y86" s="96">
        <f t="shared" si="18"/>
        <v>9603087322</v>
      </c>
      <c r="Z86" s="48"/>
    </row>
    <row r="87" spans="1:26">
      <c r="A87" s="97" t="s">
        <v>147</v>
      </c>
      <c r="B87" s="98"/>
      <c r="C87" s="98"/>
      <c r="D87" s="98"/>
      <c r="E87" s="98"/>
      <c r="F87" s="98"/>
      <c r="G87" s="98"/>
      <c r="H87" s="99"/>
      <c r="I87" s="100"/>
      <c r="J87" s="101"/>
      <c r="K87" s="101"/>
      <c r="L87" s="102"/>
      <c r="M87" s="102"/>
      <c r="N87" s="101"/>
      <c r="O87" s="101"/>
      <c r="P87" s="101"/>
      <c r="Q87" s="102"/>
      <c r="R87" s="101"/>
      <c r="S87" s="101"/>
      <c r="T87" s="101"/>
      <c r="U87" s="102"/>
      <c r="V87" s="54">
        <f t="shared" si="17"/>
        <v>0</v>
      </c>
      <c r="W87" s="54">
        <f>SUMIF($J$7:$Q$7,"Kötelező feladatok",N87:V87)</f>
        <v>0</v>
      </c>
      <c r="X87" s="54"/>
      <c r="Y87" s="37">
        <f t="shared" si="18"/>
        <v>0</v>
      </c>
      <c r="Z87" s="103"/>
    </row>
    <row r="88" spans="1:26">
      <c r="A88" s="72"/>
      <c r="B88" s="32">
        <v>3</v>
      </c>
      <c r="C88" s="104" t="s">
        <v>148</v>
      </c>
      <c r="D88" s="104"/>
      <c r="E88" s="104"/>
      <c r="F88" s="104"/>
      <c r="G88" s="104"/>
      <c r="H88" s="104"/>
      <c r="I88" s="105" t="s">
        <v>149</v>
      </c>
      <c r="J88" s="80">
        <f t="shared" ref="J88:U88" si="22">J89</f>
        <v>88884636</v>
      </c>
      <c r="K88" s="80">
        <f t="shared" si="22"/>
        <v>0</v>
      </c>
      <c r="L88" s="81">
        <f t="shared" si="22"/>
        <v>0</v>
      </c>
      <c r="M88" s="81">
        <f t="shared" si="22"/>
        <v>88884636</v>
      </c>
      <c r="N88" s="80">
        <f t="shared" si="22"/>
        <v>62173102</v>
      </c>
      <c r="O88" s="80">
        <f t="shared" si="22"/>
        <v>0</v>
      </c>
      <c r="P88" s="80">
        <f t="shared" si="22"/>
        <v>0</v>
      </c>
      <c r="Q88" s="81">
        <f t="shared" si="22"/>
        <v>62173102</v>
      </c>
      <c r="R88" s="80">
        <f t="shared" si="22"/>
        <v>4513992932</v>
      </c>
      <c r="S88" s="80">
        <f t="shared" si="22"/>
        <v>0</v>
      </c>
      <c r="T88" s="106">
        <f t="shared" si="22"/>
        <v>0</v>
      </c>
      <c r="U88" s="81">
        <f t="shared" si="22"/>
        <v>3482353077</v>
      </c>
      <c r="V88" s="82">
        <f t="shared" si="17"/>
        <v>4665050670</v>
      </c>
      <c r="W88" s="36">
        <f>K88+O88+S88</f>
        <v>0</v>
      </c>
      <c r="X88" s="36">
        <v>0</v>
      </c>
      <c r="Y88" s="37">
        <f t="shared" si="18"/>
        <v>4665050670</v>
      </c>
      <c r="Z88" s="48"/>
    </row>
    <row r="89" spans="1:26">
      <c r="A89" s="72"/>
      <c r="B89" s="66"/>
      <c r="C89" s="41">
        <v>1</v>
      </c>
      <c r="D89" s="107" t="s">
        <v>150</v>
      </c>
      <c r="E89" s="108"/>
      <c r="F89" s="108"/>
      <c r="G89" s="108"/>
      <c r="H89" s="109"/>
      <c r="I89" s="43" t="s">
        <v>151</v>
      </c>
      <c r="J89" s="44">
        <f t="shared" ref="J89:U89" si="23">J90+J94+J95+J98+J99</f>
        <v>88884636</v>
      </c>
      <c r="K89" s="44">
        <f t="shared" si="23"/>
        <v>0</v>
      </c>
      <c r="L89" s="45">
        <f t="shared" si="23"/>
        <v>0</v>
      </c>
      <c r="M89" s="45">
        <f t="shared" si="23"/>
        <v>88884636</v>
      </c>
      <c r="N89" s="44">
        <f t="shared" si="23"/>
        <v>62173102</v>
      </c>
      <c r="O89" s="44">
        <f t="shared" si="23"/>
        <v>0</v>
      </c>
      <c r="P89" s="44">
        <f t="shared" si="23"/>
        <v>0</v>
      </c>
      <c r="Q89" s="45">
        <f t="shared" si="23"/>
        <v>62173102</v>
      </c>
      <c r="R89" s="44">
        <f>R90+R94+R95+R98+R99</f>
        <v>4513992932</v>
      </c>
      <c r="S89" s="44">
        <f>S90+S94+S95+S98+S99</f>
        <v>0</v>
      </c>
      <c r="T89" s="44">
        <f t="shared" si="23"/>
        <v>0</v>
      </c>
      <c r="U89" s="45">
        <f t="shared" si="23"/>
        <v>3482353077</v>
      </c>
      <c r="V89" s="46">
        <f t="shared" si="17"/>
        <v>4665050670</v>
      </c>
      <c r="W89" s="47">
        <v>0</v>
      </c>
      <c r="X89" s="47">
        <v>0</v>
      </c>
      <c r="Y89" s="37">
        <f t="shared" si="18"/>
        <v>4665050670</v>
      </c>
      <c r="Z89" s="48"/>
    </row>
    <row r="90" spans="1:26">
      <c r="A90" s="72"/>
      <c r="B90" s="66"/>
      <c r="C90" s="110"/>
      <c r="D90" s="51">
        <v>1</v>
      </c>
      <c r="E90" s="50" t="s">
        <v>152</v>
      </c>
      <c r="F90" s="50"/>
      <c r="G90" s="50"/>
      <c r="H90" s="50"/>
      <c r="I90" s="50" t="s">
        <v>153</v>
      </c>
      <c r="J90" s="111"/>
      <c r="K90" s="111"/>
      <c r="L90" s="112"/>
      <c r="M90" s="112">
        <f>SUM(M91:M93)</f>
        <v>0</v>
      </c>
      <c r="N90" s="111"/>
      <c r="O90" s="111"/>
      <c r="P90" s="111"/>
      <c r="Q90" s="112">
        <f>SUM(Q91:Q93)</f>
        <v>0</v>
      </c>
      <c r="R90" s="111">
        <f>'[1]bevételi tábla 4.sz.'!DI87</f>
        <v>3353208573</v>
      </c>
      <c r="S90" s="111">
        <f>'[1]bevételi tábla 4.sz.'!DJ87</f>
        <v>0</v>
      </c>
      <c r="T90" s="111"/>
      <c r="U90" s="112">
        <f>SUM(U91:U93)</f>
        <v>2321568718</v>
      </c>
      <c r="V90" s="54">
        <f t="shared" si="17"/>
        <v>3353208573</v>
      </c>
      <c r="W90" s="54">
        <f t="shared" si="17"/>
        <v>0</v>
      </c>
      <c r="X90" s="54"/>
      <c r="Y90" s="37">
        <f t="shared" si="18"/>
        <v>3353208573</v>
      </c>
      <c r="Z90" s="65"/>
    </row>
    <row r="91" spans="1:26">
      <c r="A91" s="72"/>
      <c r="B91" s="66"/>
      <c r="C91" s="110"/>
      <c r="D91" s="77"/>
      <c r="E91" s="51">
        <v>1</v>
      </c>
      <c r="F91" s="113" t="s">
        <v>154</v>
      </c>
      <c r="G91" s="114"/>
      <c r="H91" s="115"/>
      <c r="I91" s="40" t="s">
        <v>155</v>
      </c>
      <c r="J91" s="56"/>
      <c r="K91" s="56"/>
      <c r="L91" s="71"/>
      <c r="M91" s="71">
        <f>SUM(J91:L91)</f>
        <v>0</v>
      </c>
      <c r="N91" s="56"/>
      <c r="O91" s="56"/>
      <c r="P91" s="56"/>
      <c r="Q91" s="57">
        <f>SUM(N91:P91)</f>
        <v>0</v>
      </c>
      <c r="R91" s="111">
        <f>'[1]bevételi tábla 4.sz.'!DI88</f>
        <v>0</v>
      </c>
      <c r="S91" s="111">
        <f>'[1]bevételi tábla 4.sz.'!DJ88</f>
        <v>0</v>
      </c>
      <c r="T91" s="56"/>
      <c r="U91" s="57">
        <f>SUM(R91:T91)</f>
        <v>0</v>
      </c>
      <c r="V91" s="54">
        <f t="shared" ref="V91:W100" si="24">J91+N91+R91</f>
        <v>0</v>
      </c>
      <c r="W91" s="54">
        <f t="shared" si="24"/>
        <v>0</v>
      </c>
      <c r="X91" s="54"/>
      <c r="Y91" s="37">
        <f t="shared" si="18"/>
        <v>0</v>
      </c>
      <c r="Z91" s="59"/>
    </row>
    <row r="92" spans="1:26">
      <c r="A92" s="39"/>
      <c r="B92" s="77"/>
      <c r="C92" s="77"/>
      <c r="D92" s="77"/>
      <c r="E92" s="51">
        <v>2</v>
      </c>
      <c r="F92" s="113" t="s">
        <v>156</v>
      </c>
      <c r="G92" s="114"/>
      <c r="H92" s="115"/>
      <c r="I92" s="40" t="s">
        <v>157</v>
      </c>
      <c r="J92" s="56"/>
      <c r="K92" s="56"/>
      <c r="L92" s="71"/>
      <c r="M92" s="71">
        <f>SUM(J92:L92)</f>
        <v>0</v>
      </c>
      <c r="N92" s="56"/>
      <c r="O92" s="56"/>
      <c r="P92" s="56"/>
      <c r="Q92" s="57">
        <f>SUM(N92:P92)</f>
        <v>0</v>
      </c>
      <c r="R92" s="111">
        <f>'[1]bevételi tábla 4.sz.'!DI89</f>
        <v>1160784359</v>
      </c>
      <c r="S92" s="111">
        <f>'[1]bevételi tábla 4.sz.'!DJ89</f>
        <v>0</v>
      </c>
      <c r="T92" s="56"/>
      <c r="U92" s="57">
        <f>SUM(R92:T92)</f>
        <v>1160784359</v>
      </c>
      <c r="V92" s="54">
        <f t="shared" si="24"/>
        <v>1160784359</v>
      </c>
      <c r="W92" s="54">
        <f t="shared" si="24"/>
        <v>0</v>
      </c>
      <c r="X92" s="54"/>
      <c r="Y92" s="37">
        <f t="shared" si="18"/>
        <v>1160784359</v>
      </c>
      <c r="Z92" s="59"/>
    </row>
    <row r="93" spans="1:26">
      <c r="A93" s="49"/>
      <c r="B93" s="50"/>
      <c r="C93" s="50"/>
      <c r="D93" s="77"/>
      <c r="E93" s="51">
        <v>3</v>
      </c>
      <c r="F93" s="113" t="s">
        <v>158</v>
      </c>
      <c r="G93" s="114"/>
      <c r="H93" s="115"/>
      <c r="I93" s="40" t="s">
        <v>159</v>
      </c>
      <c r="J93" s="56"/>
      <c r="K93" s="56"/>
      <c r="L93" s="71"/>
      <c r="M93" s="71">
        <f>SUM(J93:L93)</f>
        <v>0</v>
      </c>
      <c r="N93" s="56"/>
      <c r="O93" s="56"/>
      <c r="P93" s="56"/>
      <c r="Q93" s="57">
        <f>SUM(N93:P93)</f>
        <v>0</v>
      </c>
      <c r="R93" s="111">
        <f>'[1]bevételi tábla 4.sz.'!DI90</f>
        <v>1160784359</v>
      </c>
      <c r="S93" s="111">
        <f>'[1]bevételi tábla 4.sz.'!DJ90</f>
        <v>0</v>
      </c>
      <c r="T93" s="56"/>
      <c r="U93" s="57">
        <f>SUM(R93:T93)</f>
        <v>1160784359</v>
      </c>
      <c r="V93" s="54">
        <f t="shared" si="24"/>
        <v>1160784359</v>
      </c>
      <c r="W93" s="54">
        <f t="shared" si="24"/>
        <v>0</v>
      </c>
      <c r="X93" s="54"/>
      <c r="Y93" s="37">
        <f t="shared" si="18"/>
        <v>1160784359</v>
      </c>
      <c r="Z93" s="59"/>
    </row>
    <row r="94" spans="1:26">
      <c r="A94" s="49"/>
      <c r="B94" s="50"/>
      <c r="C94" s="50"/>
      <c r="D94" s="51">
        <v>2</v>
      </c>
      <c r="E94" s="40" t="s">
        <v>160</v>
      </c>
      <c r="F94" s="55"/>
      <c r="G94" s="55"/>
      <c r="H94" s="55"/>
      <c r="I94" s="55" t="s">
        <v>161</v>
      </c>
      <c r="J94" s="56"/>
      <c r="K94" s="56"/>
      <c r="L94" s="71"/>
      <c r="M94" s="71">
        <f>SUM(J94:L94)</f>
        <v>0</v>
      </c>
      <c r="N94" s="56"/>
      <c r="O94" s="56"/>
      <c r="P94" s="56"/>
      <c r="Q94" s="57">
        <f>SUM(N94:P94)</f>
        <v>0</v>
      </c>
      <c r="R94" s="111">
        <f>'[1]bevételi tábla 4.sz.'!DI91</f>
        <v>0</v>
      </c>
      <c r="S94" s="111">
        <f>'[1]bevételi tábla 4.sz.'!DJ91</f>
        <v>0</v>
      </c>
      <c r="T94" s="56"/>
      <c r="U94" s="57">
        <f>SUM(R94:T94)</f>
        <v>0</v>
      </c>
      <c r="V94" s="54">
        <f t="shared" si="24"/>
        <v>0</v>
      </c>
      <c r="W94" s="54">
        <f t="shared" si="24"/>
        <v>0</v>
      </c>
      <c r="X94" s="54"/>
      <c r="Y94" s="37">
        <f t="shared" si="18"/>
        <v>0</v>
      </c>
      <c r="Z94" s="58"/>
    </row>
    <row r="95" spans="1:26">
      <c r="A95" s="49"/>
      <c r="B95" s="50"/>
      <c r="C95" s="50"/>
      <c r="D95" s="51">
        <v>3</v>
      </c>
      <c r="E95" s="40" t="s">
        <v>162</v>
      </c>
      <c r="F95" s="55"/>
      <c r="G95" s="55"/>
      <c r="H95" s="55"/>
      <c r="I95" s="55" t="s">
        <v>163</v>
      </c>
      <c r="J95" s="111"/>
      <c r="K95" s="111"/>
      <c r="L95" s="112"/>
      <c r="M95" s="112">
        <f>SUM(M96:M97)</f>
        <v>0</v>
      </c>
      <c r="N95" s="111"/>
      <c r="O95" s="111"/>
      <c r="P95" s="111"/>
      <c r="Q95" s="112">
        <f>SUM(Q96:Q97)</f>
        <v>0</v>
      </c>
      <c r="R95" s="111">
        <f>'[1]bevételi tábla 4.sz.'!DI92</f>
        <v>0</v>
      </c>
      <c r="S95" s="111">
        <f>'[1]bevételi tábla 4.sz.'!DJ92</f>
        <v>0</v>
      </c>
      <c r="T95" s="111"/>
      <c r="U95" s="112">
        <f>SUM(U96:U97)</f>
        <v>0</v>
      </c>
      <c r="V95" s="54">
        <f t="shared" si="24"/>
        <v>0</v>
      </c>
      <c r="W95" s="54">
        <f t="shared" si="24"/>
        <v>0</v>
      </c>
      <c r="X95" s="54"/>
      <c r="Y95" s="37">
        <f t="shared" si="18"/>
        <v>0</v>
      </c>
      <c r="Z95" s="65"/>
    </row>
    <row r="96" spans="1:26">
      <c r="A96" s="49"/>
      <c r="B96" s="50"/>
      <c r="C96" s="50"/>
      <c r="D96" s="50"/>
      <c r="E96" s="51">
        <v>1</v>
      </c>
      <c r="F96" s="113" t="s">
        <v>164</v>
      </c>
      <c r="G96" s="114"/>
      <c r="H96" s="115"/>
      <c r="I96" s="40" t="s">
        <v>165</v>
      </c>
      <c r="J96" s="56"/>
      <c r="K96" s="56"/>
      <c r="L96" s="71"/>
      <c r="M96" s="71">
        <f>SUM(J96:L96)</f>
        <v>0</v>
      </c>
      <c r="N96" s="56"/>
      <c r="O96" s="56"/>
      <c r="P96" s="56"/>
      <c r="Q96" s="57">
        <f>SUM(N96:P96)</f>
        <v>0</v>
      </c>
      <c r="R96" s="111">
        <f>'[1]bevételi tábla 4.sz.'!DI93</f>
        <v>0</v>
      </c>
      <c r="S96" s="111">
        <f>'[1]bevételi tábla 4.sz.'!DJ93</f>
        <v>0</v>
      </c>
      <c r="T96" s="56"/>
      <c r="U96" s="112">
        <f>SUM(R96:T96)</f>
        <v>0</v>
      </c>
      <c r="V96" s="54">
        <f t="shared" si="24"/>
        <v>0</v>
      </c>
      <c r="W96" s="54">
        <f t="shared" si="24"/>
        <v>0</v>
      </c>
      <c r="X96" s="54"/>
      <c r="Y96" s="37">
        <f t="shared" si="18"/>
        <v>0</v>
      </c>
      <c r="Z96" s="59"/>
    </row>
    <row r="97" spans="1:26">
      <c r="A97" s="49"/>
      <c r="B97" s="50"/>
      <c r="C97" s="50"/>
      <c r="D97" s="50"/>
      <c r="E97" s="51">
        <v>2</v>
      </c>
      <c r="F97" s="113" t="s">
        <v>166</v>
      </c>
      <c r="G97" s="114"/>
      <c r="H97" s="115"/>
      <c r="I97" s="40" t="s">
        <v>167</v>
      </c>
      <c r="J97" s="56"/>
      <c r="K97" s="56"/>
      <c r="L97" s="71"/>
      <c r="M97" s="71">
        <f>SUM(J97:L97)</f>
        <v>0</v>
      </c>
      <c r="N97" s="56"/>
      <c r="O97" s="56"/>
      <c r="P97" s="56"/>
      <c r="Q97" s="57">
        <f>SUM(N97:P97)</f>
        <v>0</v>
      </c>
      <c r="R97" s="111">
        <f>'[1]bevételi tábla 4.sz.'!DI94</f>
        <v>0</v>
      </c>
      <c r="S97" s="111">
        <f>'[1]bevételi tábla 4.sz.'!DJ94</f>
        <v>0</v>
      </c>
      <c r="T97" s="56"/>
      <c r="U97" s="57">
        <f>SUM(R97:T97)</f>
        <v>0</v>
      </c>
      <c r="V97" s="54">
        <f t="shared" si="24"/>
        <v>0</v>
      </c>
      <c r="W97" s="54">
        <f t="shared" si="24"/>
        <v>0</v>
      </c>
      <c r="X97" s="54"/>
      <c r="Y97" s="37">
        <f t="shared" si="18"/>
        <v>0</v>
      </c>
      <c r="Z97" s="59"/>
    </row>
    <row r="98" spans="1:26">
      <c r="A98" s="49"/>
      <c r="B98" s="50"/>
      <c r="C98" s="50"/>
      <c r="D98" s="51">
        <v>4</v>
      </c>
      <c r="E98" s="40" t="s">
        <v>168</v>
      </c>
      <c r="F98" s="55"/>
      <c r="G98" s="55"/>
      <c r="H98" s="55"/>
      <c r="I98" s="55" t="s">
        <v>169</v>
      </c>
      <c r="J98" s="56">
        <v>88884636</v>
      </c>
      <c r="K98" s="56"/>
      <c r="L98" s="71"/>
      <c r="M98" s="71">
        <f>SUM(J98:L98)</f>
        <v>88884636</v>
      </c>
      <c r="N98" s="56">
        <v>62173102</v>
      </c>
      <c r="O98" s="56"/>
      <c r="P98" s="56"/>
      <c r="Q98" s="57">
        <f>SUM(N98:P98)</f>
        <v>62173102</v>
      </c>
      <c r="R98" s="111">
        <f>'[1]bevételi tábla 4.sz.'!DI95</f>
        <v>0</v>
      </c>
      <c r="S98" s="111">
        <f>'[1]bevételi tábla 4.sz.'!DJ95</f>
        <v>0</v>
      </c>
      <c r="T98" s="56"/>
      <c r="U98" s="57">
        <f>SUM(R98:T98)</f>
        <v>0</v>
      </c>
      <c r="V98" s="54">
        <f t="shared" si="24"/>
        <v>151057738</v>
      </c>
      <c r="W98" s="54">
        <f t="shared" si="24"/>
        <v>0</v>
      </c>
      <c r="X98" s="54"/>
      <c r="Y98" s="37">
        <f t="shared" si="18"/>
        <v>151057738</v>
      </c>
      <c r="Z98" s="58"/>
    </row>
    <row r="99" spans="1:26">
      <c r="A99" s="49"/>
      <c r="B99" s="50"/>
      <c r="C99" s="50"/>
      <c r="D99" s="51">
        <v>5</v>
      </c>
      <c r="E99" s="40" t="s">
        <v>170</v>
      </c>
      <c r="F99" s="55"/>
      <c r="G99" s="55"/>
      <c r="H99" s="55"/>
      <c r="I99" s="55" t="s">
        <v>171</v>
      </c>
      <c r="J99" s="56"/>
      <c r="K99" s="56"/>
      <c r="L99" s="71"/>
      <c r="M99" s="71">
        <f>SUM(J99:L99)</f>
        <v>0</v>
      </c>
      <c r="N99" s="56"/>
      <c r="O99" s="56"/>
      <c r="P99" s="56"/>
      <c r="Q99" s="57">
        <f>SUM(N99:P99)</f>
        <v>0</v>
      </c>
      <c r="R99" s="111">
        <f>'[1]bevételi tábla 4.sz.'!DI96</f>
        <v>1160784359</v>
      </c>
      <c r="S99" s="111">
        <f>'[1]bevételi tábla 4.sz.'!DJ96</f>
        <v>0</v>
      </c>
      <c r="T99" s="56"/>
      <c r="U99" s="57">
        <f>SUM(R99:T99)</f>
        <v>1160784359</v>
      </c>
      <c r="V99" s="54">
        <f t="shared" si="24"/>
        <v>1160784359</v>
      </c>
      <c r="W99" s="54">
        <f t="shared" si="24"/>
        <v>0</v>
      </c>
      <c r="X99" s="54"/>
      <c r="Y99" s="37">
        <f t="shared" si="18"/>
        <v>1160784359</v>
      </c>
      <c r="Z99" s="58"/>
    </row>
    <row r="100" spans="1:26">
      <c r="A100" s="49"/>
      <c r="B100" s="100"/>
      <c r="C100" s="51">
        <v>2</v>
      </c>
      <c r="D100" s="40"/>
      <c r="E100" s="55"/>
      <c r="F100" s="55"/>
      <c r="G100" s="55"/>
      <c r="H100" s="55"/>
      <c r="I100" s="55" t="s">
        <v>172</v>
      </c>
      <c r="J100" s="56"/>
      <c r="K100" s="56"/>
      <c r="L100" s="57"/>
      <c r="M100" s="57"/>
      <c r="N100" s="56"/>
      <c r="O100" s="56"/>
      <c r="P100" s="56"/>
      <c r="Q100" s="57"/>
      <c r="R100" s="111">
        <f>'[1]bevételi tábla 4.sz.'!DI97</f>
        <v>1160784359</v>
      </c>
      <c r="S100" s="56"/>
      <c r="T100" s="56"/>
      <c r="U100" s="57"/>
      <c r="V100" s="54">
        <f>J100+N100+R100</f>
        <v>1160784359</v>
      </c>
      <c r="W100" s="54">
        <f>SUMIF($J$7:$Q$7,"Kötelező feladatok",N100:V100)</f>
        <v>1160784359</v>
      </c>
      <c r="X100" s="54">
        <f>SUMIF($J$7:$Q$7,"Kötelező feladatok",N100:W100)</f>
        <v>1160784359</v>
      </c>
      <c r="Y100" s="37">
        <f t="shared" si="18"/>
        <v>3482353077</v>
      </c>
      <c r="Z100" s="58"/>
    </row>
    <row r="101" spans="1:26">
      <c r="A101" s="89" t="s">
        <v>173</v>
      </c>
      <c r="B101" s="90"/>
      <c r="C101" s="90"/>
      <c r="D101" s="90"/>
      <c r="E101" s="90"/>
      <c r="F101" s="90"/>
      <c r="G101" s="90"/>
      <c r="H101" s="91"/>
      <c r="I101" s="92"/>
      <c r="J101" s="93">
        <f>J86+J88-J98</f>
        <v>402151200</v>
      </c>
      <c r="K101" s="93">
        <f>K86+K88-K98</f>
        <v>0</v>
      </c>
      <c r="L101" s="93">
        <f>L86+L88-L98</f>
        <v>0</v>
      </c>
      <c r="M101" s="93">
        <f>M86+M88-M98</f>
        <v>402151200</v>
      </c>
      <c r="N101" s="93">
        <f t="shared" ref="N101:X101" si="25">N86+N88-N98</f>
        <v>43841740</v>
      </c>
      <c r="O101" s="93">
        <f t="shared" si="25"/>
        <v>0</v>
      </c>
      <c r="P101" s="93">
        <f t="shared" si="25"/>
        <v>0</v>
      </c>
      <c r="Q101" s="93">
        <f t="shared" si="25"/>
        <v>43841740</v>
      </c>
      <c r="R101" s="93">
        <f>R86+R88-R98</f>
        <v>13671087314</v>
      </c>
      <c r="S101" s="93">
        <f>S86+S88-S98</f>
        <v>0</v>
      </c>
      <c r="T101" s="93">
        <f t="shared" si="25"/>
        <v>0</v>
      </c>
      <c r="U101" s="93">
        <f t="shared" si="25"/>
        <v>12540570459</v>
      </c>
      <c r="V101" s="93">
        <f t="shared" si="25"/>
        <v>14117080254</v>
      </c>
      <c r="W101" s="93">
        <f t="shared" si="25"/>
        <v>0</v>
      </c>
      <c r="X101" s="93">
        <f t="shared" si="25"/>
        <v>0</v>
      </c>
      <c r="Y101" s="96">
        <f t="shared" si="18"/>
        <v>14117080254</v>
      </c>
      <c r="Z101" s="48"/>
    </row>
    <row r="102" spans="1:26">
      <c r="A102" s="116" t="s">
        <v>174</v>
      </c>
      <c r="B102" s="117"/>
      <c r="C102" s="117"/>
      <c r="D102" s="117"/>
      <c r="E102" s="117"/>
      <c r="F102" s="117"/>
      <c r="G102" s="117"/>
      <c r="H102" s="118"/>
      <c r="I102" s="119"/>
      <c r="J102" s="120"/>
      <c r="K102" s="121"/>
      <c r="L102" s="121"/>
      <c r="M102" s="121">
        <f>'[1]kiadási főtábla 2.sz.'!K51</f>
        <v>0</v>
      </c>
      <c r="N102" s="120"/>
      <c r="O102" s="120"/>
      <c r="P102" s="121"/>
      <c r="Q102" s="121">
        <f>'[1]kiadási főtábla 2.sz.'!O51</f>
        <v>0</v>
      </c>
      <c r="R102" s="120"/>
      <c r="S102" s="120"/>
      <c r="T102" s="121"/>
      <c r="U102" s="121">
        <f>'[1]kiadási főtábla 2.sz.'!S51</f>
        <v>0</v>
      </c>
      <c r="V102" s="122"/>
      <c r="W102" s="122"/>
      <c r="X102" s="123"/>
      <c r="Y102" s="123">
        <f>SUM(M102:W102)</f>
        <v>0</v>
      </c>
      <c r="Z102" s="48"/>
    </row>
    <row r="103" spans="1:26">
      <c r="A103" s="124"/>
      <c r="B103" s="124"/>
      <c r="C103" s="124"/>
      <c r="D103" s="124"/>
      <c r="E103" s="124"/>
      <c r="F103" s="124"/>
      <c r="G103" s="124"/>
      <c r="H103" s="124"/>
      <c r="I103" s="124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59"/>
      <c r="W103" s="59"/>
      <c r="X103" s="59"/>
      <c r="Y103" s="59"/>
      <c r="Z103" s="59"/>
    </row>
    <row r="104" spans="1:26">
      <c r="A104" s="124"/>
      <c r="B104" s="124"/>
      <c r="C104" s="124"/>
      <c r="D104" s="124"/>
      <c r="E104" s="124"/>
      <c r="F104" s="124"/>
      <c r="G104" s="124"/>
      <c r="H104" s="124"/>
      <c r="I104" s="124"/>
      <c r="J104" s="125"/>
      <c r="K104" s="125"/>
      <c r="L104" s="125"/>
      <c r="M104" s="125">
        <f>M101-M102</f>
        <v>402151200</v>
      </c>
      <c r="N104" s="125"/>
      <c r="O104" s="125">
        <f t="shared" ref="O104:Y104" si="26">O101-O102</f>
        <v>0</v>
      </c>
      <c r="P104" s="125">
        <f t="shared" si="26"/>
        <v>0</v>
      </c>
      <c r="Q104" s="125">
        <f t="shared" si="26"/>
        <v>43841740</v>
      </c>
      <c r="R104" s="125"/>
      <c r="S104" s="125">
        <f t="shared" si="26"/>
        <v>0</v>
      </c>
      <c r="T104" s="125">
        <f t="shared" si="26"/>
        <v>0</v>
      </c>
      <c r="U104" s="125">
        <f t="shared" si="26"/>
        <v>12540570459</v>
      </c>
      <c r="V104" s="125"/>
      <c r="W104" s="125">
        <f t="shared" si="26"/>
        <v>0</v>
      </c>
      <c r="X104" s="125">
        <f t="shared" si="26"/>
        <v>0</v>
      </c>
      <c r="Y104" s="125">
        <f t="shared" si="26"/>
        <v>14117080254</v>
      </c>
      <c r="Z104" s="59"/>
    </row>
  </sheetData>
  <mergeCells count="30">
    <mergeCell ref="F96:H96"/>
    <mergeCell ref="F97:H97"/>
    <mergeCell ref="A101:H101"/>
    <mergeCell ref="A102:H102"/>
    <mergeCell ref="A86:H86"/>
    <mergeCell ref="A87:H87"/>
    <mergeCell ref="D89:H89"/>
    <mergeCell ref="F91:H91"/>
    <mergeCell ref="F92:H92"/>
    <mergeCell ref="F93:H93"/>
    <mergeCell ref="G21:H21"/>
    <mergeCell ref="G39:H39"/>
    <mergeCell ref="G40:H40"/>
    <mergeCell ref="G41:H41"/>
    <mergeCell ref="E77:H77"/>
    <mergeCell ref="E80:H80"/>
    <mergeCell ref="J1:M1"/>
    <mergeCell ref="N1:Q1"/>
    <mergeCell ref="R1:U1"/>
    <mergeCell ref="V1:Y1"/>
    <mergeCell ref="J2:M2"/>
    <mergeCell ref="N2:Q2"/>
    <mergeCell ref="R2:U2"/>
    <mergeCell ref="V2:Y2"/>
    <mergeCell ref="A1:A3"/>
    <mergeCell ref="B1:B3"/>
    <mergeCell ref="C1:C3"/>
    <mergeCell ref="D1:D3"/>
    <mergeCell ref="E1:H3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2018-02-21T07:48:50Z</dcterms:created>
  <dcterms:modified xsi:type="dcterms:W3CDTF">2018-02-21T07:49:11Z</dcterms:modified>
</cp:coreProperties>
</file>