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'Munka1'!$1:$7</definedName>
  </definedNames>
  <calcPr fullCalcOnLoad="1"/>
</workbook>
</file>

<file path=xl/sharedStrings.xml><?xml version="1.0" encoding="utf-8"?>
<sst xmlns="http://schemas.openxmlformats.org/spreadsheetml/2006/main" count="223" uniqueCount="72">
  <si>
    <t>ÖNKORMÁNYZATI KÖLTSÉGVETÉSI SZERVEK BEVÉTELEINEK ALAKULÁSA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</si>
  <si>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</si>
  <si>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</si>
  <si>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</si>
  <si>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</si>
  <si>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</si>
  <si>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</si>
  <si>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</si>
  <si>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</si>
  <si>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</si>
  <si>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</si>
  <si>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cím</t>
  </si>
  <si>
    <t>Előirányzat Csop.</t>
  </si>
  <si>
    <t>Kiem. eir.</t>
  </si>
  <si>
    <t>Eredeti előirányzat</t>
  </si>
  <si>
    <t>Kötelező feladatok</t>
  </si>
  <si>
    <t>Önként vállalt feladatok</t>
  </si>
  <si>
    <t>Állami (államigazgatási) feladatok</t>
  </si>
  <si>
    <t>Önkormányzat</t>
  </si>
  <si>
    <t>I.</t>
  </si>
  <si>
    <t>Működési bevételek</t>
  </si>
  <si>
    <t>Működési célú támogatások államháztartáson belülről</t>
  </si>
  <si>
    <t>Közhatalmi bevételek</t>
  </si>
  <si>
    <t xml:space="preserve">Működési célú átvett pénzeszközök </t>
  </si>
  <si>
    <t>II.</t>
  </si>
  <si>
    <t>Felhalmozási bevételek</t>
  </si>
  <si>
    <t>Felhalmozási célú támogatások államháztartáson belülről</t>
  </si>
  <si>
    <t xml:space="preserve">Felhalmozási célú átvett pénzeszközök </t>
  </si>
  <si>
    <t>Költségvetési bevételek összesen (I+II)</t>
  </si>
  <si>
    <t>III.</t>
  </si>
  <si>
    <t>Finanszírozási bevételek</t>
  </si>
  <si>
    <t>8.1.</t>
  </si>
  <si>
    <t>Lekötött betét megszüntetése</t>
  </si>
  <si>
    <t>8.1.1</t>
  </si>
  <si>
    <t>Éven belüli betét megszüntetése</t>
  </si>
  <si>
    <t>8.1.2</t>
  </si>
  <si>
    <t>Éven túli betét megszüntetése</t>
  </si>
  <si>
    <t>8.2</t>
  </si>
  <si>
    <t>Belföldi értékpapírok bevételei</t>
  </si>
  <si>
    <t>8.2.1</t>
  </si>
  <si>
    <t>Forgatási célú</t>
  </si>
  <si>
    <t>8.2.2</t>
  </si>
  <si>
    <t>Befektetési célú</t>
  </si>
  <si>
    <t>8.3</t>
  </si>
  <si>
    <t>Maradvány igénybevétele</t>
  </si>
  <si>
    <t>8.3.1</t>
  </si>
  <si>
    <t>Felhalmozási célú</t>
  </si>
  <si>
    <t>8.3.2</t>
  </si>
  <si>
    <t>Működési célú</t>
  </si>
  <si>
    <t>8.4</t>
  </si>
  <si>
    <t>Központi és irányító szervi támogatás</t>
  </si>
  <si>
    <t>8.4.1</t>
  </si>
  <si>
    <t xml:space="preserve">Irányító szervi felhalmozási célú támogatás </t>
  </si>
  <si>
    <t>8.4.2</t>
  </si>
  <si>
    <t xml:space="preserve">Irányító szervi működési célú támogatás </t>
  </si>
  <si>
    <t>Tárgyévi bevételek (I.+II.+III.)</t>
  </si>
  <si>
    <t>Közös Hivatal</t>
  </si>
  <si>
    <t>Önkormányzat összesen</t>
  </si>
  <si>
    <t>K</t>
  </si>
  <si>
    <t>L</t>
  </si>
  <si>
    <t>Módosítás 1.</t>
  </si>
  <si>
    <t>Módosított előirányzat</t>
  </si>
  <si>
    <t>2018</t>
  </si>
  <si>
    <t>Lekötött betét/KTJ megszüntetése</t>
  </si>
  <si>
    <t>Éven belüli betét/KTJ megszüntetése</t>
  </si>
  <si>
    <t>Könyvtár</t>
  </si>
  <si>
    <t>M</t>
  </si>
  <si>
    <t>Módosítás 2.</t>
  </si>
  <si>
    <t>N</t>
  </si>
  <si>
    <t>Módosítás 3.</t>
  </si>
  <si>
    <t>Megelőlegzés</t>
  </si>
  <si>
    <t>3.melléklet az 7/2019. (VII.10.) önkormányzati rendelethez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</si>
</sst>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yyyy\-mm\-dd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55" applyFont="1" applyAlignment="1">
      <alignment horizontal="center" vertical="center"/>
      <protection/>
    </xf>
    <xf numFmtId="0" fontId="3" fillId="0" borderId="0" xfId="55" applyFont="1">
      <alignment/>
      <protection/>
    </xf>
    <xf numFmtId="0" fontId="1" fillId="0" borderId="0" xfId="55">
      <alignment/>
      <protection/>
    </xf>
    <xf numFmtId="0" fontId="3" fillId="0" borderId="0" xfId="55" applyFont="1" applyAlignment="1">
      <alignment horizontal="right"/>
      <protection/>
    </xf>
    <xf numFmtId="172" fontId="4" fillId="0" borderId="0" xfId="55" applyNumberFormat="1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center" wrapText="1"/>
      <protection/>
    </xf>
    <xf numFmtId="0" fontId="4" fillId="0" borderId="12" xfId="56" applyFont="1" applyFill="1" applyBorder="1" applyAlignment="1">
      <alignment horizontal="center" wrapText="1"/>
      <protection/>
    </xf>
    <xf numFmtId="0" fontId="2" fillId="0" borderId="0" xfId="55" applyFont="1" applyAlignment="1">
      <alignment horizontal="center"/>
      <protection/>
    </xf>
    <xf numFmtId="0" fontId="2" fillId="0" borderId="13" xfId="55" applyFont="1" applyBorder="1" applyAlignment="1">
      <alignment horizontal="center" vertical="center"/>
      <protection/>
    </xf>
    <xf numFmtId="0" fontId="4" fillId="33" borderId="14" xfId="55" applyFont="1" applyFill="1" applyBorder="1" applyAlignment="1">
      <alignment horizontal="center" textRotation="90"/>
      <protection/>
    </xf>
    <xf numFmtId="0" fontId="2" fillId="34" borderId="15" xfId="55" applyFont="1" applyFill="1" applyBorder="1" applyAlignment="1">
      <alignment textRotation="90" wrapText="1"/>
      <protection/>
    </xf>
    <xf numFmtId="0" fontId="2" fillId="34" borderId="16" xfId="55" applyFont="1" applyFill="1" applyBorder="1" applyAlignment="1">
      <alignment textRotation="90" wrapText="1"/>
      <protection/>
    </xf>
    <xf numFmtId="49" fontId="5" fillId="34" borderId="16" xfId="55" applyNumberFormat="1" applyFont="1" applyFill="1" applyBorder="1" applyAlignment="1">
      <alignment textRotation="90"/>
      <protection/>
    </xf>
    <xf numFmtId="0" fontId="5" fillId="34" borderId="16" xfId="54" applyFont="1" applyFill="1" applyBorder="1" applyAlignment="1">
      <alignment vertical="center"/>
      <protection/>
    </xf>
    <xf numFmtId="0" fontId="5" fillId="34" borderId="16" xfId="54" applyFont="1" applyFill="1" applyBorder="1" applyAlignment="1">
      <alignment horizontal="center" vertical="center" wrapText="1"/>
      <protection/>
    </xf>
    <xf numFmtId="0" fontId="4" fillId="0" borderId="17" xfId="55" applyFont="1" applyFill="1" applyBorder="1" applyAlignment="1">
      <alignment horizontal="center"/>
      <protection/>
    </xf>
    <xf numFmtId="0" fontId="5" fillId="35" borderId="18" xfId="56" applyFont="1" applyFill="1" applyBorder="1" applyAlignment="1">
      <alignment horizontal="center"/>
      <protection/>
    </xf>
    <xf numFmtId="0" fontId="5" fillId="35" borderId="19" xfId="56" applyFont="1" applyFill="1" applyBorder="1" applyAlignment="1">
      <alignment horizontal="center"/>
      <protection/>
    </xf>
    <xf numFmtId="0" fontId="5" fillId="35" borderId="19" xfId="56" applyFont="1" applyFill="1" applyBorder="1">
      <alignment/>
      <protection/>
    </xf>
    <xf numFmtId="3" fontId="5" fillId="35" borderId="19" xfId="56" applyNumberFormat="1" applyFont="1" applyFill="1" applyBorder="1">
      <alignment/>
      <protection/>
    </xf>
    <xf numFmtId="3" fontId="5" fillId="35" borderId="20" xfId="56" applyNumberFormat="1" applyFont="1" applyFill="1" applyBorder="1">
      <alignment/>
      <protection/>
    </xf>
    <xf numFmtId="3" fontId="1" fillId="0" borderId="0" xfId="55" applyNumberFormat="1" applyFont="1">
      <alignment/>
      <protection/>
    </xf>
    <xf numFmtId="0" fontId="6" fillId="0" borderId="21" xfId="56" applyFont="1" applyBorder="1" applyAlignment="1">
      <alignment horizontal="center"/>
      <protection/>
    </xf>
    <xf numFmtId="0" fontId="6" fillId="0" borderId="10" xfId="56" applyFont="1" applyBorder="1" applyAlignment="1">
      <alignment horizontal="center"/>
      <protection/>
    </xf>
    <xf numFmtId="0" fontId="6" fillId="0" borderId="10" xfId="56" applyFont="1" applyBorder="1">
      <alignment/>
      <protection/>
    </xf>
    <xf numFmtId="3" fontId="6" fillId="36" borderId="10" xfId="56" applyNumberFormat="1" applyFont="1" applyFill="1" applyBorder="1">
      <alignment/>
      <protection/>
    </xf>
    <xf numFmtId="3" fontId="6" fillId="36" borderId="22" xfId="56" applyNumberFormat="1" applyFont="1" applyFill="1" applyBorder="1">
      <alignment/>
      <protection/>
    </xf>
    <xf numFmtId="49" fontId="6" fillId="0" borderId="10" xfId="56" applyNumberFormat="1" applyFont="1" applyBorder="1" applyAlignment="1">
      <alignment horizontal="center"/>
      <protection/>
    </xf>
    <xf numFmtId="0" fontId="5" fillId="35" borderId="21" xfId="56" applyFont="1" applyFill="1" applyBorder="1" applyAlignment="1">
      <alignment horizontal="center"/>
      <protection/>
    </xf>
    <xf numFmtId="0" fontId="5" fillId="35" borderId="10" xfId="56" applyFont="1" applyFill="1" applyBorder="1" applyAlignment="1">
      <alignment horizontal="center"/>
      <protection/>
    </xf>
    <xf numFmtId="49" fontId="5" fillId="35" borderId="10" xfId="56" applyNumberFormat="1" applyFont="1" applyFill="1" applyBorder="1" applyAlignment="1">
      <alignment horizontal="center"/>
      <protection/>
    </xf>
    <xf numFmtId="0" fontId="5" fillId="35" borderId="10" xfId="56" applyFont="1" applyFill="1" applyBorder="1">
      <alignment/>
      <protection/>
    </xf>
    <xf numFmtId="3" fontId="5" fillId="35" borderId="10" xfId="56" applyNumberFormat="1" applyFont="1" applyFill="1" applyBorder="1">
      <alignment/>
      <protection/>
    </xf>
    <xf numFmtId="3" fontId="5" fillId="35" borderId="22" xfId="56" applyNumberFormat="1" applyFont="1" applyFill="1" applyBorder="1">
      <alignment/>
      <protection/>
    </xf>
    <xf numFmtId="3" fontId="6" fillId="0" borderId="10" xfId="56" applyNumberFormat="1" applyFont="1" applyFill="1" applyBorder="1">
      <alignment/>
      <protection/>
    </xf>
    <xf numFmtId="49" fontId="6" fillId="0" borderId="10" xfId="56" applyNumberFormat="1" applyFont="1" applyBorder="1">
      <alignment/>
      <protection/>
    </xf>
    <xf numFmtId="0" fontId="5" fillId="37" borderId="21" xfId="56" applyFont="1" applyFill="1" applyBorder="1" applyAlignment="1">
      <alignment horizontal="center"/>
      <protection/>
    </xf>
    <xf numFmtId="0" fontId="5" fillId="37" borderId="10" xfId="56" applyFont="1" applyFill="1" applyBorder="1" applyAlignment="1">
      <alignment horizontal="center"/>
      <protection/>
    </xf>
    <xf numFmtId="49" fontId="5" fillId="37" borderId="10" xfId="56" applyNumberFormat="1" applyFont="1" applyFill="1" applyBorder="1" applyAlignment="1">
      <alignment horizontal="center"/>
      <protection/>
    </xf>
    <xf numFmtId="0" fontId="5" fillId="37" borderId="10" xfId="56" applyFont="1" applyFill="1" applyBorder="1">
      <alignment/>
      <protection/>
    </xf>
    <xf numFmtId="3" fontId="5" fillId="37" borderId="10" xfId="56" applyNumberFormat="1" applyFont="1" applyFill="1" applyBorder="1">
      <alignment/>
      <protection/>
    </xf>
    <xf numFmtId="3" fontId="5" fillId="37" borderId="22" xfId="56" applyNumberFormat="1" applyFont="1" applyFill="1" applyBorder="1">
      <alignment/>
      <protection/>
    </xf>
    <xf numFmtId="0" fontId="5" fillId="0" borderId="21" xfId="56" applyFont="1" applyFill="1" applyBorder="1" applyAlignment="1">
      <alignment horizontal="center"/>
      <protection/>
    </xf>
    <xf numFmtId="0" fontId="5" fillId="0" borderId="10" xfId="56" applyFont="1" applyFill="1" applyBorder="1" applyAlignment="1">
      <alignment horizontal="center"/>
      <protection/>
    </xf>
    <xf numFmtId="0" fontId="6" fillId="0" borderId="10" xfId="56" applyFont="1" applyFill="1" applyBorder="1" applyAlignment="1">
      <alignment horizontal="center"/>
      <protection/>
    </xf>
    <xf numFmtId="49" fontId="6" fillId="0" borderId="10" xfId="56" applyNumberFormat="1" applyFont="1" applyFill="1" applyBorder="1" applyAlignment="1">
      <alignment horizontal="center"/>
      <protection/>
    </xf>
    <xf numFmtId="0" fontId="6" fillId="0" borderId="10" xfId="56" applyFont="1" applyFill="1" applyBorder="1">
      <alignment/>
      <protection/>
    </xf>
    <xf numFmtId="3" fontId="5" fillId="0" borderId="10" xfId="56" applyNumberFormat="1" applyFont="1" applyFill="1" applyBorder="1">
      <alignment/>
      <protection/>
    </xf>
    <xf numFmtId="3" fontId="5" fillId="0" borderId="22" xfId="56" applyNumberFormat="1" applyFont="1" applyFill="1" applyBorder="1">
      <alignment/>
      <protection/>
    </xf>
    <xf numFmtId="0" fontId="6" fillId="0" borderId="10" xfId="56" applyFont="1" applyFill="1" applyBorder="1" applyAlignment="1">
      <alignment vertical="center" wrapText="1"/>
      <protection/>
    </xf>
    <xf numFmtId="0" fontId="6" fillId="0" borderId="21" xfId="56" applyFont="1" applyFill="1" applyBorder="1" applyAlignment="1">
      <alignment horizontal="center"/>
      <protection/>
    </xf>
    <xf numFmtId="0" fontId="6" fillId="0" borderId="10" xfId="56" applyFont="1" applyFill="1" applyBorder="1" applyAlignment="1">
      <alignment wrapText="1"/>
      <protection/>
    </xf>
    <xf numFmtId="49" fontId="5" fillId="0" borderId="10" xfId="56" applyNumberFormat="1" applyFont="1" applyFill="1" applyBorder="1" applyAlignment="1">
      <alignment horizontal="center"/>
      <protection/>
    </xf>
    <xf numFmtId="0" fontId="3" fillId="0" borderId="10" xfId="55" applyFont="1" applyBorder="1">
      <alignment/>
      <protection/>
    </xf>
    <xf numFmtId="0" fontId="2" fillId="34" borderId="23" xfId="55" applyFont="1" applyFill="1" applyBorder="1">
      <alignment/>
      <protection/>
    </xf>
    <xf numFmtId="3" fontId="2" fillId="34" borderId="23" xfId="55" applyNumberFormat="1" applyFont="1" applyFill="1" applyBorder="1">
      <alignment/>
      <protection/>
    </xf>
    <xf numFmtId="0" fontId="4" fillId="33" borderId="24" xfId="55" applyFont="1" applyFill="1" applyBorder="1" applyAlignment="1">
      <alignment horizontal="center" textRotation="90"/>
      <protection/>
    </xf>
    <xf numFmtId="0" fontId="4" fillId="0" borderId="25" xfId="55" applyFont="1" applyFill="1" applyBorder="1" applyAlignment="1">
      <alignment horizontal="center"/>
      <protection/>
    </xf>
    <xf numFmtId="0" fontId="5" fillId="35" borderId="26" xfId="56" applyFont="1" applyFill="1" applyBorder="1" applyAlignment="1">
      <alignment horizontal="center"/>
      <protection/>
    </xf>
    <xf numFmtId="0" fontId="6" fillId="0" borderId="27" xfId="56" applyFont="1" applyBorder="1" applyAlignment="1">
      <alignment horizontal="center"/>
      <protection/>
    </xf>
    <xf numFmtId="0" fontId="5" fillId="35" borderId="27" xfId="56" applyFont="1" applyFill="1" applyBorder="1" applyAlignment="1">
      <alignment horizontal="center"/>
      <protection/>
    </xf>
    <xf numFmtId="0" fontId="5" fillId="37" borderId="27" xfId="56" applyFont="1" applyFill="1" applyBorder="1" applyAlignment="1">
      <alignment horizontal="center"/>
      <protection/>
    </xf>
    <xf numFmtId="0" fontId="5" fillId="0" borderId="27" xfId="56" applyFont="1" applyFill="1" applyBorder="1" applyAlignment="1">
      <alignment horizontal="center"/>
      <protection/>
    </xf>
    <xf numFmtId="0" fontId="6" fillId="0" borderId="27" xfId="56" applyFont="1" applyFill="1" applyBorder="1" applyAlignment="1">
      <alignment horizontal="center"/>
      <protection/>
    </xf>
    <xf numFmtId="0" fontId="2" fillId="34" borderId="28" xfId="55" applyFont="1" applyFill="1" applyBorder="1">
      <alignment/>
      <protection/>
    </xf>
    <xf numFmtId="3" fontId="3" fillId="0" borderId="0" xfId="55" applyNumberFormat="1" applyFont="1">
      <alignment/>
      <protection/>
    </xf>
    <xf numFmtId="0" fontId="4" fillId="0" borderId="0" xfId="55" applyFont="1" applyBorder="1" applyAlignment="1">
      <alignment horizontal="center" vertical="center"/>
      <protection/>
    </xf>
    <xf numFmtId="49" fontId="4" fillId="0" borderId="0" xfId="55" applyNumberFormat="1" applyFont="1" applyBorder="1" applyAlignment="1">
      <alignment horizontal="center" vertical="center"/>
      <protection/>
    </xf>
    <xf numFmtId="0" fontId="5" fillId="0" borderId="16" xfId="55" applyFont="1" applyFill="1" applyBorder="1" applyAlignment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2 2" xfId="55"/>
    <cellStyle name="Normál 4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2"/>
  <sheetViews>
    <sheetView tabSelected="1" zoomScalePageLayoutView="0" workbookViewId="0" topLeftCell="D1">
      <selection activeCell="I3" sqref="I3"/>
    </sheetView>
  </sheetViews>
  <sheetFormatPr defaultColWidth="9.140625" defaultRowHeight="12.75"/>
  <cols>
    <col min="1" max="1" width="5.8515625" style="1" customWidth="1"/>
    <col min="2" max="2" width="3.7109375" style="2" customWidth="1"/>
    <col min="3" max="3" width="4.7109375" style="2" customWidth="1"/>
    <col min="4" max="4" width="3.57421875" style="2" customWidth="1"/>
    <col min="5" max="5" width="4.140625" style="2" customWidth="1"/>
    <col min="6" max="6" width="5.57421875" style="2" customWidth="1"/>
    <col min="7" max="7" width="50.28125" style="2" customWidth="1"/>
    <col min="8" max="8" width="13.8515625" style="2" customWidth="1"/>
    <col min="9" max="11" width="12.421875" style="2" customWidth="1"/>
    <col min="12" max="12" width="14.7109375" style="2" customWidth="1"/>
    <col min="13" max="13" width="13.7109375" style="2" customWidth="1"/>
    <col min="14" max="14" width="13.140625" style="2" customWidth="1"/>
    <col min="15" max="15" width="10.7109375" style="2" customWidth="1"/>
    <col min="16" max="16" width="11.421875" style="2" customWidth="1"/>
    <col min="17" max="17" width="10.00390625" style="2" bestFit="1" customWidth="1"/>
    <col min="18" max="16384" width="9.140625" style="2" customWidth="1"/>
  </cols>
  <sheetData>
    <row r="1" spans="2:15" ht="15" customHeight="1"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 t="s">
        <v>71</v>
      </c>
    </row>
    <row r="2" spans="2:15" ht="15" customHeight="1"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</row>
    <row r="3" spans="2:15" ht="15" customHeight="1"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</row>
    <row r="4" spans="2:15" ht="15" customHeight="1">
      <c r="B4" s="68" t="s">
        <v>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2:15" ht="15" customHeight="1">
      <c r="B5" s="69" t="s">
        <v>62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2:15" ht="1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9" customFormat="1" ht="15" customHeight="1">
      <c r="A7" s="6"/>
      <c r="B7" s="7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58</v>
      </c>
      <c r="M7" s="8" t="s">
        <v>59</v>
      </c>
      <c r="N7" s="8" t="s">
        <v>66</v>
      </c>
      <c r="O7" s="8" t="s">
        <v>68</v>
      </c>
    </row>
    <row r="8" spans="1:15" ht="66" customHeight="1">
      <c r="A8" s="10">
        <v>1</v>
      </c>
      <c r="B8" s="11" t="s">
        <v>11</v>
      </c>
      <c r="C8" s="12" t="s">
        <v>12</v>
      </c>
      <c r="D8" s="13" t="s">
        <v>13</v>
      </c>
      <c r="E8" s="14"/>
      <c r="F8" s="14"/>
      <c r="G8" s="15"/>
      <c r="H8" s="16" t="s">
        <v>14</v>
      </c>
      <c r="I8" s="16" t="s">
        <v>60</v>
      </c>
      <c r="J8" s="16" t="s">
        <v>67</v>
      </c>
      <c r="K8" s="16" t="s">
        <v>69</v>
      </c>
      <c r="L8" s="16" t="s">
        <v>61</v>
      </c>
      <c r="M8" s="16" t="s">
        <v>15</v>
      </c>
      <c r="N8" s="16" t="s">
        <v>16</v>
      </c>
      <c r="O8" s="16" t="s">
        <v>17</v>
      </c>
    </row>
    <row r="9" spans="1:15" ht="30.75" customHeight="1">
      <c r="A9" s="10">
        <v>2</v>
      </c>
      <c r="B9" s="17">
        <v>1</v>
      </c>
      <c r="C9" s="70" t="s">
        <v>18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1:16" ht="15" customHeight="1">
      <c r="A10" s="10">
        <v>3</v>
      </c>
      <c r="B10" s="18"/>
      <c r="C10" s="19" t="s">
        <v>19</v>
      </c>
      <c r="D10" s="19"/>
      <c r="E10" s="19"/>
      <c r="F10" s="19"/>
      <c r="G10" s="20" t="s">
        <v>20</v>
      </c>
      <c r="H10" s="21">
        <f>H11+H12+H13+H14</f>
        <v>147247138</v>
      </c>
      <c r="I10" s="21">
        <f>I11+I12+I13+I14</f>
        <v>5986052</v>
      </c>
      <c r="J10" s="21">
        <f>J11+J12+J13+J14</f>
        <v>6929996</v>
      </c>
      <c r="K10" s="21">
        <f>K11+K12+K13+K14</f>
        <v>50437178</v>
      </c>
      <c r="L10" s="21">
        <f aca="true" t="shared" si="0" ref="L10:L17">H10+I10+J10+K10</f>
        <v>210600364</v>
      </c>
      <c r="M10" s="21">
        <f>M11+M12+M13+M14</f>
        <v>210600364</v>
      </c>
      <c r="N10" s="21">
        <f>N11+N12+N13+N14</f>
        <v>0</v>
      </c>
      <c r="O10" s="22">
        <f>O11+O12+O13+O14</f>
        <v>0</v>
      </c>
      <c r="P10" s="23"/>
    </row>
    <row r="11" spans="1:16" ht="15" customHeight="1">
      <c r="A11" s="10">
        <v>4</v>
      </c>
      <c r="B11" s="24"/>
      <c r="C11" s="25"/>
      <c r="D11" s="25">
        <v>1</v>
      </c>
      <c r="E11" s="25"/>
      <c r="F11" s="25"/>
      <c r="G11" s="26" t="s">
        <v>21</v>
      </c>
      <c r="H11" s="27">
        <f>66709573+8000000</f>
        <v>74709573</v>
      </c>
      <c r="I11" s="27">
        <v>1497432</v>
      </c>
      <c r="J11" s="27">
        <v>6798776</v>
      </c>
      <c r="K11" s="27">
        <v>10680130</v>
      </c>
      <c r="L11" s="27">
        <f t="shared" si="0"/>
        <v>93685911</v>
      </c>
      <c r="M11" s="27">
        <v>93685911</v>
      </c>
      <c r="N11" s="27"/>
      <c r="O11" s="28"/>
      <c r="P11" s="23"/>
    </row>
    <row r="12" spans="1:16" ht="15" customHeight="1">
      <c r="A12" s="10">
        <v>5</v>
      </c>
      <c r="B12" s="24"/>
      <c r="C12" s="25"/>
      <c r="D12" s="25">
        <v>3</v>
      </c>
      <c r="E12" s="25"/>
      <c r="F12" s="25"/>
      <c r="G12" s="26" t="s">
        <v>22</v>
      </c>
      <c r="H12" s="27">
        <v>65000000</v>
      </c>
      <c r="I12" s="27"/>
      <c r="J12" s="27"/>
      <c r="K12" s="27">
        <v>36133276</v>
      </c>
      <c r="L12" s="27">
        <f t="shared" si="0"/>
        <v>101133276</v>
      </c>
      <c r="M12" s="27">
        <v>101133276</v>
      </c>
      <c r="N12" s="27"/>
      <c r="O12" s="28"/>
      <c r="P12" s="23"/>
    </row>
    <row r="13" spans="1:16" ht="15" customHeight="1">
      <c r="A13" s="10">
        <v>6</v>
      </c>
      <c r="B13" s="24"/>
      <c r="C13" s="25"/>
      <c r="D13" s="25">
        <v>4</v>
      </c>
      <c r="E13" s="29"/>
      <c r="F13" s="29"/>
      <c r="G13" s="26" t="s">
        <v>20</v>
      </c>
      <c r="H13" s="27">
        <v>7537565</v>
      </c>
      <c r="I13" s="27"/>
      <c r="J13" s="27">
        <v>131220</v>
      </c>
      <c r="K13" s="27">
        <v>3533022</v>
      </c>
      <c r="L13" s="27">
        <f t="shared" si="0"/>
        <v>11201807</v>
      </c>
      <c r="M13" s="27">
        <v>11201807</v>
      </c>
      <c r="N13" s="27"/>
      <c r="O13" s="28"/>
      <c r="P13" s="23"/>
    </row>
    <row r="14" spans="1:16" ht="15" customHeight="1">
      <c r="A14" s="10">
        <v>7</v>
      </c>
      <c r="B14" s="24"/>
      <c r="C14" s="25"/>
      <c r="D14" s="25">
        <v>6</v>
      </c>
      <c r="E14" s="29"/>
      <c r="F14" s="29"/>
      <c r="G14" s="26" t="s">
        <v>23</v>
      </c>
      <c r="H14" s="27">
        <v>0</v>
      </c>
      <c r="I14" s="27">
        <v>4488620</v>
      </c>
      <c r="J14" s="27"/>
      <c r="K14" s="27">
        <v>90750</v>
      </c>
      <c r="L14" s="27">
        <f t="shared" si="0"/>
        <v>4579370</v>
      </c>
      <c r="M14" s="27">
        <v>4579370</v>
      </c>
      <c r="N14" s="27"/>
      <c r="O14" s="28"/>
      <c r="P14" s="23"/>
    </row>
    <row r="15" spans="1:16" ht="15" customHeight="1">
      <c r="A15" s="10">
        <v>8</v>
      </c>
      <c r="B15" s="30"/>
      <c r="C15" s="31" t="s">
        <v>24</v>
      </c>
      <c r="D15" s="31"/>
      <c r="E15" s="32"/>
      <c r="F15" s="32"/>
      <c r="G15" s="33" t="s">
        <v>25</v>
      </c>
      <c r="H15" s="34">
        <f>H16+H17+H18</f>
        <v>0</v>
      </c>
      <c r="I15" s="34">
        <f>I16+I17+I18</f>
        <v>81112301</v>
      </c>
      <c r="J15" s="34">
        <f>J16+J17+J18</f>
        <v>486000</v>
      </c>
      <c r="K15" s="34">
        <f>K16+K17+K18</f>
        <v>10000</v>
      </c>
      <c r="L15" s="34">
        <f t="shared" si="0"/>
        <v>81608301</v>
      </c>
      <c r="M15" s="34">
        <f>M16+M17+M18</f>
        <v>81608301</v>
      </c>
      <c r="N15" s="34">
        <f>N16+N17+N18</f>
        <v>0</v>
      </c>
      <c r="O15" s="35">
        <f>O16+O17+O18</f>
        <v>0</v>
      </c>
      <c r="P15" s="23"/>
    </row>
    <row r="16" spans="1:16" ht="15" customHeight="1">
      <c r="A16" s="10">
        <v>9</v>
      </c>
      <c r="B16" s="24"/>
      <c r="C16" s="25"/>
      <c r="D16" s="25">
        <v>2</v>
      </c>
      <c r="E16" s="29"/>
      <c r="F16" s="29"/>
      <c r="G16" s="26" t="s">
        <v>26</v>
      </c>
      <c r="H16" s="36">
        <v>0</v>
      </c>
      <c r="I16" s="36">
        <v>81112301</v>
      </c>
      <c r="J16" s="36"/>
      <c r="K16" s="36"/>
      <c r="L16" s="27">
        <f t="shared" si="0"/>
        <v>81112301</v>
      </c>
      <c r="M16" s="27">
        <v>81112301</v>
      </c>
      <c r="N16" s="27">
        <v>0</v>
      </c>
      <c r="O16" s="28"/>
      <c r="P16" s="23"/>
    </row>
    <row r="17" spans="1:16" ht="15" customHeight="1">
      <c r="A17" s="10">
        <v>10</v>
      </c>
      <c r="B17" s="24"/>
      <c r="C17" s="25"/>
      <c r="D17" s="25">
        <v>5</v>
      </c>
      <c r="E17" s="29"/>
      <c r="F17" s="29"/>
      <c r="G17" s="37" t="s">
        <v>25</v>
      </c>
      <c r="H17" s="27"/>
      <c r="I17" s="27"/>
      <c r="J17" s="27">
        <v>486000</v>
      </c>
      <c r="K17" s="27">
        <v>10000</v>
      </c>
      <c r="L17" s="27">
        <f t="shared" si="0"/>
        <v>496000</v>
      </c>
      <c r="M17" s="27">
        <v>496000</v>
      </c>
      <c r="N17" s="27"/>
      <c r="O17" s="28"/>
      <c r="P17" s="23"/>
    </row>
    <row r="18" spans="1:16" ht="15" customHeight="1">
      <c r="A18" s="10">
        <v>11</v>
      </c>
      <c r="B18" s="24"/>
      <c r="C18" s="25"/>
      <c r="D18" s="25">
        <v>7</v>
      </c>
      <c r="E18" s="29"/>
      <c r="F18" s="29"/>
      <c r="G18" s="26" t="s">
        <v>27</v>
      </c>
      <c r="H18" s="36">
        <v>0</v>
      </c>
      <c r="I18" s="36"/>
      <c r="J18" s="36"/>
      <c r="K18" s="36"/>
      <c r="L18" s="36"/>
      <c r="M18" s="27"/>
      <c r="N18" s="27">
        <v>0</v>
      </c>
      <c r="O18" s="28"/>
      <c r="P18" s="23"/>
    </row>
    <row r="19" spans="1:16" ht="15" customHeight="1">
      <c r="A19" s="10">
        <v>12</v>
      </c>
      <c r="B19" s="38"/>
      <c r="C19" s="39"/>
      <c r="D19" s="39"/>
      <c r="E19" s="40"/>
      <c r="F19" s="40"/>
      <c r="G19" s="41" t="s">
        <v>28</v>
      </c>
      <c r="H19" s="42">
        <f>H15+H10</f>
        <v>147247138</v>
      </c>
      <c r="I19" s="42">
        <f>I15+I10</f>
        <v>87098353</v>
      </c>
      <c r="J19" s="42">
        <f>J15+J10</f>
        <v>7415996</v>
      </c>
      <c r="K19" s="42">
        <f>K15+K10</f>
        <v>50447178</v>
      </c>
      <c r="L19" s="42">
        <f>H19+I19+J19+K19</f>
        <v>292208665</v>
      </c>
      <c r="M19" s="42">
        <f>M15+M10</f>
        <v>292208665</v>
      </c>
      <c r="N19" s="42">
        <f>N15+N10</f>
        <v>0</v>
      </c>
      <c r="O19" s="43">
        <f>O15+O10</f>
        <v>0</v>
      </c>
      <c r="P19" s="23"/>
    </row>
    <row r="20" spans="1:16" ht="15" customHeight="1">
      <c r="A20" s="10">
        <v>13</v>
      </c>
      <c r="B20" s="30"/>
      <c r="C20" s="31" t="s">
        <v>29</v>
      </c>
      <c r="D20" s="31"/>
      <c r="E20" s="32"/>
      <c r="F20" s="32"/>
      <c r="G20" s="33" t="s">
        <v>30</v>
      </c>
      <c r="H20" s="34">
        <f>H21</f>
        <v>281777274</v>
      </c>
      <c r="I20" s="34">
        <f>I21</f>
        <v>0</v>
      </c>
      <c r="J20" s="34">
        <f>J21</f>
        <v>-49650000</v>
      </c>
      <c r="K20" s="34">
        <f>K21</f>
        <v>2553282</v>
      </c>
      <c r="L20" s="34">
        <f>H20+I20+J20+K20</f>
        <v>234680556</v>
      </c>
      <c r="M20" s="34">
        <f>M21</f>
        <v>234680556</v>
      </c>
      <c r="N20" s="34">
        <f>N21</f>
        <v>0</v>
      </c>
      <c r="O20" s="35">
        <f>O21</f>
        <v>0</v>
      </c>
      <c r="P20" s="23"/>
    </row>
    <row r="21" spans="1:16" ht="15" customHeight="1">
      <c r="A21" s="10">
        <v>14</v>
      </c>
      <c r="B21" s="44"/>
      <c r="C21" s="45"/>
      <c r="D21" s="46">
        <v>8</v>
      </c>
      <c r="E21" s="47"/>
      <c r="F21" s="47"/>
      <c r="G21" s="48" t="s">
        <v>30</v>
      </c>
      <c r="H21" s="49">
        <f>H22+H25+H28+H31</f>
        <v>281777274</v>
      </c>
      <c r="I21" s="49">
        <f>I22+I25+I28+I31</f>
        <v>0</v>
      </c>
      <c r="J21" s="49">
        <f>J22+J25+J28+J31</f>
        <v>-49650000</v>
      </c>
      <c r="K21" s="49">
        <f>K22+K25+K28+K31</f>
        <v>2553282</v>
      </c>
      <c r="L21" s="27">
        <f>H21+I21+J21+K21</f>
        <v>234680556</v>
      </c>
      <c r="M21" s="49">
        <f>M22+M25+M28+M31</f>
        <v>234680556</v>
      </c>
      <c r="N21" s="49">
        <f>N22+N25+N28+N31</f>
        <v>0</v>
      </c>
      <c r="O21" s="50">
        <f>O22+O25+O28+O31</f>
        <v>0</v>
      </c>
      <c r="P21" s="23"/>
    </row>
    <row r="22" spans="1:16" ht="15" customHeight="1">
      <c r="A22" s="10">
        <v>15</v>
      </c>
      <c r="B22" s="44"/>
      <c r="C22" s="45"/>
      <c r="D22" s="45"/>
      <c r="E22" s="47" t="s">
        <v>31</v>
      </c>
      <c r="F22" s="47"/>
      <c r="G22" s="51" t="s">
        <v>63</v>
      </c>
      <c r="H22" s="49">
        <f>SUM(H23:H24)</f>
        <v>100000000</v>
      </c>
      <c r="I22" s="49">
        <f>SUM(I23:I24)</f>
        <v>0</v>
      </c>
      <c r="J22" s="49">
        <f>SUM(J23:J24)</f>
        <v>-49650000</v>
      </c>
      <c r="K22" s="49">
        <f>SUM(K23:K24)</f>
        <v>0</v>
      </c>
      <c r="L22" s="27">
        <f>H22+I22+J22+K22</f>
        <v>50350000</v>
      </c>
      <c r="M22" s="49">
        <f>SUM(M23:M24)</f>
        <v>50350000</v>
      </c>
      <c r="N22" s="49">
        <f>SUM(N23:N24)</f>
        <v>0</v>
      </c>
      <c r="O22" s="50">
        <f>SUM(O23:O24)</f>
        <v>0</v>
      </c>
      <c r="P22" s="23"/>
    </row>
    <row r="23" spans="1:16" ht="15" customHeight="1">
      <c r="A23" s="10">
        <v>16</v>
      </c>
      <c r="B23" s="52"/>
      <c r="C23" s="46"/>
      <c r="D23" s="46"/>
      <c r="E23" s="47"/>
      <c r="F23" s="47" t="s">
        <v>33</v>
      </c>
      <c r="G23" s="53" t="s">
        <v>64</v>
      </c>
      <c r="H23" s="36">
        <v>100000000</v>
      </c>
      <c r="I23" s="36">
        <v>0</v>
      </c>
      <c r="J23" s="36">
        <v>-49650000</v>
      </c>
      <c r="K23" s="36"/>
      <c r="L23" s="27">
        <f>H23+I23+J23+K23</f>
        <v>50350000</v>
      </c>
      <c r="M23" s="36">
        <v>50350000</v>
      </c>
      <c r="N23" s="36"/>
      <c r="O23" s="28"/>
      <c r="P23" s="23"/>
    </row>
    <row r="24" spans="1:16" ht="15" customHeight="1">
      <c r="A24" s="10">
        <v>17</v>
      </c>
      <c r="B24" s="52"/>
      <c r="C24" s="46"/>
      <c r="D24" s="46"/>
      <c r="E24" s="47"/>
      <c r="F24" s="47" t="s">
        <v>35</v>
      </c>
      <c r="G24" s="53" t="s">
        <v>36</v>
      </c>
      <c r="H24" s="36"/>
      <c r="I24" s="36"/>
      <c r="J24" s="36"/>
      <c r="K24" s="36"/>
      <c r="L24" s="36"/>
      <c r="M24" s="36"/>
      <c r="N24" s="36"/>
      <c r="O24" s="28"/>
      <c r="P24" s="23"/>
    </row>
    <row r="25" spans="1:16" ht="15" customHeight="1">
      <c r="A25" s="10">
        <v>18</v>
      </c>
      <c r="B25" s="44"/>
      <c r="C25" s="45"/>
      <c r="D25" s="45"/>
      <c r="E25" s="47" t="s">
        <v>37</v>
      </c>
      <c r="F25" s="54"/>
      <c r="G25" s="51" t="s">
        <v>70</v>
      </c>
      <c r="H25" s="49">
        <f>SUM(H26:H27)</f>
        <v>0</v>
      </c>
      <c r="I25" s="49"/>
      <c r="J25" s="49"/>
      <c r="K25" s="36">
        <f>SUM(K26:K27)</f>
        <v>2553282</v>
      </c>
      <c r="L25" s="36">
        <f>SUM(L26:L27)</f>
        <v>2553282</v>
      </c>
      <c r="M25" s="49">
        <f>SUM(M26:M27)</f>
        <v>2553282</v>
      </c>
      <c r="N25" s="49">
        <f>SUM(N26:N27)</f>
        <v>0</v>
      </c>
      <c r="O25" s="50">
        <f>SUM(O26:O27)</f>
        <v>0</v>
      </c>
      <c r="P25" s="23"/>
    </row>
    <row r="26" spans="1:16" ht="15" customHeight="1">
      <c r="A26" s="10">
        <v>19</v>
      </c>
      <c r="B26" s="52"/>
      <c r="C26" s="46"/>
      <c r="D26" s="46"/>
      <c r="E26" s="47"/>
      <c r="F26" s="47" t="s">
        <v>39</v>
      </c>
      <c r="G26" s="51" t="s">
        <v>70</v>
      </c>
      <c r="H26" s="36"/>
      <c r="I26" s="36"/>
      <c r="J26" s="36"/>
      <c r="K26" s="36">
        <v>2553282</v>
      </c>
      <c r="L26" s="36">
        <v>2553282</v>
      </c>
      <c r="M26" s="36">
        <v>2553282</v>
      </c>
      <c r="N26" s="36"/>
      <c r="O26" s="28"/>
      <c r="P26" s="23"/>
    </row>
    <row r="27" spans="1:16" ht="15" customHeight="1">
      <c r="A27" s="10">
        <v>20</v>
      </c>
      <c r="B27" s="52"/>
      <c r="C27" s="46"/>
      <c r="D27" s="46"/>
      <c r="E27" s="47"/>
      <c r="F27" s="47" t="s">
        <v>41</v>
      </c>
      <c r="G27" s="53"/>
      <c r="H27" s="36"/>
      <c r="I27" s="36"/>
      <c r="J27" s="36"/>
      <c r="K27" s="36"/>
      <c r="L27" s="36"/>
      <c r="M27" s="36"/>
      <c r="N27" s="36"/>
      <c r="O27" s="28"/>
      <c r="P27" s="23"/>
    </row>
    <row r="28" spans="1:16" ht="15" customHeight="1">
      <c r="A28" s="10">
        <v>21</v>
      </c>
      <c r="B28" s="52"/>
      <c r="C28" s="46"/>
      <c r="D28" s="46"/>
      <c r="E28" s="47" t="s">
        <v>43</v>
      </c>
      <c r="F28" s="47"/>
      <c r="G28" s="53" t="s">
        <v>44</v>
      </c>
      <c r="H28" s="49">
        <f>SUM(H29:H30)</f>
        <v>181777274</v>
      </c>
      <c r="I28" s="49"/>
      <c r="J28" s="49"/>
      <c r="K28" s="49"/>
      <c r="L28" s="27">
        <f>H28+I28+J28+K28</f>
        <v>181777274</v>
      </c>
      <c r="M28" s="49">
        <f>SUM(M29:M30)</f>
        <v>181777274</v>
      </c>
      <c r="N28" s="49">
        <f>SUM(N29:N30)</f>
        <v>0</v>
      </c>
      <c r="O28" s="50">
        <f>SUM(O29:O30)</f>
        <v>0</v>
      </c>
      <c r="P28" s="23"/>
    </row>
    <row r="29" spans="1:16" ht="15" customHeight="1">
      <c r="A29" s="10">
        <v>22</v>
      </c>
      <c r="B29" s="52"/>
      <c r="C29" s="46"/>
      <c r="D29" s="46"/>
      <c r="E29" s="47"/>
      <c r="F29" s="47" t="s">
        <v>45</v>
      </c>
      <c r="G29" s="53" t="s">
        <v>46</v>
      </c>
      <c r="H29" s="36">
        <v>79000000</v>
      </c>
      <c r="I29" s="36"/>
      <c r="J29" s="36"/>
      <c r="K29" s="36"/>
      <c r="L29" s="27">
        <f>H29+I29+J29+K29</f>
        <v>79000000</v>
      </c>
      <c r="M29" s="36">
        <v>79000000</v>
      </c>
      <c r="N29" s="36"/>
      <c r="O29" s="28"/>
      <c r="P29" s="23"/>
    </row>
    <row r="30" spans="1:16" ht="15" customHeight="1">
      <c r="A30" s="10">
        <v>23</v>
      </c>
      <c r="B30" s="52"/>
      <c r="C30" s="46"/>
      <c r="D30" s="46"/>
      <c r="E30" s="47"/>
      <c r="F30" s="47" t="s">
        <v>47</v>
      </c>
      <c r="G30" s="53" t="s">
        <v>48</v>
      </c>
      <c r="H30" s="36">
        <v>102777274</v>
      </c>
      <c r="I30" s="36"/>
      <c r="J30" s="36"/>
      <c r="K30" s="36"/>
      <c r="L30" s="27">
        <f>H30+I30+J30+K30</f>
        <v>102777274</v>
      </c>
      <c r="M30" s="36">
        <v>102777274</v>
      </c>
      <c r="N30" s="36"/>
      <c r="O30" s="28"/>
      <c r="P30" s="23"/>
    </row>
    <row r="31" spans="1:16" ht="15" customHeight="1">
      <c r="A31" s="10">
        <v>24</v>
      </c>
      <c r="B31" s="52"/>
      <c r="C31" s="46"/>
      <c r="D31" s="46"/>
      <c r="E31" s="47" t="s">
        <v>49</v>
      </c>
      <c r="F31" s="47"/>
      <c r="G31" s="53" t="s">
        <v>50</v>
      </c>
      <c r="H31" s="49">
        <f>SUM(H32:H33)</f>
        <v>0</v>
      </c>
      <c r="I31" s="49"/>
      <c r="J31" s="49"/>
      <c r="K31" s="49"/>
      <c r="L31" s="49"/>
      <c r="M31" s="49">
        <f>SUM(M32:M33)</f>
        <v>0</v>
      </c>
      <c r="N31" s="49">
        <f>SUM(N32:N33)</f>
        <v>0</v>
      </c>
      <c r="O31" s="50">
        <f>SUM(O32:O33)</f>
        <v>0</v>
      </c>
      <c r="P31" s="23"/>
    </row>
    <row r="32" spans="1:17" ht="15" customHeight="1">
      <c r="A32" s="10">
        <v>25</v>
      </c>
      <c r="B32" s="52"/>
      <c r="C32" s="46"/>
      <c r="D32" s="46"/>
      <c r="E32" s="47"/>
      <c r="F32" s="47" t="s">
        <v>51</v>
      </c>
      <c r="G32" s="55" t="s">
        <v>52</v>
      </c>
      <c r="H32" s="36"/>
      <c r="I32" s="36"/>
      <c r="J32" s="36"/>
      <c r="K32" s="36"/>
      <c r="L32" s="36"/>
      <c r="M32" s="36"/>
      <c r="N32" s="36"/>
      <c r="O32" s="28"/>
      <c r="P32" s="23"/>
      <c r="Q32" s="67"/>
    </row>
    <row r="33" spans="1:17" ht="15" customHeight="1">
      <c r="A33" s="10">
        <v>26</v>
      </c>
      <c r="B33" s="52"/>
      <c r="C33" s="46"/>
      <c r="D33" s="46"/>
      <c r="E33" s="47"/>
      <c r="F33" s="47" t="s">
        <v>53</v>
      </c>
      <c r="G33" s="55" t="s">
        <v>54</v>
      </c>
      <c r="H33" s="36"/>
      <c r="I33" s="36"/>
      <c r="J33" s="36"/>
      <c r="K33" s="36"/>
      <c r="L33" s="36"/>
      <c r="M33" s="36"/>
      <c r="N33" s="36"/>
      <c r="O33" s="28"/>
      <c r="P33" s="23"/>
      <c r="Q33" s="67"/>
    </row>
    <row r="34" spans="1:18" ht="15" customHeight="1">
      <c r="A34" s="10">
        <v>27</v>
      </c>
      <c r="B34" s="56"/>
      <c r="C34" s="56"/>
      <c r="D34" s="56"/>
      <c r="E34" s="56"/>
      <c r="F34" s="56"/>
      <c r="G34" s="56" t="s">
        <v>55</v>
      </c>
      <c r="H34" s="57">
        <f>H19+H20</f>
        <v>429024412</v>
      </c>
      <c r="I34" s="57">
        <f>I19+I20</f>
        <v>87098353</v>
      </c>
      <c r="J34" s="57">
        <f>J19+J20</f>
        <v>-42234004</v>
      </c>
      <c r="K34" s="57">
        <f>K19+K20</f>
        <v>53000460</v>
      </c>
      <c r="L34" s="57">
        <f>H34+I34+J34+K34</f>
        <v>526889221</v>
      </c>
      <c r="M34" s="57">
        <f>M19+M20</f>
        <v>526889221</v>
      </c>
      <c r="N34" s="57">
        <f>N19+N20</f>
        <v>0</v>
      </c>
      <c r="O34" s="57">
        <f>O19+O20</f>
        <v>0</v>
      </c>
      <c r="P34" s="23"/>
      <c r="R34" s="67"/>
    </row>
    <row r="35" spans="1:16" ht="94.5">
      <c r="A35" s="10">
        <v>28</v>
      </c>
      <c r="B35" s="11" t="s">
        <v>11</v>
      </c>
      <c r="C35" s="12" t="s">
        <v>12</v>
      </c>
      <c r="D35" s="13" t="s">
        <v>13</v>
      </c>
      <c r="E35" s="14"/>
      <c r="F35" s="14"/>
      <c r="G35" s="15"/>
      <c r="H35" s="16" t="s">
        <v>14</v>
      </c>
      <c r="I35" s="16" t="s">
        <v>60</v>
      </c>
      <c r="J35" s="16" t="s">
        <v>67</v>
      </c>
      <c r="K35" s="16" t="s">
        <v>69</v>
      </c>
      <c r="L35" s="16" t="s">
        <v>61</v>
      </c>
      <c r="M35" s="16" t="s">
        <v>15</v>
      </c>
      <c r="N35" s="16" t="s">
        <v>16</v>
      </c>
      <c r="O35" s="16" t="s">
        <v>17</v>
      </c>
      <c r="P35" s="23"/>
    </row>
    <row r="36" spans="1:16" ht="14.25">
      <c r="A36" s="10">
        <v>29</v>
      </c>
      <c r="B36" s="17">
        <v>2</v>
      </c>
      <c r="C36" s="70" t="s">
        <v>56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23"/>
    </row>
    <row r="37" spans="1:16" ht="14.25">
      <c r="A37" s="10">
        <v>30</v>
      </c>
      <c r="B37" s="18"/>
      <c r="C37" s="19" t="s">
        <v>19</v>
      </c>
      <c r="D37" s="19"/>
      <c r="E37" s="19"/>
      <c r="F37" s="19"/>
      <c r="G37" s="20" t="s">
        <v>20</v>
      </c>
      <c r="H37" s="21">
        <f aca="true" t="shared" si="1" ref="H37:O37">H38+H39+H40+H41</f>
        <v>7639200</v>
      </c>
      <c r="I37" s="21">
        <f t="shared" si="1"/>
        <v>1113533</v>
      </c>
      <c r="J37" s="21">
        <f t="shared" si="1"/>
        <v>0</v>
      </c>
      <c r="K37" s="21">
        <f t="shared" si="1"/>
        <v>5440</v>
      </c>
      <c r="L37" s="21">
        <f t="shared" si="1"/>
        <v>8758173</v>
      </c>
      <c r="M37" s="21">
        <f t="shared" si="1"/>
        <v>8758173</v>
      </c>
      <c r="N37" s="21">
        <f t="shared" si="1"/>
        <v>0</v>
      </c>
      <c r="O37" s="22">
        <f t="shared" si="1"/>
        <v>0</v>
      </c>
      <c r="P37" s="23"/>
    </row>
    <row r="38" spans="1:16" ht="14.25">
      <c r="A38" s="10">
        <v>31</v>
      </c>
      <c r="B38" s="24"/>
      <c r="C38" s="25"/>
      <c r="D38" s="25">
        <v>1</v>
      </c>
      <c r="E38" s="25"/>
      <c r="F38" s="25"/>
      <c r="G38" s="26" t="s">
        <v>21</v>
      </c>
      <c r="H38" s="27">
        <v>432450</v>
      </c>
      <c r="I38" s="27">
        <v>1113533</v>
      </c>
      <c r="J38" s="27"/>
      <c r="K38" s="27">
        <v>-6750</v>
      </c>
      <c r="L38" s="27">
        <f>H38+I38+J38+K38</f>
        <v>1539233</v>
      </c>
      <c r="M38" s="27">
        <v>1539233</v>
      </c>
      <c r="N38" s="27"/>
      <c r="O38" s="28"/>
      <c r="P38" s="23"/>
    </row>
    <row r="39" spans="1:16" ht="14.25">
      <c r="A39" s="10">
        <v>32</v>
      </c>
      <c r="B39" s="24"/>
      <c r="C39" s="25"/>
      <c r="D39" s="25">
        <v>3</v>
      </c>
      <c r="E39" s="25"/>
      <c r="F39" s="25"/>
      <c r="G39" s="26" t="s">
        <v>22</v>
      </c>
      <c r="H39" s="27"/>
      <c r="I39" s="27"/>
      <c r="J39" s="27"/>
      <c r="K39" s="27"/>
      <c r="L39" s="27"/>
      <c r="M39" s="27"/>
      <c r="N39" s="27"/>
      <c r="O39" s="28"/>
      <c r="P39" s="23"/>
    </row>
    <row r="40" spans="1:16" ht="14.25">
      <c r="A40" s="10">
        <v>33</v>
      </c>
      <c r="B40" s="24"/>
      <c r="C40" s="25"/>
      <c r="D40" s="25">
        <v>4</v>
      </c>
      <c r="E40" s="29"/>
      <c r="F40" s="29"/>
      <c r="G40" s="26" t="s">
        <v>20</v>
      </c>
      <c r="H40" s="27">
        <v>7206750</v>
      </c>
      <c r="I40" s="27"/>
      <c r="J40" s="27"/>
      <c r="K40" s="27">
        <v>12190</v>
      </c>
      <c r="L40" s="27">
        <f>H40+I40+J40+K40</f>
        <v>7218940</v>
      </c>
      <c r="M40" s="27">
        <v>7218940</v>
      </c>
      <c r="N40" s="27"/>
      <c r="O40" s="28"/>
      <c r="P40" s="23"/>
    </row>
    <row r="41" spans="1:16" ht="14.25">
      <c r="A41" s="10">
        <v>34</v>
      </c>
      <c r="B41" s="24"/>
      <c r="C41" s="25"/>
      <c r="D41" s="25">
        <v>6</v>
      </c>
      <c r="E41" s="29"/>
      <c r="F41" s="29"/>
      <c r="G41" s="26" t="s">
        <v>23</v>
      </c>
      <c r="H41" s="27"/>
      <c r="I41" s="27"/>
      <c r="J41" s="27"/>
      <c r="K41" s="27"/>
      <c r="L41" s="27"/>
      <c r="M41" s="27"/>
      <c r="N41" s="27"/>
      <c r="O41" s="28"/>
      <c r="P41" s="23"/>
    </row>
    <row r="42" spans="1:16" ht="14.25">
      <c r="A42" s="10">
        <v>35</v>
      </c>
      <c r="B42" s="30"/>
      <c r="C42" s="31" t="s">
        <v>24</v>
      </c>
      <c r="D42" s="31"/>
      <c r="E42" s="32"/>
      <c r="F42" s="32"/>
      <c r="G42" s="33" t="s">
        <v>25</v>
      </c>
      <c r="H42" s="34">
        <f>H43+H44+H45</f>
        <v>0</v>
      </c>
      <c r="I42" s="34"/>
      <c r="J42" s="34"/>
      <c r="K42" s="34"/>
      <c r="L42" s="34">
        <f>H42+I42</f>
        <v>0</v>
      </c>
      <c r="M42" s="34">
        <f>M43+M44+M45</f>
        <v>0</v>
      </c>
      <c r="N42" s="34">
        <f>N43+N44+N45</f>
        <v>0</v>
      </c>
      <c r="O42" s="35">
        <f>O43+O44+O45</f>
        <v>0</v>
      </c>
      <c r="P42" s="23"/>
    </row>
    <row r="43" spans="1:16" ht="14.25">
      <c r="A43" s="10">
        <v>36</v>
      </c>
      <c r="B43" s="24"/>
      <c r="C43" s="25"/>
      <c r="D43" s="25">
        <v>2</v>
      </c>
      <c r="E43" s="29"/>
      <c r="F43" s="29"/>
      <c r="G43" s="26" t="s">
        <v>26</v>
      </c>
      <c r="H43" s="36"/>
      <c r="I43" s="36"/>
      <c r="J43" s="36"/>
      <c r="K43" s="36"/>
      <c r="L43" s="36"/>
      <c r="M43" s="27"/>
      <c r="N43" s="27"/>
      <c r="O43" s="28"/>
      <c r="P43" s="23"/>
    </row>
    <row r="44" spans="1:16" ht="14.25">
      <c r="A44" s="10">
        <v>37</v>
      </c>
      <c r="B44" s="24"/>
      <c r="C44" s="25"/>
      <c r="D44" s="25">
        <v>5</v>
      </c>
      <c r="E44" s="29"/>
      <c r="F44" s="29"/>
      <c r="G44" s="37" t="s">
        <v>25</v>
      </c>
      <c r="H44" s="27"/>
      <c r="I44" s="27"/>
      <c r="J44" s="27"/>
      <c r="K44" s="27"/>
      <c r="L44" s="27"/>
      <c r="M44" s="27"/>
      <c r="N44" s="27"/>
      <c r="O44" s="28"/>
      <c r="P44" s="23"/>
    </row>
    <row r="45" spans="1:16" ht="14.25">
      <c r="A45" s="10">
        <v>38</v>
      </c>
      <c r="B45" s="24"/>
      <c r="C45" s="25"/>
      <c r="D45" s="25">
        <v>7</v>
      </c>
      <c r="E45" s="29"/>
      <c r="F45" s="29"/>
      <c r="G45" s="26" t="s">
        <v>27</v>
      </c>
      <c r="H45" s="36"/>
      <c r="I45" s="36"/>
      <c r="J45" s="36"/>
      <c r="K45" s="36"/>
      <c r="L45" s="36"/>
      <c r="M45" s="27"/>
      <c r="N45" s="27"/>
      <c r="O45" s="28"/>
      <c r="P45" s="23"/>
    </row>
    <row r="46" spans="1:16" ht="14.25">
      <c r="A46" s="10">
        <v>39</v>
      </c>
      <c r="B46" s="38"/>
      <c r="C46" s="39"/>
      <c r="D46" s="39"/>
      <c r="E46" s="40"/>
      <c r="F46" s="40"/>
      <c r="G46" s="41" t="s">
        <v>28</v>
      </c>
      <c r="H46" s="42">
        <f aca="true" t="shared" si="2" ref="H46:O46">H42+H37</f>
        <v>7639200</v>
      </c>
      <c r="I46" s="42">
        <f t="shared" si="2"/>
        <v>1113533</v>
      </c>
      <c r="J46" s="42">
        <f t="shared" si="2"/>
        <v>0</v>
      </c>
      <c r="K46" s="42">
        <f t="shared" si="2"/>
        <v>5440</v>
      </c>
      <c r="L46" s="42">
        <f t="shared" si="2"/>
        <v>8758173</v>
      </c>
      <c r="M46" s="42">
        <f t="shared" si="2"/>
        <v>8758173</v>
      </c>
      <c r="N46" s="42">
        <f t="shared" si="2"/>
        <v>0</v>
      </c>
      <c r="O46" s="43">
        <f t="shared" si="2"/>
        <v>0</v>
      </c>
      <c r="P46" s="23"/>
    </row>
    <row r="47" spans="1:16" ht="14.25">
      <c r="A47" s="10">
        <v>40</v>
      </c>
      <c r="B47" s="30"/>
      <c r="C47" s="31" t="s">
        <v>29</v>
      </c>
      <c r="D47" s="31"/>
      <c r="E47" s="32"/>
      <c r="F47" s="32"/>
      <c r="G47" s="33" t="s">
        <v>30</v>
      </c>
      <c r="H47" s="34">
        <f>H48</f>
        <v>57426913</v>
      </c>
      <c r="I47" s="34"/>
      <c r="J47" s="34">
        <f>J48</f>
        <v>750000</v>
      </c>
      <c r="K47" s="34">
        <f>K48</f>
        <v>-1110583</v>
      </c>
      <c r="L47" s="34">
        <f>H47+I47+J47+K47</f>
        <v>57066330</v>
      </c>
      <c r="M47" s="34">
        <f>M48</f>
        <v>57066330</v>
      </c>
      <c r="N47" s="34">
        <f>N48</f>
        <v>0</v>
      </c>
      <c r="O47" s="35">
        <f>O48</f>
        <v>0</v>
      </c>
      <c r="P47" s="23"/>
    </row>
    <row r="48" spans="1:16" ht="14.25">
      <c r="A48" s="10">
        <v>41</v>
      </c>
      <c r="B48" s="44"/>
      <c r="C48" s="45"/>
      <c r="D48" s="46">
        <v>8</v>
      </c>
      <c r="E48" s="47"/>
      <c r="F48" s="47"/>
      <c r="G48" s="48" t="s">
        <v>30</v>
      </c>
      <c r="H48" s="49">
        <f>H49+H52+H55+H58</f>
        <v>57426913</v>
      </c>
      <c r="I48" s="49">
        <f>I49+I52+I55+I58</f>
        <v>0</v>
      </c>
      <c r="J48" s="49">
        <f>J49+J52+J55+J58</f>
        <v>750000</v>
      </c>
      <c r="K48" s="49">
        <f>K49+K52+K55+K58</f>
        <v>-1110583</v>
      </c>
      <c r="L48" s="27">
        <f>H48+I48+J48+K48</f>
        <v>57066330</v>
      </c>
      <c r="M48" s="49">
        <f>M49+M52+M55+M58</f>
        <v>57066330</v>
      </c>
      <c r="N48" s="49">
        <f>N49+N52+N55+N58</f>
        <v>0</v>
      </c>
      <c r="O48" s="50">
        <f>O49+O52+O55+O58</f>
        <v>0</v>
      </c>
      <c r="P48" s="23"/>
    </row>
    <row r="49" spans="1:16" ht="14.25">
      <c r="A49" s="10">
        <v>42</v>
      </c>
      <c r="B49" s="44"/>
      <c r="C49" s="45"/>
      <c r="D49" s="45"/>
      <c r="E49" s="47" t="s">
        <v>31</v>
      </c>
      <c r="F49" s="47"/>
      <c r="G49" s="51" t="s">
        <v>32</v>
      </c>
      <c r="H49" s="49">
        <f>SUM(H50:H51)</f>
        <v>0</v>
      </c>
      <c r="I49" s="49"/>
      <c r="J49" s="49"/>
      <c r="K49" s="49"/>
      <c r="L49" s="49"/>
      <c r="M49" s="49">
        <f>SUM(M50:M51)</f>
        <v>0</v>
      </c>
      <c r="N49" s="49">
        <f>SUM(N50:N51)</f>
        <v>0</v>
      </c>
      <c r="O49" s="50">
        <f>SUM(O50:O51)</f>
        <v>0</v>
      </c>
      <c r="P49" s="23"/>
    </row>
    <row r="50" spans="1:16" ht="14.25">
      <c r="A50" s="10">
        <v>43</v>
      </c>
      <c r="B50" s="52"/>
      <c r="C50" s="46"/>
      <c r="D50" s="46"/>
      <c r="E50" s="47"/>
      <c r="F50" s="47" t="s">
        <v>33</v>
      </c>
      <c r="G50" s="53" t="s">
        <v>34</v>
      </c>
      <c r="H50" s="36"/>
      <c r="I50" s="36"/>
      <c r="J50" s="36"/>
      <c r="K50" s="36"/>
      <c r="L50" s="36"/>
      <c r="M50" s="36"/>
      <c r="N50" s="36"/>
      <c r="O50" s="28"/>
      <c r="P50" s="23"/>
    </row>
    <row r="51" spans="1:16" ht="14.25">
      <c r="A51" s="10">
        <v>44</v>
      </c>
      <c r="B51" s="52"/>
      <c r="C51" s="46"/>
      <c r="D51" s="46"/>
      <c r="E51" s="47"/>
      <c r="F51" s="47" t="s">
        <v>35</v>
      </c>
      <c r="G51" s="53" t="s">
        <v>36</v>
      </c>
      <c r="H51" s="36"/>
      <c r="I51" s="36"/>
      <c r="J51" s="36"/>
      <c r="K51" s="36"/>
      <c r="L51" s="36"/>
      <c r="M51" s="36"/>
      <c r="N51" s="36"/>
      <c r="O51" s="28"/>
      <c r="P51" s="23"/>
    </row>
    <row r="52" spans="1:16" ht="14.25">
      <c r="A52" s="10">
        <v>45</v>
      </c>
      <c r="B52" s="44"/>
      <c r="C52" s="45"/>
      <c r="D52" s="45"/>
      <c r="E52" s="47" t="s">
        <v>37</v>
      </c>
      <c r="F52" s="54"/>
      <c r="G52" s="51" t="s">
        <v>38</v>
      </c>
      <c r="H52" s="49">
        <f>SUM(H53:H54)</f>
        <v>0</v>
      </c>
      <c r="I52" s="49"/>
      <c r="J52" s="49"/>
      <c r="K52" s="49"/>
      <c r="L52" s="49"/>
      <c r="M52" s="49">
        <f>SUM(M53:M54)</f>
        <v>0</v>
      </c>
      <c r="N52" s="49">
        <f>SUM(N53:N54)</f>
        <v>0</v>
      </c>
      <c r="O52" s="50">
        <f>SUM(O53:O54)</f>
        <v>0</v>
      </c>
      <c r="P52" s="23"/>
    </row>
    <row r="53" spans="1:16" ht="14.25">
      <c r="A53" s="10">
        <v>46</v>
      </c>
      <c r="B53" s="52"/>
      <c r="C53" s="46"/>
      <c r="D53" s="46"/>
      <c r="E53" s="47"/>
      <c r="F53" s="47" t="s">
        <v>39</v>
      </c>
      <c r="G53" s="53" t="s">
        <v>40</v>
      </c>
      <c r="H53" s="36"/>
      <c r="I53" s="36"/>
      <c r="J53" s="36"/>
      <c r="K53" s="36"/>
      <c r="L53" s="36"/>
      <c r="M53" s="36"/>
      <c r="N53" s="36"/>
      <c r="O53" s="28"/>
      <c r="P53" s="23"/>
    </row>
    <row r="54" spans="1:16" ht="14.25">
      <c r="A54" s="10">
        <v>47</v>
      </c>
      <c r="B54" s="52"/>
      <c r="C54" s="46"/>
      <c r="D54" s="46"/>
      <c r="E54" s="47"/>
      <c r="F54" s="47" t="s">
        <v>41</v>
      </c>
      <c r="G54" s="53" t="s">
        <v>42</v>
      </c>
      <c r="H54" s="36"/>
      <c r="I54" s="36"/>
      <c r="J54" s="36"/>
      <c r="K54" s="36"/>
      <c r="L54" s="36"/>
      <c r="M54" s="36"/>
      <c r="N54" s="36"/>
      <c r="O54" s="28"/>
      <c r="P54" s="23"/>
    </row>
    <row r="55" spans="1:16" ht="14.25">
      <c r="A55" s="10">
        <v>48</v>
      </c>
      <c r="B55" s="52"/>
      <c r="C55" s="46"/>
      <c r="D55" s="46"/>
      <c r="E55" s="47" t="s">
        <v>43</v>
      </c>
      <c r="F55" s="47"/>
      <c r="G55" s="53" t="s">
        <v>44</v>
      </c>
      <c r="H55" s="49">
        <f>SUM(H56:H57)</f>
        <v>5426913</v>
      </c>
      <c r="I55" s="49"/>
      <c r="J55" s="49"/>
      <c r="K55" s="49"/>
      <c r="L55" s="27">
        <f>H55+I55</f>
        <v>5426913</v>
      </c>
      <c r="M55" s="49">
        <f>SUM(M56:M57)</f>
        <v>5426913</v>
      </c>
      <c r="N55" s="49">
        <f>SUM(N56:N57)</f>
        <v>0</v>
      </c>
      <c r="O55" s="50">
        <f>SUM(O56:O57)</f>
        <v>0</v>
      </c>
      <c r="P55" s="23"/>
    </row>
    <row r="56" spans="1:16" ht="14.25">
      <c r="A56" s="10">
        <v>49</v>
      </c>
      <c r="B56" s="52"/>
      <c r="C56" s="46"/>
      <c r="D56" s="46"/>
      <c r="E56" s="47"/>
      <c r="F56" s="47" t="s">
        <v>45</v>
      </c>
      <c r="G56" s="53" t="s">
        <v>46</v>
      </c>
      <c r="H56" s="36"/>
      <c r="I56" s="36"/>
      <c r="J56" s="36"/>
      <c r="K56" s="36"/>
      <c r="L56" s="36"/>
      <c r="M56" s="36"/>
      <c r="N56" s="36"/>
      <c r="O56" s="28"/>
      <c r="P56" s="23"/>
    </row>
    <row r="57" spans="1:16" ht="14.25">
      <c r="A57" s="10">
        <v>50</v>
      </c>
      <c r="B57" s="52"/>
      <c r="C57" s="46"/>
      <c r="D57" s="46"/>
      <c r="E57" s="47"/>
      <c r="F57" s="47" t="s">
        <v>47</v>
      </c>
      <c r="G57" s="53" t="s">
        <v>48</v>
      </c>
      <c r="H57" s="36">
        <v>5426913</v>
      </c>
      <c r="I57" s="36"/>
      <c r="J57" s="36"/>
      <c r="K57" s="36"/>
      <c r="L57" s="27">
        <f>H57+I57</f>
        <v>5426913</v>
      </c>
      <c r="M57" s="36">
        <v>5426913</v>
      </c>
      <c r="N57" s="36"/>
      <c r="O57" s="28"/>
      <c r="P57" s="23"/>
    </row>
    <row r="58" spans="1:16" ht="14.25">
      <c r="A58" s="10">
        <v>51</v>
      </c>
      <c r="B58" s="52"/>
      <c r="C58" s="46"/>
      <c r="D58" s="46"/>
      <c r="E58" s="47" t="s">
        <v>49</v>
      </c>
      <c r="F58" s="47"/>
      <c r="G58" s="53" t="s">
        <v>50</v>
      </c>
      <c r="H58" s="49">
        <f>SUM(H59:H60)</f>
        <v>52000000</v>
      </c>
      <c r="I58" s="49"/>
      <c r="J58" s="49">
        <v>750000</v>
      </c>
      <c r="K58" s="49">
        <v>-1110583</v>
      </c>
      <c r="L58" s="27">
        <f>H58+I58+J58+K58</f>
        <v>51639417</v>
      </c>
      <c r="M58" s="49">
        <f>SUM(M59:M60)</f>
        <v>51639417</v>
      </c>
      <c r="N58" s="49">
        <f>SUM(N59:N60)</f>
        <v>0</v>
      </c>
      <c r="O58" s="50">
        <f>SUM(O59:O60)</f>
        <v>0</v>
      </c>
      <c r="P58" s="23"/>
    </row>
    <row r="59" spans="1:16" ht="14.25">
      <c r="A59" s="10">
        <v>52</v>
      </c>
      <c r="B59" s="52"/>
      <c r="C59" s="46"/>
      <c r="D59" s="46"/>
      <c r="E59" s="47"/>
      <c r="F59" s="47" t="s">
        <v>51</v>
      </c>
      <c r="G59" s="55" t="s">
        <v>52</v>
      </c>
      <c r="H59" s="36">
        <v>0</v>
      </c>
      <c r="I59" s="36"/>
      <c r="J59" s="36"/>
      <c r="K59" s="36"/>
      <c r="L59" s="36"/>
      <c r="M59" s="36">
        <v>0</v>
      </c>
      <c r="N59" s="36"/>
      <c r="O59" s="28"/>
      <c r="P59" s="23"/>
    </row>
    <row r="60" spans="1:16" ht="14.25">
      <c r="A60" s="10">
        <v>53</v>
      </c>
      <c r="B60" s="52"/>
      <c r="C60" s="46"/>
      <c r="D60" s="46"/>
      <c r="E60" s="47"/>
      <c r="F60" s="47" t="s">
        <v>53</v>
      </c>
      <c r="G60" s="55" t="s">
        <v>54</v>
      </c>
      <c r="H60" s="36">
        <v>52000000</v>
      </c>
      <c r="I60" s="36"/>
      <c r="J60" s="36">
        <v>750000</v>
      </c>
      <c r="K60" s="36">
        <v>-1110583</v>
      </c>
      <c r="L60" s="27">
        <f>H60+I60+J60+K60</f>
        <v>51639417</v>
      </c>
      <c r="M60" s="36">
        <v>51639417</v>
      </c>
      <c r="N60" s="36"/>
      <c r="O60" s="28"/>
      <c r="P60" s="23"/>
    </row>
    <row r="61" spans="1:16" ht="14.25">
      <c r="A61" s="10">
        <v>54</v>
      </c>
      <c r="B61" s="56"/>
      <c r="C61" s="56"/>
      <c r="D61" s="56"/>
      <c r="E61" s="56"/>
      <c r="F61" s="56"/>
      <c r="G61" s="56" t="s">
        <v>55</v>
      </c>
      <c r="H61" s="57">
        <f aca="true" t="shared" si="3" ref="H61:O61">H46+H47</f>
        <v>65066113</v>
      </c>
      <c r="I61" s="57">
        <f t="shared" si="3"/>
        <v>1113533</v>
      </c>
      <c r="J61" s="57">
        <f t="shared" si="3"/>
        <v>750000</v>
      </c>
      <c r="K61" s="57">
        <f t="shared" si="3"/>
        <v>-1105143</v>
      </c>
      <c r="L61" s="57">
        <f t="shared" si="3"/>
        <v>65824503</v>
      </c>
      <c r="M61" s="57">
        <f t="shared" si="3"/>
        <v>65824503</v>
      </c>
      <c r="N61" s="57">
        <f t="shared" si="3"/>
        <v>0</v>
      </c>
      <c r="O61" s="57">
        <f t="shared" si="3"/>
        <v>0</v>
      </c>
      <c r="P61" s="23"/>
    </row>
    <row r="62" spans="1:16" ht="94.5">
      <c r="A62" s="10">
        <v>55</v>
      </c>
      <c r="B62" s="58" t="s">
        <v>11</v>
      </c>
      <c r="C62" s="12" t="s">
        <v>12</v>
      </c>
      <c r="D62" s="13" t="s">
        <v>13</v>
      </c>
      <c r="E62" s="14"/>
      <c r="F62" s="14"/>
      <c r="G62" s="15"/>
      <c r="H62" s="16" t="s">
        <v>14</v>
      </c>
      <c r="I62" s="16" t="s">
        <v>60</v>
      </c>
      <c r="J62" s="16" t="s">
        <v>67</v>
      </c>
      <c r="K62" s="16" t="s">
        <v>69</v>
      </c>
      <c r="L62" s="16" t="s">
        <v>61</v>
      </c>
      <c r="M62" s="16" t="s">
        <v>15</v>
      </c>
      <c r="N62" s="16" t="s">
        <v>16</v>
      </c>
      <c r="O62" s="16" t="s">
        <v>17</v>
      </c>
      <c r="P62" s="23"/>
    </row>
    <row r="63" spans="1:16" ht="15" thickBot="1">
      <c r="A63" s="10">
        <v>56</v>
      </c>
      <c r="B63" s="59">
        <v>3</v>
      </c>
      <c r="C63" s="70" t="s">
        <v>65</v>
      </c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23"/>
    </row>
    <row r="64" spans="1:16" ht="14.25">
      <c r="A64" s="10">
        <v>57</v>
      </c>
      <c r="B64" s="18"/>
      <c r="C64" s="19" t="s">
        <v>19</v>
      </c>
      <c r="D64" s="19"/>
      <c r="E64" s="19"/>
      <c r="F64" s="19"/>
      <c r="G64" s="20" t="s">
        <v>20</v>
      </c>
      <c r="H64" s="21">
        <f aca="true" t="shared" si="4" ref="H64:O64">H65+H66+H67+H68</f>
        <v>0</v>
      </c>
      <c r="I64" s="21">
        <f t="shared" si="4"/>
        <v>0</v>
      </c>
      <c r="J64" s="21">
        <f t="shared" si="4"/>
        <v>0</v>
      </c>
      <c r="K64" s="21">
        <f t="shared" si="4"/>
        <v>113</v>
      </c>
      <c r="L64" s="21">
        <f t="shared" si="4"/>
        <v>113</v>
      </c>
      <c r="M64" s="21">
        <f t="shared" si="4"/>
        <v>113</v>
      </c>
      <c r="N64" s="21">
        <f t="shared" si="4"/>
        <v>0</v>
      </c>
      <c r="O64" s="22">
        <f t="shared" si="4"/>
        <v>0</v>
      </c>
      <c r="P64" s="23"/>
    </row>
    <row r="65" spans="1:16" ht="14.25">
      <c r="A65" s="10">
        <v>58</v>
      </c>
      <c r="B65" s="24"/>
      <c r="C65" s="25"/>
      <c r="D65" s="25">
        <v>1</v>
      </c>
      <c r="E65" s="25"/>
      <c r="F65" s="25"/>
      <c r="G65" s="26" t="s">
        <v>21</v>
      </c>
      <c r="H65" s="27">
        <v>0</v>
      </c>
      <c r="I65" s="27"/>
      <c r="J65" s="27"/>
      <c r="K65" s="27"/>
      <c r="L65" s="27">
        <f>H65+I65</f>
        <v>0</v>
      </c>
      <c r="M65" s="27"/>
      <c r="N65" s="27"/>
      <c r="O65" s="28"/>
      <c r="P65" s="23"/>
    </row>
    <row r="66" spans="1:16" ht="14.25">
      <c r="A66" s="10">
        <v>59</v>
      </c>
      <c r="B66" s="24"/>
      <c r="C66" s="25"/>
      <c r="D66" s="25">
        <v>3</v>
      </c>
      <c r="E66" s="25"/>
      <c r="F66" s="25"/>
      <c r="G66" s="26" t="s">
        <v>22</v>
      </c>
      <c r="H66" s="27"/>
      <c r="I66" s="27"/>
      <c r="J66" s="27"/>
      <c r="K66" s="27"/>
      <c r="L66" s="27"/>
      <c r="M66" s="27"/>
      <c r="N66" s="27"/>
      <c r="O66" s="28"/>
      <c r="P66" s="23"/>
    </row>
    <row r="67" spans="1:16" ht="14.25">
      <c r="A67" s="10">
        <v>60</v>
      </c>
      <c r="B67" s="24"/>
      <c r="C67" s="25"/>
      <c r="D67" s="25">
        <v>4</v>
      </c>
      <c r="E67" s="29"/>
      <c r="F67" s="29"/>
      <c r="G67" s="26" t="s">
        <v>20</v>
      </c>
      <c r="H67" s="27"/>
      <c r="I67" s="27"/>
      <c r="J67" s="27"/>
      <c r="K67" s="27">
        <v>113</v>
      </c>
      <c r="L67" s="27">
        <f>H67+I67+J67+K67</f>
        <v>113</v>
      </c>
      <c r="M67" s="27">
        <v>113</v>
      </c>
      <c r="N67" s="27"/>
      <c r="O67" s="28"/>
      <c r="P67" s="23"/>
    </row>
    <row r="68" spans="1:16" ht="14.25">
      <c r="A68" s="10">
        <v>61</v>
      </c>
      <c r="B68" s="24"/>
      <c r="C68" s="25"/>
      <c r="D68" s="25">
        <v>6</v>
      </c>
      <c r="E68" s="29"/>
      <c r="F68" s="29"/>
      <c r="G68" s="26" t="s">
        <v>23</v>
      </c>
      <c r="H68" s="27"/>
      <c r="I68" s="27"/>
      <c r="J68" s="27"/>
      <c r="K68" s="27"/>
      <c r="L68" s="27"/>
      <c r="M68" s="27"/>
      <c r="N68" s="27"/>
      <c r="O68" s="28"/>
      <c r="P68" s="23"/>
    </row>
    <row r="69" spans="1:16" ht="14.25">
      <c r="A69" s="10">
        <v>62</v>
      </c>
      <c r="B69" s="30"/>
      <c r="C69" s="31" t="s">
        <v>24</v>
      </c>
      <c r="D69" s="31"/>
      <c r="E69" s="32"/>
      <c r="F69" s="32"/>
      <c r="G69" s="33" t="s">
        <v>25</v>
      </c>
      <c r="H69" s="34">
        <f>H70+H71+H72</f>
        <v>0</v>
      </c>
      <c r="I69" s="34"/>
      <c r="J69" s="34"/>
      <c r="K69" s="34"/>
      <c r="L69" s="34">
        <f>H69+I69</f>
        <v>0</v>
      </c>
      <c r="M69" s="34">
        <f>M70+M71+M72</f>
        <v>0</v>
      </c>
      <c r="N69" s="34">
        <f>N70+N71+N72</f>
        <v>0</v>
      </c>
      <c r="O69" s="35">
        <f>O70+O71+O72</f>
        <v>0</v>
      </c>
      <c r="P69" s="23"/>
    </row>
    <row r="70" spans="1:16" ht="14.25">
      <c r="A70" s="10">
        <v>63</v>
      </c>
      <c r="B70" s="24"/>
      <c r="C70" s="25"/>
      <c r="D70" s="25">
        <v>2</v>
      </c>
      <c r="E70" s="29"/>
      <c r="F70" s="29"/>
      <c r="G70" s="26" t="s">
        <v>26</v>
      </c>
      <c r="H70" s="36"/>
      <c r="I70" s="36"/>
      <c r="J70" s="36"/>
      <c r="K70" s="36"/>
      <c r="L70" s="36"/>
      <c r="M70" s="27"/>
      <c r="N70" s="27"/>
      <c r="O70" s="28"/>
      <c r="P70" s="23"/>
    </row>
    <row r="71" spans="1:16" ht="14.25">
      <c r="A71" s="10">
        <v>64</v>
      </c>
      <c r="B71" s="24"/>
      <c r="C71" s="25"/>
      <c r="D71" s="25">
        <v>5</v>
      </c>
      <c r="E71" s="29"/>
      <c r="F71" s="29"/>
      <c r="G71" s="37" t="s">
        <v>25</v>
      </c>
      <c r="H71" s="27"/>
      <c r="I71" s="27"/>
      <c r="J71" s="27"/>
      <c r="K71" s="27"/>
      <c r="L71" s="27"/>
      <c r="M71" s="27"/>
      <c r="N71" s="27"/>
      <c r="O71" s="28"/>
      <c r="P71" s="23"/>
    </row>
    <row r="72" spans="1:16" ht="14.25">
      <c r="A72" s="10">
        <v>65</v>
      </c>
      <c r="B72" s="24"/>
      <c r="C72" s="25"/>
      <c r="D72" s="25">
        <v>7</v>
      </c>
      <c r="E72" s="29"/>
      <c r="F72" s="29"/>
      <c r="G72" s="26" t="s">
        <v>27</v>
      </c>
      <c r="H72" s="36"/>
      <c r="I72" s="36"/>
      <c r="J72" s="36"/>
      <c r="K72" s="36"/>
      <c r="L72" s="36"/>
      <c r="M72" s="27"/>
      <c r="N72" s="27"/>
      <c r="O72" s="28"/>
      <c r="P72" s="23"/>
    </row>
    <row r="73" spans="1:16" ht="14.25">
      <c r="A73" s="10">
        <v>66</v>
      </c>
      <c r="B73" s="38"/>
      <c r="C73" s="39"/>
      <c r="D73" s="39"/>
      <c r="E73" s="40"/>
      <c r="F73" s="40"/>
      <c r="G73" s="41" t="s">
        <v>28</v>
      </c>
      <c r="H73" s="42">
        <f aca="true" t="shared" si="5" ref="H73:O73">H69+H64</f>
        <v>0</v>
      </c>
      <c r="I73" s="42">
        <f t="shared" si="5"/>
        <v>0</v>
      </c>
      <c r="J73" s="42">
        <f t="shared" si="5"/>
        <v>0</v>
      </c>
      <c r="K73" s="42">
        <f t="shared" si="5"/>
        <v>113</v>
      </c>
      <c r="L73" s="42">
        <f t="shared" si="5"/>
        <v>113</v>
      </c>
      <c r="M73" s="42">
        <f t="shared" si="5"/>
        <v>113</v>
      </c>
      <c r="N73" s="42">
        <f t="shared" si="5"/>
        <v>0</v>
      </c>
      <c r="O73" s="43">
        <f t="shared" si="5"/>
        <v>0</v>
      </c>
      <c r="P73" s="23"/>
    </row>
    <row r="74" spans="1:16" ht="14.25">
      <c r="A74" s="10">
        <v>67</v>
      </c>
      <c r="B74" s="30"/>
      <c r="C74" s="31" t="s">
        <v>29</v>
      </c>
      <c r="D74" s="31"/>
      <c r="E74" s="32"/>
      <c r="F74" s="32"/>
      <c r="G74" s="33" t="s">
        <v>30</v>
      </c>
      <c r="H74" s="34">
        <f>H75</f>
        <v>2500000</v>
      </c>
      <c r="I74" s="34"/>
      <c r="J74" s="34"/>
      <c r="K74" s="34">
        <f>K75</f>
        <v>-472991</v>
      </c>
      <c r="L74" s="34">
        <f>H74+I74+K74</f>
        <v>2027009</v>
      </c>
      <c r="M74" s="34">
        <f>M75</f>
        <v>2027009</v>
      </c>
      <c r="N74" s="34">
        <f>N75</f>
        <v>0</v>
      </c>
      <c r="O74" s="35">
        <f>O75</f>
        <v>0</v>
      </c>
      <c r="P74" s="23"/>
    </row>
    <row r="75" spans="1:16" ht="14.25">
      <c r="A75" s="10">
        <v>68</v>
      </c>
      <c r="B75" s="44"/>
      <c r="C75" s="45"/>
      <c r="D75" s="46">
        <v>8</v>
      </c>
      <c r="E75" s="47"/>
      <c r="F75" s="47"/>
      <c r="G75" s="48" t="s">
        <v>30</v>
      </c>
      <c r="H75" s="49">
        <f>H76+H79+H82+H85</f>
        <v>2500000</v>
      </c>
      <c r="I75" s="49"/>
      <c r="J75" s="49"/>
      <c r="K75" s="49">
        <f>K76+K79+K82+K85</f>
        <v>-472991</v>
      </c>
      <c r="L75" s="27">
        <f>H75+I75+K75</f>
        <v>2027009</v>
      </c>
      <c r="M75" s="49">
        <f>M76+M79+M82+M85</f>
        <v>2027009</v>
      </c>
      <c r="N75" s="49">
        <f>N76+N79+N82+N85</f>
        <v>0</v>
      </c>
      <c r="O75" s="50">
        <f>O76+O79+O82+O85</f>
        <v>0</v>
      </c>
      <c r="P75" s="23"/>
    </row>
    <row r="76" spans="1:16" ht="14.25">
      <c r="A76" s="10">
        <v>69</v>
      </c>
      <c r="B76" s="44"/>
      <c r="C76" s="45"/>
      <c r="D76" s="45"/>
      <c r="E76" s="47" t="s">
        <v>31</v>
      </c>
      <c r="F76" s="47"/>
      <c r="G76" s="51" t="s">
        <v>32</v>
      </c>
      <c r="H76" s="49">
        <f>SUM(H77:H78)</f>
        <v>0</v>
      </c>
      <c r="I76" s="49"/>
      <c r="J76" s="49"/>
      <c r="K76" s="49"/>
      <c r="L76" s="49"/>
      <c r="M76" s="49">
        <f>SUM(M77:M78)</f>
        <v>0</v>
      </c>
      <c r="N76" s="49">
        <f>SUM(N77:N78)</f>
        <v>0</v>
      </c>
      <c r="O76" s="50">
        <f>SUM(O77:O78)</f>
        <v>0</v>
      </c>
      <c r="P76" s="23"/>
    </row>
    <row r="77" spans="1:16" ht="14.25">
      <c r="A77" s="10">
        <v>70</v>
      </c>
      <c r="B77" s="52"/>
      <c r="C77" s="46"/>
      <c r="D77" s="46"/>
      <c r="E77" s="47"/>
      <c r="F77" s="47" t="s">
        <v>33</v>
      </c>
      <c r="G77" s="53" t="s">
        <v>34</v>
      </c>
      <c r="H77" s="36"/>
      <c r="I77" s="36"/>
      <c r="J77" s="36"/>
      <c r="K77" s="36"/>
      <c r="L77" s="36"/>
      <c r="M77" s="36"/>
      <c r="N77" s="36"/>
      <c r="O77" s="28"/>
      <c r="P77" s="23"/>
    </row>
    <row r="78" spans="1:16" ht="14.25">
      <c r="A78" s="10">
        <v>71</v>
      </c>
      <c r="B78" s="52"/>
      <c r="C78" s="46"/>
      <c r="D78" s="46"/>
      <c r="E78" s="47"/>
      <c r="F78" s="47" t="s">
        <v>35</v>
      </c>
      <c r="G78" s="53" t="s">
        <v>36</v>
      </c>
      <c r="H78" s="36"/>
      <c r="I78" s="36"/>
      <c r="J78" s="36"/>
      <c r="K78" s="36"/>
      <c r="L78" s="36"/>
      <c r="M78" s="36"/>
      <c r="N78" s="36"/>
      <c r="O78" s="28"/>
      <c r="P78" s="23"/>
    </row>
    <row r="79" spans="1:16" ht="14.25">
      <c r="A79" s="10">
        <v>72</v>
      </c>
      <c r="B79" s="44"/>
      <c r="C79" s="45"/>
      <c r="D79" s="45"/>
      <c r="E79" s="47" t="s">
        <v>37</v>
      </c>
      <c r="F79" s="54"/>
      <c r="G79" s="51" t="s">
        <v>70</v>
      </c>
      <c r="H79" s="49">
        <f>SUM(H80:H81)</f>
        <v>0</v>
      </c>
      <c r="I79" s="49"/>
      <c r="J79" s="49"/>
      <c r="K79" s="49"/>
      <c r="L79" s="49"/>
      <c r="M79" s="49">
        <f>SUM(M80:M81)</f>
        <v>0</v>
      </c>
      <c r="N79" s="49">
        <f>SUM(N80:N81)</f>
        <v>0</v>
      </c>
      <c r="O79" s="50">
        <f>SUM(O80:O81)</f>
        <v>0</v>
      </c>
      <c r="P79" s="23"/>
    </row>
    <row r="80" spans="1:16" ht="14.25">
      <c r="A80" s="10">
        <v>73</v>
      </c>
      <c r="B80" s="52"/>
      <c r="C80" s="46"/>
      <c r="D80" s="46"/>
      <c r="E80" s="47"/>
      <c r="F80" s="47" t="s">
        <v>39</v>
      </c>
      <c r="G80" s="51" t="s">
        <v>70</v>
      </c>
      <c r="H80" s="36"/>
      <c r="I80" s="36"/>
      <c r="J80" s="36"/>
      <c r="K80" s="36"/>
      <c r="L80" s="36"/>
      <c r="M80" s="36"/>
      <c r="N80" s="36"/>
      <c r="O80" s="28"/>
      <c r="P80" s="23"/>
    </row>
    <row r="81" spans="1:16" ht="14.25">
      <c r="A81" s="10">
        <v>74</v>
      </c>
      <c r="B81" s="52"/>
      <c r="C81" s="46"/>
      <c r="D81" s="46"/>
      <c r="E81" s="47"/>
      <c r="F81" s="47" t="s">
        <v>41</v>
      </c>
      <c r="G81" s="53" t="s">
        <v>42</v>
      </c>
      <c r="H81" s="36"/>
      <c r="I81" s="36"/>
      <c r="J81" s="36"/>
      <c r="K81" s="36"/>
      <c r="L81" s="36"/>
      <c r="M81" s="36"/>
      <c r="N81" s="36"/>
      <c r="O81" s="28"/>
      <c r="P81" s="23"/>
    </row>
    <row r="82" spans="1:16" ht="14.25">
      <c r="A82" s="10">
        <v>75</v>
      </c>
      <c r="B82" s="52"/>
      <c r="C82" s="46"/>
      <c r="D82" s="46"/>
      <c r="E82" s="47" t="s">
        <v>43</v>
      </c>
      <c r="F82" s="47"/>
      <c r="G82" s="53" t="s">
        <v>44</v>
      </c>
      <c r="H82" s="49">
        <f>SUM(H83:H84)</f>
        <v>0</v>
      </c>
      <c r="I82" s="49"/>
      <c r="J82" s="49"/>
      <c r="K82" s="49"/>
      <c r="L82" s="27">
        <f>H82+I82</f>
        <v>0</v>
      </c>
      <c r="M82" s="49">
        <f>SUM(M83:M84)</f>
        <v>0</v>
      </c>
      <c r="N82" s="49">
        <f>SUM(N83:N84)</f>
        <v>0</v>
      </c>
      <c r="O82" s="50">
        <f>SUM(O83:O84)</f>
        <v>0</v>
      </c>
      <c r="P82" s="23"/>
    </row>
    <row r="83" spans="1:16" ht="14.25">
      <c r="A83" s="10">
        <v>76</v>
      </c>
      <c r="B83" s="52"/>
      <c r="C83" s="46"/>
      <c r="D83" s="46"/>
      <c r="E83" s="47"/>
      <c r="F83" s="47" t="s">
        <v>45</v>
      </c>
      <c r="G83" s="53" t="s">
        <v>46</v>
      </c>
      <c r="H83" s="36"/>
      <c r="I83" s="36"/>
      <c r="J83" s="36"/>
      <c r="K83" s="36"/>
      <c r="L83" s="36"/>
      <c r="M83" s="36"/>
      <c r="N83" s="36"/>
      <c r="O83" s="28"/>
      <c r="P83" s="23"/>
    </row>
    <row r="84" spans="1:16" ht="14.25">
      <c r="A84" s="10">
        <v>77</v>
      </c>
      <c r="B84" s="52"/>
      <c r="C84" s="46"/>
      <c r="D84" s="46"/>
      <c r="E84" s="47"/>
      <c r="F84" s="47" t="s">
        <v>47</v>
      </c>
      <c r="G84" s="53" t="s">
        <v>48</v>
      </c>
      <c r="H84" s="36">
        <v>0</v>
      </c>
      <c r="I84" s="36"/>
      <c r="J84" s="36"/>
      <c r="K84" s="36"/>
      <c r="L84" s="27">
        <f>H84+I84</f>
        <v>0</v>
      </c>
      <c r="M84" s="36">
        <v>0</v>
      </c>
      <c r="N84" s="36"/>
      <c r="O84" s="28"/>
      <c r="P84" s="23"/>
    </row>
    <row r="85" spans="1:16" ht="14.25">
      <c r="A85" s="10">
        <v>78</v>
      </c>
      <c r="B85" s="52"/>
      <c r="C85" s="46"/>
      <c r="D85" s="46"/>
      <c r="E85" s="47" t="s">
        <v>49</v>
      </c>
      <c r="F85" s="47"/>
      <c r="G85" s="53" t="s">
        <v>50</v>
      </c>
      <c r="H85" s="49">
        <f>SUM(H86:H87)</f>
        <v>2500000</v>
      </c>
      <c r="I85" s="49"/>
      <c r="J85" s="49"/>
      <c r="K85" s="49">
        <f>SUM(K86:K87)</f>
        <v>-472991</v>
      </c>
      <c r="L85" s="27">
        <f>H85+I85+K85</f>
        <v>2027009</v>
      </c>
      <c r="M85" s="49">
        <f>SUM(M86:M87)</f>
        <v>2027009</v>
      </c>
      <c r="N85" s="49">
        <f>SUM(N86:N87)</f>
        <v>0</v>
      </c>
      <c r="O85" s="50">
        <f>SUM(O86:O87)</f>
        <v>0</v>
      </c>
      <c r="P85" s="23"/>
    </row>
    <row r="86" spans="1:16" ht="14.25">
      <c r="A86" s="10">
        <v>79</v>
      </c>
      <c r="B86" s="52"/>
      <c r="C86" s="46"/>
      <c r="D86" s="46"/>
      <c r="E86" s="47"/>
      <c r="F86" s="47" t="s">
        <v>51</v>
      </c>
      <c r="G86" s="55" t="s">
        <v>52</v>
      </c>
      <c r="H86" s="36">
        <v>0</v>
      </c>
      <c r="I86" s="36"/>
      <c r="J86" s="36"/>
      <c r="K86" s="36"/>
      <c r="L86" s="36"/>
      <c r="M86" s="36">
        <v>0</v>
      </c>
      <c r="N86" s="36"/>
      <c r="O86" s="28"/>
      <c r="P86" s="23"/>
    </row>
    <row r="87" spans="1:16" ht="15" thickBot="1">
      <c r="A87" s="10">
        <v>80</v>
      </c>
      <c r="B87" s="52"/>
      <c r="C87" s="46"/>
      <c r="D87" s="46"/>
      <c r="E87" s="47"/>
      <c r="F87" s="47" t="s">
        <v>53</v>
      </c>
      <c r="G87" s="55" t="s">
        <v>54</v>
      </c>
      <c r="H87" s="36">
        <v>2500000</v>
      </c>
      <c r="I87" s="36"/>
      <c r="J87" s="36"/>
      <c r="K87" s="36">
        <v>-472991</v>
      </c>
      <c r="L87" s="27">
        <f>H87+I87+K87</f>
        <v>2027009</v>
      </c>
      <c r="M87" s="36">
        <v>2027009</v>
      </c>
      <c r="N87" s="36"/>
      <c r="O87" s="28"/>
      <c r="P87" s="23"/>
    </row>
    <row r="88" spans="1:16" ht="15" thickBot="1">
      <c r="A88" s="10">
        <v>81</v>
      </c>
      <c r="B88" s="56"/>
      <c r="C88" s="56"/>
      <c r="D88" s="56"/>
      <c r="E88" s="56"/>
      <c r="F88" s="56"/>
      <c r="G88" s="56" t="s">
        <v>55</v>
      </c>
      <c r="H88" s="57">
        <f>H73+H74</f>
        <v>2500000</v>
      </c>
      <c r="I88" s="57"/>
      <c r="J88" s="57"/>
      <c r="K88" s="57">
        <f>K73+K74</f>
        <v>-472878</v>
      </c>
      <c r="L88" s="57">
        <f>L73+L74</f>
        <v>2027122</v>
      </c>
      <c r="M88" s="57">
        <f>M73+M74</f>
        <v>2027122</v>
      </c>
      <c r="N88" s="57">
        <f>N73+N74</f>
        <v>0</v>
      </c>
      <c r="O88" s="57">
        <f>O73+O74</f>
        <v>0</v>
      </c>
      <c r="P88" s="23"/>
    </row>
    <row r="89" spans="1:16" ht="95.25" thickBot="1">
      <c r="A89" s="10">
        <v>82</v>
      </c>
      <c r="B89" s="58" t="s">
        <v>11</v>
      </c>
      <c r="C89" s="12" t="s">
        <v>12</v>
      </c>
      <c r="D89" s="13" t="s">
        <v>13</v>
      </c>
      <c r="E89" s="14"/>
      <c r="F89" s="14"/>
      <c r="G89" s="15"/>
      <c r="H89" s="16" t="s">
        <v>14</v>
      </c>
      <c r="I89" s="16" t="s">
        <v>60</v>
      </c>
      <c r="J89" s="16" t="s">
        <v>67</v>
      </c>
      <c r="K89" s="16" t="s">
        <v>69</v>
      </c>
      <c r="L89" s="16" t="s">
        <v>61</v>
      </c>
      <c r="M89" s="16" t="s">
        <v>15</v>
      </c>
      <c r="N89" s="16" t="s">
        <v>16</v>
      </c>
      <c r="O89" s="16" t="s">
        <v>17</v>
      </c>
      <c r="P89" s="23"/>
    </row>
    <row r="90" spans="1:16" ht="15" thickBot="1">
      <c r="A90" s="10">
        <v>83</v>
      </c>
      <c r="B90" s="59">
        <v>4</v>
      </c>
      <c r="C90" s="70" t="s">
        <v>57</v>
      </c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23"/>
      <c r="O90" s="67"/>
      <c r="P90" s="23"/>
    </row>
    <row r="91" spans="1:16" ht="14.25">
      <c r="A91" s="10">
        <v>84</v>
      </c>
      <c r="B91" s="60"/>
      <c r="C91" s="19" t="s">
        <v>19</v>
      </c>
      <c r="D91" s="19"/>
      <c r="E91" s="19"/>
      <c r="F91" s="19"/>
      <c r="G91" s="20" t="s">
        <v>20</v>
      </c>
      <c r="H91" s="21">
        <f>H92+H93+H94+H95</f>
        <v>154886338</v>
      </c>
      <c r="I91" s="21">
        <f>I92+I93+I94+I95</f>
        <v>7099585</v>
      </c>
      <c r="J91" s="21">
        <f>J92+J93+J94+J95</f>
        <v>6929996</v>
      </c>
      <c r="K91" s="21">
        <f>K92+K93+K94+K95</f>
        <v>50442731</v>
      </c>
      <c r="L91" s="21">
        <f>H91+I91+J91+K91</f>
        <v>219358650</v>
      </c>
      <c r="M91" s="21">
        <f>M92+M93+M94+M95</f>
        <v>219358650</v>
      </c>
      <c r="N91" s="21">
        <f>N92+N93+N94+N95</f>
        <v>0</v>
      </c>
      <c r="O91" s="21">
        <f>O92+O93+O94+O95</f>
        <v>0</v>
      </c>
      <c r="P91" s="23"/>
    </row>
    <row r="92" spans="1:16" ht="14.25">
      <c r="A92" s="10">
        <v>85</v>
      </c>
      <c r="B92" s="61"/>
      <c r="C92" s="25"/>
      <c r="D92" s="25">
        <v>1</v>
      </c>
      <c r="E92" s="25"/>
      <c r="F92" s="25"/>
      <c r="G92" s="26" t="s">
        <v>21</v>
      </c>
      <c r="H92" s="27">
        <f aca="true" t="shared" si="6" ref="H92:I95">H11+H38+H65</f>
        <v>75142023</v>
      </c>
      <c r="I92" s="27">
        <f t="shared" si="6"/>
        <v>2610965</v>
      </c>
      <c r="J92" s="27">
        <f aca="true" t="shared" si="7" ref="J92:K95">J11+J38+J65</f>
        <v>6798776</v>
      </c>
      <c r="K92" s="27">
        <f t="shared" si="7"/>
        <v>10673380</v>
      </c>
      <c r="L92" s="27">
        <f>H92+I92+J92+K92</f>
        <v>95225144</v>
      </c>
      <c r="M92" s="27">
        <v>95225144</v>
      </c>
      <c r="N92" s="27">
        <f aca="true" t="shared" si="8" ref="M92:O94">N11+N38+N65</f>
        <v>0</v>
      </c>
      <c r="O92" s="27">
        <f t="shared" si="8"/>
        <v>0</v>
      </c>
      <c r="P92" s="23"/>
    </row>
    <row r="93" spans="1:16" ht="14.25">
      <c r="A93" s="10">
        <v>86</v>
      </c>
      <c r="B93" s="61"/>
      <c r="C93" s="25"/>
      <c r="D93" s="25">
        <v>3</v>
      </c>
      <c r="E93" s="25"/>
      <c r="F93" s="25"/>
      <c r="G93" s="26" t="s">
        <v>22</v>
      </c>
      <c r="H93" s="27">
        <f t="shared" si="6"/>
        <v>65000000</v>
      </c>
      <c r="I93" s="27">
        <f t="shared" si="6"/>
        <v>0</v>
      </c>
      <c r="J93" s="27">
        <f t="shared" si="7"/>
        <v>0</v>
      </c>
      <c r="K93" s="27">
        <f t="shared" si="7"/>
        <v>36133276</v>
      </c>
      <c r="L93" s="27">
        <f>H93+I93+J93+K93</f>
        <v>101133276</v>
      </c>
      <c r="M93" s="27">
        <f t="shared" si="8"/>
        <v>101133276</v>
      </c>
      <c r="N93" s="27">
        <f t="shared" si="8"/>
        <v>0</v>
      </c>
      <c r="O93" s="27">
        <f t="shared" si="8"/>
        <v>0</v>
      </c>
      <c r="P93" s="23"/>
    </row>
    <row r="94" spans="1:16" ht="14.25">
      <c r="A94" s="10">
        <v>87</v>
      </c>
      <c r="B94" s="61"/>
      <c r="C94" s="25"/>
      <c r="D94" s="25">
        <v>4</v>
      </c>
      <c r="E94" s="29"/>
      <c r="F94" s="29"/>
      <c r="G94" s="26" t="s">
        <v>20</v>
      </c>
      <c r="H94" s="27">
        <f t="shared" si="6"/>
        <v>14744315</v>
      </c>
      <c r="I94" s="27">
        <f t="shared" si="6"/>
        <v>0</v>
      </c>
      <c r="J94" s="27">
        <f t="shared" si="7"/>
        <v>131220</v>
      </c>
      <c r="K94" s="27">
        <f t="shared" si="7"/>
        <v>3545325</v>
      </c>
      <c r="L94" s="27">
        <f>H94+I94+J94+K94</f>
        <v>18420860</v>
      </c>
      <c r="M94" s="27">
        <v>18420860</v>
      </c>
      <c r="N94" s="27">
        <f t="shared" si="8"/>
        <v>0</v>
      </c>
      <c r="O94" s="27">
        <f t="shared" si="8"/>
        <v>0</v>
      </c>
      <c r="P94" s="23"/>
    </row>
    <row r="95" spans="1:16" ht="14.25">
      <c r="A95" s="10">
        <v>88</v>
      </c>
      <c r="B95" s="61"/>
      <c r="C95" s="25"/>
      <c r="D95" s="25">
        <v>6</v>
      </c>
      <c r="E95" s="29"/>
      <c r="F95" s="29"/>
      <c r="G95" s="26" t="s">
        <v>23</v>
      </c>
      <c r="H95" s="27">
        <v>0</v>
      </c>
      <c r="I95" s="27">
        <f t="shared" si="6"/>
        <v>4488620</v>
      </c>
      <c r="J95" s="27">
        <f t="shared" si="7"/>
        <v>0</v>
      </c>
      <c r="K95" s="27">
        <f t="shared" si="7"/>
        <v>90750</v>
      </c>
      <c r="L95" s="27">
        <f>H95+I95+J95+K95</f>
        <v>4579370</v>
      </c>
      <c r="M95" s="27">
        <v>4579370</v>
      </c>
      <c r="N95" s="27">
        <v>0</v>
      </c>
      <c r="O95" s="27">
        <v>0</v>
      </c>
      <c r="P95" s="23"/>
    </row>
    <row r="96" spans="1:16" ht="14.25">
      <c r="A96" s="10">
        <v>89</v>
      </c>
      <c r="B96" s="62"/>
      <c r="C96" s="31" t="s">
        <v>24</v>
      </c>
      <c r="D96" s="31"/>
      <c r="E96" s="32"/>
      <c r="F96" s="32"/>
      <c r="G96" s="33" t="s">
        <v>25</v>
      </c>
      <c r="H96" s="34">
        <f aca="true" t="shared" si="9" ref="H96:O96">H97+H98+H99</f>
        <v>0</v>
      </c>
      <c r="I96" s="34">
        <f t="shared" si="9"/>
        <v>81112301</v>
      </c>
      <c r="J96" s="34">
        <f t="shared" si="9"/>
        <v>486000</v>
      </c>
      <c r="K96" s="34">
        <f>K97+K98+K99</f>
        <v>10000</v>
      </c>
      <c r="L96" s="34">
        <f>L97+L98+L99</f>
        <v>81608301</v>
      </c>
      <c r="M96" s="34">
        <f t="shared" si="9"/>
        <v>81608301</v>
      </c>
      <c r="N96" s="34">
        <f t="shared" si="9"/>
        <v>0</v>
      </c>
      <c r="O96" s="34">
        <f t="shared" si="9"/>
        <v>0</v>
      </c>
      <c r="P96" s="23"/>
    </row>
    <row r="97" spans="1:16" ht="14.25">
      <c r="A97" s="10">
        <v>90</v>
      </c>
      <c r="B97" s="61"/>
      <c r="C97" s="25"/>
      <c r="D97" s="25">
        <v>2</v>
      </c>
      <c r="E97" s="29"/>
      <c r="F97" s="29"/>
      <c r="G97" s="26" t="s">
        <v>26</v>
      </c>
      <c r="H97" s="27">
        <f aca="true" t="shared" si="10" ref="H97:I99">H16+H43+H70</f>
        <v>0</v>
      </c>
      <c r="I97" s="27">
        <f t="shared" si="10"/>
        <v>81112301</v>
      </c>
      <c r="J97" s="27"/>
      <c r="K97" s="27"/>
      <c r="L97" s="27">
        <f aca="true" t="shared" si="11" ref="L97:O99">L16+L43+L70</f>
        <v>81112301</v>
      </c>
      <c r="M97" s="27">
        <f t="shared" si="11"/>
        <v>81112301</v>
      </c>
      <c r="N97" s="27">
        <f t="shared" si="11"/>
        <v>0</v>
      </c>
      <c r="O97" s="27">
        <f t="shared" si="11"/>
        <v>0</v>
      </c>
      <c r="P97" s="23"/>
    </row>
    <row r="98" spans="1:16" ht="14.25">
      <c r="A98" s="10">
        <v>91</v>
      </c>
      <c r="B98" s="61"/>
      <c r="C98" s="25"/>
      <c r="D98" s="25">
        <v>5</v>
      </c>
      <c r="E98" s="29"/>
      <c r="F98" s="29"/>
      <c r="G98" s="37" t="s">
        <v>25</v>
      </c>
      <c r="H98" s="27">
        <f t="shared" si="10"/>
        <v>0</v>
      </c>
      <c r="I98" s="27">
        <f t="shared" si="10"/>
        <v>0</v>
      </c>
      <c r="J98" s="27">
        <v>486000</v>
      </c>
      <c r="K98" s="27">
        <v>10000</v>
      </c>
      <c r="L98" s="27">
        <f>L17+L44+L71</f>
        <v>496000</v>
      </c>
      <c r="M98" s="27">
        <f t="shared" si="11"/>
        <v>496000</v>
      </c>
      <c r="N98" s="27">
        <f t="shared" si="11"/>
        <v>0</v>
      </c>
      <c r="O98" s="27">
        <f t="shared" si="11"/>
        <v>0</v>
      </c>
      <c r="P98" s="23"/>
    </row>
    <row r="99" spans="1:16" ht="14.25">
      <c r="A99" s="10">
        <v>92</v>
      </c>
      <c r="B99" s="61"/>
      <c r="C99" s="25"/>
      <c r="D99" s="25">
        <v>7</v>
      </c>
      <c r="E99" s="29"/>
      <c r="F99" s="29"/>
      <c r="G99" s="26" t="s">
        <v>27</v>
      </c>
      <c r="H99" s="27">
        <f t="shared" si="10"/>
        <v>0</v>
      </c>
      <c r="I99" s="27">
        <f t="shared" si="10"/>
        <v>0</v>
      </c>
      <c r="J99" s="27"/>
      <c r="K99" s="27"/>
      <c r="L99" s="27">
        <f>L18+L45+L72</f>
        <v>0</v>
      </c>
      <c r="M99" s="27">
        <f t="shared" si="11"/>
        <v>0</v>
      </c>
      <c r="N99" s="27">
        <f t="shared" si="11"/>
        <v>0</v>
      </c>
      <c r="O99" s="27">
        <f t="shared" si="11"/>
        <v>0</v>
      </c>
      <c r="P99" s="23"/>
    </row>
    <row r="100" spans="1:16" ht="14.25">
      <c r="A100" s="10">
        <v>93</v>
      </c>
      <c r="B100" s="63"/>
      <c r="C100" s="39"/>
      <c r="D100" s="39"/>
      <c r="E100" s="40"/>
      <c r="F100" s="40"/>
      <c r="G100" s="41" t="s">
        <v>28</v>
      </c>
      <c r="H100" s="42">
        <f aca="true" t="shared" si="12" ref="H100:O100">H96+H91</f>
        <v>154886338</v>
      </c>
      <c r="I100" s="42">
        <f t="shared" si="12"/>
        <v>88211886</v>
      </c>
      <c r="J100" s="42">
        <f t="shared" si="12"/>
        <v>7415996</v>
      </c>
      <c r="K100" s="42">
        <f>K96+K91</f>
        <v>50452731</v>
      </c>
      <c r="L100" s="42">
        <f t="shared" si="12"/>
        <v>300966951</v>
      </c>
      <c r="M100" s="42">
        <f t="shared" si="12"/>
        <v>300966951</v>
      </c>
      <c r="N100" s="42">
        <f t="shared" si="12"/>
        <v>0</v>
      </c>
      <c r="O100" s="42">
        <f t="shared" si="12"/>
        <v>0</v>
      </c>
      <c r="P100" s="23"/>
    </row>
    <row r="101" spans="1:16" ht="14.25">
      <c r="A101" s="10">
        <v>94</v>
      </c>
      <c r="B101" s="62"/>
      <c r="C101" s="31" t="s">
        <v>29</v>
      </c>
      <c r="D101" s="31"/>
      <c r="E101" s="32"/>
      <c r="F101" s="32"/>
      <c r="G101" s="33" t="s">
        <v>30</v>
      </c>
      <c r="H101" s="34">
        <f aca="true" t="shared" si="13" ref="H101:O101">H102</f>
        <v>341704187</v>
      </c>
      <c r="I101" s="34">
        <f t="shared" si="13"/>
        <v>0</v>
      </c>
      <c r="J101" s="34">
        <f t="shared" si="13"/>
        <v>-48900000</v>
      </c>
      <c r="K101" s="34">
        <f t="shared" si="13"/>
        <v>969708</v>
      </c>
      <c r="L101" s="34">
        <f t="shared" si="13"/>
        <v>293773895</v>
      </c>
      <c r="M101" s="34">
        <f t="shared" si="13"/>
        <v>293773895</v>
      </c>
      <c r="N101" s="34">
        <f t="shared" si="13"/>
        <v>0</v>
      </c>
      <c r="O101" s="34">
        <f t="shared" si="13"/>
        <v>0</v>
      </c>
      <c r="P101" s="23"/>
    </row>
    <row r="102" spans="1:16" ht="14.25">
      <c r="A102" s="10">
        <v>95</v>
      </c>
      <c r="B102" s="64"/>
      <c r="C102" s="45"/>
      <c r="D102" s="46">
        <v>8</v>
      </c>
      <c r="E102" s="47"/>
      <c r="F102" s="47"/>
      <c r="G102" s="48" t="s">
        <v>30</v>
      </c>
      <c r="H102" s="49">
        <f aca="true" t="shared" si="14" ref="H102:O102">H103+H106+H109+H112</f>
        <v>341704187</v>
      </c>
      <c r="I102" s="49">
        <f t="shared" si="14"/>
        <v>0</v>
      </c>
      <c r="J102" s="49">
        <f>J103+J106+J109+J112</f>
        <v>-48900000</v>
      </c>
      <c r="K102" s="49">
        <f>K103+K106+K109+K112</f>
        <v>969708</v>
      </c>
      <c r="L102" s="49">
        <f t="shared" si="14"/>
        <v>293773895</v>
      </c>
      <c r="M102" s="49">
        <f t="shared" si="14"/>
        <v>293773895</v>
      </c>
      <c r="N102" s="49">
        <f t="shared" si="14"/>
        <v>0</v>
      </c>
      <c r="O102" s="49">
        <f t="shared" si="14"/>
        <v>0</v>
      </c>
      <c r="P102" s="23"/>
    </row>
    <row r="103" spans="1:16" ht="14.25">
      <c r="A103" s="10">
        <v>96</v>
      </c>
      <c r="B103" s="64"/>
      <c r="C103" s="45"/>
      <c r="D103" s="45"/>
      <c r="E103" s="47" t="s">
        <v>31</v>
      </c>
      <c r="F103" s="47"/>
      <c r="G103" s="51" t="s">
        <v>32</v>
      </c>
      <c r="H103" s="49">
        <f aca="true" t="shared" si="15" ref="H103:O103">SUM(H104:H105)</f>
        <v>100000000</v>
      </c>
      <c r="I103" s="49">
        <f t="shared" si="15"/>
        <v>0</v>
      </c>
      <c r="J103" s="49">
        <f>SUM(J104:J105)</f>
        <v>-49650000</v>
      </c>
      <c r="K103" s="49">
        <f>SUM(K104:K105)</f>
        <v>0</v>
      </c>
      <c r="L103" s="49">
        <f t="shared" si="15"/>
        <v>50350000</v>
      </c>
      <c r="M103" s="49">
        <f t="shared" si="15"/>
        <v>50350000</v>
      </c>
      <c r="N103" s="49">
        <f t="shared" si="15"/>
        <v>0</v>
      </c>
      <c r="O103" s="49">
        <f t="shared" si="15"/>
        <v>0</v>
      </c>
      <c r="P103" s="23"/>
    </row>
    <row r="104" spans="1:16" ht="14.25">
      <c r="A104" s="10">
        <v>97</v>
      </c>
      <c r="B104" s="65"/>
      <c r="C104" s="46"/>
      <c r="D104" s="46"/>
      <c r="E104" s="47"/>
      <c r="F104" s="47" t="s">
        <v>33</v>
      </c>
      <c r="G104" s="53" t="s">
        <v>34</v>
      </c>
      <c r="H104" s="27">
        <f aca="true" t="shared" si="16" ref="H104:J105">H23+H50+H77</f>
        <v>100000000</v>
      </c>
      <c r="I104" s="27">
        <f t="shared" si="16"/>
        <v>0</v>
      </c>
      <c r="J104" s="27">
        <f t="shared" si="16"/>
        <v>-49650000</v>
      </c>
      <c r="K104" s="27">
        <f>K23+K50+K77</f>
        <v>0</v>
      </c>
      <c r="L104" s="27">
        <f aca="true" t="shared" si="17" ref="L104:O105">L23+L50+L77</f>
        <v>50350000</v>
      </c>
      <c r="M104" s="27">
        <f t="shared" si="17"/>
        <v>50350000</v>
      </c>
      <c r="N104" s="27">
        <f t="shared" si="17"/>
        <v>0</v>
      </c>
      <c r="O104" s="27">
        <f t="shared" si="17"/>
        <v>0</v>
      </c>
      <c r="P104" s="23"/>
    </row>
    <row r="105" spans="1:16" ht="14.25">
      <c r="A105" s="10">
        <v>98</v>
      </c>
      <c r="B105" s="65"/>
      <c r="C105" s="46"/>
      <c r="D105" s="46"/>
      <c r="E105" s="47"/>
      <c r="F105" s="47" t="s">
        <v>35</v>
      </c>
      <c r="G105" s="53" t="s">
        <v>36</v>
      </c>
      <c r="H105" s="27">
        <f t="shared" si="16"/>
        <v>0</v>
      </c>
      <c r="I105" s="27">
        <f t="shared" si="16"/>
        <v>0</v>
      </c>
      <c r="J105" s="27">
        <f t="shared" si="16"/>
        <v>0</v>
      </c>
      <c r="K105" s="27">
        <f>K24+K51+K78</f>
        <v>0</v>
      </c>
      <c r="L105" s="27">
        <f>L24+L51+L78</f>
        <v>0</v>
      </c>
      <c r="M105" s="27">
        <f t="shared" si="17"/>
        <v>0</v>
      </c>
      <c r="N105" s="27">
        <f t="shared" si="17"/>
        <v>0</v>
      </c>
      <c r="O105" s="27">
        <f t="shared" si="17"/>
        <v>0</v>
      </c>
      <c r="P105" s="23"/>
    </row>
    <row r="106" spans="1:16" ht="14.25">
      <c r="A106" s="10">
        <v>99</v>
      </c>
      <c r="B106" s="64"/>
      <c r="C106" s="45"/>
      <c r="D106" s="45"/>
      <c r="E106" s="47" t="s">
        <v>37</v>
      </c>
      <c r="F106" s="54"/>
      <c r="G106" s="51" t="s">
        <v>70</v>
      </c>
      <c r="H106" s="49">
        <f aca="true" t="shared" si="18" ref="H106:O106">SUM(H107:H108)</f>
        <v>0</v>
      </c>
      <c r="I106" s="49">
        <f t="shared" si="18"/>
        <v>0</v>
      </c>
      <c r="J106" s="49">
        <f>SUM(J107:J108)</f>
        <v>0</v>
      </c>
      <c r="K106" s="49">
        <f>SUM(K107:K108)</f>
        <v>2553282</v>
      </c>
      <c r="L106" s="49">
        <f t="shared" si="18"/>
        <v>2553282</v>
      </c>
      <c r="M106" s="49">
        <f t="shared" si="18"/>
        <v>2553282</v>
      </c>
      <c r="N106" s="49">
        <f t="shared" si="18"/>
        <v>0</v>
      </c>
      <c r="O106" s="49">
        <f t="shared" si="18"/>
        <v>0</v>
      </c>
      <c r="P106" s="23"/>
    </row>
    <row r="107" spans="1:16" ht="14.25">
      <c r="A107" s="10">
        <v>100</v>
      </c>
      <c r="B107" s="65"/>
      <c r="C107" s="46"/>
      <c r="D107" s="46"/>
      <c r="E107" s="47"/>
      <c r="F107" s="47" t="s">
        <v>39</v>
      </c>
      <c r="G107" s="51" t="s">
        <v>70</v>
      </c>
      <c r="H107" s="27">
        <f aca="true" t="shared" si="19" ref="H107:J108">H26+H53+H80</f>
        <v>0</v>
      </c>
      <c r="I107" s="27">
        <f t="shared" si="19"/>
        <v>0</v>
      </c>
      <c r="J107" s="27">
        <f t="shared" si="19"/>
        <v>0</v>
      </c>
      <c r="K107" s="27">
        <f>K26+K53+K80</f>
        <v>2553282</v>
      </c>
      <c r="L107" s="27">
        <f aca="true" t="shared" si="20" ref="L107:O108">L26+L53+L80</f>
        <v>2553282</v>
      </c>
      <c r="M107" s="27">
        <f t="shared" si="20"/>
        <v>2553282</v>
      </c>
      <c r="N107" s="27">
        <f t="shared" si="20"/>
        <v>0</v>
      </c>
      <c r="O107" s="27">
        <f t="shared" si="20"/>
        <v>0</v>
      </c>
      <c r="P107" s="23"/>
    </row>
    <row r="108" spans="1:16" ht="14.25">
      <c r="A108" s="10">
        <v>101</v>
      </c>
      <c r="B108" s="65"/>
      <c r="C108" s="46"/>
      <c r="D108" s="46"/>
      <c r="E108" s="47"/>
      <c r="F108" s="47" t="s">
        <v>41</v>
      </c>
      <c r="G108" s="53"/>
      <c r="H108" s="27">
        <f t="shared" si="19"/>
        <v>0</v>
      </c>
      <c r="I108" s="27">
        <f t="shared" si="19"/>
        <v>0</v>
      </c>
      <c r="J108" s="27">
        <f t="shared" si="19"/>
        <v>0</v>
      </c>
      <c r="K108" s="27">
        <f>K27+K54+K81</f>
        <v>0</v>
      </c>
      <c r="L108" s="27">
        <f>L27+L54+L81</f>
        <v>0</v>
      </c>
      <c r="M108" s="27">
        <f t="shared" si="20"/>
        <v>0</v>
      </c>
      <c r="N108" s="27">
        <f t="shared" si="20"/>
        <v>0</v>
      </c>
      <c r="O108" s="27">
        <f t="shared" si="20"/>
        <v>0</v>
      </c>
      <c r="P108" s="23"/>
    </row>
    <row r="109" spans="1:16" ht="14.25">
      <c r="A109" s="10">
        <v>102</v>
      </c>
      <c r="B109" s="65"/>
      <c r="C109" s="46"/>
      <c r="D109" s="46"/>
      <c r="E109" s="47" t="s">
        <v>43</v>
      </c>
      <c r="F109" s="47"/>
      <c r="G109" s="53" t="s">
        <v>44</v>
      </c>
      <c r="H109" s="49">
        <f aca="true" t="shared" si="21" ref="H109:O109">SUM(H110:H111)</f>
        <v>187204187</v>
      </c>
      <c r="I109" s="49">
        <f t="shared" si="21"/>
        <v>0</v>
      </c>
      <c r="J109" s="49">
        <f>SUM(J110:J111)</f>
        <v>0</v>
      </c>
      <c r="K109" s="49">
        <f>SUM(K110:K111)</f>
        <v>0</v>
      </c>
      <c r="L109" s="49">
        <f t="shared" si="21"/>
        <v>187204187</v>
      </c>
      <c r="M109" s="49">
        <f t="shared" si="21"/>
        <v>187204187</v>
      </c>
      <c r="N109" s="49">
        <f t="shared" si="21"/>
        <v>0</v>
      </c>
      <c r="O109" s="49">
        <f t="shared" si="21"/>
        <v>0</v>
      </c>
      <c r="P109" s="23"/>
    </row>
    <row r="110" spans="1:16" ht="14.25">
      <c r="A110" s="10">
        <v>103</v>
      </c>
      <c r="B110" s="65"/>
      <c r="C110" s="46"/>
      <c r="D110" s="46"/>
      <c r="E110" s="47"/>
      <c r="F110" s="47" t="s">
        <v>45</v>
      </c>
      <c r="G110" s="53" t="s">
        <v>46</v>
      </c>
      <c r="H110" s="27">
        <f aca="true" t="shared" si="22" ref="H110:J111">H29+H56+H83</f>
        <v>79000000</v>
      </c>
      <c r="I110" s="27">
        <f t="shared" si="22"/>
        <v>0</v>
      </c>
      <c r="J110" s="27">
        <f t="shared" si="22"/>
        <v>0</v>
      </c>
      <c r="K110" s="27">
        <f>K29+K56+K83</f>
        <v>0</v>
      </c>
      <c r="L110" s="27">
        <f aca="true" t="shared" si="23" ref="L110:O111">L29+L56+L83</f>
        <v>79000000</v>
      </c>
      <c r="M110" s="27">
        <f t="shared" si="23"/>
        <v>79000000</v>
      </c>
      <c r="N110" s="27">
        <f t="shared" si="23"/>
        <v>0</v>
      </c>
      <c r="O110" s="27">
        <f t="shared" si="23"/>
        <v>0</v>
      </c>
      <c r="P110" s="23"/>
    </row>
    <row r="111" spans="1:16" ht="14.25">
      <c r="A111" s="10">
        <v>104</v>
      </c>
      <c r="B111" s="65"/>
      <c r="C111" s="46"/>
      <c r="D111" s="46"/>
      <c r="E111" s="47"/>
      <c r="F111" s="47" t="s">
        <v>47</v>
      </c>
      <c r="G111" s="53" t="s">
        <v>48</v>
      </c>
      <c r="H111" s="27">
        <f t="shared" si="22"/>
        <v>108204187</v>
      </c>
      <c r="I111" s="27">
        <f t="shared" si="22"/>
        <v>0</v>
      </c>
      <c r="J111" s="27">
        <f t="shared" si="22"/>
        <v>0</v>
      </c>
      <c r="K111" s="27">
        <f>K30+K57+K84</f>
        <v>0</v>
      </c>
      <c r="L111" s="27">
        <f>L30+L57+L84</f>
        <v>108204187</v>
      </c>
      <c r="M111" s="27">
        <f t="shared" si="23"/>
        <v>108204187</v>
      </c>
      <c r="N111" s="27">
        <f t="shared" si="23"/>
        <v>0</v>
      </c>
      <c r="O111" s="27">
        <f t="shared" si="23"/>
        <v>0</v>
      </c>
      <c r="P111" s="23"/>
    </row>
    <row r="112" spans="1:16" ht="14.25">
      <c r="A112" s="10">
        <v>105</v>
      </c>
      <c r="B112" s="65"/>
      <c r="C112" s="46"/>
      <c r="D112" s="46"/>
      <c r="E112" s="47" t="s">
        <v>49</v>
      </c>
      <c r="F112" s="47"/>
      <c r="G112" s="53" t="s">
        <v>50</v>
      </c>
      <c r="H112" s="49">
        <f aca="true" t="shared" si="24" ref="H112:O112">SUM(H113:H114)</f>
        <v>54500000</v>
      </c>
      <c r="I112" s="49">
        <f t="shared" si="24"/>
        <v>0</v>
      </c>
      <c r="J112" s="49">
        <f>SUM(J113:J114)</f>
        <v>750000</v>
      </c>
      <c r="K112" s="49">
        <f>SUM(K113:K114)</f>
        <v>-1583574</v>
      </c>
      <c r="L112" s="49">
        <f t="shared" si="24"/>
        <v>53666426</v>
      </c>
      <c r="M112" s="49">
        <f t="shared" si="24"/>
        <v>53666426</v>
      </c>
      <c r="N112" s="49">
        <f t="shared" si="24"/>
        <v>0</v>
      </c>
      <c r="O112" s="49">
        <f t="shared" si="24"/>
        <v>0</v>
      </c>
      <c r="P112" s="23"/>
    </row>
    <row r="113" spans="1:16" ht="14.25">
      <c r="A113" s="10">
        <v>106</v>
      </c>
      <c r="B113" s="65"/>
      <c r="C113" s="46"/>
      <c r="D113" s="46"/>
      <c r="E113" s="47"/>
      <c r="F113" s="47" t="s">
        <v>51</v>
      </c>
      <c r="G113" s="55" t="s">
        <v>52</v>
      </c>
      <c r="H113" s="27">
        <f aca="true" t="shared" si="25" ref="H113:J114">H32+H59+H86</f>
        <v>0</v>
      </c>
      <c r="I113" s="27">
        <f t="shared" si="25"/>
        <v>0</v>
      </c>
      <c r="J113" s="27">
        <f t="shared" si="25"/>
        <v>0</v>
      </c>
      <c r="K113" s="27">
        <f>K32+K59+K86</f>
        <v>0</v>
      </c>
      <c r="L113" s="27">
        <f aca="true" t="shared" si="26" ref="L113:O114">L32+L59+L86</f>
        <v>0</v>
      </c>
      <c r="M113" s="27">
        <f t="shared" si="26"/>
        <v>0</v>
      </c>
      <c r="N113" s="27">
        <f t="shared" si="26"/>
        <v>0</v>
      </c>
      <c r="O113" s="27">
        <f t="shared" si="26"/>
        <v>0</v>
      </c>
      <c r="P113" s="23"/>
    </row>
    <row r="114" spans="1:16" ht="15" thickBot="1">
      <c r="A114" s="10">
        <v>107</v>
      </c>
      <c r="B114" s="65"/>
      <c r="C114" s="46"/>
      <c r="D114" s="46"/>
      <c r="E114" s="47"/>
      <c r="F114" s="47" t="s">
        <v>53</v>
      </c>
      <c r="G114" s="55" t="s">
        <v>54</v>
      </c>
      <c r="H114" s="27">
        <f t="shared" si="25"/>
        <v>54500000</v>
      </c>
      <c r="I114" s="27">
        <f t="shared" si="25"/>
        <v>0</v>
      </c>
      <c r="J114" s="27">
        <f t="shared" si="25"/>
        <v>750000</v>
      </c>
      <c r="K114" s="27">
        <f>K33+K60+K87</f>
        <v>-1583574</v>
      </c>
      <c r="L114" s="27">
        <f>L33+L60+L87</f>
        <v>53666426</v>
      </c>
      <c r="M114" s="27">
        <f t="shared" si="26"/>
        <v>53666426</v>
      </c>
      <c r="N114" s="27">
        <f t="shared" si="26"/>
        <v>0</v>
      </c>
      <c r="O114" s="27">
        <f t="shared" si="26"/>
        <v>0</v>
      </c>
      <c r="P114" s="23"/>
    </row>
    <row r="115" spans="1:16" ht="15" thickBot="1">
      <c r="A115" s="10">
        <v>108</v>
      </c>
      <c r="B115" s="66"/>
      <c r="C115" s="56"/>
      <c r="D115" s="56"/>
      <c r="E115" s="56"/>
      <c r="F115" s="56"/>
      <c r="G115" s="56" t="s">
        <v>55</v>
      </c>
      <c r="H115" s="57">
        <f aca="true" t="shared" si="27" ref="H115:O115">H100+H101</f>
        <v>496590525</v>
      </c>
      <c r="I115" s="57">
        <f t="shared" si="27"/>
        <v>88211886</v>
      </c>
      <c r="J115" s="57">
        <f t="shared" si="27"/>
        <v>-41484004</v>
      </c>
      <c r="K115" s="57">
        <f>K100+K101</f>
        <v>51422439</v>
      </c>
      <c r="L115" s="57">
        <f t="shared" si="27"/>
        <v>594740846</v>
      </c>
      <c r="M115" s="57">
        <f t="shared" si="27"/>
        <v>594740846</v>
      </c>
      <c r="N115" s="57">
        <f t="shared" si="27"/>
        <v>0</v>
      </c>
      <c r="O115" s="57">
        <f t="shared" si="27"/>
        <v>0</v>
      </c>
      <c r="P115" s="23"/>
    </row>
    <row r="116" ht="14.25">
      <c r="P116" s="23"/>
    </row>
    <row r="117" spans="12:16" ht="14.25">
      <c r="L117" s="67"/>
      <c r="P117" s="23"/>
    </row>
    <row r="118" ht="14.25">
      <c r="P118" s="23"/>
    </row>
    <row r="119" ht="12.75">
      <c r="L119" s="67"/>
    </row>
    <row r="120" spans="12:13" ht="12.75">
      <c r="L120" s="67"/>
      <c r="M120" s="67"/>
    </row>
    <row r="121" ht="12.75">
      <c r="L121" s="67"/>
    </row>
    <row r="122" ht="12.75">
      <c r="L122" s="67"/>
    </row>
  </sheetData>
  <sheetProtection selectLockedCells="1" selectUnlockedCells="1"/>
  <mergeCells count="6">
    <mergeCell ref="B4:O4"/>
    <mergeCell ref="B5:O5"/>
    <mergeCell ref="C9:O9"/>
    <mergeCell ref="C36:O36"/>
    <mergeCell ref="C63:O63"/>
    <mergeCell ref="C90:M90"/>
  </mergeCells>
  <printOptions/>
  <pageMargins left="0.7479166666666667" right="0.7479166666666667" top="0.9840277777777777" bottom="0.9840277777777777" header="0.5118055555555555" footer="0.5"/>
  <pageSetup fitToHeight="0" fitToWidth="1" horizontalDpi="300" verticalDpi="300" orientation="landscape" paperSize="9" scale="73" r:id="rId1"/>
  <headerFooter alignWithMargins="0">
    <oddFooter>&amp;C&amp;"Arial CE,Általános"&amp;P</oddFooter>
  </headerFooter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Önkormányzat</cp:lastModifiedBy>
  <cp:lastPrinted>2019-01-22T11:52:10Z</cp:lastPrinted>
  <dcterms:created xsi:type="dcterms:W3CDTF">2019-01-28T09:59:33Z</dcterms:created>
  <dcterms:modified xsi:type="dcterms:W3CDTF">2019-07-17T06:46:38Z</dcterms:modified>
  <cp:category/>
  <cp:version/>
  <cp:contentType/>
  <cp:contentStatus/>
</cp:coreProperties>
</file>