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1" activeTab="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sz.mell." sheetId="8" r:id="rId8"/>
    <sheet name="6.1. sz. mell" sheetId="9" r:id="rId9"/>
    <sheet name="6.1.1. sz. mell " sheetId="10" r:id="rId10"/>
    <sheet name="6.1.2. sz. mell  " sheetId="11" r:id="rId11"/>
    <sheet name="6.1.3. sz. mell   " sheetId="12" r:id="rId12"/>
    <sheet name="6.2. sz. mell " sheetId="13" r:id="rId13"/>
    <sheet name="7.sz.mell" sheetId="14" r:id="rId14"/>
    <sheet name="Munka1" sheetId="15" r:id="rId15"/>
  </sheets>
  <definedNames>
    <definedName name="_xlfn.IFERROR" hidden="1">#NAME?</definedName>
    <definedName name="_xlnm.Print_Titles" localSheetId="8">'6.1. sz. mell'!$1:$6</definedName>
    <definedName name="_xlnm.Print_Titles" localSheetId="9">'6.1.1. sz. mell '!$1:$6</definedName>
    <definedName name="_xlnm.Print_Titles" localSheetId="10">'6.1.2. sz. mell  '!$1:$6</definedName>
    <definedName name="_xlnm.Print_Titles" localSheetId="11">'6.1.3. sz. mell   '!$1:$6</definedName>
    <definedName name="_xlnm.Print_Titles" localSheetId="12">'6.2. sz. mell '!$1:$6</definedName>
    <definedName name="_xlnm.Print_Area" localSheetId="1">'1.1.sz.mell.'!$A$1:$C$149</definedName>
  </definedNames>
  <calcPr fullCalcOnLoad="1"/>
</workbook>
</file>

<file path=xl/sharedStrings.xml><?xml version="1.0" encoding="utf-8"?>
<sst xmlns="http://schemas.openxmlformats.org/spreadsheetml/2006/main" count="1797" uniqueCount="459">
  <si>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</si>
  <si>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</si>
  <si>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</si>
  <si>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</si>
  <si>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</si>
  <si>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</si>
  <si>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</si>
  <si>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</si>
  <si>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</si>
  <si>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</si>
  <si>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</si>
  <si>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</si>
  <si>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</si>
  <si>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</si>
  <si>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</si>
  <si>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</si>
  <si>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</si>
  <si>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</si>
  <si>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</si>
  <si>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</si>
  <si>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</si>
  <si>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</si>
  <si>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</si>
  <si>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</si>
  <si>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</si>
  <si>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</si>
  <si>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</si>
  <si>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</si>
  <si>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</si>
  <si>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</si>
  <si>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</si>
  <si>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</si>
  <si>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</si>
  <si>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</si>
  <si>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</si>
  <si>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</si>
  <si>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</si>
  <si>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</si>
  <si>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</si>
  <si>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</si>
  <si>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</si>
  <si>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</si>
  <si>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</si>
  <si>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</si>
  <si>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</si>
  <si>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</si>
  <si>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</si>
  <si>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</si>
  <si>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</si>
  <si>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</si>
  <si>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</si>
  <si>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</si>
  <si>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</si>
  <si>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</si>
  <si>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</si>
  <si>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</si>
  <si>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</si>
  <si>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</si>
  <si>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</si>
  <si>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</si>
  <si>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</si>
  <si>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</si>
  <si>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</si>
  <si>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</si>
  <si>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</si>
  <si>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</si>
  <si>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</si>
  <si>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</si>
  <si>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</si>
  <si>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</si>
  <si>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</si>
  <si>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</si>
  <si>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</si>
  <si>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</si>
  <si>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</si>
  <si>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</si>
  <si>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</si>
  <si>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</si>
  <si>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</si>
  <si>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</si>
  <si>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</si>
  <si>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</si>
  <si>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</si>
  <si>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</si>
  <si>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</si>
  <si>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</si>
  <si>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</si>
  <si>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</si>
  <si>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</si>
  <si>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</si>
  <si>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</si>
  <si>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</si>
  <si>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</si>
  <si>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</si>
  <si>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</si>
  <si>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</si>
  <si>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</si>
  <si>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</si>
  <si>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</si>
  <si>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</si>
  <si>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</si>
  <si>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</si>
  <si>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</si>
  <si>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</si>
  <si>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</si>
  <si>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</si>
  <si>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</si>
  <si>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</si>
  <si>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</si>
  <si>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</si>
  <si>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</si>
  <si>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</si>
  <si>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</si>
  <si>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</si>
  <si>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</si>
  <si>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</si>
  <si>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</si>
  <si>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</si>
  <si>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</si>
  <si>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</si>
  <si>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</si>
  <si>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</si>
  <si>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</si>
  <si>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</si>
  <si>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</si>
  <si>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</si>
  <si>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</si>
  <si>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</si>
  <si>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</si>
  <si>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</si>
  <si>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</si>
  <si>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</si>
  <si>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</si>
  <si>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</si>
  <si>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</si>
  <si>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</si>
  <si>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</si>
  <si>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</si>
  <si>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</si>
  <si>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</si>
  <si>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</si>
  <si>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</si>
  <si>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</si>
  <si>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</si>
  <si>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</si>
  <si>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</si>
  <si>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</si>
  <si>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</si>
  <si>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</si>
  <si>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</si>
  <si>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</si>
  <si>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</si>
  <si>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</si>
  <si>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</si>
  <si>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</si>
  <si>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</si>
  <si>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</si>
  <si>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</si>
  <si>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</si>
  <si>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</si>
  <si>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</si>
  <si>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</si>
  <si>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</si>
  <si>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</si>
  <si>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</si>
  <si>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</si>
  <si>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</si>
  <si>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</si>
  <si>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</si>
  <si>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</si>
  <si>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</si>
  <si>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</si>
  <si>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</si>
  <si>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</si>
  <si>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</si>
  <si>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</si>
  <si>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</si>
  <si>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</si>
  <si>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</si>
  <si>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</si>
  <si>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</si>
  <si>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</si>
  <si>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</si>
  <si>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</si>
  <si>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</si>
  <si>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</si>
  <si>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</si>
  <si>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</si>
  <si>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</si>
  <si>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</si>
  <si>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</si>
  <si>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</si>
  <si>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</si>
  <si>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</si>
  <si>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</si>
  <si>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</si>
  <si>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</si>
  <si>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</si>
  <si>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</si>
  <si>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</si>
  <si>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</si>
  <si>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</si>
  <si>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</si>
  <si>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</si>
  <si>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</si>
  <si>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</si>
  <si>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</si>
  <si>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</si>
  <si>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</si>
  <si>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</si>
  <si>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</si>
  <si>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</si>
  <si>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</si>
  <si>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</si>
  <si>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</si>
  <si>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</si>
  <si>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</si>
  <si>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</si>
  <si>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</si>
  <si>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</si>
  <si>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</si>
  <si>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</si>
  <si>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</si>
  <si>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</si>
  <si>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</si>
  <si>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</si>
  <si>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</si>
  <si>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</si>
  <si>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</si>
  <si>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</si>
  <si>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</si>
  <si>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</si>
  <si>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</si>
  <si>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</si>
  <si>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</si>
  <si>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</si>
  <si>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</si>
  <si>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</si>
  <si>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</si>
  <si>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</si>
  <si>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</si>
  <si>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</si>
  <si>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</si>
  <si>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</si>
  <si>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</si>
  <si>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</si>
  <si>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</si>
  <si>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</si>
  <si>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</si>
  <si>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</si>
  <si>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</si>
  <si>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</si>
  <si>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</si>
  <si>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</si>
  <si>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</si>
  <si>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</si>
  <si>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</si>
  <si>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</si>
  <si>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</si>
  <si>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</si>
  <si>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</si>
  <si>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</si>
  <si>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</si>
  <si>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</si>
  <si>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</si>
  <si>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</si>
  <si>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</si>
  <si>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</si>
  <si>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</si>
  <si>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</si>
  <si>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</si>
  <si>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</si>
  <si>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</si>
  <si>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</si>
  <si>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</si>
  <si>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</si>
  <si>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</si>
  <si>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</si>
  <si>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</si>
  <si>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</si>
  <si>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</si>
  <si>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</si>
  <si>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</si>
  <si>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</si>
  <si>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</si>
  <si>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</si>
  <si>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</si>
  <si>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</si>
  <si>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</si>
  <si>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</si>
  <si>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</si>
  <si>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</si>
  <si>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</si>
  <si>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</si>
  <si>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</si>
  <si>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</si>
  <si>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</si>
  <si>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</si>
  <si>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</si>
  <si>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</si>
  <si>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</si>
  <si>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</si>
  <si>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</si>
  <si>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</si>
  <si>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</si>
  <si>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</si>
  <si>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</si>
  <si>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</si>
  <si>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</si>
  <si>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</si>
  <si>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</si>
  <si>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</si>
  <si>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</si>
  <si>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</si>
  <si>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</si>
  <si>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</si>
  <si>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</si>
  <si>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</si>
  <si>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</si>
  <si>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</si>
  <si>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</si>
  <si>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</si>
  <si>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</si>
  <si>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</si>
  <si>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</si>
  <si>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</si>
  <si>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</si>
  <si>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</si>
  <si>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</si>
  <si>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</si>
  <si>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</si>
  <si>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</si>
  <si>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</si>
  <si>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</si>
  <si>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</si>
  <si>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</si>
  <si>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</si>
  <si>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</si>
  <si>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</si>
  <si>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</si>
  <si>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</si>
  <si>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</si>
  <si>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</si>
  <si>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</si>
  <si>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</si>
  <si>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</si>
  <si>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</si>
  <si>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</si>
  <si>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</si>
  <si>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</si>
  <si>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</si>
  <si>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</si>
  <si>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</si>
  <si>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</si>
  <si>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</si>
  <si>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</si>
  <si>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</si>
  <si>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</si>
  <si>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</si>
  <si>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</si>
  <si>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</si>
  <si>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</si>
  <si>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</si>
  <si>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</si>
  <si>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</si>
  <si>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</si>
  <si>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</si>
  <si>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</si>
  <si>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</si>
  <si>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</si>
  <si>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</si>
  <si>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</si>
  <si>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</si>
  <si>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</si>
  <si>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</si>
  <si>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</si>
  <si>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</si>
  <si>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</si>
  <si>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</si>
  <si>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</si>
  <si>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</si>
  <si>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</si>
  <si>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</si>
  <si>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</si>
  <si>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</si>
  <si>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</si>
  <si>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</si>
  <si>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</si>
  <si>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</si>
  <si>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</si>
  <si>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</si>
  <si>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</si>
  <si>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</si>
  <si>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</si>
  <si>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</si>
  <si>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</si>
  <si>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</si>
  <si>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</si>
  <si>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</si>
  <si>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</si>
  <si>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</si>
  <si>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</si>
  <si>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</si>
  <si>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</si>
  <si>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</si>
  <si>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</si>
  <si>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</si>
  <si>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</si>
  <si>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</si>
  <si>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</si>
  <si>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</si>
  <si>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</si>
  <si>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</si>
  <si>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</si>
  <si>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</si>
  <si>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</si>
  <si>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</si>
  <si>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</si>
  <si>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</si>
  <si>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</si>
  <si>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</si>
  <si>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</si>
  <si>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</si>
  <si>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</si>
  <si>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</si>
  <si>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</si>
  <si>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</si>
  <si>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Osztalék, a koncessziós díj és a hozambevétel</t>
  </si>
  <si>
    <t xml:space="preserve">Falufejlesztési pályázat önrésze játszótér alapanyag </t>
  </si>
  <si>
    <t xml:space="preserve">Falufejlesztési pályázat önrésze falutábla alapanyag </t>
  </si>
  <si>
    <t>DRV Magyar Gyula kivitelezés és tervezés</t>
  </si>
  <si>
    <t>Horgásztó víztisztítás</t>
  </si>
  <si>
    <t>Falufejlesztési pályázat önrésze Nyárfás presszó nyílászáróinak cseréje</t>
  </si>
  <si>
    <t>Szennyvíz engedélyezés,kivitelezés,hatósági díj</t>
  </si>
  <si>
    <t>IKSZT különbözet</t>
  </si>
  <si>
    <t>útfelújítás</t>
  </si>
  <si>
    <t>Pogány Községi Önkormányzat saját bevételeinek részletezése az adósságot keletkeztető ügyletből származó tárgyévi fizetési kötelezettség megállapításához</t>
  </si>
  <si>
    <t>Pogány Községi Önkormányzat</t>
  </si>
  <si>
    <t>Központi irányítószervi támogatás</t>
  </si>
  <si>
    <t xml:space="preserve">Éves eredeti kiadási előirányzat: </t>
  </si>
  <si>
    <t>e Ft</t>
  </si>
  <si>
    <t>11731001-15332879-00000000</t>
  </si>
  <si>
    <t>Óvoda</t>
  </si>
  <si>
    <t xml:space="preserve">   - Egyéb felhalmozási célú támogatások államháztartáson kívülre </t>
  </si>
  <si>
    <t xml:space="preserve">   - Egyéb működési célú támogatások államháztartáson kívülre (Sport)</t>
  </si>
  <si>
    <t xml:space="preserve">   - Egyéb működési célú támogatások államháztartáson kívülre Sporttámogatás</t>
  </si>
  <si>
    <t>Központi irányítószervi támogatása</t>
  </si>
  <si>
    <t>30 napon túli elismert tartozásállomány összesen:  Ft</t>
  </si>
  <si>
    <t>6.1.1 melléklet a 3/2014. (II.12.) önkormányzati rendelethez</t>
  </si>
  <si>
    <t>6.1.2 melléklet a 3/2014. (II.12.) önkormányzati rendelethez</t>
  </si>
  <si>
    <t>6.1.3 melléklet a 3/2014. (II.12.) önkormányzati rendelethez</t>
  </si>
  <si>
    <t>Elvonások és befuezések bevételei</t>
  </si>
  <si>
    <t>Közvetített szolgáltatások ellenértéke</t>
  </si>
  <si>
    <t>Ebből:Egyéb műk. célú támogatások államháztartáson kívülre Sporttámogatás</t>
  </si>
  <si>
    <t>Repülőtér szakértői vélemény</t>
  </si>
  <si>
    <t xml:space="preserve">2.1. melléklet a 7/2014. (IX.25.) önkormányzati rendelethez     </t>
  </si>
  <si>
    <t xml:space="preserve">2.2. melléklet a 7/2014. (IX.25.) önkormányzati rendelethez     </t>
  </si>
  <si>
    <t>6.1. melléklet a 7/2014. (IX.25.) önkormányzati rendelethez</t>
  </si>
  <si>
    <t>6.2. melléklet a 7/2014. (IX.25.)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</si>
</sst>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4" borderId="7" applyNumberFormat="0" applyFont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8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7" borderId="0" applyNumberFormat="0" applyBorder="0" applyAlignment="0" applyProtection="0"/>
    <xf numFmtId="0" fontId="46" fillId="7" borderId="0" applyNumberFormat="0" applyBorder="0" applyAlignment="0" applyProtection="0"/>
    <xf numFmtId="0" fontId="47" fillId="16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0" fontId="15" fillId="0" borderId="35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5" fillId="0" borderId="12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vertical="center"/>
      <protection locked="0"/>
    </xf>
    <xf numFmtId="164" fontId="15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0" fontId="15" fillId="0" borderId="20" xfId="58" applyFont="1" applyFill="1" applyBorder="1" applyAlignment="1" applyProtection="1">
      <alignment horizontal="center" vertical="center"/>
      <protection/>
    </xf>
    <xf numFmtId="0" fontId="15" fillId="0" borderId="17" xfId="58" applyFont="1" applyFill="1" applyBorder="1" applyAlignment="1" applyProtection="1">
      <alignment horizontal="center" vertical="center"/>
      <protection/>
    </xf>
    <xf numFmtId="0" fontId="15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55" xfId="40" applyNumberFormat="1" applyFont="1" applyFill="1" applyBorder="1" applyAlignment="1" applyProtection="1">
      <alignment/>
      <protection locked="0"/>
    </xf>
    <xf numFmtId="166" fontId="15" fillId="0" borderId="46" xfId="40" applyNumberFormat="1" applyFont="1" applyFill="1" applyBorder="1" applyAlignment="1" applyProtection="1">
      <alignment/>
      <protection locked="0"/>
    </xf>
    <xf numFmtId="166" fontId="15" fillId="0" borderId="41" xfId="40" applyNumberFormat="1" applyFont="1" applyFill="1" applyBorder="1" applyAlignment="1" applyProtection="1">
      <alignment/>
      <protection locked="0"/>
    </xf>
    <xf numFmtId="0" fontId="15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 quotePrefix="1">
      <alignment horizontal="right" vertical="center" indent="1"/>
      <protection/>
    </xf>
    <xf numFmtId="0" fontId="7" fillId="0" borderId="56" xfId="0" applyFont="1" applyFill="1" applyBorder="1" applyAlignment="1" applyProtection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6" xfId="0" applyNumberFormat="1" applyFont="1" applyFill="1" applyBorder="1" applyAlignment="1" applyProtection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8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8" xfId="58" applyFont="1" applyFill="1" applyBorder="1" applyAlignment="1" applyProtection="1">
      <alignment horizontal="center"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2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7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5" fillId="18" borderId="30" xfId="58" applyNumberFormat="1" applyFont="1" applyFill="1" applyBorder="1" applyAlignment="1" applyProtection="1">
      <alignment horizontal="right" vertical="center" wrapText="1" indent="1"/>
      <protection/>
    </xf>
    <xf numFmtId="164" fontId="15" fillId="18" borderId="3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4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5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98</v>
      </c>
    </row>
    <row r="4" spans="1:2" ht="12.75">
      <c r="A4" s="77"/>
      <c r="B4" s="77"/>
    </row>
    <row r="5" spans="1:2" s="88" customFormat="1" ht="15.75">
      <c r="A5" s="61" t="s">
        <v>371</v>
      </c>
      <c r="B5" s="87"/>
    </row>
    <row r="6" spans="1:2" ht="12.75">
      <c r="A6" s="77"/>
      <c r="B6" s="77"/>
    </row>
    <row r="7" spans="1:2" ht="12.75">
      <c r="A7" s="77" t="s">
        <v>373</v>
      </c>
      <c r="B7" s="77" t="s">
        <v>374</v>
      </c>
    </row>
    <row r="8" spans="1:2" ht="12.75">
      <c r="A8" s="77" t="s">
        <v>375</v>
      </c>
      <c r="B8" s="77" t="s">
        <v>376</v>
      </c>
    </row>
    <row r="9" spans="1:2" ht="12.75">
      <c r="A9" s="77" t="s">
        <v>377</v>
      </c>
      <c r="B9" s="77" t="s">
        <v>378</v>
      </c>
    </row>
    <row r="10" spans="1:2" ht="12.75">
      <c r="A10" s="77"/>
      <c r="B10" s="77"/>
    </row>
    <row r="11" spans="1:2" ht="12.75">
      <c r="A11" s="77"/>
      <c r="B11" s="77"/>
    </row>
    <row r="12" spans="1:2" s="88" customFormat="1" ht="15.75">
      <c r="A12" s="61" t="s">
        <v>372</v>
      </c>
      <c r="B12" s="87"/>
    </row>
    <row r="13" spans="1:2" ht="12.75">
      <c r="A13" s="77"/>
      <c r="B13" s="77"/>
    </row>
    <row r="14" spans="1:2" ht="12.75">
      <c r="A14" s="77" t="s">
        <v>382</v>
      </c>
      <c r="B14" s="77" t="s">
        <v>381</v>
      </c>
    </row>
    <row r="15" spans="1:2" ht="12.75">
      <c r="A15" s="77" t="s">
        <v>185</v>
      </c>
      <c r="B15" s="77" t="s">
        <v>380</v>
      </c>
    </row>
    <row r="16" spans="1:2" ht="12.75">
      <c r="A16" s="77" t="s">
        <v>383</v>
      </c>
      <c r="B16" s="77" t="s">
        <v>379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29"/>
      <c r="B1" s="131"/>
      <c r="C1" s="154" t="s">
        <v>448</v>
      </c>
    </row>
    <row r="2" spans="1:3" s="62" customFormat="1" ht="21" customHeight="1">
      <c r="A2" s="274" t="s">
        <v>55</v>
      </c>
      <c r="B2" s="240" t="s">
        <v>156</v>
      </c>
      <c r="C2" s="242" t="s">
        <v>43</v>
      </c>
    </row>
    <row r="3" spans="1:3" s="62" customFormat="1" ht="16.5" thickBot="1">
      <c r="A3" s="132" t="s">
        <v>137</v>
      </c>
      <c r="B3" s="241" t="s">
        <v>424</v>
      </c>
      <c r="C3" s="243">
        <v>2</v>
      </c>
    </row>
    <row r="4" spans="1:3" s="63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244" t="s">
        <v>46</v>
      </c>
    </row>
    <row r="6" spans="1:3" s="55" customFormat="1" ht="12.75" customHeight="1" thickBot="1">
      <c r="A6" s="122">
        <v>1</v>
      </c>
      <c r="B6" s="123">
        <v>2</v>
      </c>
      <c r="C6" s="124">
        <v>3</v>
      </c>
    </row>
    <row r="7" spans="1:3" s="55" customFormat="1" ht="15.75" customHeight="1" thickBot="1">
      <c r="A7" s="137"/>
      <c r="B7" s="138" t="s">
        <v>47</v>
      </c>
      <c r="C7" s="245"/>
    </row>
    <row r="8" spans="1:3" s="55" customFormat="1" ht="12" customHeight="1" thickBot="1">
      <c r="A8" s="27" t="s">
        <v>10</v>
      </c>
      <c r="B8" s="19" t="s">
        <v>187</v>
      </c>
      <c r="C8" s="179">
        <f>+C9+C10+C11+C12+C13+C14</f>
        <v>15025</v>
      </c>
    </row>
    <row r="9" spans="1:3" s="64" customFormat="1" ht="12" customHeight="1">
      <c r="A9" s="302" t="s">
        <v>75</v>
      </c>
      <c r="B9" s="284" t="s">
        <v>188</v>
      </c>
      <c r="C9" s="182">
        <v>15025</v>
      </c>
    </row>
    <row r="10" spans="1:3" s="65" customFormat="1" ht="12" customHeight="1">
      <c r="A10" s="303" t="s">
        <v>76</v>
      </c>
      <c r="B10" s="285" t="s">
        <v>189</v>
      </c>
      <c r="C10" s="181"/>
    </row>
    <row r="11" spans="1:3" s="65" customFormat="1" ht="12" customHeight="1">
      <c r="A11" s="303" t="s">
        <v>77</v>
      </c>
      <c r="B11" s="285" t="s">
        <v>190</v>
      </c>
      <c r="C11" s="181"/>
    </row>
    <row r="12" spans="1:3" s="65" customFormat="1" ht="12" customHeight="1">
      <c r="A12" s="303" t="s">
        <v>78</v>
      </c>
      <c r="B12" s="285" t="s">
        <v>191</v>
      </c>
      <c r="C12" s="181"/>
    </row>
    <row r="13" spans="1:3" s="65" customFormat="1" ht="12" customHeight="1">
      <c r="A13" s="303" t="s">
        <v>95</v>
      </c>
      <c r="B13" s="285" t="s">
        <v>192</v>
      </c>
      <c r="C13" s="328"/>
    </row>
    <row r="14" spans="1:3" s="64" customFormat="1" ht="12" customHeight="1" thickBot="1">
      <c r="A14" s="304" t="s">
        <v>79</v>
      </c>
      <c r="B14" s="286" t="s">
        <v>193</v>
      </c>
      <c r="C14" s="329"/>
    </row>
    <row r="15" spans="1:3" s="64" customFormat="1" ht="12" customHeight="1" thickBot="1">
      <c r="A15" s="27" t="s">
        <v>11</v>
      </c>
      <c r="B15" s="174" t="s">
        <v>194</v>
      </c>
      <c r="C15" s="179">
        <f>+C16+C17+C18+C19+C20</f>
        <v>0</v>
      </c>
    </row>
    <row r="16" spans="1:3" s="64" customFormat="1" ht="12" customHeight="1">
      <c r="A16" s="302" t="s">
        <v>81</v>
      </c>
      <c r="B16" s="284" t="s">
        <v>195</v>
      </c>
      <c r="C16" s="182"/>
    </row>
    <row r="17" spans="1:3" s="64" customFormat="1" ht="12" customHeight="1">
      <c r="A17" s="303" t="s">
        <v>82</v>
      </c>
      <c r="B17" s="285" t="s">
        <v>196</v>
      </c>
      <c r="C17" s="181"/>
    </row>
    <row r="18" spans="1:3" s="64" customFormat="1" ht="12" customHeight="1">
      <c r="A18" s="303" t="s">
        <v>83</v>
      </c>
      <c r="B18" s="285" t="s">
        <v>417</v>
      </c>
      <c r="C18" s="181"/>
    </row>
    <row r="19" spans="1:3" s="64" customFormat="1" ht="12" customHeight="1">
      <c r="A19" s="303" t="s">
        <v>84</v>
      </c>
      <c r="B19" s="285" t="s">
        <v>418</v>
      </c>
      <c r="C19" s="181"/>
    </row>
    <row r="20" spans="1:3" s="64" customFormat="1" ht="12" customHeight="1">
      <c r="A20" s="303" t="s">
        <v>85</v>
      </c>
      <c r="B20" s="285" t="s">
        <v>197</v>
      </c>
      <c r="C20" s="181"/>
    </row>
    <row r="21" spans="1:3" s="65" customFormat="1" ht="12" customHeight="1" thickBot="1">
      <c r="A21" s="304" t="s">
        <v>91</v>
      </c>
      <c r="B21" s="286" t="s">
        <v>198</v>
      </c>
      <c r="C21" s="183"/>
    </row>
    <row r="22" spans="1:3" s="65" customFormat="1" ht="12" customHeight="1" thickBot="1">
      <c r="A22" s="27" t="s">
        <v>12</v>
      </c>
      <c r="B22" s="19" t="s">
        <v>199</v>
      </c>
      <c r="C22" s="179">
        <f>+C23+C24+C25+C26+C27</f>
        <v>0</v>
      </c>
    </row>
    <row r="23" spans="1:3" s="65" customFormat="1" ht="12" customHeight="1">
      <c r="A23" s="302" t="s">
        <v>64</v>
      </c>
      <c r="B23" s="284" t="s">
        <v>200</v>
      </c>
      <c r="C23" s="182"/>
    </row>
    <row r="24" spans="1:3" s="64" customFormat="1" ht="12" customHeight="1">
      <c r="A24" s="303" t="s">
        <v>65</v>
      </c>
      <c r="B24" s="285" t="s">
        <v>201</v>
      </c>
      <c r="C24" s="181"/>
    </row>
    <row r="25" spans="1:3" s="65" customFormat="1" ht="12" customHeight="1">
      <c r="A25" s="303" t="s">
        <v>66</v>
      </c>
      <c r="B25" s="285" t="s">
        <v>419</v>
      </c>
      <c r="C25" s="181"/>
    </row>
    <row r="26" spans="1:3" s="65" customFormat="1" ht="12" customHeight="1">
      <c r="A26" s="303" t="s">
        <v>67</v>
      </c>
      <c r="B26" s="285" t="s">
        <v>420</v>
      </c>
      <c r="C26" s="181"/>
    </row>
    <row r="27" spans="1:3" s="65" customFormat="1" ht="12" customHeight="1">
      <c r="A27" s="303" t="s">
        <v>109</v>
      </c>
      <c r="B27" s="285" t="s">
        <v>202</v>
      </c>
      <c r="C27" s="181"/>
    </row>
    <row r="28" spans="1:3" s="65" customFormat="1" ht="12" customHeight="1" thickBot="1">
      <c r="A28" s="304" t="s">
        <v>110</v>
      </c>
      <c r="B28" s="286" t="s">
        <v>203</v>
      </c>
      <c r="C28" s="183"/>
    </row>
    <row r="29" spans="1:3" s="65" customFormat="1" ht="12" customHeight="1" thickBot="1">
      <c r="A29" s="27" t="s">
        <v>111</v>
      </c>
      <c r="B29" s="19" t="s">
        <v>204</v>
      </c>
      <c r="C29" s="185">
        <f>+C30+C33+C34+C35</f>
        <v>0</v>
      </c>
    </row>
    <row r="30" spans="1:3" s="65" customFormat="1" ht="12" customHeight="1">
      <c r="A30" s="302" t="s">
        <v>205</v>
      </c>
      <c r="B30" s="284" t="s">
        <v>211</v>
      </c>
      <c r="C30" s="279"/>
    </row>
    <row r="31" spans="1:3" s="65" customFormat="1" ht="12" customHeight="1">
      <c r="A31" s="303" t="s">
        <v>206</v>
      </c>
      <c r="B31" s="285" t="s">
        <v>212</v>
      </c>
      <c r="C31" s="181"/>
    </row>
    <row r="32" spans="1:3" s="65" customFormat="1" ht="12" customHeight="1">
      <c r="A32" s="303" t="s">
        <v>207</v>
      </c>
      <c r="B32" s="285" t="s">
        <v>213</v>
      </c>
      <c r="C32" s="181"/>
    </row>
    <row r="33" spans="1:3" s="65" customFormat="1" ht="12" customHeight="1">
      <c r="A33" s="303" t="s">
        <v>208</v>
      </c>
      <c r="B33" s="285" t="s">
        <v>214</v>
      </c>
      <c r="C33" s="181"/>
    </row>
    <row r="34" spans="1:3" s="65" customFormat="1" ht="12" customHeight="1">
      <c r="A34" s="303" t="s">
        <v>209</v>
      </c>
      <c r="B34" s="285" t="s">
        <v>215</v>
      </c>
      <c r="C34" s="181"/>
    </row>
    <row r="35" spans="1:3" s="65" customFormat="1" ht="12" customHeight="1" thickBot="1">
      <c r="A35" s="304" t="s">
        <v>210</v>
      </c>
      <c r="B35" s="286" t="s">
        <v>216</v>
      </c>
      <c r="C35" s="183"/>
    </row>
    <row r="36" spans="1:3" s="65" customFormat="1" ht="12" customHeight="1" thickBot="1">
      <c r="A36" s="27" t="s">
        <v>14</v>
      </c>
      <c r="B36" s="19" t="s">
        <v>217</v>
      </c>
      <c r="C36" s="179">
        <f>SUM(C37:C46)</f>
        <v>0</v>
      </c>
    </row>
    <row r="37" spans="1:3" s="65" customFormat="1" ht="12" customHeight="1">
      <c r="A37" s="302" t="s">
        <v>68</v>
      </c>
      <c r="B37" s="284" t="s">
        <v>220</v>
      </c>
      <c r="C37" s="182"/>
    </row>
    <row r="38" spans="1:3" s="65" customFormat="1" ht="12" customHeight="1">
      <c r="A38" s="303" t="s">
        <v>69</v>
      </c>
      <c r="B38" s="285" t="s">
        <v>221</v>
      </c>
      <c r="C38" s="181"/>
    </row>
    <row r="39" spans="1:3" s="65" customFormat="1" ht="12" customHeight="1">
      <c r="A39" s="303" t="s">
        <v>70</v>
      </c>
      <c r="B39" s="285" t="s">
        <v>222</v>
      </c>
      <c r="C39" s="181"/>
    </row>
    <row r="40" spans="1:3" s="65" customFormat="1" ht="12" customHeight="1">
      <c r="A40" s="303" t="s">
        <v>113</v>
      </c>
      <c r="B40" s="285" t="s">
        <v>223</v>
      </c>
      <c r="C40" s="181"/>
    </row>
    <row r="41" spans="1:3" s="65" customFormat="1" ht="12" customHeight="1">
      <c r="A41" s="303" t="s">
        <v>114</v>
      </c>
      <c r="B41" s="285" t="s">
        <v>224</v>
      </c>
      <c r="C41" s="181"/>
    </row>
    <row r="42" spans="1:3" s="65" customFormat="1" ht="12" customHeight="1">
      <c r="A42" s="303" t="s">
        <v>115</v>
      </c>
      <c r="B42" s="285" t="s">
        <v>225</v>
      </c>
      <c r="C42" s="181"/>
    </row>
    <row r="43" spans="1:3" s="65" customFormat="1" ht="12" customHeight="1">
      <c r="A43" s="303" t="s">
        <v>116</v>
      </c>
      <c r="B43" s="285" t="s">
        <v>226</v>
      </c>
      <c r="C43" s="181"/>
    </row>
    <row r="44" spans="1:3" s="65" customFormat="1" ht="12" customHeight="1">
      <c r="A44" s="303" t="s">
        <v>117</v>
      </c>
      <c r="B44" s="285" t="s">
        <v>227</v>
      </c>
      <c r="C44" s="181"/>
    </row>
    <row r="45" spans="1:3" s="65" customFormat="1" ht="12" customHeight="1">
      <c r="A45" s="303" t="s">
        <v>218</v>
      </c>
      <c r="B45" s="285" t="s">
        <v>228</v>
      </c>
      <c r="C45" s="184"/>
    </row>
    <row r="46" spans="1:3" s="65" customFormat="1" ht="12" customHeight="1" thickBot="1">
      <c r="A46" s="304" t="s">
        <v>219</v>
      </c>
      <c r="B46" s="286" t="s">
        <v>229</v>
      </c>
      <c r="C46" s="273"/>
    </row>
    <row r="47" spans="1:3" s="65" customFormat="1" ht="12" customHeight="1" thickBot="1">
      <c r="A47" s="27" t="s">
        <v>15</v>
      </c>
      <c r="B47" s="19" t="s">
        <v>230</v>
      </c>
      <c r="C47" s="179">
        <f>SUM(C48:C52)</f>
        <v>0</v>
      </c>
    </row>
    <row r="48" spans="1:3" s="65" customFormat="1" ht="12" customHeight="1">
      <c r="A48" s="302" t="s">
        <v>71</v>
      </c>
      <c r="B48" s="284" t="s">
        <v>234</v>
      </c>
      <c r="C48" s="330"/>
    </row>
    <row r="49" spans="1:3" s="65" customFormat="1" ht="12" customHeight="1">
      <c r="A49" s="303" t="s">
        <v>72</v>
      </c>
      <c r="B49" s="285" t="s">
        <v>235</v>
      </c>
      <c r="C49" s="184"/>
    </row>
    <row r="50" spans="1:3" s="65" customFormat="1" ht="12" customHeight="1">
      <c r="A50" s="303" t="s">
        <v>231</v>
      </c>
      <c r="B50" s="285" t="s">
        <v>236</v>
      </c>
      <c r="C50" s="184"/>
    </row>
    <row r="51" spans="1:3" s="65" customFormat="1" ht="12" customHeight="1">
      <c r="A51" s="303" t="s">
        <v>232</v>
      </c>
      <c r="B51" s="285" t="s">
        <v>237</v>
      </c>
      <c r="C51" s="184"/>
    </row>
    <row r="52" spans="1:3" s="65" customFormat="1" ht="12" customHeight="1" thickBot="1">
      <c r="A52" s="304" t="s">
        <v>233</v>
      </c>
      <c r="B52" s="286" t="s">
        <v>238</v>
      </c>
      <c r="C52" s="273"/>
    </row>
    <row r="53" spans="1:3" s="65" customFormat="1" ht="12" customHeight="1" thickBot="1">
      <c r="A53" s="27" t="s">
        <v>118</v>
      </c>
      <c r="B53" s="19" t="s">
        <v>239</v>
      </c>
      <c r="C53" s="179">
        <f>SUM(C54:C56)</f>
        <v>0</v>
      </c>
    </row>
    <row r="54" spans="1:3" s="65" customFormat="1" ht="12" customHeight="1">
      <c r="A54" s="302" t="s">
        <v>73</v>
      </c>
      <c r="B54" s="284" t="s">
        <v>240</v>
      </c>
      <c r="C54" s="182"/>
    </row>
    <row r="55" spans="1:3" s="65" customFormat="1" ht="12" customHeight="1">
      <c r="A55" s="303" t="s">
        <v>74</v>
      </c>
      <c r="B55" s="285" t="s">
        <v>421</v>
      </c>
      <c r="C55" s="181"/>
    </row>
    <row r="56" spans="1:3" s="65" customFormat="1" ht="12" customHeight="1">
      <c r="A56" s="303" t="s">
        <v>243</v>
      </c>
      <c r="B56" s="285" t="s">
        <v>241</v>
      </c>
      <c r="C56" s="181"/>
    </row>
    <row r="57" spans="1:3" s="65" customFormat="1" ht="12" customHeight="1" thickBot="1">
      <c r="A57" s="304" t="s">
        <v>244</v>
      </c>
      <c r="B57" s="286" t="s">
        <v>242</v>
      </c>
      <c r="C57" s="183"/>
    </row>
    <row r="58" spans="1:3" s="65" customFormat="1" ht="12" customHeight="1" thickBot="1">
      <c r="A58" s="27" t="s">
        <v>17</v>
      </c>
      <c r="B58" s="174" t="s">
        <v>245</v>
      </c>
      <c r="C58" s="179">
        <f>SUM(C59:C61)</f>
        <v>0</v>
      </c>
    </row>
    <row r="59" spans="1:3" s="65" customFormat="1" ht="12" customHeight="1">
      <c r="A59" s="302" t="s">
        <v>119</v>
      </c>
      <c r="B59" s="284" t="s">
        <v>247</v>
      </c>
      <c r="C59" s="184"/>
    </row>
    <row r="60" spans="1:3" s="65" customFormat="1" ht="12" customHeight="1">
      <c r="A60" s="303" t="s">
        <v>120</v>
      </c>
      <c r="B60" s="285" t="s">
        <v>422</v>
      </c>
      <c r="C60" s="184"/>
    </row>
    <row r="61" spans="1:3" s="65" customFormat="1" ht="12" customHeight="1">
      <c r="A61" s="303" t="s">
        <v>162</v>
      </c>
      <c r="B61" s="285" t="s">
        <v>248</v>
      </c>
      <c r="C61" s="184"/>
    </row>
    <row r="62" spans="1:3" s="65" customFormat="1" ht="12" customHeight="1" thickBot="1">
      <c r="A62" s="304" t="s">
        <v>246</v>
      </c>
      <c r="B62" s="286" t="s">
        <v>249</v>
      </c>
      <c r="C62" s="184"/>
    </row>
    <row r="63" spans="1:3" s="65" customFormat="1" ht="12" customHeight="1" thickBot="1">
      <c r="A63" s="27" t="s">
        <v>18</v>
      </c>
      <c r="B63" s="19" t="s">
        <v>250</v>
      </c>
      <c r="C63" s="185">
        <f>+C8+C15+C22+C29+C36+C47+C53+C58</f>
        <v>15025</v>
      </c>
    </row>
    <row r="64" spans="1:3" s="65" customFormat="1" ht="12" customHeight="1" thickBot="1">
      <c r="A64" s="305" t="s">
        <v>388</v>
      </c>
      <c r="B64" s="174" t="s">
        <v>252</v>
      </c>
      <c r="C64" s="179">
        <f>SUM(C65:C67)</f>
        <v>0</v>
      </c>
    </row>
    <row r="65" spans="1:3" s="65" customFormat="1" ht="12" customHeight="1">
      <c r="A65" s="302" t="s">
        <v>285</v>
      </c>
      <c r="B65" s="284" t="s">
        <v>253</v>
      </c>
      <c r="C65" s="184"/>
    </row>
    <row r="66" spans="1:3" s="65" customFormat="1" ht="12" customHeight="1">
      <c r="A66" s="303" t="s">
        <v>294</v>
      </c>
      <c r="B66" s="285" t="s">
        <v>254</v>
      </c>
      <c r="C66" s="184"/>
    </row>
    <row r="67" spans="1:3" s="65" customFormat="1" ht="12" customHeight="1" thickBot="1">
      <c r="A67" s="304" t="s">
        <v>295</v>
      </c>
      <c r="B67" s="288" t="s">
        <v>255</v>
      </c>
      <c r="C67" s="184"/>
    </row>
    <row r="68" spans="1:3" s="65" customFormat="1" ht="12" customHeight="1" thickBot="1">
      <c r="A68" s="305" t="s">
        <v>256</v>
      </c>
      <c r="B68" s="174" t="s">
        <v>257</v>
      </c>
      <c r="C68" s="179">
        <f>SUM(C69:C72)</f>
        <v>0</v>
      </c>
    </row>
    <row r="69" spans="1:3" s="65" customFormat="1" ht="12" customHeight="1">
      <c r="A69" s="302" t="s">
        <v>96</v>
      </c>
      <c r="B69" s="284" t="s">
        <v>258</v>
      </c>
      <c r="C69" s="184"/>
    </row>
    <row r="70" spans="1:3" s="65" customFormat="1" ht="12" customHeight="1">
      <c r="A70" s="303" t="s">
        <v>97</v>
      </c>
      <c r="B70" s="285" t="s">
        <v>259</v>
      </c>
      <c r="C70" s="184"/>
    </row>
    <row r="71" spans="1:3" s="65" customFormat="1" ht="12" customHeight="1">
      <c r="A71" s="303" t="s">
        <v>286</v>
      </c>
      <c r="B71" s="285" t="s">
        <v>260</v>
      </c>
      <c r="C71" s="184"/>
    </row>
    <row r="72" spans="1:3" s="65" customFormat="1" ht="12" customHeight="1" thickBot="1">
      <c r="A72" s="304" t="s">
        <v>287</v>
      </c>
      <c r="B72" s="286" t="s">
        <v>261</v>
      </c>
      <c r="C72" s="184"/>
    </row>
    <row r="73" spans="1:3" s="65" customFormat="1" ht="12" customHeight="1" thickBot="1">
      <c r="A73" s="305" t="s">
        <v>262</v>
      </c>
      <c r="B73" s="174" t="s">
        <v>263</v>
      </c>
      <c r="C73" s="179">
        <f>SUM(C74:C75)</f>
        <v>0</v>
      </c>
    </row>
    <row r="74" spans="1:3" s="65" customFormat="1" ht="12" customHeight="1">
      <c r="A74" s="302" t="s">
        <v>288</v>
      </c>
      <c r="B74" s="284" t="s">
        <v>264</v>
      </c>
      <c r="C74" s="184"/>
    </row>
    <row r="75" spans="1:3" s="65" customFormat="1" ht="12" customHeight="1" thickBot="1">
      <c r="A75" s="304" t="s">
        <v>289</v>
      </c>
      <c r="B75" s="286" t="s">
        <v>265</v>
      </c>
      <c r="C75" s="184"/>
    </row>
    <row r="76" spans="1:3" s="64" customFormat="1" ht="12" customHeight="1" thickBot="1">
      <c r="A76" s="305" t="s">
        <v>266</v>
      </c>
      <c r="B76" s="174" t="s">
        <v>267</v>
      </c>
      <c r="C76" s="179">
        <f>SUM(C77:C79)</f>
        <v>23046</v>
      </c>
    </row>
    <row r="77" spans="1:3" s="65" customFormat="1" ht="12" customHeight="1">
      <c r="A77" s="302" t="s">
        <v>290</v>
      </c>
      <c r="B77" s="284" t="s">
        <v>268</v>
      </c>
      <c r="C77" s="184"/>
    </row>
    <row r="78" spans="1:3" s="65" customFormat="1" ht="12" customHeight="1">
      <c r="A78" s="303" t="s">
        <v>291</v>
      </c>
      <c r="B78" s="285" t="s">
        <v>269</v>
      </c>
      <c r="C78" s="184"/>
    </row>
    <row r="79" spans="1:3" s="65" customFormat="1" ht="12" customHeight="1" thickBot="1">
      <c r="A79" s="304" t="s">
        <v>292</v>
      </c>
      <c r="B79" s="286" t="s">
        <v>446</v>
      </c>
      <c r="C79" s="184">
        <v>23046</v>
      </c>
    </row>
    <row r="80" spans="1:3" s="65" customFormat="1" ht="12" customHeight="1" thickBot="1">
      <c r="A80" s="305" t="s">
        <v>271</v>
      </c>
      <c r="B80" s="174" t="s">
        <v>293</v>
      </c>
      <c r="C80" s="179">
        <f>SUM(C81:C84)</f>
        <v>0</v>
      </c>
    </row>
    <row r="81" spans="1:3" s="65" customFormat="1" ht="12" customHeight="1">
      <c r="A81" s="306" t="s">
        <v>272</v>
      </c>
      <c r="B81" s="284" t="s">
        <v>273</v>
      </c>
      <c r="C81" s="184"/>
    </row>
    <row r="82" spans="1:3" s="65" customFormat="1" ht="12" customHeight="1">
      <c r="A82" s="307" t="s">
        <v>274</v>
      </c>
      <c r="B82" s="285" t="s">
        <v>275</v>
      </c>
      <c r="C82" s="184"/>
    </row>
    <row r="83" spans="1:3" s="65" customFormat="1" ht="12" customHeight="1">
      <c r="A83" s="307" t="s">
        <v>276</v>
      </c>
      <c r="B83" s="285" t="s">
        <v>277</v>
      </c>
      <c r="C83" s="184"/>
    </row>
    <row r="84" spans="1:3" s="64" customFormat="1" ht="12" customHeight="1" thickBot="1">
      <c r="A84" s="308" t="s">
        <v>278</v>
      </c>
      <c r="B84" s="286" t="s">
        <v>279</v>
      </c>
      <c r="C84" s="184"/>
    </row>
    <row r="85" spans="1:3" s="64" customFormat="1" ht="12" customHeight="1" thickBot="1">
      <c r="A85" s="305" t="s">
        <v>280</v>
      </c>
      <c r="B85" s="174" t="s">
        <v>281</v>
      </c>
      <c r="C85" s="331"/>
    </row>
    <row r="86" spans="1:3" s="64" customFormat="1" ht="12" customHeight="1" thickBot="1">
      <c r="A86" s="305" t="s">
        <v>282</v>
      </c>
      <c r="B86" s="292" t="s">
        <v>283</v>
      </c>
      <c r="C86" s="185">
        <f>+C64+C68+C73+C76+C80+C85</f>
        <v>23046</v>
      </c>
    </row>
    <row r="87" spans="1:3" s="64" customFormat="1" ht="12" customHeight="1" thickBot="1">
      <c r="A87" s="309" t="s">
        <v>296</v>
      </c>
      <c r="B87" s="294" t="s">
        <v>416</v>
      </c>
      <c r="C87" s="185">
        <f>+C63+C86</f>
        <v>38071</v>
      </c>
    </row>
    <row r="88" spans="1:3" s="65" customFormat="1" ht="15" customHeight="1">
      <c r="A88" s="143"/>
      <c r="B88" s="144"/>
      <c r="C88" s="250"/>
    </row>
    <row r="89" spans="1:3" ht="13.5" thickBot="1">
      <c r="A89" s="310"/>
      <c r="B89" s="146"/>
      <c r="C89" s="251"/>
    </row>
    <row r="90" spans="1:3" s="55" customFormat="1" ht="16.5" customHeight="1" thickBot="1">
      <c r="A90" s="147"/>
      <c r="B90" s="148" t="s">
        <v>49</v>
      </c>
      <c r="C90" s="252"/>
    </row>
    <row r="91" spans="1:3" s="66" customFormat="1" ht="12" customHeight="1" thickBot="1">
      <c r="A91" s="276" t="s">
        <v>10</v>
      </c>
      <c r="B91" s="26" t="s">
        <v>299</v>
      </c>
      <c r="C91" s="178">
        <f>SUM(C92:C96)</f>
        <v>50692</v>
      </c>
    </row>
    <row r="92" spans="1:3" ht="12" customHeight="1">
      <c r="A92" s="311" t="s">
        <v>75</v>
      </c>
      <c r="B92" s="8" t="s">
        <v>40</v>
      </c>
      <c r="C92" s="180">
        <v>8850</v>
      </c>
    </row>
    <row r="93" spans="1:3" ht="12" customHeight="1">
      <c r="A93" s="303" t="s">
        <v>76</v>
      </c>
      <c r="B93" s="6" t="s">
        <v>121</v>
      </c>
      <c r="C93" s="181">
        <v>2111</v>
      </c>
    </row>
    <row r="94" spans="1:3" ht="12" customHeight="1">
      <c r="A94" s="303" t="s">
        <v>77</v>
      </c>
      <c r="B94" s="6" t="s">
        <v>94</v>
      </c>
      <c r="C94" s="183">
        <v>12173</v>
      </c>
    </row>
    <row r="95" spans="1:3" ht="12" customHeight="1">
      <c r="A95" s="303" t="s">
        <v>78</v>
      </c>
      <c r="B95" s="9" t="s">
        <v>122</v>
      </c>
      <c r="C95" s="183">
        <v>1218</v>
      </c>
    </row>
    <row r="96" spans="1:3" ht="12" customHeight="1">
      <c r="A96" s="303" t="s">
        <v>86</v>
      </c>
      <c r="B96" s="17" t="s">
        <v>123</v>
      </c>
      <c r="C96" s="183">
        <v>26340</v>
      </c>
    </row>
    <row r="97" spans="1:3" ht="12" customHeight="1">
      <c r="A97" s="303" t="s">
        <v>79</v>
      </c>
      <c r="B97" s="6" t="s">
        <v>300</v>
      </c>
      <c r="C97" s="183"/>
    </row>
    <row r="98" spans="1:3" ht="12" customHeight="1">
      <c r="A98" s="303" t="s">
        <v>80</v>
      </c>
      <c r="B98" s="83" t="s">
        <v>301</v>
      </c>
      <c r="C98" s="183"/>
    </row>
    <row r="99" spans="1:3" ht="12" customHeight="1">
      <c r="A99" s="303" t="s">
        <v>87</v>
      </c>
      <c r="B99" s="84" t="s">
        <v>302</v>
      </c>
      <c r="C99" s="183"/>
    </row>
    <row r="100" spans="1:3" ht="12" customHeight="1">
      <c r="A100" s="303" t="s">
        <v>88</v>
      </c>
      <c r="B100" s="84" t="s">
        <v>303</v>
      </c>
      <c r="C100" s="183"/>
    </row>
    <row r="101" spans="1:3" ht="12" customHeight="1">
      <c r="A101" s="303" t="s">
        <v>89</v>
      </c>
      <c r="B101" s="83" t="s">
        <v>304</v>
      </c>
      <c r="C101" s="183">
        <v>26340</v>
      </c>
    </row>
    <row r="102" spans="1:3" ht="12" customHeight="1">
      <c r="A102" s="303" t="s">
        <v>90</v>
      </c>
      <c r="B102" s="83" t="s">
        <v>305</v>
      </c>
      <c r="C102" s="183"/>
    </row>
    <row r="103" spans="1:3" ht="12" customHeight="1">
      <c r="A103" s="303" t="s">
        <v>92</v>
      </c>
      <c r="B103" s="84" t="s">
        <v>306</v>
      </c>
      <c r="C103" s="183"/>
    </row>
    <row r="104" spans="1:3" ht="12" customHeight="1">
      <c r="A104" s="312" t="s">
        <v>124</v>
      </c>
      <c r="B104" s="85" t="s">
        <v>307</v>
      </c>
      <c r="C104" s="183"/>
    </row>
    <row r="105" spans="1:3" ht="12" customHeight="1">
      <c r="A105" s="303" t="s">
        <v>297</v>
      </c>
      <c r="B105" s="85" t="s">
        <v>308</v>
      </c>
      <c r="C105" s="183"/>
    </row>
    <row r="106" spans="1:3" ht="12" customHeight="1" thickBot="1">
      <c r="A106" s="313" t="s">
        <v>298</v>
      </c>
      <c r="B106" s="86" t="s">
        <v>309</v>
      </c>
      <c r="C106" s="187"/>
    </row>
    <row r="107" spans="1:3" ht="12" customHeight="1" thickBot="1">
      <c r="A107" s="27" t="s">
        <v>11</v>
      </c>
      <c r="B107" s="25" t="s">
        <v>310</v>
      </c>
      <c r="C107" s="179">
        <f>+C108+C110+C112</f>
        <v>6350</v>
      </c>
    </row>
    <row r="108" spans="1:3" ht="12" customHeight="1">
      <c r="A108" s="302" t="s">
        <v>81</v>
      </c>
      <c r="B108" s="6" t="s">
        <v>160</v>
      </c>
      <c r="C108" s="182"/>
    </row>
    <row r="109" spans="1:3" ht="12" customHeight="1">
      <c r="A109" s="302" t="s">
        <v>82</v>
      </c>
      <c r="B109" s="10" t="s">
        <v>314</v>
      </c>
      <c r="C109" s="182"/>
    </row>
    <row r="110" spans="1:3" ht="12" customHeight="1">
      <c r="A110" s="302" t="s">
        <v>83</v>
      </c>
      <c r="B110" s="10" t="s">
        <v>125</v>
      </c>
      <c r="C110" s="181">
        <v>6350</v>
      </c>
    </row>
    <row r="111" spans="1:3" ht="12" customHeight="1">
      <c r="A111" s="302" t="s">
        <v>84</v>
      </c>
      <c r="B111" s="10" t="s">
        <v>315</v>
      </c>
      <c r="C111" s="172"/>
    </row>
    <row r="112" spans="1:3" ht="12" customHeight="1">
      <c r="A112" s="302" t="s">
        <v>85</v>
      </c>
      <c r="B112" s="176" t="s">
        <v>163</v>
      </c>
      <c r="C112" s="172"/>
    </row>
    <row r="113" spans="1:3" ht="12" customHeight="1">
      <c r="A113" s="302" t="s">
        <v>91</v>
      </c>
      <c r="B113" s="175" t="s">
        <v>423</v>
      </c>
      <c r="C113" s="172"/>
    </row>
    <row r="114" spans="1:3" ht="12" customHeight="1">
      <c r="A114" s="302" t="s">
        <v>93</v>
      </c>
      <c r="B114" s="280" t="s">
        <v>320</v>
      </c>
      <c r="C114" s="172"/>
    </row>
    <row r="115" spans="1:3" ht="12" customHeight="1">
      <c r="A115" s="302" t="s">
        <v>126</v>
      </c>
      <c r="B115" s="84" t="s">
        <v>303</v>
      </c>
      <c r="C115" s="172"/>
    </row>
    <row r="116" spans="1:3" ht="12" customHeight="1">
      <c r="A116" s="302" t="s">
        <v>127</v>
      </c>
      <c r="B116" s="84" t="s">
        <v>319</v>
      </c>
      <c r="C116" s="172"/>
    </row>
    <row r="117" spans="1:3" ht="12" customHeight="1">
      <c r="A117" s="302" t="s">
        <v>128</v>
      </c>
      <c r="B117" s="84" t="s">
        <v>318</v>
      </c>
      <c r="C117" s="172"/>
    </row>
    <row r="118" spans="1:3" ht="12" customHeight="1">
      <c r="A118" s="302" t="s">
        <v>311</v>
      </c>
      <c r="B118" s="84" t="s">
        <v>306</v>
      </c>
      <c r="C118" s="172"/>
    </row>
    <row r="119" spans="1:3" ht="12" customHeight="1">
      <c r="A119" s="302" t="s">
        <v>312</v>
      </c>
      <c r="B119" s="84" t="s">
        <v>317</v>
      </c>
      <c r="C119" s="172"/>
    </row>
    <row r="120" spans="1:3" ht="12" customHeight="1" thickBot="1">
      <c r="A120" s="312" t="s">
        <v>313</v>
      </c>
      <c r="B120" s="84" t="s">
        <v>316</v>
      </c>
      <c r="C120" s="173"/>
    </row>
    <row r="121" spans="1:3" ht="12" customHeight="1" thickBot="1">
      <c r="A121" s="27" t="s">
        <v>12</v>
      </c>
      <c r="B121" s="71" t="s">
        <v>321</v>
      </c>
      <c r="C121" s="179">
        <f>+C122+C123</f>
        <v>0</v>
      </c>
    </row>
    <row r="122" spans="1:3" ht="12" customHeight="1">
      <c r="A122" s="302" t="s">
        <v>64</v>
      </c>
      <c r="B122" s="7" t="s">
        <v>51</v>
      </c>
      <c r="C122" s="182"/>
    </row>
    <row r="123" spans="1:3" ht="12" customHeight="1" thickBot="1">
      <c r="A123" s="304" t="s">
        <v>65</v>
      </c>
      <c r="B123" s="10" t="s">
        <v>52</v>
      </c>
      <c r="C123" s="183"/>
    </row>
    <row r="124" spans="1:3" ht="12" customHeight="1" thickBot="1">
      <c r="A124" s="27" t="s">
        <v>13</v>
      </c>
      <c r="B124" s="71" t="s">
        <v>322</v>
      </c>
      <c r="C124" s="179">
        <f>+C91+C107+C121</f>
        <v>57042</v>
      </c>
    </row>
    <row r="125" spans="1:3" ht="12" customHeight="1" thickBot="1">
      <c r="A125" s="27" t="s">
        <v>14</v>
      </c>
      <c r="B125" s="71" t="s">
        <v>323</v>
      </c>
      <c r="C125" s="179">
        <f>+C126+C127+C128</f>
        <v>2200</v>
      </c>
    </row>
    <row r="126" spans="1:3" s="66" customFormat="1" ht="12" customHeight="1">
      <c r="A126" s="302" t="s">
        <v>68</v>
      </c>
      <c r="B126" s="7" t="s">
        <v>324</v>
      </c>
      <c r="C126" s="172"/>
    </row>
    <row r="127" spans="1:3" ht="12" customHeight="1">
      <c r="A127" s="302" t="s">
        <v>69</v>
      </c>
      <c r="B127" s="7" t="s">
        <v>325</v>
      </c>
      <c r="C127" s="172"/>
    </row>
    <row r="128" spans="1:3" ht="12" customHeight="1" thickBot="1">
      <c r="A128" s="312" t="s">
        <v>70</v>
      </c>
      <c r="B128" s="5" t="s">
        <v>326</v>
      </c>
      <c r="C128" s="172">
        <v>2200</v>
      </c>
    </row>
    <row r="129" spans="1:3" ht="12" customHeight="1" thickBot="1">
      <c r="A129" s="27" t="s">
        <v>15</v>
      </c>
      <c r="B129" s="71" t="s">
        <v>387</v>
      </c>
      <c r="C129" s="179">
        <f>+C130+C131+C132+C133</f>
        <v>0</v>
      </c>
    </row>
    <row r="130" spans="1:3" ht="12" customHeight="1">
      <c r="A130" s="302" t="s">
        <v>71</v>
      </c>
      <c r="B130" s="7" t="s">
        <v>327</v>
      </c>
      <c r="C130" s="172"/>
    </row>
    <row r="131" spans="1:3" ht="12" customHeight="1">
      <c r="A131" s="302" t="s">
        <v>72</v>
      </c>
      <c r="B131" s="7" t="s">
        <v>328</v>
      </c>
      <c r="C131" s="172"/>
    </row>
    <row r="132" spans="1:3" ht="12" customHeight="1">
      <c r="A132" s="302" t="s">
        <v>231</v>
      </c>
      <c r="B132" s="7" t="s">
        <v>329</v>
      </c>
      <c r="C132" s="172"/>
    </row>
    <row r="133" spans="1:3" s="66" customFormat="1" ht="12" customHeight="1" thickBot="1">
      <c r="A133" s="312" t="s">
        <v>232</v>
      </c>
      <c r="B133" s="5" t="s">
        <v>330</v>
      </c>
      <c r="C133" s="172"/>
    </row>
    <row r="134" spans="1:11" ht="12" customHeight="1" thickBot="1">
      <c r="A134" s="27" t="s">
        <v>16</v>
      </c>
      <c r="B134" s="71" t="s">
        <v>331</v>
      </c>
      <c r="C134" s="185">
        <f>+C135+C136+C137+C138</f>
        <v>23046</v>
      </c>
      <c r="K134" s="155"/>
    </row>
    <row r="135" spans="1:3" ht="12.75">
      <c r="A135" s="302" t="s">
        <v>73</v>
      </c>
      <c r="B135" s="7" t="s">
        <v>332</v>
      </c>
      <c r="C135" s="172"/>
    </row>
    <row r="136" spans="1:3" ht="12" customHeight="1">
      <c r="A136" s="302" t="s">
        <v>74</v>
      </c>
      <c r="B136" s="7" t="s">
        <v>342</v>
      </c>
      <c r="C136" s="172"/>
    </row>
    <row r="137" spans="1:3" s="66" customFormat="1" ht="12" customHeight="1">
      <c r="A137" s="302" t="s">
        <v>243</v>
      </c>
      <c r="B137" s="7" t="s">
        <v>333</v>
      </c>
      <c r="C137" s="172"/>
    </row>
    <row r="138" spans="1:3" s="66" customFormat="1" ht="12" customHeight="1" thickBot="1">
      <c r="A138" s="312" t="s">
        <v>244</v>
      </c>
      <c r="B138" s="5" t="s">
        <v>438</v>
      </c>
      <c r="C138" s="172">
        <v>23046</v>
      </c>
    </row>
    <row r="139" spans="1:3" s="66" customFormat="1" ht="12" customHeight="1" thickBot="1">
      <c r="A139" s="27" t="s">
        <v>17</v>
      </c>
      <c r="B139" s="71" t="s">
        <v>335</v>
      </c>
      <c r="C139" s="188">
        <f>+C140+C141+C142+C143</f>
        <v>0</v>
      </c>
    </row>
    <row r="140" spans="1:3" s="66" customFormat="1" ht="12" customHeight="1">
      <c r="A140" s="302" t="s">
        <v>119</v>
      </c>
      <c r="B140" s="7" t="s">
        <v>336</v>
      </c>
      <c r="C140" s="172"/>
    </row>
    <row r="141" spans="1:3" s="66" customFormat="1" ht="12" customHeight="1">
      <c r="A141" s="302" t="s">
        <v>120</v>
      </c>
      <c r="B141" s="7" t="s">
        <v>337</v>
      </c>
      <c r="C141" s="172"/>
    </row>
    <row r="142" spans="1:3" s="66" customFormat="1" ht="12" customHeight="1">
      <c r="A142" s="302" t="s">
        <v>162</v>
      </c>
      <c r="B142" s="7" t="s">
        <v>338</v>
      </c>
      <c r="C142" s="172"/>
    </row>
    <row r="143" spans="1:3" ht="12.75" customHeight="1" thickBot="1">
      <c r="A143" s="302" t="s">
        <v>246</v>
      </c>
      <c r="B143" s="7" t="s">
        <v>339</v>
      </c>
      <c r="C143" s="172"/>
    </row>
    <row r="144" spans="1:3" ht="12" customHeight="1" thickBot="1">
      <c r="A144" s="27" t="s">
        <v>18</v>
      </c>
      <c r="B144" s="71" t="s">
        <v>340</v>
      </c>
      <c r="C144" s="296">
        <f>+C125+C129+C134+C139</f>
        <v>25246</v>
      </c>
    </row>
    <row r="145" spans="1:3" ht="15" customHeight="1" thickBot="1">
      <c r="A145" s="314" t="s">
        <v>19</v>
      </c>
      <c r="B145" s="258" t="s">
        <v>341</v>
      </c>
      <c r="C145" s="296">
        <f>+C124+C144</f>
        <v>82288</v>
      </c>
    </row>
    <row r="146" spans="1:3" ht="13.5" thickBot="1">
      <c r="A146" s="264"/>
      <c r="B146" s="265"/>
      <c r="C146" s="266"/>
    </row>
    <row r="147" spans="1:3" ht="15" customHeight="1" thickBot="1">
      <c r="A147" s="152" t="s">
        <v>140</v>
      </c>
      <c r="B147" s="153"/>
      <c r="C147" s="69"/>
    </row>
    <row r="148" spans="1:3" ht="14.25" customHeight="1" thickBot="1">
      <c r="A148" s="152" t="s">
        <v>141</v>
      </c>
      <c r="B148" s="153"/>
      <c r="C148" s="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29"/>
      <c r="B1" s="131"/>
      <c r="C1" s="154" t="s">
        <v>449</v>
      </c>
    </row>
    <row r="2" spans="1:3" s="62" customFormat="1" ht="21" customHeight="1">
      <c r="A2" s="274" t="s">
        <v>55</v>
      </c>
      <c r="B2" s="240" t="s">
        <v>156</v>
      </c>
      <c r="C2" s="242" t="s">
        <v>43</v>
      </c>
    </row>
    <row r="3" spans="1:3" s="62" customFormat="1" ht="16.5" thickBot="1">
      <c r="A3" s="132" t="s">
        <v>137</v>
      </c>
      <c r="B3" s="241" t="s">
        <v>425</v>
      </c>
      <c r="C3" s="243">
        <v>3</v>
      </c>
    </row>
    <row r="4" spans="1:3" s="63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244" t="s">
        <v>46</v>
      </c>
    </row>
    <row r="6" spans="1:3" s="55" customFormat="1" ht="12.75" customHeight="1" thickBot="1">
      <c r="A6" s="122">
        <v>1</v>
      </c>
      <c r="B6" s="123">
        <v>2</v>
      </c>
      <c r="C6" s="124">
        <v>3</v>
      </c>
    </row>
    <row r="7" spans="1:3" s="55" customFormat="1" ht="15.75" customHeight="1" thickBot="1">
      <c r="A7" s="137"/>
      <c r="B7" s="138" t="s">
        <v>47</v>
      </c>
      <c r="C7" s="245"/>
    </row>
    <row r="8" spans="1:3" s="55" customFormat="1" ht="12" customHeight="1" thickBot="1">
      <c r="A8" s="27" t="s">
        <v>10</v>
      </c>
      <c r="B8" s="19" t="s">
        <v>187</v>
      </c>
      <c r="C8" s="179">
        <f>+C9+C10+C11+C12+C13+C14</f>
        <v>0</v>
      </c>
    </row>
    <row r="9" spans="1:3" s="64" customFormat="1" ht="12" customHeight="1">
      <c r="A9" s="302" t="s">
        <v>75</v>
      </c>
      <c r="B9" s="284" t="s">
        <v>188</v>
      </c>
      <c r="C9" s="182"/>
    </row>
    <row r="10" spans="1:3" s="65" customFormat="1" ht="12" customHeight="1">
      <c r="A10" s="303" t="s">
        <v>76</v>
      </c>
      <c r="B10" s="285" t="s">
        <v>189</v>
      </c>
      <c r="C10" s="181"/>
    </row>
    <row r="11" spans="1:3" s="65" customFormat="1" ht="12" customHeight="1">
      <c r="A11" s="303" t="s">
        <v>77</v>
      </c>
      <c r="B11" s="285" t="s">
        <v>190</v>
      </c>
      <c r="C11" s="181"/>
    </row>
    <row r="12" spans="1:3" s="65" customFormat="1" ht="12" customHeight="1">
      <c r="A12" s="303" t="s">
        <v>78</v>
      </c>
      <c r="B12" s="285" t="s">
        <v>191</v>
      </c>
      <c r="C12" s="181"/>
    </row>
    <row r="13" spans="1:3" s="65" customFormat="1" ht="12" customHeight="1">
      <c r="A13" s="303" t="s">
        <v>95</v>
      </c>
      <c r="B13" s="285" t="s">
        <v>192</v>
      </c>
      <c r="C13" s="328"/>
    </row>
    <row r="14" spans="1:3" s="64" customFormat="1" ht="12" customHeight="1" thickBot="1">
      <c r="A14" s="304" t="s">
        <v>79</v>
      </c>
      <c r="B14" s="286" t="s">
        <v>193</v>
      </c>
      <c r="C14" s="329"/>
    </row>
    <row r="15" spans="1:3" s="64" customFormat="1" ht="12" customHeight="1" thickBot="1">
      <c r="A15" s="27" t="s">
        <v>11</v>
      </c>
      <c r="B15" s="174" t="s">
        <v>194</v>
      </c>
      <c r="C15" s="179">
        <f>+C16+C17+C18+C19+C20</f>
        <v>0</v>
      </c>
    </row>
    <row r="16" spans="1:3" s="64" customFormat="1" ht="12" customHeight="1">
      <c r="A16" s="302" t="s">
        <v>81</v>
      </c>
      <c r="B16" s="284" t="s">
        <v>195</v>
      </c>
      <c r="C16" s="182"/>
    </row>
    <row r="17" spans="1:3" s="64" customFormat="1" ht="12" customHeight="1">
      <c r="A17" s="303" t="s">
        <v>82</v>
      </c>
      <c r="B17" s="285" t="s">
        <v>196</v>
      </c>
      <c r="C17" s="181"/>
    </row>
    <row r="18" spans="1:3" s="64" customFormat="1" ht="12" customHeight="1">
      <c r="A18" s="303" t="s">
        <v>83</v>
      </c>
      <c r="B18" s="285" t="s">
        <v>417</v>
      </c>
      <c r="C18" s="181"/>
    </row>
    <row r="19" spans="1:3" s="64" customFormat="1" ht="12" customHeight="1">
      <c r="A19" s="303" t="s">
        <v>84</v>
      </c>
      <c r="B19" s="285" t="s">
        <v>418</v>
      </c>
      <c r="C19" s="181"/>
    </row>
    <row r="20" spans="1:3" s="64" customFormat="1" ht="12" customHeight="1">
      <c r="A20" s="303" t="s">
        <v>85</v>
      </c>
      <c r="B20" s="285" t="s">
        <v>197</v>
      </c>
      <c r="C20" s="181"/>
    </row>
    <row r="21" spans="1:3" s="65" customFormat="1" ht="12" customHeight="1" thickBot="1">
      <c r="A21" s="304" t="s">
        <v>91</v>
      </c>
      <c r="B21" s="286" t="s">
        <v>198</v>
      </c>
      <c r="C21" s="183"/>
    </row>
    <row r="22" spans="1:3" s="65" customFormat="1" ht="12" customHeight="1" thickBot="1">
      <c r="A22" s="27" t="s">
        <v>12</v>
      </c>
      <c r="B22" s="19" t="s">
        <v>199</v>
      </c>
      <c r="C22" s="179">
        <f>+C23+C24+C25+C26+C27</f>
        <v>35000</v>
      </c>
    </row>
    <row r="23" spans="1:3" s="65" customFormat="1" ht="12" customHeight="1">
      <c r="A23" s="302" t="s">
        <v>64</v>
      </c>
      <c r="B23" s="284" t="s">
        <v>200</v>
      </c>
      <c r="C23" s="182"/>
    </row>
    <row r="24" spans="1:3" s="64" customFormat="1" ht="12" customHeight="1">
      <c r="A24" s="303" t="s">
        <v>65</v>
      </c>
      <c r="B24" s="285" t="s">
        <v>201</v>
      </c>
      <c r="C24" s="181"/>
    </row>
    <row r="25" spans="1:3" s="65" customFormat="1" ht="12" customHeight="1">
      <c r="A25" s="303" t="s">
        <v>66</v>
      </c>
      <c r="B25" s="285" t="s">
        <v>419</v>
      </c>
      <c r="C25" s="181"/>
    </row>
    <row r="26" spans="1:3" s="65" customFormat="1" ht="12" customHeight="1">
      <c r="A26" s="303" t="s">
        <v>67</v>
      </c>
      <c r="B26" s="285" t="s">
        <v>420</v>
      </c>
      <c r="C26" s="181"/>
    </row>
    <row r="27" spans="1:3" s="65" customFormat="1" ht="12" customHeight="1">
      <c r="A27" s="303" t="s">
        <v>109</v>
      </c>
      <c r="B27" s="285" t="s">
        <v>202</v>
      </c>
      <c r="C27" s="181">
        <v>35000</v>
      </c>
    </row>
    <row r="28" spans="1:3" s="65" customFormat="1" ht="12" customHeight="1" thickBot="1">
      <c r="A28" s="304" t="s">
        <v>110</v>
      </c>
      <c r="B28" s="286" t="s">
        <v>203</v>
      </c>
      <c r="C28" s="183"/>
    </row>
    <row r="29" spans="1:3" s="65" customFormat="1" ht="12" customHeight="1" thickBot="1">
      <c r="A29" s="27" t="s">
        <v>111</v>
      </c>
      <c r="B29" s="19" t="s">
        <v>204</v>
      </c>
      <c r="C29" s="185">
        <f>+C30+C33+C34+C35</f>
        <v>0</v>
      </c>
    </row>
    <row r="30" spans="1:3" s="65" customFormat="1" ht="12" customHeight="1">
      <c r="A30" s="302" t="s">
        <v>205</v>
      </c>
      <c r="B30" s="284" t="s">
        <v>211</v>
      </c>
      <c r="C30" s="279">
        <f>+C31+C32</f>
        <v>0</v>
      </c>
    </row>
    <row r="31" spans="1:3" s="65" customFormat="1" ht="12" customHeight="1">
      <c r="A31" s="303" t="s">
        <v>206</v>
      </c>
      <c r="B31" s="285" t="s">
        <v>212</v>
      </c>
      <c r="C31" s="181"/>
    </row>
    <row r="32" spans="1:3" s="65" customFormat="1" ht="12" customHeight="1">
      <c r="A32" s="303" t="s">
        <v>207</v>
      </c>
      <c r="B32" s="285" t="s">
        <v>213</v>
      </c>
      <c r="C32" s="181"/>
    </row>
    <row r="33" spans="1:3" s="65" customFormat="1" ht="12" customHeight="1">
      <c r="A33" s="303" t="s">
        <v>208</v>
      </c>
      <c r="B33" s="285" t="s">
        <v>214</v>
      </c>
      <c r="C33" s="181"/>
    </row>
    <row r="34" spans="1:3" s="65" customFormat="1" ht="12" customHeight="1">
      <c r="A34" s="303" t="s">
        <v>209</v>
      </c>
      <c r="B34" s="285" t="s">
        <v>215</v>
      </c>
      <c r="C34" s="181"/>
    </row>
    <row r="35" spans="1:3" s="65" customFormat="1" ht="12" customHeight="1" thickBot="1">
      <c r="A35" s="304" t="s">
        <v>210</v>
      </c>
      <c r="B35" s="286" t="s">
        <v>216</v>
      </c>
      <c r="C35" s="183"/>
    </row>
    <row r="36" spans="1:3" s="65" customFormat="1" ht="12" customHeight="1" thickBot="1">
      <c r="A36" s="27" t="s">
        <v>14</v>
      </c>
      <c r="B36" s="19" t="s">
        <v>217</v>
      </c>
      <c r="C36" s="179">
        <f>SUM(C37:C46)</f>
        <v>27260</v>
      </c>
    </row>
    <row r="37" spans="1:3" s="65" customFormat="1" ht="12" customHeight="1">
      <c r="A37" s="302" t="s">
        <v>68</v>
      </c>
      <c r="B37" s="284" t="s">
        <v>220</v>
      </c>
      <c r="C37" s="182"/>
    </row>
    <row r="38" spans="1:3" s="65" customFormat="1" ht="12" customHeight="1">
      <c r="A38" s="303" t="s">
        <v>69</v>
      </c>
      <c r="B38" s="285" t="s">
        <v>221</v>
      </c>
      <c r="C38" s="181"/>
    </row>
    <row r="39" spans="1:3" s="65" customFormat="1" ht="12" customHeight="1">
      <c r="A39" s="303" t="s">
        <v>70</v>
      </c>
      <c r="B39" s="285" t="s">
        <v>222</v>
      </c>
      <c r="C39" s="181">
        <v>1480</v>
      </c>
    </row>
    <row r="40" spans="1:3" s="65" customFormat="1" ht="12" customHeight="1">
      <c r="A40" s="303" t="s">
        <v>113</v>
      </c>
      <c r="B40" s="285" t="s">
        <v>223</v>
      </c>
      <c r="C40" s="181">
        <v>20299</v>
      </c>
    </row>
    <row r="41" spans="1:3" s="65" customFormat="1" ht="12" customHeight="1">
      <c r="A41" s="303" t="s">
        <v>114</v>
      </c>
      <c r="B41" s="285" t="s">
        <v>224</v>
      </c>
      <c r="C41" s="181"/>
    </row>
    <row r="42" spans="1:3" s="65" customFormat="1" ht="12" customHeight="1">
      <c r="A42" s="303" t="s">
        <v>115</v>
      </c>
      <c r="B42" s="285" t="s">
        <v>225</v>
      </c>
      <c r="C42" s="181">
        <v>5481</v>
      </c>
    </row>
    <row r="43" spans="1:3" s="65" customFormat="1" ht="12" customHeight="1">
      <c r="A43" s="303" t="s">
        <v>116</v>
      </c>
      <c r="B43" s="285" t="s">
        <v>226</v>
      </c>
      <c r="C43" s="181"/>
    </row>
    <row r="44" spans="1:3" s="65" customFormat="1" ht="12" customHeight="1">
      <c r="A44" s="303" t="s">
        <v>117</v>
      </c>
      <c r="B44" s="285" t="s">
        <v>227</v>
      </c>
      <c r="C44" s="181"/>
    </row>
    <row r="45" spans="1:3" s="65" customFormat="1" ht="12" customHeight="1">
      <c r="A45" s="303" t="s">
        <v>218</v>
      </c>
      <c r="B45" s="285" t="s">
        <v>228</v>
      </c>
      <c r="C45" s="184"/>
    </row>
    <row r="46" spans="1:3" s="65" customFormat="1" ht="12" customHeight="1" thickBot="1">
      <c r="A46" s="304" t="s">
        <v>219</v>
      </c>
      <c r="B46" s="286" t="s">
        <v>229</v>
      </c>
      <c r="C46" s="273"/>
    </row>
    <row r="47" spans="1:3" s="65" customFormat="1" ht="12" customHeight="1" thickBot="1">
      <c r="A47" s="27" t="s">
        <v>15</v>
      </c>
      <c r="B47" s="19" t="s">
        <v>230</v>
      </c>
      <c r="C47" s="179">
        <f>SUM(C48:C52)</f>
        <v>0</v>
      </c>
    </row>
    <row r="48" spans="1:3" s="65" customFormat="1" ht="12" customHeight="1">
      <c r="A48" s="302" t="s">
        <v>71</v>
      </c>
      <c r="B48" s="284" t="s">
        <v>234</v>
      </c>
      <c r="C48" s="330"/>
    </row>
    <row r="49" spans="1:3" s="65" customFormat="1" ht="12" customHeight="1">
      <c r="A49" s="303" t="s">
        <v>72</v>
      </c>
      <c r="B49" s="285" t="s">
        <v>235</v>
      </c>
      <c r="C49" s="184"/>
    </row>
    <row r="50" spans="1:3" s="65" customFormat="1" ht="12" customHeight="1">
      <c r="A50" s="303" t="s">
        <v>231</v>
      </c>
      <c r="B50" s="285" t="s">
        <v>236</v>
      </c>
      <c r="C50" s="184"/>
    </row>
    <row r="51" spans="1:3" s="65" customFormat="1" ht="12" customHeight="1">
      <c r="A51" s="303" t="s">
        <v>232</v>
      </c>
      <c r="B51" s="285" t="s">
        <v>237</v>
      </c>
      <c r="C51" s="184"/>
    </row>
    <row r="52" spans="1:3" s="65" customFormat="1" ht="12" customHeight="1" thickBot="1">
      <c r="A52" s="304" t="s">
        <v>233</v>
      </c>
      <c r="B52" s="286" t="s">
        <v>238</v>
      </c>
      <c r="C52" s="273"/>
    </row>
    <row r="53" spans="1:3" s="65" customFormat="1" ht="12" customHeight="1" thickBot="1">
      <c r="A53" s="27" t="s">
        <v>118</v>
      </c>
      <c r="B53" s="19" t="s">
        <v>239</v>
      </c>
      <c r="C53" s="179">
        <f>SUM(C54:C56)</f>
        <v>0</v>
      </c>
    </row>
    <row r="54" spans="1:3" s="65" customFormat="1" ht="12" customHeight="1">
      <c r="A54" s="302" t="s">
        <v>73</v>
      </c>
      <c r="B54" s="284" t="s">
        <v>240</v>
      </c>
      <c r="C54" s="182"/>
    </row>
    <row r="55" spans="1:3" s="65" customFormat="1" ht="12" customHeight="1">
      <c r="A55" s="303" t="s">
        <v>74</v>
      </c>
      <c r="B55" s="285" t="s">
        <v>421</v>
      </c>
      <c r="C55" s="181"/>
    </row>
    <row r="56" spans="1:3" s="65" customFormat="1" ht="12" customHeight="1">
      <c r="A56" s="303" t="s">
        <v>243</v>
      </c>
      <c r="B56" s="285" t="s">
        <v>241</v>
      </c>
      <c r="C56" s="181"/>
    </row>
    <row r="57" spans="1:3" s="65" customFormat="1" ht="12" customHeight="1" thickBot="1">
      <c r="A57" s="304" t="s">
        <v>244</v>
      </c>
      <c r="B57" s="286" t="s">
        <v>242</v>
      </c>
      <c r="C57" s="183"/>
    </row>
    <row r="58" spans="1:3" s="65" customFormat="1" ht="12" customHeight="1" thickBot="1">
      <c r="A58" s="27" t="s">
        <v>17</v>
      </c>
      <c r="B58" s="174" t="s">
        <v>245</v>
      </c>
      <c r="C58" s="179">
        <f>SUM(C59:C61)</f>
        <v>0</v>
      </c>
    </row>
    <row r="59" spans="1:3" s="65" customFormat="1" ht="12" customHeight="1">
      <c r="A59" s="302" t="s">
        <v>119</v>
      </c>
      <c r="B59" s="284" t="s">
        <v>247</v>
      </c>
      <c r="C59" s="184"/>
    </row>
    <row r="60" spans="1:3" s="65" customFormat="1" ht="12" customHeight="1">
      <c r="A60" s="303" t="s">
        <v>120</v>
      </c>
      <c r="B60" s="285" t="s">
        <v>422</v>
      </c>
      <c r="C60" s="184"/>
    </row>
    <row r="61" spans="1:3" s="65" customFormat="1" ht="12" customHeight="1">
      <c r="A61" s="303" t="s">
        <v>162</v>
      </c>
      <c r="B61" s="285" t="s">
        <v>248</v>
      </c>
      <c r="C61" s="184"/>
    </row>
    <row r="62" spans="1:3" s="65" customFormat="1" ht="12" customHeight="1" thickBot="1">
      <c r="A62" s="304" t="s">
        <v>246</v>
      </c>
      <c r="B62" s="286" t="s">
        <v>249</v>
      </c>
      <c r="C62" s="184"/>
    </row>
    <row r="63" spans="1:3" s="65" customFormat="1" ht="12" customHeight="1" thickBot="1">
      <c r="A63" s="27" t="s">
        <v>18</v>
      </c>
      <c r="B63" s="19" t="s">
        <v>250</v>
      </c>
      <c r="C63" s="185">
        <f>+C8+C15+C22+C29+C36+C47+C53+C58</f>
        <v>62260</v>
      </c>
    </row>
    <row r="64" spans="1:3" s="65" customFormat="1" ht="12" customHeight="1" thickBot="1">
      <c r="A64" s="305" t="s">
        <v>388</v>
      </c>
      <c r="B64" s="174" t="s">
        <v>252</v>
      </c>
      <c r="C64" s="179">
        <f>SUM(C65:C67)</f>
        <v>0</v>
      </c>
    </row>
    <row r="65" spans="1:3" s="65" customFormat="1" ht="12" customHeight="1">
      <c r="A65" s="302" t="s">
        <v>285</v>
      </c>
      <c r="B65" s="284" t="s">
        <v>253</v>
      </c>
      <c r="C65" s="184"/>
    </row>
    <row r="66" spans="1:3" s="65" customFormat="1" ht="12" customHeight="1">
      <c r="A66" s="303" t="s">
        <v>294</v>
      </c>
      <c r="B66" s="285" t="s">
        <v>254</v>
      </c>
      <c r="C66" s="184"/>
    </row>
    <row r="67" spans="1:3" s="65" customFormat="1" ht="12" customHeight="1" thickBot="1">
      <c r="A67" s="304" t="s">
        <v>295</v>
      </c>
      <c r="B67" s="288" t="s">
        <v>255</v>
      </c>
      <c r="C67" s="184"/>
    </row>
    <row r="68" spans="1:3" s="65" customFormat="1" ht="12" customHeight="1" thickBot="1">
      <c r="A68" s="305" t="s">
        <v>256</v>
      </c>
      <c r="B68" s="174" t="s">
        <v>257</v>
      </c>
      <c r="C68" s="179">
        <f>SUM(C69:C72)</f>
        <v>0</v>
      </c>
    </row>
    <row r="69" spans="1:3" s="65" customFormat="1" ht="12" customHeight="1">
      <c r="A69" s="302" t="s">
        <v>96</v>
      </c>
      <c r="B69" s="284" t="s">
        <v>258</v>
      </c>
      <c r="C69" s="184"/>
    </row>
    <row r="70" spans="1:3" s="65" customFormat="1" ht="12" customHeight="1">
      <c r="A70" s="303" t="s">
        <v>97</v>
      </c>
      <c r="B70" s="285" t="s">
        <v>259</v>
      </c>
      <c r="C70" s="184"/>
    </row>
    <row r="71" spans="1:3" s="65" customFormat="1" ht="12" customHeight="1">
      <c r="A71" s="303" t="s">
        <v>286</v>
      </c>
      <c r="B71" s="285" t="s">
        <v>260</v>
      </c>
      <c r="C71" s="184"/>
    </row>
    <row r="72" spans="1:3" s="65" customFormat="1" ht="12" customHeight="1" thickBot="1">
      <c r="A72" s="304" t="s">
        <v>287</v>
      </c>
      <c r="B72" s="286" t="s">
        <v>261</v>
      </c>
      <c r="C72" s="184"/>
    </row>
    <row r="73" spans="1:3" s="65" customFormat="1" ht="12" customHeight="1" thickBot="1">
      <c r="A73" s="305" t="s">
        <v>262</v>
      </c>
      <c r="B73" s="174" t="s">
        <v>263</v>
      </c>
      <c r="C73" s="179">
        <f>SUM(C74:C75)</f>
        <v>4854</v>
      </c>
    </row>
    <row r="74" spans="1:3" s="65" customFormat="1" ht="12" customHeight="1">
      <c r="A74" s="302" t="s">
        <v>288</v>
      </c>
      <c r="B74" s="284" t="s">
        <v>264</v>
      </c>
      <c r="C74" s="184">
        <v>4854</v>
      </c>
    </row>
    <row r="75" spans="1:3" s="65" customFormat="1" ht="12" customHeight="1" thickBot="1">
      <c r="A75" s="304" t="s">
        <v>289</v>
      </c>
      <c r="B75" s="286" t="s">
        <v>265</v>
      </c>
      <c r="C75" s="184"/>
    </row>
    <row r="76" spans="1:3" s="64" customFormat="1" ht="12" customHeight="1" thickBot="1">
      <c r="A76" s="305" t="s">
        <v>266</v>
      </c>
      <c r="B76" s="174" t="s">
        <v>267</v>
      </c>
      <c r="C76" s="179">
        <f>SUM(C77:C79)</f>
        <v>0</v>
      </c>
    </row>
    <row r="77" spans="1:3" s="65" customFormat="1" ht="12" customHeight="1">
      <c r="A77" s="302" t="s">
        <v>290</v>
      </c>
      <c r="B77" s="284" t="s">
        <v>268</v>
      </c>
      <c r="C77" s="184"/>
    </row>
    <row r="78" spans="1:3" s="65" customFormat="1" ht="12" customHeight="1">
      <c r="A78" s="303" t="s">
        <v>291</v>
      </c>
      <c r="B78" s="285" t="s">
        <v>269</v>
      </c>
      <c r="C78" s="184"/>
    </row>
    <row r="79" spans="1:3" s="65" customFormat="1" ht="12" customHeight="1" thickBot="1">
      <c r="A79" s="304" t="s">
        <v>292</v>
      </c>
      <c r="B79" s="286" t="s">
        <v>270</v>
      </c>
      <c r="C79" s="184"/>
    </row>
    <row r="80" spans="1:3" s="65" customFormat="1" ht="12" customHeight="1" thickBot="1">
      <c r="A80" s="305" t="s">
        <v>271</v>
      </c>
      <c r="B80" s="174" t="s">
        <v>293</v>
      </c>
      <c r="C80" s="179">
        <f>SUM(C81:C84)</f>
        <v>0</v>
      </c>
    </row>
    <row r="81" spans="1:3" s="65" customFormat="1" ht="12" customHeight="1">
      <c r="A81" s="306" t="s">
        <v>272</v>
      </c>
      <c r="B81" s="284" t="s">
        <v>273</v>
      </c>
      <c r="C81" s="184"/>
    </row>
    <row r="82" spans="1:3" s="65" customFormat="1" ht="12" customHeight="1">
      <c r="A82" s="307" t="s">
        <v>274</v>
      </c>
      <c r="B82" s="285" t="s">
        <v>275</v>
      </c>
      <c r="C82" s="184"/>
    </row>
    <row r="83" spans="1:3" s="65" customFormat="1" ht="12" customHeight="1">
      <c r="A83" s="307" t="s">
        <v>276</v>
      </c>
      <c r="B83" s="285" t="s">
        <v>277</v>
      </c>
      <c r="C83" s="184"/>
    </row>
    <row r="84" spans="1:3" s="64" customFormat="1" ht="12" customHeight="1" thickBot="1">
      <c r="A84" s="308" t="s">
        <v>278</v>
      </c>
      <c r="B84" s="286" t="s">
        <v>279</v>
      </c>
      <c r="C84" s="184"/>
    </row>
    <row r="85" spans="1:3" s="64" customFormat="1" ht="12" customHeight="1" thickBot="1">
      <c r="A85" s="305" t="s">
        <v>280</v>
      </c>
      <c r="B85" s="174" t="s">
        <v>281</v>
      </c>
      <c r="C85" s="331"/>
    </row>
    <row r="86" spans="1:3" s="64" customFormat="1" ht="12" customHeight="1" thickBot="1">
      <c r="A86" s="305" t="s">
        <v>282</v>
      </c>
      <c r="B86" s="292" t="s">
        <v>283</v>
      </c>
      <c r="C86" s="185">
        <f>+C64+C68+C73+C76+C80+C85</f>
        <v>4854</v>
      </c>
    </row>
    <row r="87" spans="1:3" s="64" customFormat="1" ht="12" customHeight="1" thickBot="1">
      <c r="A87" s="309" t="s">
        <v>296</v>
      </c>
      <c r="B87" s="294" t="s">
        <v>416</v>
      </c>
      <c r="C87" s="185">
        <f>+C63+C86</f>
        <v>67114</v>
      </c>
    </row>
    <row r="88" spans="1:3" s="65" customFormat="1" ht="15" customHeight="1">
      <c r="A88" s="143"/>
      <c r="B88" s="144"/>
      <c r="C88" s="250"/>
    </row>
    <row r="89" spans="1:3" ht="13.5" thickBot="1">
      <c r="A89" s="310"/>
      <c r="B89" s="146"/>
      <c r="C89" s="251"/>
    </row>
    <row r="90" spans="1:3" s="55" customFormat="1" ht="16.5" customHeight="1" thickBot="1">
      <c r="A90" s="147"/>
      <c r="B90" s="148" t="s">
        <v>49</v>
      </c>
      <c r="C90" s="252"/>
    </row>
    <row r="91" spans="1:3" s="66" customFormat="1" ht="12" customHeight="1" thickBot="1">
      <c r="A91" s="276" t="s">
        <v>10</v>
      </c>
      <c r="B91" s="26" t="s">
        <v>299</v>
      </c>
      <c r="C91" s="178">
        <f>SUM(C92:C96)</f>
        <v>24356</v>
      </c>
    </row>
    <row r="92" spans="1:3" ht="12" customHeight="1">
      <c r="A92" s="311" t="s">
        <v>75</v>
      </c>
      <c r="B92" s="8" t="s">
        <v>40</v>
      </c>
      <c r="C92" s="180">
        <v>10200</v>
      </c>
    </row>
    <row r="93" spans="1:3" ht="12" customHeight="1">
      <c r="A93" s="303" t="s">
        <v>76</v>
      </c>
      <c r="B93" s="6" t="s">
        <v>121</v>
      </c>
      <c r="C93" s="181">
        <v>2359</v>
      </c>
    </row>
    <row r="94" spans="1:3" ht="12" customHeight="1">
      <c r="A94" s="303" t="s">
        <v>77</v>
      </c>
      <c r="B94" s="6" t="s">
        <v>94</v>
      </c>
      <c r="C94" s="183">
        <v>7717</v>
      </c>
    </row>
    <row r="95" spans="1:3" ht="12" customHeight="1">
      <c r="A95" s="303" t="s">
        <v>78</v>
      </c>
      <c r="B95" s="9" t="s">
        <v>122</v>
      </c>
      <c r="C95" s="183"/>
    </row>
    <row r="96" spans="1:3" ht="12" customHeight="1">
      <c r="A96" s="303" t="s">
        <v>86</v>
      </c>
      <c r="B96" s="17" t="s">
        <v>123</v>
      </c>
      <c r="C96" s="183">
        <v>4080</v>
      </c>
    </row>
    <row r="97" spans="1:3" ht="12" customHeight="1">
      <c r="A97" s="303" t="s">
        <v>79</v>
      </c>
      <c r="B97" s="6" t="s">
        <v>300</v>
      </c>
      <c r="C97" s="183"/>
    </row>
    <row r="98" spans="1:3" ht="12" customHeight="1">
      <c r="A98" s="303" t="s">
        <v>80</v>
      </c>
      <c r="B98" s="83" t="s">
        <v>301</v>
      </c>
      <c r="C98" s="183"/>
    </row>
    <row r="99" spans="1:3" ht="12" customHeight="1">
      <c r="A99" s="303" t="s">
        <v>87</v>
      </c>
      <c r="B99" s="84" t="s">
        <v>302</v>
      </c>
      <c r="C99" s="183"/>
    </row>
    <row r="100" spans="1:3" ht="12" customHeight="1">
      <c r="A100" s="303" t="s">
        <v>88</v>
      </c>
      <c r="B100" s="84" t="s">
        <v>303</v>
      </c>
      <c r="C100" s="183"/>
    </row>
    <row r="101" spans="1:3" ht="12" customHeight="1">
      <c r="A101" s="303" t="s">
        <v>89</v>
      </c>
      <c r="B101" s="83" t="s">
        <v>304</v>
      </c>
      <c r="C101" s="183">
        <v>2380</v>
      </c>
    </row>
    <row r="102" spans="1:3" ht="12" customHeight="1">
      <c r="A102" s="303" t="s">
        <v>90</v>
      </c>
      <c r="B102" s="83" t="s">
        <v>305</v>
      </c>
      <c r="C102" s="183"/>
    </row>
    <row r="103" spans="1:3" ht="12" customHeight="1">
      <c r="A103" s="303" t="s">
        <v>92</v>
      </c>
      <c r="B103" s="84" t="s">
        <v>306</v>
      </c>
      <c r="C103" s="183"/>
    </row>
    <row r="104" spans="1:3" ht="12" customHeight="1">
      <c r="A104" s="312" t="s">
        <v>124</v>
      </c>
      <c r="B104" s="85" t="s">
        <v>307</v>
      </c>
      <c r="C104" s="183"/>
    </row>
    <row r="105" spans="1:3" ht="12" customHeight="1">
      <c r="A105" s="303" t="s">
        <v>297</v>
      </c>
      <c r="B105" s="85" t="s">
        <v>308</v>
      </c>
      <c r="C105" s="183">
        <v>400</v>
      </c>
    </row>
    <row r="106" spans="1:3" ht="12" customHeight="1" thickBot="1">
      <c r="A106" s="313" t="s">
        <v>298</v>
      </c>
      <c r="B106" s="86" t="s">
        <v>444</v>
      </c>
      <c r="C106" s="187">
        <v>1300</v>
      </c>
    </row>
    <row r="107" spans="1:3" ht="12" customHeight="1" thickBot="1">
      <c r="A107" s="27" t="s">
        <v>11</v>
      </c>
      <c r="B107" s="25" t="s">
        <v>310</v>
      </c>
      <c r="C107" s="179">
        <f>+C108+C110+C112</f>
        <v>11079</v>
      </c>
    </row>
    <row r="108" spans="1:3" ht="12" customHeight="1">
      <c r="A108" s="302" t="s">
        <v>81</v>
      </c>
      <c r="B108" s="6" t="s">
        <v>160</v>
      </c>
      <c r="C108" s="182">
        <v>3175</v>
      </c>
    </row>
    <row r="109" spans="1:3" ht="12" customHeight="1">
      <c r="A109" s="302" t="s">
        <v>82</v>
      </c>
      <c r="B109" s="10" t="s">
        <v>314</v>
      </c>
      <c r="C109" s="182"/>
    </row>
    <row r="110" spans="1:3" ht="12" customHeight="1">
      <c r="A110" s="302" t="s">
        <v>83</v>
      </c>
      <c r="B110" s="10" t="s">
        <v>125</v>
      </c>
      <c r="C110" s="181">
        <v>7904</v>
      </c>
    </row>
    <row r="111" spans="1:3" ht="12" customHeight="1">
      <c r="A111" s="302" t="s">
        <v>84</v>
      </c>
      <c r="B111" s="10" t="s">
        <v>315</v>
      </c>
      <c r="C111" s="172"/>
    </row>
    <row r="112" spans="1:3" ht="12" customHeight="1">
      <c r="A112" s="302" t="s">
        <v>85</v>
      </c>
      <c r="B112" s="176" t="s">
        <v>163</v>
      </c>
      <c r="C112" s="172"/>
    </row>
    <row r="113" spans="1:3" ht="12" customHeight="1">
      <c r="A113" s="302" t="s">
        <v>91</v>
      </c>
      <c r="B113" s="175" t="s">
        <v>423</v>
      </c>
      <c r="C113" s="172"/>
    </row>
    <row r="114" spans="1:3" ht="12" customHeight="1">
      <c r="A114" s="302" t="s">
        <v>93</v>
      </c>
      <c r="B114" s="280" t="s">
        <v>320</v>
      </c>
      <c r="C114" s="172"/>
    </row>
    <row r="115" spans="1:3" ht="12" customHeight="1">
      <c r="A115" s="302" t="s">
        <v>126</v>
      </c>
      <c r="B115" s="84" t="s">
        <v>303</v>
      </c>
      <c r="C115" s="172"/>
    </row>
    <row r="116" spans="1:3" ht="12" customHeight="1">
      <c r="A116" s="302" t="s">
        <v>127</v>
      </c>
      <c r="B116" s="84" t="s">
        <v>319</v>
      </c>
      <c r="C116" s="172"/>
    </row>
    <row r="117" spans="1:3" ht="12" customHeight="1">
      <c r="A117" s="302" t="s">
        <v>128</v>
      </c>
      <c r="B117" s="84" t="s">
        <v>318</v>
      </c>
      <c r="C117" s="172"/>
    </row>
    <row r="118" spans="1:3" ht="12" customHeight="1">
      <c r="A118" s="302" t="s">
        <v>311</v>
      </c>
      <c r="B118" s="84" t="s">
        <v>306</v>
      </c>
      <c r="C118" s="172"/>
    </row>
    <row r="119" spans="1:3" ht="12" customHeight="1">
      <c r="A119" s="302" t="s">
        <v>312</v>
      </c>
      <c r="B119" s="84" t="s">
        <v>317</v>
      </c>
      <c r="C119" s="172"/>
    </row>
    <row r="120" spans="1:3" ht="12" customHeight="1" thickBot="1">
      <c r="A120" s="312" t="s">
        <v>313</v>
      </c>
      <c r="B120" s="84" t="s">
        <v>443</v>
      </c>
      <c r="C120" s="173"/>
    </row>
    <row r="121" spans="1:3" ht="12" customHeight="1" thickBot="1">
      <c r="A121" s="27" t="s">
        <v>12</v>
      </c>
      <c r="B121" s="71" t="s">
        <v>321</v>
      </c>
      <c r="C121" s="179">
        <f>+C122+C123</f>
        <v>6462</v>
      </c>
    </row>
    <row r="122" spans="1:3" ht="12" customHeight="1">
      <c r="A122" s="302" t="s">
        <v>64</v>
      </c>
      <c r="B122" s="7" t="s">
        <v>51</v>
      </c>
      <c r="C122" s="182">
        <v>6462</v>
      </c>
    </row>
    <row r="123" spans="1:3" ht="12" customHeight="1" thickBot="1">
      <c r="A123" s="304" t="s">
        <v>65</v>
      </c>
      <c r="B123" s="10" t="s">
        <v>52</v>
      </c>
      <c r="C123" s="183"/>
    </row>
    <row r="124" spans="1:3" ht="12" customHeight="1" thickBot="1">
      <c r="A124" s="27" t="s">
        <v>13</v>
      </c>
      <c r="B124" s="71" t="s">
        <v>322</v>
      </c>
      <c r="C124" s="179">
        <f>+C91+C107+C121</f>
        <v>41897</v>
      </c>
    </row>
    <row r="125" spans="1:3" ht="12" customHeight="1" thickBot="1">
      <c r="A125" s="27" t="s">
        <v>14</v>
      </c>
      <c r="B125" s="71" t="s">
        <v>323</v>
      </c>
      <c r="C125" s="179">
        <f>+C126+C127+C128</f>
        <v>0</v>
      </c>
    </row>
    <row r="126" spans="1:3" s="66" customFormat="1" ht="12" customHeight="1">
      <c r="A126" s="302" t="s">
        <v>68</v>
      </c>
      <c r="B126" s="7" t="s">
        <v>324</v>
      </c>
      <c r="C126" s="172"/>
    </row>
    <row r="127" spans="1:3" ht="12" customHeight="1">
      <c r="A127" s="302" t="s">
        <v>69</v>
      </c>
      <c r="B127" s="7" t="s">
        <v>325</v>
      </c>
      <c r="C127" s="172"/>
    </row>
    <row r="128" spans="1:3" ht="12" customHeight="1" thickBot="1">
      <c r="A128" s="312" t="s">
        <v>70</v>
      </c>
      <c r="B128" s="5" t="s">
        <v>326</v>
      </c>
      <c r="C128" s="172"/>
    </row>
    <row r="129" spans="1:3" ht="12" customHeight="1" thickBot="1">
      <c r="A129" s="27" t="s">
        <v>15</v>
      </c>
      <c r="B129" s="71" t="s">
        <v>387</v>
      </c>
      <c r="C129" s="179">
        <f>+C130+C131+C132+C133</f>
        <v>0</v>
      </c>
    </row>
    <row r="130" spans="1:3" ht="12" customHeight="1">
      <c r="A130" s="302" t="s">
        <v>71</v>
      </c>
      <c r="B130" s="7" t="s">
        <v>327</v>
      </c>
      <c r="C130" s="172"/>
    </row>
    <row r="131" spans="1:3" ht="12" customHeight="1">
      <c r="A131" s="302" t="s">
        <v>72</v>
      </c>
      <c r="B131" s="7" t="s">
        <v>328</v>
      </c>
      <c r="C131" s="172"/>
    </row>
    <row r="132" spans="1:3" ht="12" customHeight="1">
      <c r="A132" s="302" t="s">
        <v>231</v>
      </c>
      <c r="B132" s="7" t="s">
        <v>329</v>
      </c>
      <c r="C132" s="172"/>
    </row>
    <row r="133" spans="1:3" s="66" customFormat="1" ht="12" customHeight="1" thickBot="1">
      <c r="A133" s="312" t="s">
        <v>232</v>
      </c>
      <c r="B133" s="5" t="s">
        <v>330</v>
      </c>
      <c r="C133" s="172"/>
    </row>
    <row r="134" spans="1:11" ht="12" customHeight="1" thickBot="1">
      <c r="A134" s="27" t="s">
        <v>16</v>
      </c>
      <c r="B134" s="71" t="s">
        <v>331</v>
      </c>
      <c r="C134" s="185">
        <f>+C135+C136+C137+C138</f>
        <v>0</v>
      </c>
      <c r="K134" s="155"/>
    </row>
    <row r="135" spans="1:3" ht="12.75">
      <c r="A135" s="302" t="s">
        <v>73</v>
      </c>
      <c r="B135" s="7" t="s">
        <v>332</v>
      </c>
      <c r="C135" s="172"/>
    </row>
    <row r="136" spans="1:3" ht="12" customHeight="1">
      <c r="A136" s="302" t="s">
        <v>74</v>
      </c>
      <c r="B136" s="7" t="s">
        <v>342</v>
      </c>
      <c r="C136" s="172"/>
    </row>
    <row r="137" spans="1:3" s="66" customFormat="1" ht="12" customHeight="1">
      <c r="A137" s="302" t="s">
        <v>243</v>
      </c>
      <c r="B137" s="7" t="s">
        <v>333</v>
      </c>
      <c r="C137" s="172"/>
    </row>
    <row r="138" spans="1:3" s="66" customFormat="1" ht="12" customHeight="1" thickBot="1">
      <c r="A138" s="312" t="s">
        <v>244</v>
      </c>
      <c r="B138" s="5" t="s">
        <v>334</v>
      </c>
      <c r="C138" s="172"/>
    </row>
    <row r="139" spans="1:3" s="66" customFormat="1" ht="12" customHeight="1" thickBot="1">
      <c r="A139" s="27" t="s">
        <v>17</v>
      </c>
      <c r="B139" s="71" t="s">
        <v>335</v>
      </c>
      <c r="C139" s="188">
        <f>+C140+C141+C142+C143</f>
        <v>0</v>
      </c>
    </row>
    <row r="140" spans="1:3" s="66" customFormat="1" ht="12" customHeight="1">
      <c r="A140" s="302" t="s">
        <v>119</v>
      </c>
      <c r="B140" s="7" t="s">
        <v>336</v>
      </c>
      <c r="C140" s="172"/>
    </row>
    <row r="141" spans="1:3" s="66" customFormat="1" ht="12" customHeight="1">
      <c r="A141" s="302" t="s">
        <v>120</v>
      </c>
      <c r="B141" s="7" t="s">
        <v>337</v>
      </c>
      <c r="C141" s="172"/>
    </row>
    <row r="142" spans="1:3" s="66" customFormat="1" ht="12" customHeight="1">
      <c r="A142" s="302" t="s">
        <v>162</v>
      </c>
      <c r="B142" s="7" t="s">
        <v>338</v>
      </c>
      <c r="C142" s="172"/>
    </row>
    <row r="143" spans="1:3" ht="12.75" customHeight="1" thickBot="1">
      <c r="A143" s="302" t="s">
        <v>246</v>
      </c>
      <c r="B143" s="7" t="s">
        <v>339</v>
      </c>
      <c r="C143" s="172"/>
    </row>
    <row r="144" spans="1:3" ht="12" customHeight="1" thickBot="1">
      <c r="A144" s="27" t="s">
        <v>18</v>
      </c>
      <c r="B144" s="71" t="s">
        <v>340</v>
      </c>
      <c r="C144" s="296">
        <f>+C125+C129+C134+C139</f>
        <v>0</v>
      </c>
    </row>
    <row r="145" spans="1:3" ht="15" customHeight="1" thickBot="1">
      <c r="A145" s="314" t="s">
        <v>19</v>
      </c>
      <c r="B145" s="258" t="s">
        <v>341</v>
      </c>
      <c r="C145" s="296">
        <f>+C124+C144</f>
        <v>41897</v>
      </c>
    </row>
    <row r="146" spans="1:3" ht="13.5" thickBot="1">
      <c r="A146" s="264"/>
      <c r="B146" s="265"/>
      <c r="C146" s="266"/>
    </row>
    <row r="147" spans="1:3" ht="15" customHeight="1" thickBot="1">
      <c r="A147" s="152" t="s">
        <v>140</v>
      </c>
      <c r="B147" s="153"/>
      <c r="C147" s="69"/>
    </row>
    <row r="148" spans="1:3" ht="14.25" customHeight="1" thickBot="1">
      <c r="A148" s="152" t="s">
        <v>141</v>
      </c>
      <c r="B148" s="153"/>
      <c r="C148" s="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29"/>
      <c r="B1" s="131"/>
      <c r="C1" s="154" t="s">
        <v>450</v>
      </c>
    </row>
    <row r="2" spans="1:3" s="62" customFormat="1" ht="21" customHeight="1">
      <c r="A2" s="274" t="s">
        <v>55</v>
      </c>
      <c r="B2" s="240" t="s">
        <v>156</v>
      </c>
      <c r="C2" s="242" t="s">
        <v>43</v>
      </c>
    </row>
    <row r="3" spans="1:3" s="62" customFormat="1" ht="16.5" thickBot="1">
      <c r="A3" s="132" t="s">
        <v>137</v>
      </c>
      <c r="B3" s="241" t="s">
        <v>426</v>
      </c>
      <c r="C3" s="243">
        <v>4</v>
      </c>
    </row>
    <row r="4" spans="1:3" s="63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244" t="s">
        <v>46</v>
      </c>
    </row>
    <row r="6" spans="1:3" s="55" customFormat="1" ht="12.75" customHeight="1" thickBot="1">
      <c r="A6" s="122">
        <v>1</v>
      </c>
      <c r="B6" s="123">
        <v>2</v>
      </c>
      <c r="C6" s="124">
        <v>3</v>
      </c>
    </row>
    <row r="7" spans="1:3" s="55" customFormat="1" ht="15.75" customHeight="1" thickBot="1">
      <c r="A7" s="137"/>
      <c r="B7" s="138" t="s">
        <v>47</v>
      </c>
      <c r="C7" s="245"/>
    </row>
    <row r="8" spans="1:3" s="55" customFormat="1" ht="12" customHeight="1" thickBot="1">
      <c r="A8" s="27" t="s">
        <v>10</v>
      </c>
      <c r="B8" s="19" t="s">
        <v>187</v>
      </c>
      <c r="C8" s="179">
        <f>+C9+C10+C11+C12+C13+C14</f>
        <v>0</v>
      </c>
    </row>
    <row r="9" spans="1:3" s="64" customFormat="1" ht="12" customHeight="1">
      <c r="A9" s="302" t="s">
        <v>75</v>
      </c>
      <c r="B9" s="284" t="s">
        <v>188</v>
      </c>
      <c r="C9" s="182"/>
    </row>
    <row r="10" spans="1:3" s="65" customFormat="1" ht="12" customHeight="1">
      <c r="A10" s="303" t="s">
        <v>76</v>
      </c>
      <c r="B10" s="285" t="s">
        <v>189</v>
      </c>
      <c r="C10" s="181"/>
    </row>
    <row r="11" spans="1:3" s="65" customFormat="1" ht="12" customHeight="1">
      <c r="A11" s="303" t="s">
        <v>77</v>
      </c>
      <c r="B11" s="285" t="s">
        <v>190</v>
      </c>
      <c r="C11" s="181"/>
    </row>
    <row r="12" spans="1:3" s="65" customFormat="1" ht="12" customHeight="1">
      <c r="A12" s="303" t="s">
        <v>78</v>
      </c>
      <c r="B12" s="285" t="s">
        <v>191</v>
      </c>
      <c r="C12" s="181"/>
    </row>
    <row r="13" spans="1:3" s="65" customFormat="1" ht="12" customHeight="1">
      <c r="A13" s="303" t="s">
        <v>95</v>
      </c>
      <c r="B13" s="285" t="s">
        <v>192</v>
      </c>
      <c r="C13" s="328"/>
    </row>
    <row r="14" spans="1:3" s="64" customFormat="1" ht="12" customHeight="1" thickBot="1">
      <c r="A14" s="304" t="s">
        <v>79</v>
      </c>
      <c r="B14" s="286" t="s">
        <v>193</v>
      </c>
      <c r="C14" s="329"/>
    </row>
    <row r="15" spans="1:3" s="64" customFormat="1" ht="12" customHeight="1" thickBot="1">
      <c r="A15" s="27" t="s">
        <v>11</v>
      </c>
      <c r="B15" s="174" t="s">
        <v>194</v>
      </c>
      <c r="C15" s="179">
        <f>+C16+C17+C18+C19+C20</f>
        <v>0</v>
      </c>
    </row>
    <row r="16" spans="1:3" s="64" customFormat="1" ht="12" customHeight="1">
      <c r="A16" s="302" t="s">
        <v>81</v>
      </c>
      <c r="B16" s="284" t="s">
        <v>195</v>
      </c>
      <c r="C16" s="182"/>
    </row>
    <row r="17" spans="1:3" s="64" customFormat="1" ht="12" customHeight="1">
      <c r="A17" s="303" t="s">
        <v>82</v>
      </c>
      <c r="B17" s="285" t="s">
        <v>196</v>
      </c>
      <c r="C17" s="181"/>
    </row>
    <row r="18" spans="1:3" s="64" customFormat="1" ht="12" customHeight="1">
      <c r="A18" s="303" t="s">
        <v>83</v>
      </c>
      <c r="B18" s="285" t="s">
        <v>417</v>
      </c>
      <c r="C18" s="181"/>
    </row>
    <row r="19" spans="1:3" s="64" customFormat="1" ht="12" customHeight="1">
      <c r="A19" s="303" t="s">
        <v>84</v>
      </c>
      <c r="B19" s="285" t="s">
        <v>418</v>
      </c>
      <c r="C19" s="181"/>
    </row>
    <row r="20" spans="1:3" s="64" customFormat="1" ht="12" customHeight="1">
      <c r="A20" s="303" t="s">
        <v>85</v>
      </c>
      <c r="B20" s="285" t="s">
        <v>197</v>
      </c>
      <c r="C20" s="181"/>
    </row>
    <row r="21" spans="1:3" s="65" customFormat="1" ht="12" customHeight="1" thickBot="1">
      <c r="A21" s="304" t="s">
        <v>91</v>
      </c>
      <c r="B21" s="286" t="s">
        <v>198</v>
      </c>
      <c r="C21" s="183"/>
    </row>
    <row r="22" spans="1:3" s="65" customFormat="1" ht="12" customHeight="1" thickBot="1">
      <c r="A22" s="27" t="s">
        <v>12</v>
      </c>
      <c r="B22" s="19" t="s">
        <v>199</v>
      </c>
      <c r="C22" s="179">
        <f>+C23+C24+C25+C26+C27</f>
        <v>0</v>
      </c>
    </row>
    <row r="23" spans="1:3" s="65" customFormat="1" ht="12" customHeight="1">
      <c r="A23" s="302" t="s">
        <v>64</v>
      </c>
      <c r="B23" s="284" t="s">
        <v>200</v>
      </c>
      <c r="C23" s="182"/>
    </row>
    <row r="24" spans="1:3" s="64" customFormat="1" ht="12" customHeight="1">
      <c r="A24" s="303" t="s">
        <v>65</v>
      </c>
      <c r="B24" s="285" t="s">
        <v>201</v>
      </c>
      <c r="C24" s="181"/>
    </row>
    <row r="25" spans="1:3" s="65" customFormat="1" ht="12" customHeight="1">
      <c r="A25" s="303" t="s">
        <v>66</v>
      </c>
      <c r="B25" s="285" t="s">
        <v>419</v>
      </c>
      <c r="C25" s="181"/>
    </row>
    <row r="26" spans="1:3" s="65" customFormat="1" ht="12" customHeight="1">
      <c r="A26" s="303" t="s">
        <v>67</v>
      </c>
      <c r="B26" s="285" t="s">
        <v>420</v>
      </c>
      <c r="C26" s="181"/>
    </row>
    <row r="27" spans="1:3" s="65" customFormat="1" ht="12" customHeight="1">
      <c r="A27" s="303" t="s">
        <v>109</v>
      </c>
      <c r="B27" s="285" t="s">
        <v>202</v>
      </c>
      <c r="C27" s="181"/>
    </row>
    <row r="28" spans="1:3" s="65" customFormat="1" ht="12" customHeight="1" thickBot="1">
      <c r="A28" s="304" t="s">
        <v>110</v>
      </c>
      <c r="B28" s="286" t="s">
        <v>203</v>
      </c>
      <c r="C28" s="183"/>
    </row>
    <row r="29" spans="1:3" s="65" customFormat="1" ht="12" customHeight="1" thickBot="1">
      <c r="A29" s="27" t="s">
        <v>111</v>
      </c>
      <c r="B29" s="19" t="s">
        <v>204</v>
      </c>
      <c r="C29" s="185">
        <f>+C30+C33+C34+C35</f>
        <v>23000</v>
      </c>
    </row>
    <row r="30" spans="1:3" s="65" customFormat="1" ht="12" customHeight="1">
      <c r="A30" s="302" t="s">
        <v>205</v>
      </c>
      <c r="B30" s="284" t="s">
        <v>211</v>
      </c>
      <c r="C30" s="279">
        <f>+C31+C32</f>
        <v>15400</v>
      </c>
    </row>
    <row r="31" spans="1:3" s="65" customFormat="1" ht="12" customHeight="1">
      <c r="A31" s="303" t="s">
        <v>206</v>
      </c>
      <c r="B31" s="285" t="s">
        <v>212</v>
      </c>
      <c r="C31" s="181">
        <v>3600</v>
      </c>
    </row>
    <row r="32" spans="1:3" s="65" customFormat="1" ht="12" customHeight="1">
      <c r="A32" s="303" t="s">
        <v>207</v>
      </c>
      <c r="B32" s="285" t="s">
        <v>213</v>
      </c>
      <c r="C32" s="181">
        <v>11800</v>
      </c>
    </row>
    <row r="33" spans="1:3" s="65" customFormat="1" ht="12" customHeight="1">
      <c r="A33" s="303" t="s">
        <v>208</v>
      </c>
      <c r="B33" s="285" t="s">
        <v>214</v>
      </c>
      <c r="C33" s="181">
        <v>4000</v>
      </c>
    </row>
    <row r="34" spans="1:3" s="65" customFormat="1" ht="12" customHeight="1">
      <c r="A34" s="303" t="s">
        <v>209</v>
      </c>
      <c r="B34" s="285" t="s">
        <v>215</v>
      </c>
      <c r="C34" s="181"/>
    </row>
    <row r="35" spans="1:3" s="65" customFormat="1" ht="12" customHeight="1" thickBot="1">
      <c r="A35" s="304" t="s">
        <v>210</v>
      </c>
      <c r="B35" s="286" t="s">
        <v>216</v>
      </c>
      <c r="C35" s="183">
        <v>3600</v>
      </c>
    </row>
    <row r="36" spans="1:3" s="65" customFormat="1" ht="12" customHeight="1" thickBot="1">
      <c r="A36" s="27" t="s">
        <v>14</v>
      </c>
      <c r="B36" s="19" t="s">
        <v>217</v>
      </c>
      <c r="C36" s="179">
        <f>SUM(C37:C46)</f>
        <v>0</v>
      </c>
    </row>
    <row r="37" spans="1:3" s="65" customFormat="1" ht="12" customHeight="1">
      <c r="A37" s="302" t="s">
        <v>68</v>
      </c>
      <c r="B37" s="284" t="s">
        <v>220</v>
      </c>
      <c r="C37" s="182"/>
    </row>
    <row r="38" spans="1:3" s="65" customFormat="1" ht="12" customHeight="1">
      <c r="A38" s="303" t="s">
        <v>69</v>
      </c>
      <c r="B38" s="285" t="s">
        <v>221</v>
      </c>
      <c r="C38" s="181"/>
    </row>
    <row r="39" spans="1:3" s="65" customFormat="1" ht="12" customHeight="1">
      <c r="A39" s="303" t="s">
        <v>70</v>
      </c>
      <c r="B39" s="285" t="s">
        <v>222</v>
      </c>
      <c r="C39" s="181"/>
    </row>
    <row r="40" spans="1:3" s="65" customFormat="1" ht="12" customHeight="1">
      <c r="A40" s="303" t="s">
        <v>113</v>
      </c>
      <c r="B40" s="285" t="s">
        <v>223</v>
      </c>
      <c r="C40" s="181"/>
    </row>
    <row r="41" spans="1:3" s="65" customFormat="1" ht="12" customHeight="1">
      <c r="A41" s="303" t="s">
        <v>114</v>
      </c>
      <c r="B41" s="285" t="s">
        <v>224</v>
      </c>
      <c r="C41" s="181"/>
    </row>
    <row r="42" spans="1:3" s="65" customFormat="1" ht="12" customHeight="1">
      <c r="A42" s="303" t="s">
        <v>115</v>
      </c>
      <c r="B42" s="285" t="s">
        <v>225</v>
      </c>
      <c r="C42" s="181"/>
    </row>
    <row r="43" spans="1:3" s="65" customFormat="1" ht="12" customHeight="1">
      <c r="A43" s="303" t="s">
        <v>116</v>
      </c>
      <c r="B43" s="285" t="s">
        <v>226</v>
      </c>
      <c r="C43" s="181"/>
    </row>
    <row r="44" spans="1:3" s="65" customFormat="1" ht="12" customHeight="1">
      <c r="A44" s="303" t="s">
        <v>117</v>
      </c>
      <c r="B44" s="285" t="s">
        <v>227</v>
      </c>
      <c r="C44" s="181"/>
    </row>
    <row r="45" spans="1:3" s="65" customFormat="1" ht="12" customHeight="1">
      <c r="A45" s="303" t="s">
        <v>218</v>
      </c>
      <c r="B45" s="285" t="s">
        <v>228</v>
      </c>
      <c r="C45" s="184"/>
    </row>
    <row r="46" spans="1:3" s="65" customFormat="1" ht="12" customHeight="1" thickBot="1">
      <c r="A46" s="304" t="s">
        <v>219</v>
      </c>
      <c r="B46" s="286" t="s">
        <v>229</v>
      </c>
      <c r="C46" s="273"/>
    </row>
    <row r="47" spans="1:3" s="65" customFormat="1" ht="12" customHeight="1" thickBot="1">
      <c r="A47" s="27" t="s">
        <v>15</v>
      </c>
      <c r="B47" s="19" t="s">
        <v>230</v>
      </c>
      <c r="C47" s="179">
        <f>SUM(C48:C52)</f>
        <v>0</v>
      </c>
    </row>
    <row r="48" spans="1:3" s="65" customFormat="1" ht="12" customHeight="1">
      <c r="A48" s="302" t="s">
        <v>71</v>
      </c>
      <c r="B48" s="284" t="s">
        <v>234</v>
      </c>
      <c r="C48" s="330"/>
    </row>
    <row r="49" spans="1:3" s="65" customFormat="1" ht="12" customHeight="1">
      <c r="A49" s="303" t="s">
        <v>72</v>
      </c>
      <c r="B49" s="285" t="s">
        <v>235</v>
      </c>
      <c r="C49" s="184"/>
    </row>
    <row r="50" spans="1:3" s="65" customFormat="1" ht="12" customHeight="1">
      <c r="A50" s="303" t="s">
        <v>231</v>
      </c>
      <c r="B50" s="285" t="s">
        <v>236</v>
      </c>
      <c r="C50" s="184"/>
    </row>
    <row r="51" spans="1:3" s="65" customFormat="1" ht="12" customHeight="1">
      <c r="A51" s="303" t="s">
        <v>232</v>
      </c>
      <c r="B51" s="285" t="s">
        <v>237</v>
      </c>
      <c r="C51" s="184"/>
    </row>
    <row r="52" spans="1:3" s="65" customFormat="1" ht="12" customHeight="1" thickBot="1">
      <c r="A52" s="304" t="s">
        <v>233</v>
      </c>
      <c r="B52" s="286" t="s">
        <v>238</v>
      </c>
      <c r="C52" s="273"/>
    </row>
    <row r="53" spans="1:3" s="65" customFormat="1" ht="12" customHeight="1" thickBot="1">
      <c r="A53" s="27" t="s">
        <v>118</v>
      </c>
      <c r="B53" s="19" t="s">
        <v>239</v>
      </c>
      <c r="C53" s="179">
        <f>SUM(C54:C56)</f>
        <v>0</v>
      </c>
    </row>
    <row r="54" spans="1:3" s="65" customFormat="1" ht="12" customHeight="1">
      <c r="A54" s="302" t="s">
        <v>73</v>
      </c>
      <c r="B54" s="284" t="s">
        <v>240</v>
      </c>
      <c r="C54" s="182"/>
    </row>
    <row r="55" spans="1:3" s="65" customFormat="1" ht="12" customHeight="1">
      <c r="A55" s="303" t="s">
        <v>74</v>
      </c>
      <c r="B55" s="285" t="s">
        <v>421</v>
      </c>
      <c r="C55" s="181"/>
    </row>
    <row r="56" spans="1:3" s="65" customFormat="1" ht="12" customHeight="1">
      <c r="A56" s="303" t="s">
        <v>243</v>
      </c>
      <c r="B56" s="285" t="s">
        <v>241</v>
      </c>
      <c r="C56" s="181"/>
    </row>
    <row r="57" spans="1:3" s="65" customFormat="1" ht="12" customHeight="1" thickBot="1">
      <c r="A57" s="304" t="s">
        <v>244</v>
      </c>
      <c r="B57" s="286" t="s">
        <v>242</v>
      </c>
      <c r="C57" s="183"/>
    </row>
    <row r="58" spans="1:3" s="65" customFormat="1" ht="12" customHeight="1" thickBot="1">
      <c r="A58" s="27" t="s">
        <v>17</v>
      </c>
      <c r="B58" s="174" t="s">
        <v>245</v>
      </c>
      <c r="C58" s="179">
        <f>SUM(C59:C61)</f>
        <v>0</v>
      </c>
    </row>
    <row r="59" spans="1:3" s="65" customFormat="1" ht="12" customHeight="1">
      <c r="A59" s="302" t="s">
        <v>119</v>
      </c>
      <c r="B59" s="284" t="s">
        <v>247</v>
      </c>
      <c r="C59" s="184"/>
    </row>
    <row r="60" spans="1:3" s="65" customFormat="1" ht="12" customHeight="1">
      <c r="A60" s="303" t="s">
        <v>120</v>
      </c>
      <c r="B60" s="285" t="s">
        <v>422</v>
      </c>
      <c r="C60" s="184"/>
    </row>
    <row r="61" spans="1:3" s="65" customFormat="1" ht="12" customHeight="1">
      <c r="A61" s="303" t="s">
        <v>162</v>
      </c>
      <c r="B61" s="285" t="s">
        <v>248</v>
      </c>
      <c r="C61" s="184"/>
    </row>
    <row r="62" spans="1:3" s="65" customFormat="1" ht="12" customHeight="1" thickBot="1">
      <c r="A62" s="304" t="s">
        <v>246</v>
      </c>
      <c r="B62" s="286" t="s">
        <v>249</v>
      </c>
      <c r="C62" s="184"/>
    </row>
    <row r="63" spans="1:3" s="65" customFormat="1" ht="12" customHeight="1" thickBot="1">
      <c r="A63" s="27" t="s">
        <v>18</v>
      </c>
      <c r="B63" s="19" t="s">
        <v>250</v>
      </c>
      <c r="C63" s="185">
        <f>+C8+C15+C22+C29+C36+C47+C53+C58</f>
        <v>23000</v>
      </c>
    </row>
    <row r="64" spans="1:3" s="65" customFormat="1" ht="12" customHeight="1" thickBot="1">
      <c r="A64" s="305" t="s">
        <v>388</v>
      </c>
      <c r="B64" s="174" t="s">
        <v>252</v>
      </c>
      <c r="C64" s="179">
        <f>SUM(C65:C67)</f>
        <v>0</v>
      </c>
    </row>
    <row r="65" spans="1:3" s="65" customFormat="1" ht="12" customHeight="1">
      <c r="A65" s="302" t="s">
        <v>285</v>
      </c>
      <c r="B65" s="284" t="s">
        <v>253</v>
      </c>
      <c r="C65" s="184"/>
    </row>
    <row r="66" spans="1:3" s="65" customFormat="1" ht="12" customHeight="1">
      <c r="A66" s="303" t="s">
        <v>294</v>
      </c>
      <c r="B66" s="285" t="s">
        <v>254</v>
      </c>
      <c r="C66" s="184"/>
    </row>
    <row r="67" spans="1:3" s="65" customFormat="1" ht="12" customHeight="1" thickBot="1">
      <c r="A67" s="304" t="s">
        <v>295</v>
      </c>
      <c r="B67" s="288" t="s">
        <v>255</v>
      </c>
      <c r="C67" s="184"/>
    </row>
    <row r="68" spans="1:3" s="65" customFormat="1" ht="12" customHeight="1" thickBot="1">
      <c r="A68" s="305" t="s">
        <v>256</v>
      </c>
      <c r="B68" s="174" t="s">
        <v>257</v>
      </c>
      <c r="C68" s="179">
        <f>SUM(C69:C72)</f>
        <v>0</v>
      </c>
    </row>
    <row r="69" spans="1:3" s="65" customFormat="1" ht="12" customHeight="1">
      <c r="A69" s="302" t="s">
        <v>96</v>
      </c>
      <c r="B69" s="284" t="s">
        <v>258</v>
      </c>
      <c r="C69" s="184"/>
    </row>
    <row r="70" spans="1:3" s="65" customFormat="1" ht="12" customHeight="1">
      <c r="A70" s="303" t="s">
        <v>97</v>
      </c>
      <c r="B70" s="285" t="s">
        <v>259</v>
      </c>
      <c r="C70" s="184"/>
    </row>
    <row r="71" spans="1:3" s="65" customFormat="1" ht="12" customHeight="1">
      <c r="A71" s="303" t="s">
        <v>286</v>
      </c>
      <c r="B71" s="285" t="s">
        <v>260</v>
      </c>
      <c r="C71" s="184"/>
    </row>
    <row r="72" spans="1:3" s="65" customFormat="1" ht="12" customHeight="1" thickBot="1">
      <c r="A72" s="304" t="s">
        <v>287</v>
      </c>
      <c r="B72" s="286" t="s">
        <v>261</v>
      </c>
      <c r="C72" s="184"/>
    </row>
    <row r="73" spans="1:3" s="65" customFormat="1" ht="12" customHeight="1" thickBot="1">
      <c r="A73" s="305" t="s">
        <v>262</v>
      </c>
      <c r="B73" s="174" t="s">
        <v>263</v>
      </c>
      <c r="C73" s="179">
        <f>SUM(C74:C75)</f>
        <v>0</v>
      </c>
    </row>
    <row r="74" spans="1:3" s="65" customFormat="1" ht="12" customHeight="1">
      <c r="A74" s="302" t="s">
        <v>288</v>
      </c>
      <c r="B74" s="284" t="s">
        <v>264</v>
      </c>
      <c r="C74" s="184"/>
    </row>
    <row r="75" spans="1:3" s="65" customFormat="1" ht="12" customHeight="1" thickBot="1">
      <c r="A75" s="304" t="s">
        <v>289</v>
      </c>
      <c r="B75" s="286" t="s">
        <v>265</v>
      </c>
      <c r="C75" s="184"/>
    </row>
    <row r="76" spans="1:3" s="64" customFormat="1" ht="12" customHeight="1" thickBot="1">
      <c r="A76" s="305" t="s">
        <v>266</v>
      </c>
      <c r="B76" s="174" t="s">
        <v>267</v>
      </c>
      <c r="C76" s="179">
        <f>SUM(C77:C79)</f>
        <v>0</v>
      </c>
    </row>
    <row r="77" spans="1:3" s="65" customFormat="1" ht="12" customHeight="1">
      <c r="A77" s="302" t="s">
        <v>290</v>
      </c>
      <c r="B77" s="284" t="s">
        <v>268</v>
      </c>
      <c r="C77" s="184"/>
    </row>
    <row r="78" spans="1:3" s="65" customFormat="1" ht="12" customHeight="1">
      <c r="A78" s="303" t="s">
        <v>291</v>
      </c>
      <c r="B78" s="285" t="s">
        <v>269</v>
      </c>
      <c r="C78" s="184"/>
    </row>
    <row r="79" spans="1:3" s="65" customFormat="1" ht="12" customHeight="1" thickBot="1">
      <c r="A79" s="304" t="s">
        <v>292</v>
      </c>
      <c r="B79" s="286" t="s">
        <v>270</v>
      </c>
      <c r="C79" s="184"/>
    </row>
    <row r="80" spans="1:3" s="65" customFormat="1" ht="12" customHeight="1" thickBot="1">
      <c r="A80" s="305" t="s">
        <v>271</v>
      </c>
      <c r="B80" s="174" t="s">
        <v>293</v>
      </c>
      <c r="C80" s="179">
        <f>SUM(C81:C84)</f>
        <v>0</v>
      </c>
    </row>
    <row r="81" spans="1:3" s="65" customFormat="1" ht="12" customHeight="1">
      <c r="A81" s="306" t="s">
        <v>272</v>
      </c>
      <c r="B81" s="284" t="s">
        <v>273</v>
      </c>
      <c r="C81" s="184"/>
    </row>
    <row r="82" spans="1:3" s="65" customFormat="1" ht="12" customHeight="1">
      <c r="A82" s="307" t="s">
        <v>274</v>
      </c>
      <c r="B82" s="285" t="s">
        <v>275</v>
      </c>
      <c r="C82" s="184"/>
    </row>
    <row r="83" spans="1:3" s="65" customFormat="1" ht="12" customHeight="1">
      <c r="A83" s="307" t="s">
        <v>276</v>
      </c>
      <c r="B83" s="285" t="s">
        <v>277</v>
      </c>
      <c r="C83" s="184"/>
    </row>
    <row r="84" spans="1:3" s="64" customFormat="1" ht="12" customHeight="1" thickBot="1">
      <c r="A84" s="308" t="s">
        <v>278</v>
      </c>
      <c r="B84" s="286" t="s">
        <v>279</v>
      </c>
      <c r="C84" s="184"/>
    </row>
    <row r="85" spans="1:3" s="64" customFormat="1" ht="12" customHeight="1" thickBot="1">
      <c r="A85" s="305" t="s">
        <v>280</v>
      </c>
      <c r="B85" s="174" t="s">
        <v>281</v>
      </c>
      <c r="C85" s="331"/>
    </row>
    <row r="86" spans="1:3" s="64" customFormat="1" ht="12" customHeight="1" thickBot="1">
      <c r="A86" s="305" t="s">
        <v>282</v>
      </c>
      <c r="B86" s="292" t="s">
        <v>283</v>
      </c>
      <c r="C86" s="185">
        <f>+C64+C68+C73+C76+C80+C85</f>
        <v>0</v>
      </c>
    </row>
    <row r="87" spans="1:3" s="64" customFormat="1" ht="12" customHeight="1" thickBot="1">
      <c r="A87" s="309" t="s">
        <v>296</v>
      </c>
      <c r="B87" s="294" t="s">
        <v>416</v>
      </c>
      <c r="C87" s="185">
        <f>+C63+C86</f>
        <v>23000</v>
      </c>
    </row>
    <row r="88" spans="1:3" s="65" customFormat="1" ht="15" customHeight="1">
      <c r="A88" s="143"/>
      <c r="B88" s="144"/>
      <c r="C88" s="250"/>
    </row>
    <row r="89" spans="1:3" ht="13.5" thickBot="1">
      <c r="A89" s="310"/>
      <c r="B89" s="146"/>
      <c r="C89" s="251"/>
    </row>
    <row r="90" spans="1:3" s="55" customFormat="1" ht="16.5" customHeight="1" thickBot="1">
      <c r="A90" s="147"/>
      <c r="B90" s="148" t="s">
        <v>49</v>
      </c>
      <c r="C90" s="252"/>
    </row>
    <row r="91" spans="1:3" s="66" customFormat="1" ht="12" customHeight="1" thickBot="1">
      <c r="A91" s="276" t="s">
        <v>10</v>
      </c>
      <c r="B91" s="26" t="s">
        <v>299</v>
      </c>
      <c r="C91" s="178">
        <f>SUM(C92:C96)</f>
        <v>4000</v>
      </c>
    </row>
    <row r="92" spans="1:3" ht="12" customHeight="1">
      <c r="A92" s="311" t="s">
        <v>75</v>
      </c>
      <c r="B92" s="8" t="s">
        <v>40</v>
      </c>
      <c r="C92" s="180"/>
    </row>
    <row r="93" spans="1:3" ht="12" customHeight="1">
      <c r="A93" s="303" t="s">
        <v>76</v>
      </c>
      <c r="B93" s="6" t="s">
        <v>121</v>
      </c>
      <c r="C93" s="181"/>
    </row>
    <row r="94" spans="1:3" ht="12" customHeight="1">
      <c r="A94" s="303" t="s">
        <v>77</v>
      </c>
      <c r="B94" s="6" t="s">
        <v>94</v>
      </c>
      <c r="C94" s="183"/>
    </row>
    <row r="95" spans="1:3" ht="12" customHeight="1">
      <c r="A95" s="303" t="s">
        <v>78</v>
      </c>
      <c r="B95" s="9" t="s">
        <v>122</v>
      </c>
      <c r="C95" s="183">
        <v>4000</v>
      </c>
    </row>
    <row r="96" spans="1:3" ht="12" customHeight="1">
      <c r="A96" s="303" t="s">
        <v>86</v>
      </c>
      <c r="B96" s="17" t="s">
        <v>123</v>
      </c>
      <c r="C96" s="183"/>
    </row>
    <row r="97" spans="1:3" ht="12" customHeight="1">
      <c r="A97" s="303" t="s">
        <v>79</v>
      </c>
      <c r="B97" s="6" t="s">
        <v>300</v>
      </c>
      <c r="C97" s="183"/>
    </row>
    <row r="98" spans="1:3" ht="12" customHeight="1">
      <c r="A98" s="303" t="s">
        <v>80</v>
      </c>
      <c r="B98" s="83" t="s">
        <v>301</v>
      </c>
      <c r="C98" s="183"/>
    </row>
    <row r="99" spans="1:3" ht="12" customHeight="1">
      <c r="A99" s="303" t="s">
        <v>87</v>
      </c>
      <c r="B99" s="84" t="s">
        <v>302</v>
      </c>
      <c r="C99" s="183"/>
    </row>
    <row r="100" spans="1:3" ht="12" customHeight="1">
      <c r="A100" s="303" t="s">
        <v>88</v>
      </c>
      <c r="B100" s="84" t="s">
        <v>303</v>
      </c>
      <c r="C100" s="183"/>
    </row>
    <row r="101" spans="1:3" ht="12" customHeight="1">
      <c r="A101" s="303" t="s">
        <v>89</v>
      </c>
      <c r="B101" s="83" t="s">
        <v>304</v>
      </c>
      <c r="C101" s="183"/>
    </row>
    <row r="102" spans="1:3" ht="12" customHeight="1">
      <c r="A102" s="303" t="s">
        <v>90</v>
      </c>
      <c r="B102" s="83" t="s">
        <v>305</v>
      </c>
      <c r="C102" s="183"/>
    </row>
    <row r="103" spans="1:3" ht="12" customHeight="1">
      <c r="A103" s="303" t="s">
        <v>92</v>
      </c>
      <c r="B103" s="84" t="s">
        <v>306</v>
      </c>
      <c r="C103" s="183"/>
    </row>
    <row r="104" spans="1:3" ht="12" customHeight="1">
      <c r="A104" s="312" t="s">
        <v>124</v>
      </c>
      <c r="B104" s="85" t="s">
        <v>307</v>
      </c>
      <c r="C104" s="183"/>
    </row>
    <row r="105" spans="1:3" ht="12" customHeight="1">
      <c r="A105" s="303" t="s">
        <v>297</v>
      </c>
      <c r="B105" s="85" t="s">
        <v>308</v>
      </c>
      <c r="C105" s="183"/>
    </row>
    <row r="106" spans="1:3" ht="12" customHeight="1" thickBot="1">
      <c r="A106" s="313" t="s">
        <v>298</v>
      </c>
      <c r="B106" s="86" t="s">
        <v>309</v>
      </c>
      <c r="C106" s="187"/>
    </row>
    <row r="107" spans="1:3" ht="12" customHeight="1" thickBot="1">
      <c r="A107" s="27" t="s">
        <v>11</v>
      </c>
      <c r="B107" s="25" t="s">
        <v>310</v>
      </c>
      <c r="C107" s="179">
        <f>+C108+C110+C112</f>
        <v>0</v>
      </c>
    </row>
    <row r="108" spans="1:3" ht="12" customHeight="1">
      <c r="A108" s="302" t="s">
        <v>81</v>
      </c>
      <c r="B108" s="6" t="s">
        <v>160</v>
      </c>
      <c r="C108" s="182"/>
    </row>
    <row r="109" spans="1:3" ht="12" customHeight="1">
      <c r="A109" s="302" t="s">
        <v>82</v>
      </c>
      <c r="B109" s="10" t="s">
        <v>314</v>
      </c>
      <c r="C109" s="182"/>
    </row>
    <row r="110" spans="1:3" ht="12" customHeight="1">
      <c r="A110" s="302" t="s">
        <v>83</v>
      </c>
      <c r="B110" s="10" t="s">
        <v>125</v>
      </c>
      <c r="C110" s="181"/>
    </row>
    <row r="111" spans="1:3" ht="12" customHeight="1">
      <c r="A111" s="302" t="s">
        <v>84</v>
      </c>
      <c r="B111" s="10" t="s">
        <v>315</v>
      </c>
      <c r="C111" s="172"/>
    </row>
    <row r="112" spans="1:3" ht="12" customHeight="1">
      <c r="A112" s="302" t="s">
        <v>85</v>
      </c>
      <c r="B112" s="176" t="s">
        <v>163</v>
      </c>
      <c r="C112" s="172"/>
    </row>
    <row r="113" spans="1:3" ht="12" customHeight="1">
      <c r="A113" s="302" t="s">
        <v>91</v>
      </c>
      <c r="B113" s="175" t="s">
        <v>423</v>
      </c>
      <c r="C113" s="172"/>
    </row>
    <row r="114" spans="1:3" ht="12" customHeight="1">
      <c r="A114" s="302" t="s">
        <v>93</v>
      </c>
      <c r="B114" s="280" t="s">
        <v>320</v>
      </c>
      <c r="C114" s="172"/>
    </row>
    <row r="115" spans="1:3" ht="12" customHeight="1">
      <c r="A115" s="302" t="s">
        <v>126</v>
      </c>
      <c r="B115" s="84" t="s">
        <v>303</v>
      </c>
      <c r="C115" s="172"/>
    </row>
    <row r="116" spans="1:3" ht="12" customHeight="1">
      <c r="A116" s="302" t="s">
        <v>127</v>
      </c>
      <c r="B116" s="84" t="s">
        <v>319</v>
      </c>
      <c r="C116" s="172"/>
    </row>
    <row r="117" spans="1:3" ht="12" customHeight="1">
      <c r="A117" s="302" t="s">
        <v>128</v>
      </c>
      <c r="B117" s="84" t="s">
        <v>318</v>
      </c>
      <c r="C117" s="172"/>
    </row>
    <row r="118" spans="1:3" ht="12" customHeight="1">
      <c r="A118" s="302" t="s">
        <v>311</v>
      </c>
      <c r="B118" s="84" t="s">
        <v>306</v>
      </c>
      <c r="C118" s="172"/>
    </row>
    <row r="119" spans="1:3" ht="12" customHeight="1">
      <c r="A119" s="302" t="s">
        <v>312</v>
      </c>
      <c r="B119" s="84" t="s">
        <v>317</v>
      </c>
      <c r="C119" s="172"/>
    </row>
    <row r="120" spans="1:3" ht="12" customHeight="1" thickBot="1">
      <c r="A120" s="312" t="s">
        <v>313</v>
      </c>
      <c r="B120" s="84" t="s">
        <v>316</v>
      </c>
      <c r="C120" s="173"/>
    </row>
    <row r="121" spans="1:3" ht="12" customHeight="1" thickBot="1">
      <c r="A121" s="27" t="s">
        <v>12</v>
      </c>
      <c r="B121" s="71" t="s">
        <v>321</v>
      </c>
      <c r="C121" s="179">
        <f>+C122+C123</f>
        <v>0</v>
      </c>
    </row>
    <row r="122" spans="1:3" ht="12" customHeight="1">
      <c r="A122" s="302" t="s">
        <v>64</v>
      </c>
      <c r="B122" s="7" t="s">
        <v>51</v>
      </c>
      <c r="C122" s="182"/>
    </row>
    <row r="123" spans="1:3" ht="12" customHeight="1" thickBot="1">
      <c r="A123" s="304" t="s">
        <v>65</v>
      </c>
      <c r="B123" s="10" t="s">
        <v>52</v>
      </c>
      <c r="C123" s="183"/>
    </row>
    <row r="124" spans="1:3" ht="12" customHeight="1" thickBot="1">
      <c r="A124" s="27" t="s">
        <v>13</v>
      </c>
      <c r="B124" s="71" t="s">
        <v>322</v>
      </c>
      <c r="C124" s="179">
        <f>+C91+C107+C121</f>
        <v>4000</v>
      </c>
    </row>
    <row r="125" spans="1:3" ht="12" customHeight="1" thickBot="1">
      <c r="A125" s="27" t="s">
        <v>14</v>
      </c>
      <c r="B125" s="71" t="s">
        <v>323</v>
      </c>
      <c r="C125" s="179">
        <f>+C126+C127+C128</f>
        <v>0</v>
      </c>
    </row>
    <row r="126" spans="1:3" s="66" customFormat="1" ht="12" customHeight="1">
      <c r="A126" s="302" t="s">
        <v>68</v>
      </c>
      <c r="B126" s="7" t="s">
        <v>324</v>
      </c>
      <c r="C126" s="172"/>
    </row>
    <row r="127" spans="1:3" ht="12" customHeight="1">
      <c r="A127" s="302" t="s">
        <v>69</v>
      </c>
      <c r="B127" s="7" t="s">
        <v>325</v>
      </c>
      <c r="C127" s="172"/>
    </row>
    <row r="128" spans="1:3" ht="12" customHeight="1" thickBot="1">
      <c r="A128" s="312" t="s">
        <v>70</v>
      </c>
      <c r="B128" s="5" t="s">
        <v>326</v>
      </c>
      <c r="C128" s="172"/>
    </row>
    <row r="129" spans="1:3" ht="12" customHeight="1" thickBot="1">
      <c r="A129" s="27" t="s">
        <v>15</v>
      </c>
      <c r="B129" s="71" t="s">
        <v>387</v>
      </c>
      <c r="C129" s="179">
        <f>+C130+C131+C132+C133</f>
        <v>0</v>
      </c>
    </row>
    <row r="130" spans="1:3" ht="12" customHeight="1">
      <c r="A130" s="302" t="s">
        <v>71</v>
      </c>
      <c r="B130" s="7" t="s">
        <v>327</v>
      </c>
      <c r="C130" s="172"/>
    </row>
    <row r="131" spans="1:3" ht="12" customHeight="1">
      <c r="A131" s="302" t="s">
        <v>72</v>
      </c>
      <c r="B131" s="7" t="s">
        <v>328</v>
      </c>
      <c r="C131" s="172"/>
    </row>
    <row r="132" spans="1:3" ht="12" customHeight="1">
      <c r="A132" s="302" t="s">
        <v>231</v>
      </c>
      <c r="B132" s="7" t="s">
        <v>329</v>
      </c>
      <c r="C132" s="172"/>
    </row>
    <row r="133" spans="1:3" s="66" customFormat="1" ht="12" customHeight="1" thickBot="1">
      <c r="A133" s="312" t="s">
        <v>232</v>
      </c>
      <c r="B133" s="5" t="s">
        <v>330</v>
      </c>
      <c r="C133" s="172"/>
    </row>
    <row r="134" spans="1:11" ht="12" customHeight="1" thickBot="1">
      <c r="A134" s="27" t="s">
        <v>16</v>
      </c>
      <c r="B134" s="71" t="s">
        <v>331</v>
      </c>
      <c r="C134" s="185">
        <f>+C135+C136+C137+C138</f>
        <v>0</v>
      </c>
      <c r="K134" s="155"/>
    </row>
    <row r="135" spans="1:3" ht="12.75">
      <c r="A135" s="302" t="s">
        <v>73</v>
      </c>
      <c r="B135" s="7" t="s">
        <v>332</v>
      </c>
      <c r="C135" s="172"/>
    </row>
    <row r="136" spans="1:3" ht="12" customHeight="1">
      <c r="A136" s="302" t="s">
        <v>74</v>
      </c>
      <c r="B136" s="7" t="s">
        <v>342</v>
      </c>
      <c r="C136" s="172"/>
    </row>
    <row r="137" spans="1:3" s="66" customFormat="1" ht="12" customHeight="1">
      <c r="A137" s="302" t="s">
        <v>243</v>
      </c>
      <c r="B137" s="7" t="s">
        <v>333</v>
      </c>
      <c r="C137" s="172"/>
    </row>
    <row r="138" spans="1:3" s="66" customFormat="1" ht="12" customHeight="1" thickBot="1">
      <c r="A138" s="312" t="s">
        <v>244</v>
      </c>
      <c r="B138" s="5" t="s">
        <v>334</v>
      </c>
      <c r="C138" s="172"/>
    </row>
    <row r="139" spans="1:3" s="66" customFormat="1" ht="12" customHeight="1" thickBot="1">
      <c r="A139" s="27" t="s">
        <v>17</v>
      </c>
      <c r="B139" s="71" t="s">
        <v>335</v>
      </c>
      <c r="C139" s="188">
        <f>+C140+C141+C142+C143</f>
        <v>0</v>
      </c>
    </row>
    <row r="140" spans="1:3" s="66" customFormat="1" ht="12" customHeight="1">
      <c r="A140" s="302" t="s">
        <v>119</v>
      </c>
      <c r="B140" s="7" t="s">
        <v>336</v>
      </c>
      <c r="C140" s="172"/>
    </row>
    <row r="141" spans="1:3" s="66" customFormat="1" ht="12" customHeight="1">
      <c r="A141" s="302" t="s">
        <v>120</v>
      </c>
      <c r="B141" s="7" t="s">
        <v>337</v>
      </c>
      <c r="C141" s="172"/>
    </row>
    <row r="142" spans="1:3" s="66" customFormat="1" ht="12" customHeight="1">
      <c r="A142" s="302" t="s">
        <v>162</v>
      </c>
      <c r="B142" s="7" t="s">
        <v>338</v>
      </c>
      <c r="C142" s="172"/>
    </row>
    <row r="143" spans="1:3" ht="12.75" customHeight="1" thickBot="1">
      <c r="A143" s="302" t="s">
        <v>246</v>
      </c>
      <c r="B143" s="7" t="s">
        <v>339</v>
      </c>
      <c r="C143" s="172"/>
    </row>
    <row r="144" spans="1:3" ht="12" customHeight="1" thickBot="1">
      <c r="A144" s="27" t="s">
        <v>18</v>
      </c>
      <c r="B144" s="71" t="s">
        <v>340</v>
      </c>
      <c r="C144" s="296">
        <f>+C125+C129+C134+C139</f>
        <v>0</v>
      </c>
    </row>
    <row r="145" spans="1:3" ht="15" customHeight="1" thickBot="1">
      <c r="A145" s="314" t="s">
        <v>19</v>
      </c>
      <c r="B145" s="258" t="s">
        <v>341</v>
      </c>
      <c r="C145" s="296">
        <f>+C124+C144</f>
        <v>4000</v>
      </c>
    </row>
    <row r="146" spans="1:3" ht="13.5" thickBot="1">
      <c r="A146" s="264"/>
      <c r="B146" s="265"/>
      <c r="C146" s="266"/>
    </row>
    <row r="147" spans="1:3" ht="15" customHeight="1" thickBot="1">
      <c r="A147" s="152" t="s">
        <v>140</v>
      </c>
      <c r="B147" s="153"/>
      <c r="C147" s="69"/>
    </row>
    <row r="148" spans="1:3" ht="14.25" customHeight="1" thickBot="1">
      <c r="A148" s="152" t="s">
        <v>141</v>
      </c>
      <c r="B148" s="153"/>
      <c r="C148" s="6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50" customWidth="1"/>
    <col min="2" max="2" width="79.125" style="151" customWidth="1"/>
    <col min="3" max="3" width="25.00390625" style="151" customWidth="1"/>
    <col min="4" max="16384" width="9.375" style="151" customWidth="1"/>
  </cols>
  <sheetData>
    <row r="1" spans="1:3" s="130" customFormat="1" ht="21" customHeight="1" thickBot="1">
      <c r="A1" s="129"/>
      <c r="B1" s="131"/>
      <c r="C1" s="322" t="s">
        <v>458</v>
      </c>
    </row>
    <row r="2" spans="1:3" s="323" customFormat="1" ht="25.5" customHeight="1">
      <c r="A2" s="274" t="s">
        <v>138</v>
      </c>
      <c r="B2" s="240" t="s">
        <v>442</v>
      </c>
      <c r="C2" s="255" t="s">
        <v>53</v>
      </c>
    </row>
    <row r="3" spans="1:3" s="323" customFormat="1" ht="24.75" thickBot="1">
      <c r="A3" s="315" t="s">
        <v>137</v>
      </c>
      <c r="B3" s="241" t="s">
        <v>394</v>
      </c>
      <c r="C3" s="256" t="s">
        <v>43</v>
      </c>
    </row>
    <row r="4" spans="1:3" s="324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136" t="s">
        <v>46</v>
      </c>
    </row>
    <row r="6" spans="1:3" s="325" customFormat="1" ht="12.75" customHeight="1" thickBot="1">
      <c r="A6" s="122">
        <v>1</v>
      </c>
      <c r="B6" s="123">
        <v>2</v>
      </c>
      <c r="C6" s="124">
        <v>3</v>
      </c>
    </row>
    <row r="7" spans="1:3" s="325" customFormat="1" ht="15.75" customHeight="1" thickBot="1">
      <c r="A7" s="137"/>
      <c r="B7" s="138" t="s">
        <v>47</v>
      </c>
      <c r="C7" s="139"/>
    </row>
    <row r="8" spans="1:3" s="257" customFormat="1" ht="12" customHeight="1" thickBot="1">
      <c r="A8" s="122" t="s">
        <v>10</v>
      </c>
      <c r="B8" s="140" t="s">
        <v>395</v>
      </c>
      <c r="C8" s="199">
        <f>SUM(C9:C18)</f>
        <v>0</v>
      </c>
    </row>
    <row r="9" spans="1:3" s="257" customFormat="1" ht="12" customHeight="1">
      <c r="A9" s="316" t="s">
        <v>75</v>
      </c>
      <c r="B9" s="8" t="s">
        <v>220</v>
      </c>
      <c r="C9" s="246"/>
    </row>
    <row r="10" spans="1:3" s="257" customFormat="1" ht="12" customHeight="1">
      <c r="A10" s="317" t="s">
        <v>76</v>
      </c>
      <c r="B10" s="6" t="s">
        <v>221</v>
      </c>
      <c r="C10" s="197"/>
    </row>
    <row r="11" spans="1:3" s="257" customFormat="1" ht="12" customHeight="1">
      <c r="A11" s="317" t="s">
        <v>77</v>
      </c>
      <c r="B11" s="6" t="s">
        <v>222</v>
      </c>
      <c r="C11" s="197"/>
    </row>
    <row r="12" spans="1:3" s="257" customFormat="1" ht="12" customHeight="1">
      <c r="A12" s="317" t="s">
        <v>78</v>
      </c>
      <c r="B12" s="6" t="s">
        <v>223</v>
      </c>
      <c r="C12" s="197"/>
    </row>
    <row r="13" spans="1:3" s="257" customFormat="1" ht="12" customHeight="1">
      <c r="A13" s="317" t="s">
        <v>95</v>
      </c>
      <c r="B13" s="6" t="s">
        <v>224</v>
      </c>
      <c r="C13" s="197"/>
    </row>
    <row r="14" spans="1:3" s="257" customFormat="1" ht="12" customHeight="1">
      <c r="A14" s="317" t="s">
        <v>79</v>
      </c>
      <c r="B14" s="6" t="s">
        <v>396</v>
      </c>
      <c r="C14" s="197"/>
    </row>
    <row r="15" spans="1:3" s="257" customFormat="1" ht="12" customHeight="1">
      <c r="A15" s="317" t="s">
        <v>80</v>
      </c>
      <c r="B15" s="5" t="s">
        <v>397</v>
      </c>
      <c r="C15" s="197"/>
    </row>
    <row r="16" spans="1:3" s="257" customFormat="1" ht="12" customHeight="1">
      <c r="A16" s="317" t="s">
        <v>87</v>
      </c>
      <c r="B16" s="6" t="s">
        <v>227</v>
      </c>
      <c r="C16" s="247"/>
    </row>
    <row r="17" spans="1:3" s="326" customFormat="1" ht="12" customHeight="1">
      <c r="A17" s="317" t="s">
        <v>88</v>
      </c>
      <c r="B17" s="6" t="s">
        <v>228</v>
      </c>
      <c r="C17" s="197"/>
    </row>
    <row r="18" spans="1:3" s="326" customFormat="1" ht="12" customHeight="1" thickBot="1">
      <c r="A18" s="317" t="s">
        <v>89</v>
      </c>
      <c r="B18" s="5" t="s">
        <v>229</v>
      </c>
      <c r="C18" s="198"/>
    </row>
    <row r="19" spans="1:3" s="257" customFormat="1" ht="12" customHeight="1" thickBot="1">
      <c r="A19" s="122" t="s">
        <v>11</v>
      </c>
      <c r="B19" s="140" t="s">
        <v>398</v>
      </c>
      <c r="C19" s="199">
        <f>SUM(C20:C22)</f>
        <v>0</v>
      </c>
    </row>
    <row r="20" spans="1:3" s="326" customFormat="1" ht="12" customHeight="1">
      <c r="A20" s="317" t="s">
        <v>81</v>
      </c>
      <c r="B20" s="7" t="s">
        <v>195</v>
      </c>
      <c r="C20" s="197"/>
    </row>
    <row r="21" spans="1:3" s="326" customFormat="1" ht="12" customHeight="1">
      <c r="A21" s="317" t="s">
        <v>82</v>
      </c>
      <c r="B21" s="6" t="s">
        <v>399</v>
      </c>
      <c r="C21" s="197"/>
    </row>
    <row r="22" spans="1:3" s="326" customFormat="1" ht="12" customHeight="1">
      <c r="A22" s="317" t="s">
        <v>83</v>
      </c>
      <c r="B22" s="6" t="s">
        <v>400</v>
      </c>
      <c r="C22" s="197"/>
    </row>
    <row r="23" spans="1:3" s="326" customFormat="1" ht="12" customHeight="1" thickBot="1">
      <c r="A23" s="317" t="s">
        <v>84</v>
      </c>
      <c r="B23" s="6" t="s">
        <v>2</v>
      </c>
      <c r="C23" s="197"/>
    </row>
    <row r="24" spans="1:3" s="326" customFormat="1" ht="12" customHeight="1" thickBot="1">
      <c r="A24" s="127" t="s">
        <v>12</v>
      </c>
      <c r="B24" s="71" t="s">
        <v>112</v>
      </c>
      <c r="C24" s="226"/>
    </row>
    <row r="25" spans="1:3" s="326" customFormat="1" ht="12" customHeight="1" thickBot="1">
      <c r="A25" s="127" t="s">
        <v>13</v>
      </c>
      <c r="B25" s="71" t="s">
        <v>401</v>
      </c>
      <c r="C25" s="199">
        <f>+C26+C27</f>
        <v>0</v>
      </c>
    </row>
    <row r="26" spans="1:3" s="326" customFormat="1" ht="12" customHeight="1">
      <c r="A26" s="318" t="s">
        <v>205</v>
      </c>
      <c r="B26" s="319" t="s">
        <v>399</v>
      </c>
      <c r="C26" s="57"/>
    </row>
    <row r="27" spans="1:3" s="326" customFormat="1" ht="12" customHeight="1">
      <c r="A27" s="318" t="s">
        <v>208</v>
      </c>
      <c r="B27" s="320" t="s">
        <v>402</v>
      </c>
      <c r="C27" s="200"/>
    </row>
    <row r="28" spans="1:3" s="326" customFormat="1" ht="12" customHeight="1" thickBot="1">
      <c r="A28" s="317" t="s">
        <v>209</v>
      </c>
      <c r="B28" s="321" t="s">
        <v>403</v>
      </c>
      <c r="C28" s="60"/>
    </row>
    <row r="29" spans="1:3" s="326" customFormat="1" ht="12" customHeight="1" thickBot="1">
      <c r="A29" s="127" t="s">
        <v>14</v>
      </c>
      <c r="B29" s="71" t="s">
        <v>404</v>
      </c>
      <c r="C29" s="199">
        <f>+C30+C31+C32</f>
        <v>0</v>
      </c>
    </row>
    <row r="30" spans="1:3" s="326" customFormat="1" ht="12" customHeight="1">
      <c r="A30" s="318" t="s">
        <v>68</v>
      </c>
      <c r="B30" s="319" t="s">
        <v>234</v>
      </c>
      <c r="C30" s="57"/>
    </row>
    <row r="31" spans="1:3" s="326" customFormat="1" ht="12" customHeight="1">
      <c r="A31" s="318" t="s">
        <v>69</v>
      </c>
      <c r="B31" s="320" t="s">
        <v>235</v>
      </c>
      <c r="C31" s="200"/>
    </row>
    <row r="32" spans="1:3" s="326" customFormat="1" ht="12" customHeight="1" thickBot="1">
      <c r="A32" s="317" t="s">
        <v>70</v>
      </c>
      <c r="B32" s="82" t="s">
        <v>236</v>
      </c>
      <c r="C32" s="60"/>
    </row>
    <row r="33" spans="1:3" s="257" customFormat="1" ht="12" customHeight="1" thickBot="1">
      <c r="A33" s="127" t="s">
        <v>15</v>
      </c>
      <c r="B33" s="71" t="s">
        <v>348</v>
      </c>
      <c r="C33" s="226"/>
    </row>
    <row r="34" spans="1:3" s="257" customFormat="1" ht="12" customHeight="1" thickBot="1">
      <c r="A34" s="127" t="s">
        <v>16</v>
      </c>
      <c r="B34" s="71" t="s">
        <v>405</v>
      </c>
      <c r="C34" s="248"/>
    </row>
    <row r="35" spans="1:3" s="257" customFormat="1" ht="12" customHeight="1" thickBot="1">
      <c r="A35" s="122" t="s">
        <v>17</v>
      </c>
      <c r="B35" s="71" t="s">
        <v>406</v>
      </c>
      <c r="C35" s="249">
        <f>+C8+C19+C24+C25+C29+C33+C34</f>
        <v>0</v>
      </c>
    </row>
    <row r="36" spans="1:3" s="257" customFormat="1" ht="12" customHeight="1" thickBot="1">
      <c r="A36" s="141" t="s">
        <v>18</v>
      </c>
      <c r="B36" s="71" t="s">
        <v>407</v>
      </c>
      <c r="C36" s="249">
        <f>+C37+C38+C39</f>
        <v>24059</v>
      </c>
    </row>
    <row r="37" spans="1:3" s="257" customFormat="1" ht="12" customHeight="1">
      <c r="A37" s="318" t="s">
        <v>408</v>
      </c>
      <c r="B37" s="319" t="s">
        <v>170</v>
      </c>
      <c r="C37" s="57">
        <v>1013</v>
      </c>
    </row>
    <row r="38" spans="1:3" s="257" customFormat="1" ht="12" customHeight="1">
      <c r="A38" s="318" t="s">
        <v>409</v>
      </c>
      <c r="B38" s="320" t="s">
        <v>3</v>
      </c>
      <c r="C38" s="200"/>
    </row>
    <row r="39" spans="1:3" s="326" customFormat="1" ht="12" customHeight="1" thickBot="1">
      <c r="A39" s="317" t="s">
        <v>410</v>
      </c>
      <c r="B39" s="82" t="s">
        <v>411</v>
      </c>
      <c r="C39" s="60">
        <v>23046</v>
      </c>
    </row>
    <row r="40" spans="1:3" s="326" customFormat="1" ht="15" customHeight="1" thickBot="1">
      <c r="A40" s="141" t="s">
        <v>19</v>
      </c>
      <c r="B40" s="142" t="s">
        <v>412</v>
      </c>
      <c r="C40" s="252">
        <f>+C35+C36</f>
        <v>24059</v>
      </c>
    </row>
    <row r="41" spans="1:3" s="326" customFormat="1" ht="15" customHeight="1">
      <c r="A41" s="143"/>
      <c r="B41" s="144"/>
      <c r="C41" s="250"/>
    </row>
    <row r="42" spans="1:3" ht="13.5" thickBot="1">
      <c r="A42" s="145"/>
      <c r="B42" s="146"/>
      <c r="C42" s="251"/>
    </row>
    <row r="43" spans="1:3" s="325" customFormat="1" ht="16.5" customHeight="1" thickBot="1">
      <c r="A43" s="147"/>
      <c r="B43" s="148" t="s">
        <v>49</v>
      </c>
      <c r="C43" s="252"/>
    </row>
    <row r="44" spans="1:3" s="327" customFormat="1" ht="12" customHeight="1" thickBot="1">
      <c r="A44" s="127" t="s">
        <v>10</v>
      </c>
      <c r="B44" s="71" t="s">
        <v>413</v>
      </c>
      <c r="C44" s="199">
        <f>SUM(C45:C49)</f>
        <v>23759</v>
      </c>
    </row>
    <row r="45" spans="1:3" ht="12" customHeight="1">
      <c r="A45" s="317" t="s">
        <v>75</v>
      </c>
      <c r="B45" s="7" t="s">
        <v>40</v>
      </c>
      <c r="C45" s="57">
        <v>12634</v>
      </c>
    </row>
    <row r="46" spans="1:3" ht="12" customHeight="1">
      <c r="A46" s="317" t="s">
        <v>76</v>
      </c>
      <c r="B46" s="6" t="s">
        <v>121</v>
      </c>
      <c r="C46" s="59">
        <v>3428</v>
      </c>
    </row>
    <row r="47" spans="1:3" ht="12" customHeight="1">
      <c r="A47" s="317" t="s">
        <v>77</v>
      </c>
      <c r="B47" s="6" t="s">
        <v>94</v>
      </c>
      <c r="C47" s="59">
        <v>6327</v>
      </c>
    </row>
    <row r="48" spans="1:3" ht="12" customHeight="1">
      <c r="A48" s="317" t="s">
        <v>78</v>
      </c>
      <c r="B48" s="6" t="s">
        <v>122</v>
      </c>
      <c r="C48" s="59"/>
    </row>
    <row r="49" spans="1:3" ht="12" customHeight="1" thickBot="1">
      <c r="A49" s="317" t="s">
        <v>95</v>
      </c>
      <c r="B49" s="6" t="s">
        <v>123</v>
      </c>
      <c r="C49" s="59">
        <v>1370</v>
      </c>
    </row>
    <row r="50" spans="1:3" ht="12" customHeight="1" thickBot="1">
      <c r="A50" s="127" t="s">
        <v>11</v>
      </c>
      <c r="B50" s="71" t="s">
        <v>414</v>
      </c>
      <c r="C50" s="199">
        <f>SUM(C51:C53)</f>
        <v>300</v>
      </c>
    </row>
    <row r="51" spans="1:3" s="327" customFormat="1" ht="12" customHeight="1">
      <c r="A51" s="317" t="s">
        <v>81</v>
      </c>
      <c r="B51" s="7" t="s">
        <v>160</v>
      </c>
      <c r="C51" s="57">
        <v>300</v>
      </c>
    </row>
    <row r="52" spans="1:3" ht="12" customHeight="1">
      <c r="A52" s="317" t="s">
        <v>82</v>
      </c>
      <c r="B52" s="6" t="s">
        <v>125</v>
      </c>
      <c r="C52" s="59"/>
    </row>
    <row r="53" spans="1:3" ht="12" customHeight="1">
      <c r="A53" s="317" t="s">
        <v>83</v>
      </c>
      <c r="B53" s="6" t="s">
        <v>50</v>
      </c>
      <c r="C53" s="59"/>
    </row>
    <row r="54" spans="1:3" ht="12" customHeight="1" thickBot="1">
      <c r="A54" s="317" t="s">
        <v>84</v>
      </c>
      <c r="B54" s="6" t="s">
        <v>4</v>
      </c>
      <c r="C54" s="59"/>
    </row>
    <row r="55" spans="1:3" ht="15" customHeight="1" thickBot="1">
      <c r="A55" s="127" t="s">
        <v>12</v>
      </c>
      <c r="B55" s="149" t="s">
        <v>415</v>
      </c>
      <c r="C55" s="253">
        <f>+C44+C50</f>
        <v>24059</v>
      </c>
    </row>
    <row r="56" ht="13.5" thickBot="1">
      <c r="C56" s="254"/>
    </row>
    <row r="57" spans="1:3" ht="15" customHeight="1" thickBot="1">
      <c r="A57" s="152" t="s">
        <v>140</v>
      </c>
      <c r="B57" s="153"/>
      <c r="C57" s="69">
        <v>5</v>
      </c>
    </row>
    <row r="58" spans="1:3" ht="14.25" customHeight="1" thickBot="1">
      <c r="A58" s="152" t="s">
        <v>141</v>
      </c>
      <c r="B58" s="153"/>
      <c r="C58" s="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C15" sqref="C15:G16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355" t="s">
        <v>5</v>
      </c>
      <c r="B1" s="355"/>
      <c r="C1" s="355"/>
      <c r="D1" s="355"/>
      <c r="E1" s="355"/>
      <c r="F1" s="355"/>
      <c r="G1" s="355"/>
    </row>
    <row r="3" spans="1:7" s="95" customFormat="1" ht="27" customHeight="1">
      <c r="A3" s="93" t="s">
        <v>142</v>
      </c>
      <c r="B3" s="94"/>
      <c r="C3" s="354" t="s">
        <v>437</v>
      </c>
      <c r="D3" s="354"/>
      <c r="E3" s="354"/>
      <c r="F3" s="354"/>
      <c r="G3" s="354"/>
    </row>
    <row r="4" spans="1:7" s="95" customFormat="1" ht="15.75">
      <c r="A4" s="94"/>
      <c r="B4" s="94"/>
      <c r="C4" s="94"/>
      <c r="D4" s="94"/>
      <c r="E4" s="94"/>
      <c r="F4" s="94"/>
      <c r="G4" s="94"/>
    </row>
    <row r="5" spans="1:7" s="95" customFormat="1" ht="24.75" customHeight="1">
      <c r="A5" s="93" t="s">
        <v>143</v>
      </c>
      <c r="B5" s="94"/>
      <c r="C5" s="354" t="s">
        <v>441</v>
      </c>
      <c r="D5" s="354"/>
      <c r="E5" s="354"/>
      <c r="F5" s="354"/>
      <c r="G5" s="94"/>
    </row>
    <row r="6" spans="1:7" s="96" customFormat="1" ht="12.75">
      <c r="A6" s="128"/>
      <c r="B6" s="128"/>
      <c r="C6" s="128"/>
      <c r="D6" s="128"/>
      <c r="E6" s="128"/>
      <c r="F6" s="128"/>
      <c r="G6" s="128"/>
    </row>
    <row r="7" spans="1:7" s="97" customFormat="1" ht="15" customHeight="1">
      <c r="A7" s="171" t="s">
        <v>439</v>
      </c>
      <c r="B7" s="170"/>
      <c r="C7" s="170"/>
      <c r="D7" s="156" t="s">
        <v>440</v>
      </c>
      <c r="E7" s="156"/>
      <c r="F7" s="156"/>
      <c r="G7" s="156"/>
    </row>
    <row r="8" spans="1:7" s="97" customFormat="1" ht="15" customHeight="1" thickBot="1">
      <c r="A8" s="171" t="s">
        <v>447</v>
      </c>
      <c r="B8" s="156"/>
      <c r="C8" s="156"/>
      <c r="D8" s="156"/>
      <c r="E8" s="156"/>
      <c r="F8" s="156"/>
      <c r="G8" s="156"/>
    </row>
    <row r="9" spans="1:7" s="56" customFormat="1" ht="42" customHeight="1" thickBot="1">
      <c r="A9" s="119" t="s">
        <v>8</v>
      </c>
      <c r="B9" s="120" t="s">
        <v>144</v>
      </c>
      <c r="C9" s="120" t="s">
        <v>145</v>
      </c>
      <c r="D9" s="120" t="s">
        <v>146</v>
      </c>
      <c r="E9" s="120" t="s">
        <v>147</v>
      </c>
      <c r="F9" s="120" t="s">
        <v>148</v>
      </c>
      <c r="G9" s="121" t="s">
        <v>42</v>
      </c>
    </row>
    <row r="10" spans="1:7" ht="24" customHeight="1">
      <c r="A10" s="157" t="s">
        <v>10</v>
      </c>
      <c r="B10" s="125" t="s">
        <v>149</v>
      </c>
      <c r="C10" s="98"/>
      <c r="D10" s="98"/>
      <c r="E10" s="98"/>
      <c r="F10" s="98"/>
      <c r="G10" s="158">
        <f>SUM(C10:F10)</f>
        <v>0</v>
      </c>
    </row>
    <row r="11" spans="1:7" ht="24" customHeight="1">
      <c r="A11" s="159" t="s">
        <v>11</v>
      </c>
      <c r="B11" s="126" t="s">
        <v>150</v>
      </c>
      <c r="C11" s="99"/>
      <c r="D11" s="99"/>
      <c r="E11" s="99"/>
      <c r="F11" s="99"/>
      <c r="G11" s="160">
        <f>SUM(C11:F11)</f>
        <v>0</v>
      </c>
    </row>
    <row r="12" spans="1:7" ht="24" customHeight="1">
      <c r="A12" s="159" t="s">
        <v>12</v>
      </c>
      <c r="B12" s="126" t="s">
        <v>151</v>
      </c>
      <c r="C12" s="99"/>
      <c r="D12" s="99"/>
      <c r="E12" s="99"/>
      <c r="F12" s="99"/>
      <c r="G12" s="160">
        <f>SUM(C12:F12)</f>
        <v>0</v>
      </c>
    </row>
    <row r="13" spans="1:7" ht="24" customHeight="1">
      <c r="A13" s="159" t="s">
        <v>13</v>
      </c>
      <c r="B13" s="126" t="s">
        <v>152</v>
      </c>
      <c r="C13" s="99"/>
      <c r="D13" s="99"/>
      <c r="E13" s="99"/>
      <c r="F13" s="99"/>
      <c r="G13" s="160">
        <f>SUM(C13:F13)</f>
        <v>0</v>
      </c>
    </row>
    <row r="14" spans="1:7" ht="24" customHeight="1">
      <c r="A14" s="159" t="s">
        <v>14</v>
      </c>
      <c r="B14" s="126" t="s">
        <v>153</v>
      </c>
      <c r="C14" s="99"/>
      <c r="D14" s="99"/>
      <c r="E14" s="99"/>
      <c r="F14" s="99"/>
      <c r="G14" s="160">
        <f>SUM(C14:F14)</f>
        <v>0</v>
      </c>
    </row>
    <row r="15" spans="1:7" ht="24" customHeight="1" thickBot="1">
      <c r="A15" s="161" t="s">
        <v>15</v>
      </c>
      <c r="B15" s="162" t="s">
        <v>154</v>
      </c>
      <c r="C15" s="100"/>
      <c r="D15" s="100"/>
      <c r="E15" s="100"/>
      <c r="F15" s="100"/>
      <c r="G15" s="163"/>
    </row>
    <row r="16" spans="1:7" s="101" customFormat="1" ht="24" customHeight="1" thickBot="1">
      <c r="A16" s="164" t="s">
        <v>16</v>
      </c>
      <c r="B16" s="165" t="s">
        <v>42</v>
      </c>
      <c r="C16" s="166"/>
      <c r="D16" s="166"/>
      <c r="E16" s="166"/>
      <c r="F16" s="166"/>
      <c r="G16" s="167"/>
    </row>
    <row r="17" spans="1:7" s="96" customFormat="1" ht="12.75">
      <c r="A17" s="128"/>
      <c r="B17" s="128"/>
      <c r="C17" s="128"/>
      <c r="D17" s="128"/>
      <c r="E17" s="128"/>
      <c r="F17" s="128"/>
      <c r="G17" s="128"/>
    </row>
    <row r="18" spans="1:7" s="96" customFormat="1" ht="12.75">
      <c r="A18" s="128"/>
      <c r="B18" s="128"/>
      <c r="C18" s="128"/>
      <c r="D18" s="128"/>
      <c r="E18" s="128"/>
      <c r="F18" s="128"/>
      <c r="G18" s="128"/>
    </row>
    <row r="19" spans="1:7" s="96" customFormat="1" ht="12.75">
      <c r="A19" s="128"/>
      <c r="B19" s="128"/>
      <c r="C19" s="128"/>
      <c r="D19" s="128"/>
      <c r="E19" s="128"/>
      <c r="F19" s="128"/>
      <c r="G19" s="128"/>
    </row>
    <row r="20" spans="1:7" s="96" customFormat="1" ht="15.75">
      <c r="A20" s="95" t="s">
        <v>389</v>
      </c>
      <c r="B20" s="128"/>
      <c r="C20" s="128"/>
      <c r="D20" s="128"/>
      <c r="E20" s="128"/>
      <c r="F20" s="128"/>
      <c r="G20" s="128"/>
    </row>
    <row r="21" spans="1:7" s="96" customFormat="1" ht="12.75">
      <c r="A21" s="128"/>
      <c r="B21" s="128"/>
      <c r="C21" s="128"/>
      <c r="D21" s="128"/>
      <c r="E21" s="128"/>
      <c r="F21" s="128"/>
      <c r="G21" s="128"/>
    </row>
    <row r="22" spans="1:7" ht="12.75">
      <c r="A22" s="128"/>
      <c r="B22" s="128"/>
      <c r="C22" s="128"/>
      <c r="D22" s="128"/>
      <c r="E22" s="128"/>
      <c r="F22" s="128"/>
      <c r="G22" s="128"/>
    </row>
    <row r="23" spans="1:7" ht="12.75">
      <c r="A23" s="128"/>
      <c r="B23" s="128"/>
      <c r="C23" s="96"/>
      <c r="D23" s="96"/>
      <c r="E23" s="96"/>
      <c r="F23" s="96"/>
      <c r="G23" s="128"/>
    </row>
    <row r="24" spans="1:7" ht="13.5">
      <c r="A24" s="128"/>
      <c r="B24" s="128"/>
      <c r="C24" s="168"/>
      <c r="D24" s="169" t="s">
        <v>155</v>
      </c>
      <c r="E24" s="169"/>
      <c r="F24" s="168"/>
      <c r="G24" s="128"/>
    </row>
    <row r="25" spans="3:6" ht="13.5">
      <c r="C25" s="102"/>
      <c r="D25" s="103"/>
      <c r="E25" s="103"/>
      <c r="F25" s="102"/>
    </row>
    <row r="26" spans="3:6" ht="13.5">
      <c r="C26" s="102"/>
      <c r="D26" s="103"/>
      <c r="E26" s="103"/>
      <c r="F26" s="10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7. melléklet a 3/2014. (II.12.)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">
      <selection activeCell="C121" sqref="C121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40" t="s">
        <v>7</v>
      </c>
      <c r="B1" s="340"/>
      <c r="C1" s="340"/>
    </row>
    <row r="2" spans="1:3" ht="15.75" customHeight="1" thickBot="1">
      <c r="A2" s="339" t="s">
        <v>99</v>
      </c>
      <c r="B2" s="339"/>
      <c r="C2" s="189" t="s">
        <v>161</v>
      </c>
    </row>
    <row r="3" spans="1:3" ht="37.5" customHeight="1" thickBot="1">
      <c r="A3" s="21" t="s">
        <v>62</v>
      </c>
      <c r="B3" s="22" t="s">
        <v>9</v>
      </c>
      <c r="C3" s="30" t="s">
        <v>186</v>
      </c>
    </row>
    <row r="4" spans="1:3" s="282" customFormat="1" ht="12" customHeight="1" thickBot="1">
      <c r="A4" s="276">
        <v>1</v>
      </c>
      <c r="B4" s="277">
        <v>2</v>
      </c>
      <c r="C4" s="278">
        <v>3</v>
      </c>
    </row>
    <row r="5" spans="1:3" s="283" customFormat="1" ht="12" customHeight="1" thickBot="1">
      <c r="A5" s="18" t="s">
        <v>10</v>
      </c>
      <c r="B5" s="19" t="s">
        <v>187</v>
      </c>
      <c r="C5" s="179">
        <f>+C6+C7+C8+C9+C10+C11</f>
        <v>42195</v>
      </c>
    </row>
    <row r="6" spans="1:3" s="283" customFormat="1" ht="12" customHeight="1">
      <c r="A6" s="13" t="s">
        <v>75</v>
      </c>
      <c r="B6" s="284" t="s">
        <v>188</v>
      </c>
      <c r="C6" s="182">
        <v>13765</v>
      </c>
    </row>
    <row r="7" spans="1:3" s="283" customFormat="1" ht="12" customHeight="1">
      <c r="A7" s="12" t="s">
        <v>76</v>
      </c>
      <c r="B7" s="285" t="s">
        <v>189</v>
      </c>
      <c r="C7" s="181">
        <v>20239</v>
      </c>
    </row>
    <row r="8" spans="1:3" s="283" customFormat="1" ht="12" customHeight="1">
      <c r="A8" s="12" t="s">
        <v>77</v>
      </c>
      <c r="B8" s="285" t="s">
        <v>190</v>
      </c>
      <c r="C8" s="181">
        <v>4066</v>
      </c>
    </row>
    <row r="9" spans="1:3" s="283" customFormat="1" ht="12" customHeight="1">
      <c r="A9" s="12" t="s">
        <v>78</v>
      </c>
      <c r="B9" s="285" t="s">
        <v>191</v>
      </c>
      <c r="C9" s="181">
        <v>1435</v>
      </c>
    </row>
    <row r="10" spans="1:3" s="283" customFormat="1" ht="12" customHeight="1">
      <c r="A10" s="12" t="s">
        <v>95</v>
      </c>
      <c r="B10" s="285" t="s">
        <v>192</v>
      </c>
      <c r="C10" s="181">
        <v>201</v>
      </c>
    </row>
    <row r="11" spans="1:3" s="283" customFormat="1" ht="12" customHeight="1" thickBot="1">
      <c r="A11" s="14" t="s">
        <v>79</v>
      </c>
      <c r="B11" s="286" t="s">
        <v>193</v>
      </c>
      <c r="C11" s="181">
        <v>2489</v>
      </c>
    </row>
    <row r="12" spans="1:3" s="283" customFormat="1" ht="12" customHeight="1" thickBot="1">
      <c r="A12" s="18" t="s">
        <v>11</v>
      </c>
      <c r="B12" s="174" t="s">
        <v>194</v>
      </c>
      <c r="C12" s="179">
        <f>+C13+C14+C15+C16+C17</f>
        <v>9518</v>
      </c>
    </row>
    <row r="13" spans="1:3" s="283" customFormat="1" ht="12" customHeight="1">
      <c r="A13" s="13" t="s">
        <v>81</v>
      </c>
      <c r="B13" s="284" t="s">
        <v>195</v>
      </c>
      <c r="C13" s="182">
        <v>1370</v>
      </c>
    </row>
    <row r="14" spans="1:3" s="283" customFormat="1" ht="12" customHeight="1">
      <c r="A14" s="12" t="s">
        <v>82</v>
      </c>
      <c r="B14" s="285" t="s">
        <v>196</v>
      </c>
      <c r="C14" s="181"/>
    </row>
    <row r="15" spans="1:3" s="283" customFormat="1" ht="12" customHeight="1">
      <c r="A15" s="12" t="s">
        <v>83</v>
      </c>
      <c r="B15" s="285" t="s">
        <v>417</v>
      </c>
      <c r="C15" s="181"/>
    </row>
    <row r="16" spans="1:3" s="283" customFormat="1" ht="12" customHeight="1">
      <c r="A16" s="12" t="s">
        <v>84</v>
      </c>
      <c r="B16" s="285" t="s">
        <v>418</v>
      </c>
      <c r="C16" s="181"/>
    </row>
    <row r="17" spans="1:3" s="283" customFormat="1" ht="12" customHeight="1">
      <c r="A17" s="12" t="s">
        <v>85</v>
      </c>
      <c r="B17" s="285" t="s">
        <v>197</v>
      </c>
      <c r="C17" s="181">
        <v>8148</v>
      </c>
    </row>
    <row r="18" spans="1:3" s="283" customFormat="1" ht="12" customHeight="1" thickBot="1">
      <c r="A18" s="14" t="s">
        <v>91</v>
      </c>
      <c r="B18" s="286" t="s">
        <v>198</v>
      </c>
      <c r="C18" s="183"/>
    </row>
    <row r="19" spans="1:3" s="283" customFormat="1" ht="12" customHeight="1" thickBot="1">
      <c r="A19" s="18" t="s">
        <v>12</v>
      </c>
      <c r="B19" s="19" t="s">
        <v>199</v>
      </c>
      <c r="C19" s="179">
        <f>+C20+C21+C22+C23+C24</f>
        <v>35000</v>
      </c>
    </row>
    <row r="20" spans="1:3" s="283" customFormat="1" ht="12" customHeight="1">
      <c r="A20" s="13" t="s">
        <v>64</v>
      </c>
      <c r="B20" s="284" t="s">
        <v>200</v>
      </c>
      <c r="C20" s="182"/>
    </row>
    <row r="21" spans="1:3" s="283" customFormat="1" ht="12" customHeight="1">
      <c r="A21" s="12" t="s">
        <v>65</v>
      </c>
      <c r="B21" s="285" t="s">
        <v>201</v>
      </c>
      <c r="C21" s="181"/>
    </row>
    <row r="22" spans="1:3" s="283" customFormat="1" ht="12" customHeight="1">
      <c r="A22" s="12" t="s">
        <v>66</v>
      </c>
      <c r="B22" s="285" t="s">
        <v>419</v>
      </c>
      <c r="C22" s="181"/>
    </row>
    <row r="23" spans="1:3" s="283" customFormat="1" ht="12" customHeight="1">
      <c r="A23" s="12" t="s">
        <v>67</v>
      </c>
      <c r="B23" s="285" t="s">
        <v>420</v>
      </c>
      <c r="C23" s="181"/>
    </row>
    <row r="24" spans="1:3" s="283" customFormat="1" ht="12" customHeight="1">
      <c r="A24" s="12" t="s">
        <v>109</v>
      </c>
      <c r="B24" s="285" t="s">
        <v>202</v>
      </c>
      <c r="C24" s="181">
        <v>35000</v>
      </c>
    </row>
    <row r="25" spans="1:3" s="283" customFormat="1" ht="12" customHeight="1" thickBot="1">
      <c r="A25" s="14" t="s">
        <v>110</v>
      </c>
      <c r="B25" s="286" t="s">
        <v>203</v>
      </c>
      <c r="C25" s="183"/>
    </row>
    <row r="26" spans="1:3" s="283" customFormat="1" ht="12" customHeight="1" thickBot="1">
      <c r="A26" s="18" t="s">
        <v>111</v>
      </c>
      <c r="B26" s="19" t="s">
        <v>204</v>
      </c>
      <c r="C26" s="185">
        <f>+C27+C30+C31+C32</f>
        <v>23000</v>
      </c>
    </row>
    <row r="27" spans="1:3" s="283" customFormat="1" ht="12" customHeight="1">
      <c r="A27" s="13" t="s">
        <v>205</v>
      </c>
      <c r="B27" s="284" t="s">
        <v>211</v>
      </c>
      <c r="C27" s="279">
        <f>+C28+C29</f>
        <v>15400</v>
      </c>
    </row>
    <row r="28" spans="1:3" s="283" customFormat="1" ht="12" customHeight="1">
      <c r="A28" s="12" t="s">
        <v>206</v>
      </c>
      <c r="B28" s="285" t="s">
        <v>212</v>
      </c>
      <c r="C28" s="181">
        <v>3600</v>
      </c>
    </row>
    <row r="29" spans="1:3" s="283" customFormat="1" ht="12" customHeight="1">
      <c r="A29" s="12" t="s">
        <v>207</v>
      </c>
      <c r="B29" s="285" t="s">
        <v>213</v>
      </c>
      <c r="C29" s="181">
        <v>11800</v>
      </c>
    </row>
    <row r="30" spans="1:3" s="283" customFormat="1" ht="12" customHeight="1">
      <c r="A30" s="12" t="s">
        <v>208</v>
      </c>
      <c r="B30" s="285" t="s">
        <v>214</v>
      </c>
      <c r="C30" s="181">
        <v>4000</v>
      </c>
    </row>
    <row r="31" spans="1:3" s="283" customFormat="1" ht="12" customHeight="1">
      <c r="A31" s="12" t="s">
        <v>209</v>
      </c>
      <c r="B31" s="285" t="s">
        <v>215</v>
      </c>
      <c r="C31" s="181"/>
    </row>
    <row r="32" spans="1:3" s="283" customFormat="1" ht="12" customHeight="1" thickBot="1">
      <c r="A32" s="14" t="s">
        <v>210</v>
      </c>
      <c r="B32" s="286" t="s">
        <v>216</v>
      </c>
      <c r="C32" s="183">
        <v>3600</v>
      </c>
    </row>
    <row r="33" spans="1:3" s="283" customFormat="1" ht="12" customHeight="1" thickBot="1">
      <c r="A33" s="18" t="s">
        <v>14</v>
      </c>
      <c r="B33" s="19" t="s">
        <v>217</v>
      </c>
      <c r="C33" s="179">
        <f>SUM(C34:C43)</f>
        <v>28283</v>
      </c>
    </row>
    <row r="34" spans="1:3" s="283" customFormat="1" ht="12" customHeight="1">
      <c r="A34" s="13" t="s">
        <v>68</v>
      </c>
      <c r="B34" s="284" t="s">
        <v>220</v>
      </c>
      <c r="C34" s="182"/>
    </row>
    <row r="35" spans="1:3" s="283" customFormat="1" ht="12" customHeight="1">
      <c r="A35" s="12" t="s">
        <v>69</v>
      </c>
      <c r="B35" s="285" t="s">
        <v>221</v>
      </c>
      <c r="C35" s="181"/>
    </row>
    <row r="36" spans="1:3" s="283" customFormat="1" ht="12" customHeight="1">
      <c r="A36" s="12" t="s">
        <v>70</v>
      </c>
      <c r="B36" s="285" t="s">
        <v>222</v>
      </c>
      <c r="C36" s="181">
        <v>2503</v>
      </c>
    </row>
    <row r="37" spans="1:3" s="283" customFormat="1" ht="12" customHeight="1">
      <c r="A37" s="12" t="s">
        <v>113</v>
      </c>
      <c r="B37" s="285" t="s">
        <v>223</v>
      </c>
      <c r="C37" s="181">
        <v>25780</v>
      </c>
    </row>
    <row r="38" spans="1:3" s="283" customFormat="1" ht="12" customHeight="1">
      <c r="A38" s="12" t="s">
        <v>114</v>
      </c>
      <c r="B38" s="285" t="s">
        <v>224</v>
      </c>
      <c r="C38" s="181"/>
    </row>
    <row r="39" spans="1:3" s="283" customFormat="1" ht="12" customHeight="1">
      <c r="A39" s="12" t="s">
        <v>115</v>
      </c>
      <c r="B39" s="285" t="s">
        <v>225</v>
      </c>
      <c r="C39" s="181"/>
    </row>
    <row r="40" spans="1:3" s="283" customFormat="1" ht="12" customHeight="1">
      <c r="A40" s="12" t="s">
        <v>116</v>
      </c>
      <c r="B40" s="285" t="s">
        <v>226</v>
      </c>
      <c r="C40" s="181"/>
    </row>
    <row r="41" spans="1:3" s="283" customFormat="1" ht="12" customHeight="1">
      <c r="A41" s="12" t="s">
        <v>117</v>
      </c>
      <c r="B41" s="285" t="s">
        <v>227</v>
      </c>
      <c r="C41" s="181"/>
    </row>
    <row r="42" spans="1:3" s="283" customFormat="1" ht="12" customHeight="1">
      <c r="A42" s="12" t="s">
        <v>218</v>
      </c>
      <c r="B42" s="285" t="s">
        <v>228</v>
      </c>
      <c r="C42" s="184"/>
    </row>
    <row r="43" spans="1:3" s="283" customFormat="1" ht="12" customHeight="1" thickBot="1">
      <c r="A43" s="14" t="s">
        <v>219</v>
      </c>
      <c r="B43" s="286" t="s">
        <v>229</v>
      </c>
      <c r="C43" s="273"/>
    </row>
    <row r="44" spans="1:3" s="283" customFormat="1" ht="12" customHeight="1" thickBot="1">
      <c r="A44" s="18" t="s">
        <v>15</v>
      </c>
      <c r="B44" s="19" t="s">
        <v>230</v>
      </c>
      <c r="C44" s="179">
        <f>SUM(C45:C49)</f>
        <v>0</v>
      </c>
    </row>
    <row r="45" spans="1:3" s="283" customFormat="1" ht="12" customHeight="1">
      <c r="A45" s="13" t="s">
        <v>71</v>
      </c>
      <c r="B45" s="284" t="s">
        <v>234</v>
      </c>
      <c r="C45" s="330"/>
    </row>
    <row r="46" spans="1:3" s="283" customFormat="1" ht="12" customHeight="1">
      <c r="A46" s="12" t="s">
        <v>72</v>
      </c>
      <c r="B46" s="285" t="s">
        <v>235</v>
      </c>
      <c r="C46" s="184"/>
    </row>
    <row r="47" spans="1:3" s="283" customFormat="1" ht="12" customHeight="1">
      <c r="A47" s="12" t="s">
        <v>231</v>
      </c>
      <c r="B47" s="285" t="s">
        <v>236</v>
      </c>
      <c r="C47" s="184"/>
    </row>
    <row r="48" spans="1:3" s="283" customFormat="1" ht="12" customHeight="1">
      <c r="A48" s="12" t="s">
        <v>232</v>
      </c>
      <c r="B48" s="285" t="s">
        <v>237</v>
      </c>
      <c r="C48" s="184"/>
    </row>
    <row r="49" spans="1:3" s="283" customFormat="1" ht="12" customHeight="1" thickBot="1">
      <c r="A49" s="14" t="s">
        <v>233</v>
      </c>
      <c r="B49" s="286" t="s">
        <v>238</v>
      </c>
      <c r="C49" s="273"/>
    </row>
    <row r="50" spans="1:3" s="283" customFormat="1" ht="12" customHeight="1" thickBot="1">
      <c r="A50" s="18" t="s">
        <v>118</v>
      </c>
      <c r="B50" s="19" t="s">
        <v>239</v>
      </c>
      <c r="C50" s="179">
        <f>SUM(C51:C53)</f>
        <v>0</v>
      </c>
    </row>
    <row r="51" spans="1:3" s="283" customFormat="1" ht="12" customHeight="1">
      <c r="A51" s="13" t="s">
        <v>73</v>
      </c>
      <c r="B51" s="284" t="s">
        <v>240</v>
      </c>
      <c r="C51" s="182"/>
    </row>
    <row r="52" spans="1:3" s="283" customFormat="1" ht="12" customHeight="1">
      <c r="A52" s="12" t="s">
        <v>74</v>
      </c>
      <c r="B52" s="285" t="s">
        <v>421</v>
      </c>
      <c r="C52" s="181"/>
    </row>
    <row r="53" spans="1:3" s="283" customFormat="1" ht="12" customHeight="1">
      <c r="A53" s="12" t="s">
        <v>243</v>
      </c>
      <c r="B53" s="285" t="s">
        <v>241</v>
      </c>
      <c r="C53" s="181"/>
    </row>
    <row r="54" spans="1:3" s="283" customFormat="1" ht="12" customHeight="1" thickBot="1">
      <c r="A54" s="14" t="s">
        <v>244</v>
      </c>
      <c r="B54" s="286" t="s">
        <v>242</v>
      </c>
      <c r="C54" s="183"/>
    </row>
    <row r="55" spans="1:3" s="283" customFormat="1" ht="12" customHeight="1" thickBot="1">
      <c r="A55" s="18" t="s">
        <v>17</v>
      </c>
      <c r="B55" s="174" t="s">
        <v>245</v>
      </c>
      <c r="C55" s="179">
        <f>SUM(C56:C58)</f>
        <v>0</v>
      </c>
    </row>
    <row r="56" spans="1:3" s="283" customFormat="1" ht="12" customHeight="1">
      <c r="A56" s="13" t="s">
        <v>119</v>
      </c>
      <c r="B56" s="284" t="s">
        <v>247</v>
      </c>
      <c r="C56" s="184"/>
    </row>
    <row r="57" spans="1:3" s="283" customFormat="1" ht="12" customHeight="1">
      <c r="A57" s="12" t="s">
        <v>120</v>
      </c>
      <c r="B57" s="285" t="s">
        <v>422</v>
      </c>
      <c r="C57" s="184"/>
    </row>
    <row r="58" spans="1:3" s="283" customFormat="1" ht="12" customHeight="1">
      <c r="A58" s="12" t="s">
        <v>162</v>
      </c>
      <c r="B58" s="285" t="s">
        <v>248</v>
      </c>
      <c r="C58" s="184"/>
    </row>
    <row r="59" spans="1:3" s="283" customFormat="1" ht="12" customHeight="1" thickBot="1">
      <c r="A59" s="14" t="s">
        <v>246</v>
      </c>
      <c r="B59" s="286" t="s">
        <v>249</v>
      </c>
      <c r="C59" s="184"/>
    </row>
    <row r="60" spans="1:3" s="283" customFormat="1" ht="12" customHeight="1" thickBot="1">
      <c r="A60" s="18" t="s">
        <v>18</v>
      </c>
      <c r="B60" s="19" t="s">
        <v>250</v>
      </c>
      <c r="C60" s="185">
        <f>+C5+C12+C19+C26+C33+C44+C50+C55</f>
        <v>137996</v>
      </c>
    </row>
    <row r="61" spans="1:3" s="283" customFormat="1" ht="12" customHeight="1" thickBot="1">
      <c r="A61" s="287" t="s">
        <v>251</v>
      </c>
      <c r="B61" s="174" t="s">
        <v>252</v>
      </c>
      <c r="C61" s="179">
        <f>SUM(C62:C64)</f>
        <v>0</v>
      </c>
    </row>
    <row r="62" spans="1:3" s="283" customFormat="1" ht="12" customHeight="1">
      <c r="A62" s="13" t="s">
        <v>285</v>
      </c>
      <c r="B62" s="284" t="s">
        <v>253</v>
      </c>
      <c r="C62" s="184"/>
    </row>
    <row r="63" spans="1:3" s="283" customFormat="1" ht="12" customHeight="1">
      <c r="A63" s="12" t="s">
        <v>294</v>
      </c>
      <c r="B63" s="285" t="s">
        <v>254</v>
      </c>
      <c r="C63" s="184"/>
    </row>
    <row r="64" spans="1:3" s="283" customFormat="1" ht="12" customHeight="1" thickBot="1">
      <c r="A64" s="14" t="s">
        <v>295</v>
      </c>
      <c r="B64" s="288" t="s">
        <v>255</v>
      </c>
      <c r="C64" s="184"/>
    </row>
    <row r="65" spans="1:3" s="283" customFormat="1" ht="12" customHeight="1" thickBot="1">
      <c r="A65" s="287" t="s">
        <v>256</v>
      </c>
      <c r="B65" s="174" t="s">
        <v>257</v>
      </c>
      <c r="C65" s="179">
        <f>SUM(C66:C69)</f>
        <v>0</v>
      </c>
    </row>
    <row r="66" spans="1:3" s="283" customFormat="1" ht="12" customHeight="1">
      <c r="A66" s="13" t="s">
        <v>96</v>
      </c>
      <c r="B66" s="284" t="s">
        <v>258</v>
      </c>
      <c r="C66" s="184"/>
    </row>
    <row r="67" spans="1:3" s="283" customFormat="1" ht="12" customHeight="1">
      <c r="A67" s="12" t="s">
        <v>97</v>
      </c>
      <c r="B67" s="285" t="s">
        <v>259</v>
      </c>
      <c r="C67" s="184"/>
    </row>
    <row r="68" spans="1:3" s="283" customFormat="1" ht="12" customHeight="1">
      <c r="A68" s="12" t="s">
        <v>286</v>
      </c>
      <c r="B68" s="285" t="s">
        <v>260</v>
      </c>
      <c r="C68" s="184"/>
    </row>
    <row r="69" spans="1:3" s="283" customFormat="1" ht="12" customHeight="1" thickBot="1">
      <c r="A69" s="14" t="s">
        <v>287</v>
      </c>
      <c r="B69" s="286" t="s">
        <v>261</v>
      </c>
      <c r="C69" s="184"/>
    </row>
    <row r="70" spans="1:3" s="283" customFormat="1" ht="12" customHeight="1" thickBot="1">
      <c r="A70" s="287" t="s">
        <v>262</v>
      </c>
      <c r="B70" s="174" t="s">
        <v>263</v>
      </c>
      <c r="C70" s="179">
        <f>SUM(C71:C72)</f>
        <v>4854</v>
      </c>
    </row>
    <row r="71" spans="1:3" s="283" customFormat="1" ht="12" customHeight="1">
      <c r="A71" s="13" t="s">
        <v>288</v>
      </c>
      <c r="B71" s="284" t="s">
        <v>264</v>
      </c>
      <c r="C71" s="184">
        <v>4854</v>
      </c>
    </row>
    <row r="72" spans="1:3" s="283" customFormat="1" ht="12" customHeight="1" thickBot="1">
      <c r="A72" s="14" t="s">
        <v>289</v>
      </c>
      <c r="B72" s="286" t="s">
        <v>265</v>
      </c>
      <c r="C72" s="184"/>
    </row>
    <row r="73" spans="1:3" s="283" customFormat="1" ht="12" customHeight="1" thickBot="1">
      <c r="A73" s="287" t="s">
        <v>266</v>
      </c>
      <c r="B73" s="174" t="s">
        <v>267</v>
      </c>
      <c r="C73" s="179"/>
    </row>
    <row r="74" spans="1:3" s="283" customFormat="1" ht="12" customHeight="1">
      <c r="A74" s="13" t="s">
        <v>290</v>
      </c>
      <c r="B74" s="284" t="s">
        <v>268</v>
      </c>
      <c r="C74" s="184"/>
    </row>
    <row r="75" spans="1:3" s="283" customFormat="1" ht="12" customHeight="1">
      <c r="A75" s="12" t="s">
        <v>291</v>
      </c>
      <c r="B75" s="285" t="s">
        <v>269</v>
      </c>
      <c r="C75" s="184"/>
    </row>
    <row r="76" spans="1:3" s="283" customFormat="1" ht="12" customHeight="1" thickBot="1">
      <c r="A76" s="14" t="s">
        <v>292</v>
      </c>
      <c r="B76" s="286" t="s">
        <v>438</v>
      </c>
      <c r="C76" s="184"/>
    </row>
    <row r="77" spans="1:3" s="283" customFormat="1" ht="12" customHeight="1" thickBot="1">
      <c r="A77" s="287" t="s">
        <v>271</v>
      </c>
      <c r="B77" s="174" t="s">
        <v>293</v>
      </c>
      <c r="C77" s="179">
        <f>SUM(C78:C81)</f>
        <v>0</v>
      </c>
    </row>
    <row r="78" spans="1:3" s="283" customFormat="1" ht="12" customHeight="1">
      <c r="A78" s="289" t="s">
        <v>272</v>
      </c>
      <c r="B78" s="284" t="s">
        <v>273</v>
      </c>
      <c r="C78" s="184"/>
    </row>
    <row r="79" spans="1:3" s="283" customFormat="1" ht="12" customHeight="1">
      <c r="A79" s="290" t="s">
        <v>274</v>
      </c>
      <c r="B79" s="285" t="s">
        <v>275</v>
      </c>
      <c r="C79" s="184"/>
    </row>
    <row r="80" spans="1:3" s="283" customFormat="1" ht="12" customHeight="1">
      <c r="A80" s="290" t="s">
        <v>276</v>
      </c>
      <c r="B80" s="285" t="s">
        <v>277</v>
      </c>
      <c r="C80" s="184"/>
    </row>
    <row r="81" spans="1:3" s="283" customFormat="1" ht="12" customHeight="1" thickBot="1">
      <c r="A81" s="291" t="s">
        <v>278</v>
      </c>
      <c r="B81" s="286" t="s">
        <v>279</v>
      </c>
      <c r="C81" s="184"/>
    </row>
    <row r="82" spans="1:3" s="283" customFormat="1" ht="13.5" customHeight="1" thickBot="1">
      <c r="A82" s="287" t="s">
        <v>280</v>
      </c>
      <c r="B82" s="174" t="s">
        <v>281</v>
      </c>
      <c r="C82" s="331"/>
    </row>
    <row r="83" spans="1:3" s="283" customFormat="1" ht="15.75" customHeight="1" thickBot="1">
      <c r="A83" s="287" t="s">
        <v>282</v>
      </c>
      <c r="B83" s="292" t="s">
        <v>283</v>
      </c>
      <c r="C83" s="185">
        <f>+C61+C65+C70+C73+C77+C82</f>
        <v>4854</v>
      </c>
    </row>
    <row r="84" spans="1:3" s="283" customFormat="1" ht="16.5" customHeight="1" thickBot="1">
      <c r="A84" s="293" t="s">
        <v>296</v>
      </c>
      <c r="B84" s="294" t="s">
        <v>284</v>
      </c>
      <c r="C84" s="185">
        <f>+C60+C83</f>
        <v>142850</v>
      </c>
    </row>
    <row r="85" spans="1:3" s="283" customFormat="1" ht="83.25" customHeight="1">
      <c r="A85" s="3"/>
      <c r="B85" s="4"/>
      <c r="C85" s="186"/>
    </row>
    <row r="86" spans="1:3" ht="16.5" customHeight="1">
      <c r="A86" s="340" t="s">
        <v>38</v>
      </c>
      <c r="B86" s="340"/>
      <c r="C86" s="340"/>
    </row>
    <row r="87" spans="1:3" s="295" customFormat="1" ht="16.5" customHeight="1" thickBot="1">
      <c r="A87" s="341" t="s">
        <v>100</v>
      </c>
      <c r="B87" s="341"/>
      <c r="C87" s="81" t="s">
        <v>161</v>
      </c>
    </row>
    <row r="88" spans="1:3" ht="37.5" customHeight="1" thickBot="1">
      <c r="A88" s="21" t="s">
        <v>62</v>
      </c>
      <c r="B88" s="22" t="s">
        <v>39</v>
      </c>
      <c r="C88" s="30" t="s">
        <v>186</v>
      </c>
    </row>
    <row r="89" spans="1:3" s="28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10</v>
      </c>
      <c r="B90" s="26" t="s">
        <v>299</v>
      </c>
      <c r="C90" s="178">
        <f>SUM(C91:C95)</f>
        <v>96440</v>
      </c>
    </row>
    <row r="91" spans="1:3" ht="12" customHeight="1">
      <c r="A91" s="15" t="s">
        <v>75</v>
      </c>
      <c r="B91" s="8" t="s">
        <v>40</v>
      </c>
      <c r="C91" s="180">
        <v>25399</v>
      </c>
    </row>
    <row r="92" spans="1:3" ht="12" customHeight="1">
      <c r="A92" s="12" t="s">
        <v>76</v>
      </c>
      <c r="B92" s="6" t="s">
        <v>121</v>
      </c>
      <c r="C92" s="181">
        <v>5734</v>
      </c>
    </row>
    <row r="93" spans="1:3" ht="12" customHeight="1">
      <c r="A93" s="12" t="s">
        <v>77</v>
      </c>
      <c r="B93" s="6" t="s">
        <v>94</v>
      </c>
      <c r="C93" s="183">
        <v>28699</v>
      </c>
    </row>
    <row r="94" spans="1:3" ht="12" customHeight="1">
      <c r="A94" s="12" t="s">
        <v>78</v>
      </c>
      <c r="B94" s="9" t="s">
        <v>122</v>
      </c>
      <c r="C94" s="183">
        <v>5218</v>
      </c>
    </row>
    <row r="95" spans="1:3" ht="12" customHeight="1">
      <c r="A95" s="12" t="s">
        <v>86</v>
      </c>
      <c r="B95" s="17" t="s">
        <v>123</v>
      </c>
      <c r="C95" s="183">
        <f>SUM(C96:C105)</f>
        <v>31390</v>
      </c>
    </row>
    <row r="96" spans="1:3" ht="12" customHeight="1">
      <c r="A96" s="12" t="s">
        <v>79</v>
      </c>
      <c r="B96" s="6" t="s">
        <v>300</v>
      </c>
      <c r="C96" s="183">
        <v>1370</v>
      </c>
    </row>
    <row r="97" spans="1:3" ht="12" customHeight="1">
      <c r="A97" s="12" t="s">
        <v>80</v>
      </c>
      <c r="B97" s="83" t="s">
        <v>301</v>
      </c>
      <c r="C97" s="183"/>
    </row>
    <row r="98" spans="1:3" ht="12" customHeight="1">
      <c r="A98" s="12" t="s">
        <v>87</v>
      </c>
      <c r="B98" s="84" t="s">
        <v>302</v>
      </c>
      <c r="C98" s="183"/>
    </row>
    <row r="99" spans="1:3" ht="12" customHeight="1">
      <c r="A99" s="12" t="s">
        <v>88</v>
      </c>
      <c r="B99" s="84" t="s">
        <v>303</v>
      </c>
      <c r="C99" s="183"/>
    </row>
    <row r="100" spans="1:3" ht="12" customHeight="1">
      <c r="A100" s="12" t="s">
        <v>89</v>
      </c>
      <c r="B100" s="83" t="s">
        <v>304</v>
      </c>
      <c r="C100" s="183">
        <v>28720</v>
      </c>
    </row>
    <row r="101" spans="1:3" ht="12" customHeight="1">
      <c r="A101" s="12" t="s">
        <v>90</v>
      </c>
      <c r="B101" s="83" t="s">
        <v>305</v>
      </c>
      <c r="C101" s="183"/>
    </row>
    <row r="102" spans="1:3" ht="12" customHeight="1">
      <c r="A102" s="12" t="s">
        <v>92</v>
      </c>
      <c r="B102" s="84" t="s">
        <v>306</v>
      </c>
      <c r="C102" s="183"/>
    </row>
    <row r="103" spans="1:3" ht="12" customHeight="1">
      <c r="A103" s="11" t="s">
        <v>124</v>
      </c>
      <c r="B103" s="85" t="s">
        <v>307</v>
      </c>
      <c r="C103" s="183"/>
    </row>
    <row r="104" spans="1:3" ht="12" customHeight="1">
      <c r="A104" s="12" t="s">
        <v>297</v>
      </c>
      <c r="B104" s="85" t="s">
        <v>308</v>
      </c>
      <c r="C104" s="183">
        <v>0</v>
      </c>
    </row>
    <row r="105" spans="1:3" ht="12" customHeight="1" thickBot="1">
      <c r="A105" s="16" t="s">
        <v>298</v>
      </c>
      <c r="B105" s="86" t="s">
        <v>445</v>
      </c>
      <c r="C105" s="187">
        <v>1300</v>
      </c>
    </row>
    <row r="106" spans="1:3" ht="12" customHeight="1" thickBot="1">
      <c r="A106" s="18" t="s">
        <v>11</v>
      </c>
      <c r="B106" s="25" t="s">
        <v>310</v>
      </c>
      <c r="C106" s="179">
        <f>+C107+C109+C111</f>
        <v>18467</v>
      </c>
    </row>
    <row r="107" spans="1:3" ht="12" customHeight="1">
      <c r="A107" s="13" t="s">
        <v>81</v>
      </c>
      <c r="B107" s="6" t="s">
        <v>160</v>
      </c>
      <c r="C107" s="182">
        <v>4234</v>
      </c>
    </row>
    <row r="108" spans="1:3" ht="12" customHeight="1">
      <c r="A108" s="13" t="s">
        <v>82</v>
      </c>
      <c r="B108" s="10" t="s">
        <v>314</v>
      </c>
      <c r="C108" s="182"/>
    </row>
    <row r="109" spans="1:3" ht="12" customHeight="1">
      <c r="A109" s="13" t="s">
        <v>83</v>
      </c>
      <c r="B109" s="10" t="s">
        <v>125</v>
      </c>
      <c r="C109" s="181">
        <v>14233</v>
      </c>
    </row>
    <row r="110" spans="1:3" ht="12" customHeight="1">
      <c r="A110" s="13" t="s">
        <v>84</v>
      </c>
      <c r="B110" s="10" t="s">
        <v>315</v>
      </c>
      <c r="C110" s="172"/>
    </row>
    <row r="111" spans="1:3" ht="12" customHeight="1">
      <c r="A111" s="13" t="s">
        <v>85</v>
      </c>
      <c r="B111" s="176" t="s">
        <v>163</v>
      </c>
      <c r="C111" s="172"/>
    </row>
    <row r="112" spans="1:3" ht="12" customHeight="1">
      <c r="A112" s="13" t="s">
        <v>91</v>
      </c>
      <c r="B112" s="175" t="s">
        <v>423</v>
      </c>
      <c r="C112" s="172"/>
    </row>
    <row r="113" spans="1:3" ht="12" customHeight="1">
      <c r="A113" s="13" t="s">
        <v>93</v>
      </c>
      <c r="B113" s="280" t="s">
        <v>320</v>
      </c>
      <c r="C113" s="172"/>
    </row>
    <row r="114" spans="1:3" ht="15.75">
      <c r="A114" s="13" t="s">
        <v>126</v>
      </c>
      <c r="B114" s="84" t="s">
        <v>303</v>
      </c>
      <c r="C114" s="172"/>
    </row>
    <row r="115" spans="1:3" ht="12" customHeight="1">
      <c r="A115" s="13" t="s">
        <v>127</v>
      </c>
      <c r="B115" s="84" t="s">
        <v>319</v>
      </c>
      <c r="C115" s="172"/>
    </row>
    <row r="116" spans="1:3" ht="12" customHeight="1">
      <c r="A116" s="13" t="s">
        <v>128</v>
      </c>
      <c r="B116" s="84" t="s">
        <v>318</v>
      </c>
      <c r="C116" s="172"/>
    </row>
    <row r="117" spans="1:3" ht="12" customHeight="1">
      <c r="A117" s="13" t="s">
        <v>311</v>
      </c>
      <c r="B117" s="84" t="s">
        <v>306</v>
      </c>
      <c r="C117" s="172"/>
    </row>
    <row r="118" spans="1:3" ht="12" customHeight="1">
      <c r="A118" s="13" t="s">
        <v>312</v>
      </c>
      <c r="B118" s="84" t="s">
        <v>317</v>
      </c>
      <c r="C118" s="172"/>
    </row>
    <row r="119" spans="1:3" ht="16.5" thickBot="1">
      <c r="A119" s="11" t="s">
        <v>313</v>
      </c>
      <c r="B119" s="84" t="s">
        <v>316</v>
      </c>
      <c r="C119" s="173"/>
    </row>
    <row r="120" spans="1:3" ht="12" customHeight="1" thickBot="1">
      <c r="A120" s="18" t="s">
        <v>12</v>
      </c>
      <c r="B120" s="71" t="s">
        <v>321</v>
      </c>
      <c r="C120" s="179">
        <f>+C121+C122</f>
        <v>2697</v>
      </c>
    </row>
    <row r="121" spans="1:3" ht="12" customHeight="1">
      <c r="A121" s="13" t="s">
        <v>64</v>
      </c>
      <c r="B121" s="7" t="s">
        <v>51</v>
      </c>
      <c r="C121" s="182">
        <v>2697</v>
      </c>
    </row>
    <row r="122" spans="1:3" ht="12" customHeight="1" thickBot="1">
      <c r="A122" s="14" t="s">
        <v>65</v>
      </c>
      <c r="B122" s="10" t="s">
        <v>52</v>
      </c>
      <c r="C122" s="183"/>
    </row>
    <row r="123" spans="1:3" ht="12" customHeight="1" thickBot="1">
      <c r="A123" s="18" t="s">
        <v>13</v>
      </c>
      <c r="B123" s="71" t="s">
        <v>322</v>
      </c>
      <c r="C123" s="179">
        <f>+C90+C106+C120</f>
        <v>117604</v>
      </c>
    </row>
    <row r="124" spans="1:3" ht="12" customHeight="1" thickBot="1">
      <c r="A124" s="18" t="s">
        <v>14</v>
      </c>
      <c r="B124" s="71" t="s">
        <v>323</v>
      </c>
      <c r="C124" s="179">
        <f>+C125+C126+C127</f>
        <v>2200</v>
      </c>
    </row>
    <row r="125" spans="1:3" ht="12" customHeight="1">
      <c r="A125" s="13" t="s">
        <v>68</v>
      </c>
      <c r="B125" s="7" t="s">
        <v>324</v>
      </c>
      <c r="C125" s="172"/>
    </row>
    <row r="126" spans="1:3" ht="12" customHeight="1">
      <c r="A126" s="13" t="s">
        <v>69</v>
      </c>
      <c r="B126" s="7" t="s">
        <v>325</v>
      </c>
      <c r="C126" s="172"/>
    </row>
    <row r="127" spans="1:3" ht="12" customHeight="1" thickBot="1">
      <c r="A127" s="11" t="s">
        <v>70</v>
      </c>
      <c r="B127" s="5" t="s">
        <v>326</v>
      </c>
      <c r="C127" s="172">
        <v>2200</v>
      </c>
    </row>
    <row r="128" spans="1:3" ht="12" customHeight="1" thickBot="1">
      <c r="A128" s="18" t="s">
        <v>15</v>
      </c>
      <c r="B128" s="71" t="s">
        <v>387</v>
      </c>
      <c r="C128" s="179">
        <f>+C129+C130+C131+C132</f>
        <v>0</v>
      </c>
    </row>
    <row r="129" spans="1:3" ht="12" customHeight="1">
      <c r="A129" s="13" t="s">
        <v>71</v>
      </c>
      <c r="B129" s="7" t="s">
        <v>327</v>
      </c>
      <c r="C129" s="172"/>
    </row>
    <row r="130" spans="1:3" ht="12" customHeight="1">
      <c r="A130" s="13" t="s">
        <v>72</v>
      </c>
      <c r="B130" s="7" t="s">
        <v>328</v>
      </c>
      <c r="C130" s="172"/>
    </row>
    <row r="131" spans="1:3" ht="12" customHeight="1">
      <c r="A131" s="13" t="s">
        <v>231</v>
      </c>
      <c r="B131" s="7" t="s">
        <v>329</v>
      </c>
      <c r="C131" s="172"/>
    </row>
    <row r="132" spans="1:3" ht="12" customHeight="1" thickBot="1">
      <c r="A132" s="11" t="s">
        <v>232</v>
      </c>
      <c r="B132" s="5" t="s">
        <v>330</v>
      </c>
      <c r="C132" s="172"/>
    </row>
    <row r="133" spans="1:3" ht="12" customHeight="1" thickBot="1">
      <c r="A133" s="18" t="s">
        <v>16</v>
      </c>
      <c r="B133" s="71" t="s">
        <v>331</v>
      </c>
      <c r="C133" s="185">
        <f>+C134+C135+C136+C137</f>
        <v>23046</v>
      </c>
    </row>
    <row r="134" spans="1:3" ht="12" customHeight="1">
      <c r="A134" s="13" t="s">
        <v>73</v>
      </c>
      <c r="B134" s="7" t="s">
        <v>332</v>
      </c>
      <c r="C134" s="172"/>
    </row>
    <row r="135" spans="1:3" ht="12" customHeight="1">
      <c r="A135" s="13" t="s">
        <v>74</v>
      </c>
      <c r="B135" s="7" t="s">
        <v>342</v>
      </c>
      <c r="C135" s="172"/>
    </row>
    <row r="136" spans="1:3" ht="12" customHeight="1">
      <c r="A136" s="13" t="s">
        <v>243</v>
      </c>
      <c r="B136" s="7" t="s">
        <v>333</v>
      </c>
      <c r="C136" s="172"/>
    </row>
    <row r="137" spans="1:3" ht="12" customHeight="1" thickBot="1">
      <c r="A137" s="11" t="s">
        <v>244</v>
      </c>
      <c r="B137" s="5" t="s">
        <v>438</v>
      </c>
      <c r="C137" s="172">
        <v>23046</v>
      </c>
    </row>
    <row r="138" spans="1:3" ht="12" customHeight="1" thickBot="1">
      <c r="A138" s="18" t="s">
        <v>17</v>
      </c>
      <c r="B138" s="71" t="s">
        <v>335</v>
      </c>
      <c r="C138" s="188">
        <f>+C139+C140+C141+C142</f>
        <v>0</v>
      </c>
    </row>
    <row r="139" spans="1:3" ht="12" customHeight="1">
      <c r="A139" s="13" t="s">
        <v>119</v>
      </c>
      <c r="B139" s="7" t="s">
        <v>336</v>
      </c>
      <c r="C139" s="172"/>
    </row>
    <row r="140" spans="1:3" ht="12" customHeight="1">
      <c r="A140" s="13" t="s">
        <v>120</v>
      </c>
      <c r="B140" s="7" t="s">
        <v>337</v>
      </c>
      <c r="C140" s="172"/>
    </row>
    <row r="141" spans="1:3" ht="12" customHeight="1">
      <c r="A141" s="13" t="s">
        <v>162</v>
      </c>
      <c r="B141" s="7" t="s">
        <v>338</v>
      </c>
      <c r="C141" s="172"/>
    </row>
    <row r="142" spans="1:3" ht="12" customHeight="1" thickBot="1">
      <c r="A142" s="13" t="s">
        <v>246</v>
      </c>
      <c r="B142" s="7" t="s">
        <v>339</v>
      </c>
      <c r="C142" s="172"/>
    </row>
    <row r="143" spans="1:9" ht="15" customHeight="1" thickBot="1">
      <c r="A143" s="18" t="s">
        <v>18</v>
      </c>
      <c r="B143" s="71" t="s">
        <v>340</v>
      </c>
      <c r="C143" s="296">
        <f>+C124+C128+C133+C138</f>
        <v>25246</v>
      </c>
      <c r="F143" s="297"/>
      <c r="G143" s="298"/>
      <c r="H143" s="298"/>
      <c r="I143" s="298"/>
    </row>
    <row r="144" spans="1:3" s="283" customFormat="1" ht="12.75" customHeight="1" thickBot="1">
      <c r="A144" s="177" t="s">
        <v>19</v>
      </c>
      <c r="B144" s="258" t="s">
        <v>341</v>
      </c>
      <c r="C144" s="296">
        <f>+C123+C143</f>
        <v>142850</v>
      </c>
    </row>
    <row r="145" ht="7.5" customHeight="1"/>
    <row r="146" spans="1:3" ht="15.75">
      <c r="A146" s="342" t="s">
        <v>343</v>
      </c>
      <c r="B146" s="342"/>
      <c r="C146" s="342"/>
    </row>
    <row r="147" spans="1:3" ht="15" customHeight="1" thickBot="1">
      <c r="A147" s="339" t="s">
        <v>101</v>
      </c>
      <c r="B147" s="339"/>
      <c r="C147" s="189" t="s">
        <v>161</v>
      </c>
    </row>
    <row r="148" spans="1:4" ht="13.5" customHeight="1" thickBot="1">
      <c r="A148" s="18">
        <v>1</v>
      </c>
      <c r="B148" s="25" t="s">
        <v>344</v>
      </c>
      <c r="C148" s="179">
        <f>+C60-C123</f>
        <v>20392</v>
      </c>
      <c r="D148" s="299"/>
    </row>
    <row r="149" spans="1:3" ht="27.75" customHeight="1" thickBot="1">
      <c r="A149" s="18" t="s">
        <v>11</v>
      </c>
      <c r="B149" s="25" t="s">
        <v>345</v>
      </c>
      <c r="C149" s="179">
        <f>+C83-C143</f>
        <v>-20392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Pogány Községi Önkormányzat
2014. ÉVI KÖLTSÉGVETÉSÉNEK ÖSSZEVONT MÉRLEGE&amp;10
&amp;R&amp;"Times New Roman CE,Félkövér dőlt"&amp;11 1.1. melléklet a 7/2014. (IX.25.) önkormányzati rendelethez</oddHeader>
  </headerFooter>
  <rowBreaks count="1" manualBreakCount="1">
    <brk id="85" max="2" man="1"/>
  </rowBreaks>
  <ignoredErrors>
    <ignoredError sqref="C9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15" zoomScaleNormal="115" zoomScaleSheetLayoutView="100" workbookViewId="0" topLeftCell="C1">
      <selection activeCell="F1" sqref="F1:F31"/>
    </sheetView>
  </sheetViews>
  <sheetFormatPr defaultColWidth="9.00390625" defaultRowHeight="12.75"/>
  <cols>
    <col min="1" max="1" width="6.875" style="41" customWidth="1"/>
    <col min="2" max="2" width="55.125" style="114" customWidth="1"/>
    <col min="3" max="3" width="16.375" style="41" customWidth="1"/>
    <col min="4" max="4" width="57.375" style="41" customWidth="1"/>
    <col min="5" max="5" width="12.00390625" style="41" customWidth="1"/>
    <col min="6" max="6" width="4.875" style="41" customWidth="1"/>
    <col min="7" max="16384" width="9.375" style="41" customWidth="1"/>
  </cols>
  <sheetData>
    <row r="1" spans="2:6" ht="39.75" customHeight="1">
      <c r="B1" s="201" t="s">
        <v>105</v>
      </c>
      <c r="C1" s="202"/>
      <c r="D1" s="202"/>
      <c r="E1" s="202"/>
      <c r="F1" s="345" t="s">
        <v>455</v>
      </c>
    </row>
    <row r="2" spans="5:6" ht="14.25" thickBot="1">
      <c r="E2" s="203" t="s">
        <v>54</v>
      </c>
      <c r="F2" s="345"/>
    </row>
    <row r="3" spans="1:6" ht="18" customHeight="1" thickBot="1">
      <c r="A3" s="343" t="s">
        <v>62</v>
      </c>
      <c r="B3" s="204" t="s">
        <v>47</v>
      </c>
      <c r="C3" s="205"/>
      <c r="D3" s="204" t="s">
        <v>49</v>
      </c>
      <c r="E3" s="206"/>
      <c r="F3" s="345"/>
    </row>
    <row r="4" spans="1:6" s="207" customFormat="1" ht="35.25" customHeight="1" thickBot="1">
      <c r="A4" s="344"/>
      <c r="B4" s="115" t="s">
        <v>55</v>
      </c>
      <c r="C4" s="116" t="s">
        <v>186</v>
      </c>
      <c r="D4" s="115" t="s">
        <v>55</v>
      </c>
      <c r="E4" s="37" t="s">
        <v>186</v>
      </c>
      <c r="F4" s="345"/>
    </row>
    <row r="5" spans="1:6" s="212" customFormat="1" ht="12" customHeight="1" thickBot="1">
      <c r="A5" s="208">
        <v>1</v>
      </c>
      <c r="B5" s="209">
        <v>2</v>
      </c>
      <c r="C5" s="210" t="s">
        <v>12</v>
      </c>
      <c r="D5" s="209" t="s">
        <v>13</v>
      </c>
      <c r="E5" s="211" t="s">
        <v>14</v>
      </c>
      <c r="F5" s="345"/>
    </row>
    <row r="6" spans="1:6" ht="12.75" customHeight="1">
      <c r="A6" s="213" t="s">
        <v>10</v>
      </c>
      <c r="B6" s="214" t="s">
        <v>346</v>
      </c>
      <c r="C6" s="190">
        <v>42195</v>
      </c>
      <c r="D6" s="214" t="s">
        <v>56</v>
      </c>
      <c r="E6" s="196">
        <v>25399</v>
      </c>
      <c r="F6" s="345"/>
    </row>
    <row r="7" spans="1:6" ht="12.75" customHeight="1">
      <c r="A7" s="215" t="s">
        <v>11</v>
      </c>
      <c r="B7" s="216" t="s">
        <v>347</v>
      </c>
      <c r="C7" s="191">
        <v>8148</v>
      </c>
      <c r="D7" s="216" t="s">
        <v>121</v>
      </c>
      <c r="E7" s="197">
        <v>5734</v>
      </c>
      <c r="F7" s="345"/>
    </row>
    <row r="8" spans="1:6" ht="12.75" customHeight="1">
      <c r="A8" s="215" t="s">
        <v>12</v>
      </c>
      <c r="B8" s="216" t="s">
        <v>390</v>
      </c>
      <c r="C8" s="191"/>
      <c r="D8" s="216" t="s">
        <v>166</v>
      </c>
      <c r="E8" s="197">
        <v>28699</v>
      </c>
      <c r="F8" s="345"/>
    </row>
    <row r="9" spans="1:6" ht="12.75" customHeight="1">
      <c r="A9" s="215" t="s">
        <v>13</v>
      </c>
      <c r="B9" s="216" t="s">
        <v>112</v>
      </c>
      <c r="C9" s="191">
        <v>23000</v>
      </c>
      <c r="D9" s="216" t="s">
        <v>122</v>
      </c>
      <c r="E9" s="197">
        <v>5218</v>
      </c>
      <c r="F9" s="345"/>
    </row>
    <row r="10" spans="1:6" ht="12.75" customHeight="1">
      <c r="A10" s="215" t="s">
        <v>14</v>
      </c>
      <c r="B10" s="216" t="s">
        <v>348</v>
      </c>
      <c r="C10" s="191"/>
      <c r="D10" s="216" t="s">
        <v>123</v>
      </c>
      <c r="E10" s="197">
        <v>31390</v>
      </c>
      <c r="F10" s="345"/>
    </row>
    <row r="11" spans="1:6" ht="12.75" customHeight="1">
      <c r="A11" s="215"/>
      <c r="B11" s="217" t="s">
        <v>451</v>
      </c>
      <c r="C11" s="192">
        <v>1370</v>
      </c>
      <c r="D11" s="216" t="s">
        <v>453</v>
      </c>
      <c r="E11" s="197">
        <v>1300</v>
      </c>
      <c r="F11" s="345"/>
    </row>
    <row r="12" spans="1:6" ht="12.75" customHeight="1">
      <c r="A12" s="215" t="s">
        <v>15</v>
      </c>
      <c r="B12" s="216" t="s">
        <v>452</v>
      </c>
      <c r="C12" s="192">
        <v>2503</v>
      </c>
      <c r="D12" s="216" t="s">
        <v>41</v>
      </c>
      <c r="E12" s="197">
        <v>2697</v>
      </c>
      <c r="F12" s="345"/>
    </row>
    <row r="13" spans="1:6" ht="12.75" customHeight="1">
      <c r="A13" s="215" t="s">
        <v>16</v>
      </c>
      <c r="B13" s="216" t="s">
        <v>229</v>
      </c>
      <c r="C13" s="191">
        <v>25780</v>
      </c>
      <c r="D13" s="34"/>
      <c r="E13" s="197"/>
      <c r="F13" s="345"/>
    </row>
    <row r="14" spans="1:6" ht="12.75" customHeight="1">
      <c r="A14" s="215" t="s">
        <v>17</v>
      </c>
      <c r="B14" s="34"/>
      <c r="C14" s="191"/>
      <c r="D14" s="34"/>
      <c r="E14" s="197"/>
      <c r="F14" s="345"/>
    </row>
    <row r="15" spans="1:6" ht="12.75" customHeight="1">
      <c r="A15" s="215" t="s">
        <v>18</v>
      </c>
      <c r="B15" s="300"/>
      <c r="C15" s="192"/>
      <c r="D15" s="34"/>
      <c r="E15" s="197"/>
      <c r="F15" s="345"/>
    </row>
    <row r="16" spans="1:6" ht="12.75" customHeight="1">
      <c r="A16" s="215" t="s">
        <v>19</v>
      </c>
      <c r="B16" s="34"/>
      <c r="C16" s="191"/>
      <c r="D16" s="34"/>
      <c r="E16" s="197"/>
      <c r="F16" s="345"/>
    </row>
    <row r="17" spans="1:6" ht="12.75" customHeight="1">
      <c r="A17" s="215" t="s">
        <v>20</v>
      </c>
      <c r="B17" s="34"/>
      <c r="C17" s="191"/>
      <c r="D17" s="34"/>
      <c r="E17" s="197"/>
      <c r="F17" s="345"/>
    </row>
    <row r="18" spans="1:6" ht="12.75" customHeight="1" thickBot="1">
      <c r="A18" s="215" t="s">
        <v>21</v>
      </c>
      <c r="B18" s="43"/>
      <c r="C18" s="193"/>
      <c r="D18" s="34"/>
      <c r="E18" s="198"/>
      <c r="F18" s="345"/>
    </row>
    <row r="19" spans="1:6" ht="15.75" customHeight="1" thickBot="1">
      <c r="A19" s="218" t="s">
        <v>22</v>
      </c>
      <c r="B19" s="72" t="s">
        <v>391</v>
      </c>
      <c r="C19" s="194">
        <f>SUM(C6:C13)</f>
        <v>102996</v>
      </c>
      <c r="D19" s="72" t="s">
        <v>356</v>
      </c>
      <c r="E19" s="199">
        <f>SUM(E6:E10,E12)</f>
        <v>99137</v>
      </c>
      <c r="F19" s="345"/>
    </row>
    <row r="20" spans="1:6" ht="12.75" customHeight="1">
      <c r="A20" s="219" t="s">
        <v>23</v>
      </c>
      <c r="B20" s="220" t="s">
        <v>351</v>
      </c>
      <c r="C20" s="338">
        <f>+C21+C22+C23+C24</f>
        <v>4854</v>
      </c>
      <c r="D20" s="221" t="s">
        <v>129</v>
      </c>
      <c r="E20" s="200"/>
      <c r="F20" s="345"/>
    </row>
    <row r="21" spans="1:6" ht="12.75" customHeight="1">
      <c r="A21" s="222" t="s">
        <v>24</v>
      </c>
      <c r="B21" s="221" t="s">
        <v>158</v>
      </c>
      <c r="C21" s="58">
        <v>4854</v>
      </c>
      <c r="D21" s="221" t="s">
        <v>355</v>
      </c>
      <c r="E21" s="59"/>
      <c r="F21" s="345"/>
    </row>
    <row r="22" spans="1:6" ht="12.75" customHeight="1">
      <c r="A22" s="222" t="s">
        <v>25</v>
      </c>
      <c r="B22" s="221" t="s">
        <v>159</v>
      </c>
      <c r="C22" s="58"/>
      <c r="D22" s="221" t="s">
        <v>103</v>
      </c>
      <c r="E22" s="59">
        <v>2200</v>
      </c>
      <c r="F22" s="345"/>
    </row>
    <row r="23" spans="1:6" ht="12.75" customHeight="1">
      <c r="A23" s="222" t="s">
        <v>26</v>
      </c>
      <c r="B23" s="221" t="s">
        <v>164</v>
      </c>
      <c r="C23" s="58"/>
      <c r="D23" s="221" t="s">
        <v>104</v>
      </c>
      <c r="E23" s="59"/>
      <c r="F23" s="345"/>
    </row>
    <row r="24" spans="1:6" ht="12.75" customHeight="1">
      <c r="A24" s="222" t="s">
        <v>27</v>
      </c>
      <c r="B24" s="221" t="s">
        <v>165</v>
      </c>
      <c r="C24" s="58"/>
      <c r="D24" s="220" t="s">
        <v>167</v>
      </c>
      <c r="E24" s="59"/>
      <c r="F24" s="345"/>
    </row>
    <row r="25" spans="1:6" ht="12.75" customHeight="1">
      <c r="A25" s="222" t="s">
        <v>28</v>
      </c>
      <c r="B25" s="221" t="s">
        <v>352</v>
      </c>
      <c r="C25" s="223">
        <f>+C26+C27</f>
        <v>0</v>
      </c>
      <c r="D25" s="221" t="s">
        <v>130</v>
      </c>
      <c r="E25" s="59"/>
      <c r="F25" s="345"/>
    </row>
    <row r="26" spans="1:6" ht="12.75" customHeight="1">
      <c r="A26" s="219" t="s">
        <v>29</v>
      </c>
      <c r="B26" s="220" t="s">
        <v>349</v>
      </c>
      <c r="C26" s="195"/>
      <c r="D26" s="214" t="s">
        <v>131</v>
      </c>
      <c r="E26" s="200"/>
      <c r="F26" s="345"/>
    </row>
    <row r="27" spans="1:6" ht="12.75" customHeight="1" thickBot="1">
      <c r="A27" s="222" t="s">
        <v>30</v>
      </c>
      <c r="B27" s="221" t="s">
        <v>350</v>
      </c>
      <c r="C27" s="58"/>
      <c r="D27" s="34" t="s">
        <v>438</v>
      </c>
      <c r="E27" s="59">
        <v>23046</v>
      </c>
      <c r="F27" s="345"/>
    </row>
    <row r="28" spans="1:6" ht="15.75" customHeight="1" thickBot="1">
      <c r="A28" s="218" t="s">
        <v>31</v>
      </c>
      <c r="B28" s="72" t="s">
        <v>353</v>
      </c>
      <c r="C28" s="194">
        <f>+C20+C25</f>
        <v>4854</v>
      </c>
      <c r="D28" s="72" t="s">
        <v>357</v>
      </c>
      <c r="E28" s="199">
        <f>SUM(E20:E27)</f>
        <v>25246</v>
      </c>
      <c r="F28" s="345"/>
    </row>
    <row r="29" spans="1:6" ht="13.5" thickBot="1">
      <c r="A29" s="218" t="s">
        <v>32</v>
      </c>
      <c r="B29" s="224" t="s">
        <v>354</v>
      </c>
      <c r="C29" s="225">
        <f>+C19+C28</f>
        <v>107850</v>
      </c>
      <c r="D29" s="224" t="s">
        <v>358</v>
      </c>
      <c r="E29" s="225">
        <f>+E19+E28</f>
        <v>124383</v>
      </c>
      <c r="F29" s="345"/>
    </row>
    <row r="30" spans="1:6" ht="13.5" thickBot="1">
      <c r="A30" s="218" t="s">
        <v>33</v>
      </c>
      <c r="B30" s="224" t="s">
        <v>107</v>
      </c>
      <c r="C30" s="225" t="str">
        <f>IF(C19-E19&lt;0,E19-C19,"-")</f>
        <v>-</v>
      </c>
      <c r="D30" s="224" t="s">
        <v>108</v>
      </c>
      <c r="E30" s="225">
        <f>IF(C19-E19&gt;0,C19-E19,"-")</f>
        <v>3859</v>
      </c>
      <c r="F30" s="345"/>
    </row>
    <row r="31" spans="1:6" ht="13.5" thickBot="1">
      <c r="A31" s="218" t="s">
        <v>34</v>
      </c>
      <c r="B31" s="224" t="s">
        <v>168</v>
      </c>
      <c r="C31" s="225">
        <f>IF(C19+C20-E29&lt;0,E29-(C19+C20),"-")</f>
        <v>16533</v>
      </c>
      <c r="D31" s="224" t="s">
        <v>169</v>
      </c>
      <c r="E31" s="225" t="str">
        <f>IF(C19+C20-E29&gt;0,C19+C20-E29,"-")</f>
        <v>-</v>
      </c>
      <c r="F31" s="345"/>
    </row>
    <row r="32" spans="2:4" ht="18.75">
      <c r="B32" s="346"/>
      <c r="C32" s="346"/>
      <c r="D32" s="346"/>
    </row>
  </sheetData>
  <sheetProtection/>
  <mergeCells count="3">
    <mergeCell ref="A3:A4"/>
    <mergeCell ref="F1:F31"/>
    <mergeCell ref="B32:D32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41" customWidth="1"/>
    <col min="2" max="2" width="55.125" style="114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201" t="s">
        <v>106</v>
      </c>
      <c r="C1" s="202"/>
      <c r="D1" s="202"/>
      <c r="E1" s="202"/>
      <c r="F1" s="345" t="s">
        <v>456</v>
      </c>
    </row>
    <row r="2" spans="5:6" ht="14.25" thickBot="1">
      <c r="E2" s="203" t="s">
        <v>54</v>
      </c>
      <c r="F2" s="345"/>
    </row>
    <row r="3" spans="1:6" ht="13.5" thickBot="1">
      <c r="A3" s="347" t="s">
        <v>62</v>
      </c>
      <c r="B3" s="204" t="s">
        <v>47</v>
      </c>
      <c r="C3" s="205"/>
      <c r="D3" s="204" t="s">
        <v>49</v>
      </c>
      <c r="E3" s="206"/>
      <c r="F3" s="345"/>
    </row>
    <row r="4" spans="1:6" s="207" customFormat="1" ht="24.75" thickBot="1">
      <c r="A4" s="348"/>
      <c r="B4" s="115" t="s">
        <v>55</v>
      </c>
      <c r="C4" s="116" t="s">
        <v>186</v>
      </c>
      <c r="D4" s="115" t="s">
        <v>55</v>
      </c>
      <c r="E4" s="116" t="s">
        <v>186</v>
      </c>
      <c r="F4" s="345"/>
    </row>
    <row r="5" spans="1:6" s="207" customFormat="1" ht="13.5" thickBot="1">
      <c r="A5" s="208">
        <v>1</v>
      </c>
      <c r="B5" s="209">
        <v>2</v>
      </c>
      <c r="C5" s="210">
        <v>3</v>
      </c>
      <c r="D5" s="209">
        <v>4</v>
      </c>
      <c r="E5" s="211">
        <v>5</v>
      </c>
      <c r="F5" s="345"/>
    </row>
    <row r="6" spans="1:6" ht="12.75" customHeight="1">
      <c r="A6" s="213" t="s">
        <v>10</v>
      </c>
      <c r="B6" s="214" t="s">
        <v>359</v>
      </c>
      <c r="C6" s="190"/>
      <c r="D6" s="214" t="s">
        <v>160</v>
      </c>
      <c r="E6" s="196">
        <v>4234</v>
      </c>
      <c r="F6" s="345"/>
    </row>
    <row r="7" spans="1:6" ht="12.75">
      <c r="A7" s="215" t="s">
        <v>11</v>
      </c>
      <c r="B7" s="216" t="s">
        <v>360</v>
      </c>
      <c r="C7" s="191"/>
      <c r="D7" s="216" t="s">
        <v>365</v>
      </c>
      <c r="E7" s="197"/>
      <c r="F7" s="345"/>
    </row>
    <row r="8" spans="1:6" ht="12.75" customHeight="1">
      <c r="A8" s="215" t="s">
        <v>12</v>
      </c>
      <c r="B8" s="216" t="s">
        <v>6</v>
      </c>
      <c r="C8" s="191">
        <v>35000</v>
      </c>
      <c r="D8" s="216" t="s">
        <v>125</v>
      </c>
      <c r="E8" s="197">
        <v>14233</v>
      </c>
      <c r="F8" s="345"/>
    </row>
    <row r="9" spans="1:6" ht="12.75" customHeight="1">
      <c r="A9" s="215" t="s">
        <v>13</v>
      </c>
      <c r="B9" s="216" t="s">
        <v>361</v>
      </c>
      <c r="C9" s="191"/>
      <c r="D9" s="216" t="s">
        <v>366</v>
      </c>
      <c r="E9" s="197"/>
      <c r="F9" s="345"/>
    </row>
    <row r="10" spans="1:6" ht="12.75" customHeight="1">
      <c r="A10" s="215" t="s">
        <v>14</v>
      </c>
      <c r="B10" s="216" t="s">
        <v>362</v>
      </c>
      <c r="C10" s="191"/>
      <c r="D10" s="216" t="s">
        <v>163</v>
      </c>
      <c r="E10" s="197"/>
      <c r="F10" s="345"/>
    </row>
    <row r="11" spans="1:6" ht="12.75" customHeight="1">
      <c r="A11" s="215" t="s">
        <v>15</v>
      </c>
      <c r="B11" s="216" t="s">
        <v>363</v>
      </c>
      <c r="C11" s="192"/>
      <c r="D11" s="34"/>
      <c r="E11" s="197"/>
      <c r="F11" s="345"/>
    </row>
    <row r="12" spans="1:6" ht="12.75" customHeight="1">
      <c r="A12" s="215" t="s">
        <v>16</v>
      </c>
      <c r="B12" s="34"/>
      <c r="C12" s="191"/>
      <c r="D12" s="34"/>
      <c r="E12" s="197"/>
      <c r="F12" s="345"/>
    </row>
    <row r="13" spans="1:6" ht="12.75" customHeight="1">
      <c r="A13" s="215" t="s">
        <v>17</v>
      </c>
      <c r="B13" s="34"/>
      <c r="C13" s="191"/>
      <c r="D13" s="34"/>
      <c r="E13" s="197"/>
      <c r="F13" s="345"/>
    </row>
    <row r="14" spans="1:6" ht="12.75" customHeight="1">
      <c r="A14" s="215" t="s">
        <v>18</v>
      </c>
      <c r="B14" s="34"/>
      <c r="C14" s="192"/>
      <c r="D14" s="34"/>
      <c r="E14" s="197"/>
      <c r="F14" s="345"/>
    </row>
    <row r="15" spans="1:6" ht="12.75">
      <c r="A15" s="215" t="s">
        <v>19</v>
      </c>
      <c r="B15" s="34"/>
      <c r="C15" s="192"/>
      <c r="D15" s="34"/>
      <c r="E15" s="197"/>
      <c r="F15" s="345"/>
    </row>
    <row r="16" spans="1:6" ht="12.75" customHeight="1" thickBot="1">
      <c r="A16" s="270" t="s">
        <v>20</v>
      </c>
      <c r="B16" s="301"/>
      <c r="C16" s="272"/>
      <c r="D16" s="271" t="s">
        <v>41</v>
      </c>
      <c r="E16" s="247"/>
      <c r="F16" s="345"/>
    </row>
    <row r="17" spans="1:6" ht="15.75" customHeight="1" thickBot="1">
      <c r="A17" s="218" t="s">
        <v>21</v>
      </c>
      <c r="B17" s="72" t="s">
        <v>392</v>
      </c>
      <c r="C17" s="194">
        <f>+C6+C8+C9+C11+C12+C13+C14+C15+C16</f>
        <v>35000</v>
      </c>
      <c r="D17" s="72" t="s">
        <v>393</v>
      </c>
      <c r="E17" s="199">
        <f>+E6+E8+E10+E11+E12+E13+E14+E15+E16</f>
        <v>18467</v>
      </c>
      <c r="F17" s="345"/>
    </row>
    <row r="18" spans="1:6" ht="12.75" customHeight="1">
      <c r="A18" s="213" t="s">
        <v>22</v>
      </c>
      <c r="B18" s="228" t="s">
        <v>181</v>
      </c>
      <c r="C18" s="235">
        <f>+C19+C20+C21+C22+C23</f>
        <v>0</v>
      </c>
      <c r="D18" s="221" t="s">
        <v>129</v>
      </c>
      <c r="E18" s="57"/>
      <c r="F18" s="345"/>
    </row>
    <row r="19" spans="1:6" ht="12.75" customHeight="1">
      <c r="A19" s="215" t="s">
        <v>23</v>
      </c>
      <c r="B19" s="229" t="s">
        <v>170</v>
      </c>
      <c r="C19" s="58"/>
      <c r="D19" s="221" t="s">
        <v>132</v>
      </c>
      <c r="E19" s="59"/>
      <c r="F19" s="345"/>
    </row>
    <row r="20" spans="1:6" ht="12.75" customHeight="1">
      <c r="A20" s="213" t="s">
        <v>24</v>
      </c>
      <c r="B20" s="229" t="s">
        <v>171</v>
      </c>
      <c r="C20" s="58"/>
      <c r="D20" s="221" t="s">
        <v>103</v>
      </c>
      <c r="E20" s="59"/>
      <c r="F20" s="345"/>
    </row>
    <row r="21" spans="1:6" ht="12.75" customHeight="1">
      <c r="A21" s="215" t="s">
        <v>25</v>
      </c>
      <c r="B21" s="229" t="s">
        <v>172</v>
      </c>
      <c r="C21" s="58"/>
      <c r="D21" s="221" t="s">
        <v>104</v>
      </c>
      <c r="E21" s="59"/>
      <c r="F21" s="345"/>
    </row>
    <row r="22" spans="1:6" ht="12.75" customHeight="1">
      <c r="A22" s="213" t="s">
        <v>26</v>
      </c>
      <c r="B22" s="229" t="s">
        <v>173</v>
      </c>
      <c r="C22" s="58"/>
      <c r="D22" s="220" t="s">
        <v>167</v>
      </c>
      <c r="E22" s="59"/>
      <c r="F22" s="345"/>
    </row>
    <row r="23" spans="1:6" ht="12.75" customHeight="1">
      <c r="A23" s="215" t="s">
        <v>27</v>
      </c>
      <c r="B23" s="230" t="s">
        <v>174</v>
      </c>
      <c r="C23" s="58"/>
      <c r="D23" s="221" t="s">
        <v>133</v>
      </c>
      <c r="E23" s="59"/>
      <c r="F23" s="345"/>
    </row>
    <row r="24" spans="1:6" ht="12.75" customHeight="1">
      <c r="A24" s="213" t="s">
        <v>28</v>
      </c>
      <c r="B24" s="231" t="s">
        <v>175</v>
      </c>
      <c r="C24" s="223">
        <f>+C25+C26+C27+C28+C29</f>
        <v>0</v>
      </c>
      <c r="D24" s="232" t="s">
        <v>131</v>
      </c>
      <c r="E24" s="59"/>
      <c r="F24" s="345"/>
    </row>
    <row r="25" spans="1:6" ht="12.75" customHeight="1">
      <c r="A25" s="215" t="s">
        <v>29</v>
      </c>
      <c r="B25" s="230" t="s">
        <v>176</v>
      </c>
      <c r="C25" s="58"/>
      <c r="D25" s="232" t="s">
        <v>367</v>
      </c>
      <c r="E25" s="59"/>
      <c r="F25" s="345"/>
    </row>
    <row r="26" spans="1:6" ht="12.75" customHeight="1">
      <c r="A26" s="213" t="s">
        <v>30</v>
      </c>
      <c r="B26" s="230" t="s">
        <v>177</v>
      </c>
      <c r="C26" s="58"/>
      <c r="D26" s="227"/>
      <c r="E26" s="59"/>
      <c r="F26" s="345"/>
    </row>
    <row r="27" spans="1:6" ht="12.75" customHeight="1">
      <c r="A27" s="215" t="s">
        <v>31</v>
      </c>
      <c r="B27" s="229" t="s">
        <v>178</v>
      </c>
      <c r="C27" s="58"/>
      <c r="D27" s="70"/>
      <c r="E27" s="59"/>
      <c r="F27" s="345"/>
    </row>
    <row r="28" spans="1:6" ht="12.75" customHeight="1">
      <c r="A28" s="213" t="s">
        <v>32</v>
      </c>
      <c r="B28" s="233" t="s">
        <v>179</v>
      </c>
      <c r="C28" s="58"/>
      <c r="D28" s="34"/>
      <c r="E28" s="59"/>
      <c r="F28" s="345"/>
    </row>
    <row r="29" spans="1:6" ht="12.75" customHeight="1" thickBot="1">
      <c r="A29" s="215" t="s">
        <v>33</v>
      </c>
      <c r="B29" s="234" t="s">
        <v>180</v>
      </c>
      <c r="C29" s="58"/>
      <c r="D29" s="70"/>
      <c r="E29" s="59"/>
      <c r="F29" s="345"/>
    </row>
    <row r="30" spans="1:6" ht="21.75" customHeight="1" thickBot="1">
      <c r="A30" s="218" t="s">
        <v>34</v>
      </c>
      <c r="B30" s="72" t="s">
        <v>364</v>
      </c>
      <c r="C30" s="194">
        <f>+C18+C24</f>
        <v>0</v>
      </c>
      <c r="D30" s="72" t="s">
        <v>368</v>
      </c>
      <c r="E30" s="199">
        <f>SUM(E18:E29)</f>
        <v>0</v>
      </c>
      <c r="F30" s="345"/>
    </row>
    <row r="31" spans="1:6" ht="13.5" thickBot="1">
      <c r="A31" s="218" t="s">
        <v>35</v>
      </c>
      <c r="B31" s="224" t="s">
        <v>369</v>
      </c>
      <c r="C31" s="225">
        <f>+C17+C30</f>
        <v>35000</v>
      </c>
      <c r="D31" s="224" t="s">
        <v>370</v>
      </c>
      <c r="E31" s="225">
        <f>+E17+E30</f>
        <v>18467</v>
      </c>
      <c r="F31" s="345"/>
    </row>
    <row r="32" spans="1:6" ht="13.5" thickBot="1">
      <c r="A32" s="218" t="s">
        <v>36</v>
      </c>
      <c r="B32" s="224" t="s">
        <v>107</v>
      </c>
      <c r="C32" s="225" t="str">
        <f>IF(C17-E17&lt;0,E17-C17,"-")</f>
        <v>-</v>
      </c>
      <c r="D32" s="224" t="s">
        <v>108</v>
      </c>
      <c r="E32" s="225">
        <f>IF(C17-E17&gt;0,C17-E17,"-")</f>
        <v>16533</v>
      </c>
      <c r="F32" s="345"/>
    </row>
    <row r="33" spans="1:6" ht="13.5" thickBot="1">
      <c r="A33" s="218" t="s">
        <v>37</v>
      </c>
      <c r="B33" s="224" t="s">
        <v>168</v>
      </c>
      <c r="C33" s="225" t="str">
        <f>IF(C17+C18-E31&lt;0,E31-(C17+C18),"-")</f>
        <v>-</v>
      </c>
      <c r="D33" s="224" t="s">
        <v>169</v>
      </c>
      <c r="E33" s="225">
        <f>IF(C17+C18-E31&gt;0,C17+C18-E31,"-")</f>
        <v>16533</v>
      </c>
      <c r="F33" s="34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3" t="s">
        <v>98</v>
      </c>
      <c r="E1" s="76" t="s">
        <v>102</v>
      </c>
    </row>
    <row r="3" spans="1:5" ht="12.75">
      <c r="A3" s="77"/>
      <c r="B3" s="78"/>
      <c r="C3" s="77"/>
      <c r="D3" s="80"/>
      <c r="E3" s="78"/>
    </row>
    <row r="4" spans="1:5" ht="15.75">
      <c r="A4" s="61" t="s">
        <v>371</v>
      </c>
      <c r="B4" s="79"/>
      <c r="C4" s="87"/>
      <c r="D4" s="80"/>
      <c r="E4" s="78"/>
    </row>
    <row r="5" spans="1:5" ht="12.75">
      <c r="A5" s="77"/>
      <c r="B5" s="78"/>
      <c r="C5" s="77"/>
      <c r="D5" s="80"/>
      <c r="E5" s="78"/>
    </row>
    <row r="6" spans="1:5" ht="12.75">
      <c r="A6" s="77" t="s">
        <v>373</v>
      </c>
      <c r="B6" s="78">
        <f>+'1.1.sz.mell.'!C60</f>
        <v>137996</v>
      </c>
      <c r="C6" s="77" t="s">
        <v>374</v>
      </c>
      <c r="D6" s="80">
        <f>+'2.1.sz.mell  '!C19+'2.2.sz.mell  '!C17</f>
        <v>137996</v>
      </c>
      <c r="E6" s="78">
        <f aca="true" t="shared" si="0" ref="E6:E15">+B6-D6</f>
        <v>0</v>
      </c>
    </row>
    <row r="7" spans="1:5" ht="12.75">
      <c r="A7" s="77" t="s">
        <v>375</v>
      </c>
      <c r="B7" s="78">
        <f>+'1.1.sz.mell.'!C83</f>
        <v>4854</v>
      </c>
      <c r="C7" s="77" t="s">
        <v>376</v>
      </c>
      <c r="D7" s="80">
        <f>+'2.1.sz.mell  '!C28+'2.2.sz.mell  '!C30</f>
        <v>4854</v>
      </c>
      <c r="E7" s="78">
        <f t="shared" si="0"/>
        <v>0</v>
      </c>
    </row>
    <row r="8" spans="1:5" ht="12.75">
      <c r="A8" s="77" t="s">
        <v>377</v>
      </c>
      <c r="B8" s="78">
        <f>+'1.1.sz.mell.'!C84</f>
        <v>142850</v>
      </c>
      <c r="C8" s="77" t="s">
        <v>378</v>
      </c>
      <c r="D8" s="80">
        <f>+'2.1.sz.mell  '!C29+'2.2.sz.mell  '!C31</f>
        <v>142850</v>
      </c>
      <c r="E8" s="78">
        <f t="shared" si="0"/>
        <v>0</v>
      </c>
    </row>
    <row r="9" spans="1:5" ht="12.75">
      <c r="A9" s="77"/>
      <c r="B9" s="78"/>
      <c r="C9" s="77"/>
      <c r="D9" s="80"/>
      <c r="E9" s="78"/>
    </row>
    <row r="10" spans="1:5" ht="12.75">
      <c r="A10" s="77"/>
      <c r="B10" s="78"/>
      <c r="C10" s="77"/>
      <c r="D10" s="80"/>
      <c r="E10" s="78"/>
    </row>
    <row r="11" spans="1:5" ht="15.75">
      <c r="A11" s="61" t="s">
        <v>372</v>
      </c>
      <c r="B11" s="79"/>
      <c r="C11" s="87"/>
      <c r="D11" s="80"/>
      <c r="E11" s="78"/>
    </row>
    <row r="12" spans="1:5" ht="12.75">
      <c r="A12" s="77"/>
      <c r="B12" s="78"/>
      <c r="C12" s="77"/>
      <c r="D12" s="80"/>
      <c r="E12" s="78"/>
    </row>
    <row r="13" spans="1:5" ht="12.75">
      <c r="A13" s="77" t="s">
        <v>382</v>
      </c>
      <c r="B13" s="78">
        <f>+'1.1.sz.mell.'!C123</f>
        <v>117604</v>
      </c>
      <c r="C13" s="77" t="s">
        <v>381</v>
      </c>
      <c r="D13" s="80">
        <f>+'2.1.sz.mell  '!E19+'2.2.sz.mell  '!E17</f>
        <v>117604</v>
      </c>
      <c r="E13" s="78">
        <f t="shared" si="0"/>
        <v>0</v>
      </c>
    </row>
    <row r="14" spans="1:5" ht="12.75">
      <c r="A14" s="77" t="s">
        <v>185</v>
      </c>
      <c r="B14" s="78">
        <f>+'1.1.sz.mell.'!C143</f>
        <v>25246</v>
      </c>
      <c r="C14" s="77" t="s">
        <v>380</v>
      </c>
      <c r="D14" s="80">
        <f>+'2.1.sz.mell  '!E28+'2.2.sz.mell  '!E30</f>
        <v>25246</v>
      </c>
      <c r="E14" s="78">
        <f t="shared" si="0"/>
        <v>0</v>
      </c>
    </row>
    <row r="15" spans="1:5" ht="12.75">
      <c r="A15" s="77" t="s">
        <v>383</v>
      </c>
      <c r="B15" s="78">
        <f>+'1.1.sz.mell.'!C144</f>
        <v>142850</v>
      </c>
      <c r="C15" s="77" t="s">
        <v>379</v>
      </c>
      <c r="D15" s="80">
        <f>+'2.1.sz.mell  '!E29+'2.2.sz.mell  '!E31</f>
        <v>142850</v>
      </c>
      <c r="E15" s="78">
        <f t="shared" si="0"/>
        <v>0</v>
      </c>
    </row>
    <row r="16" spans="1:5" ht="12.75">
      <c r="A16" s="74"/>
      <c r="B16" s="74"/>
      <c r="C16" s="77"/>
      <c r="D16" s="80"/>
      <c r="E16" s="75"/>
    </row>
    <row r="17" spans="1:5" ht="12.75">
      <c r="A17" s="74"/>
      <c r="B17" s="74"/>
      <c r="C17" s="74"/>
      <c r="D17" s="74"/>
      <c r="E17" s="74"/>
    </row>
    <row r="18" spans="1:5" ht="12.75">
      <c r="A18" s="74"/>
      <c r="B18" s="74"/>
      <c r="C18" s="74"/>
      <c r="D18" s="74"/>
      <c r="E18" s="74"/>
    </row>
    <row r="19" spans="1:5" ht="12.75">
      <c r="A19" s="74"/>
      <c r="B19" s="74"/>
      <c r="C19" s="74"/>
      <c r="D19" s="74"/>
      <c r="E19" s="74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89" customWidth="1"/>
    <col min="2" max="2" width="68.625" style="89" customWidth="1"/>
    <col min="3" max="3" width="19.50390625" style="89" customWidth="1"/>
    <col min="4" max="16384" width="9.375" style="89" customWidth="1"/>
  </cols>
  <sheetData>
    <row r="1" spans="1:3" ht="33" customHeight="1">
      <c r="A1" s="349" t="s">
        <v>436</v>
      </c>
      <c r="B1" s="349"/>
      <c r="C1" s="349"/>
    </row>
    <row r="2" spans="1:4" ht="15.75" customHeight="1" thickBot="1">
      <c r="A2" s="90"/>
      <c r="B2" s="90"/>
      <c r="C2" s="92" t="s">
        <v>44</v>
      </c>
      <c r="D2" s="91"/>
    </row>
    <row r="3" spans="1:3" ht="26.25" customHeight="1" thickBot="1">
      <c r="A3" s="104" t="s">
        <v>8</v>
      </c>
      <c r="B3" s="105" t="s">
        <v>134</v>
      </c>
      <c r="C3" s="106" t="s">
        <v>186</v>
      </c>
    </row>
    <row r="4" spans="1:3" ht="15.75" thickBot="1">
      <c r="A4" s="107">
        <v>1</v>
      </c>
      <c r="B4" s="108">
        <v>2</v>
      </c>
      <c r="C4" s="109">
        <v>3</v>
      </c>
    </row>
    <row r="5" spans="1:3" ht="15">
      <c r="A5" s="110" t="s">
        <v>10</v>
      </c>
      <c r="B5" s="239" t="s">
        <v>48</v>
      </c>
      <c r="C5" s="236">
        <v>23000</v>
      </c>
    </row>
    <row r="6" spans="1:3" ht="24.75">
      <c r="A6" s="111" t="s">
        <v>11</v>
      </c>
      <c r="B6" s="261" t="s">
        <v>182</v>
      </c>
      <c r="C6" s="237">
        <v>25780</v>
      </c>
    </row>
    <row r="7" spans="1:3" ht="15">
      <c r="A7" s="111" t="s">
        <v>12</v>
      </c>
      <c r="B7" s="262" t="s">
        <v>427</v>
      </c>
      <c r="C7" s="237"/>
    </row>
    <row r="8" spans="1:3" ht="24.75">
      <c r="A8" s="111" t="s">
        <v>13</v>
      </c>
      <c r="B8" s="262" t="s">
        <v>184</v>
      </c>
      <c r="C8" s="237"/>
    </row>
    <row r="9" spans="1:3" ht="15">
      <c r="A9" s="112" t="s">
        <v>14</v>
      </c>
      <c r="B9" s="262" t="s">
        <v>183</v>
      </c>
      <c r="C9" s="238"/>
    </row>
    <row r="10" spans="1:3" ht="15.75" thickBot="1">
      <c r="A10" s="111" t="s">
        <v>15</v>
      </c>
      <c r="B10" s="263" t="s">
        <v>135</v>
      </c>
      <c r="C10" s="237"/>
    </row>
    <row r="11" spans="1:3" ht="15.75" thickBot="1">
      <c r="A11" s="350" t="s">
        <v>136</v>
      </c>
      <c r="B11" s="351"/>
      <c r="C11" s="113">
        <f>SUM(C5:C10)</f>
        <v>48780</v>
      </c>
    </row>
    <row r="12" spans="1:3" ht="23.25" customHeight="1">
      <c r="A12" s="352" t="s">
        <v>157</v>
      </c>
      <c r="B12" s="352"/>
      <c r="C12" s="35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7/2014. (IX.25.)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B8" sqref="B8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353" t="s">
        <v>0</v>
      </c>
      <c r="B1" s="353"/>
      <c r="C1" s="353"/>
      <c r="D1" s="353"/>
      <c r="E1" s="353"/>
      <c r="F1" s="353"/>
    </row>
    <row r="2" spans="1:6" ht="22.5" customHeight="1" thickBot="1">
      <c r="A2" s="114"/>
      <c r="B2" s="41"/>
      <c r="C2" s="41"/>
      <c r="D2" s="41"/>
      <c r="E2" s="41"/>
      <c r="F2" s="36" t="s">
        <v>54</v>
      </c>
    </row>
    <row r="3" spans="1:6" s="33" customFormat="1" ht="44.25" customHeight="1" thickBot="1">
      <c r="A3" s="115" t="s">
        <v>58</v>
      </c>
      <c r="B3" s="116" t="s">
        <v>59</v>
      </c>
      <c r="C3" s="116" t="s">
        <v>60</v>
      </c>
      <c r="D3" s="116" t="s">
        <v>384</v>
      </c>
      <c r="E3" s="116" t="s">
        <v>186</v>
      </c>
      <c r="F3" s="37" t="s">
        <v>385</v>
      </c>
    </row>
    <row r="4" spans="1:6" s="41" customFormat="1" ht="12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 t="s">
        <v>63</v>
      </c>
    </row>
    <row r="5" spans="1:6" ht="15.75" customHeight="1">
      <c r="A5" s="332" t="s">
        <v>428</v>
      </c>
      <c r="B5" s="23">
        <v>2540</v>
      </c>
      <c r="C5" s="334"/>
      <c r="D5" s="23"/>
      <c r="E5" s="23"/>
      <c r="F5" s="42">
        <f aca="true" t="shared" si="0" ref="F5:F23">B5-D5-E5</f>
        <v>2540</v>
      </c>
    </row>
    <row r="6" spans="1:6" ht="15.75" customHeight="1">
      <c r="A6" s="332" t="s">
        <v>429</v>
      </c>
      <c r="B6" s="23">
        <v>635</v>
      </c>
      <c r="C6" s="334"/>
      <c r="D6" s="23"/>
      <c r="E6" s="23"/>
      <c r="F6" s="42">
        <f t="shared" si="0"/>
        <v>635</v>
      </c>
    </row>
    <row r="7" spans="1:6" ht="15.75" customHeight="1">
      <c r="A7" s="332" t="s">
        <v>454</v>
      </c>
      <c r="B7" s="23">
        <v>1059</v>
      </c>
      <c r="C7" s="334"/>
      <c r="D7" s="23"/>
      <c r="E7" s="23"/>
      <c r="F7" s="42">
        <f t="shared" si="0"/>
        <v>1059</v>
      </c>
    </row>
    <row r="8" spans="1:6" ht="15.75" customHeight="1">
      <c r="A8" s="333"/>
      <c r="B8" s="23"/>
      <c r="C8" s="334"/>
      <c r="D8" s="23"/>
      <c r="E8" s="23"/>
      <c r="F8" s="42">
        <f t="shared" si="0"/>
        <v>0</v>
      </c>
    </row>
    <row r="9" spans="1:6" ht="15.75" customHeight="1">
      <c r="A9" s="332"/>
      <c r="B9" s="23"/>
      <c r="C9" s="334"/>
      <c r="D9" s="23"/>
      <c r="E9" s="23"/>
      <c r="F9" s="42">
        <f t="shared" si="0"/>
        <v>0</v>
      </c>
    </row>
    <row r="10" spans="1:6" ht="15.75" customHeight="1">
      <c r="A10" s="333"/>
      <c r="B10" s="23"/>
      <c r="C10" s="334"/>
      <c r="D10" s="23"/>
      <c r="E10" s="23"/>
      <c r="F10" s="42">
        <f t="shared" si="0"/>
        <v>0</v>
      </c>
    </row>
    <row r="11" spans="1:6" ht="15.75" customHeight="1">
      <c r="A11" s="332"/>
      <c r="B11" s="23"/>
      <c r="C11" s="334"/>
      <c r="D11" s="23"/>
      <c r="E11" s="23"/>
      <c r="F11" s="42">
        <f t="shared" si="0"/>
        <v>0</v>
      </c>
    </row>
    <row r="12" spans="1:6" ht="15.75" customHeight="1">
      <c r="A12" s="332"/>
      <c r="B12" s="23"/>
      <c r="C12" s="334"/>
      <c r="D12" s="23"/>
      <c r="E12" s="23"/>
      <c r="F12" s="42">
        <f t="shared" si="0"/>
        <v>0</v>
      </c>
    </row>
    <row r="13" spans="1:6" ht="15.75" customHeight="1">
      <c r="A13" s="332"/>
      <c r="B13" s="23"/>
      <c r="C13" s="334"/>
      <c r="D13" s="23"/>
      <c r="E13" s="23"/>
      <c r="F13" s="42">
        <f t="shared" si="0"/>
        <v>0</v>
      </c>
    </row>
    <row r="14" spans="1:6" ht="15.75" customHeight="1">
      <c r="A14" s="332"/>
      <c r="B14" s="23"/>
      <c r="C14" s="334"/>
      <c r="D14" s="23"/>
      <c r="E14" s="23"/>
      <c r="F14" s="42">
        <f t="shared" si="0"/>
        <v>0</v>
      </c>
    </row>
    <row r="15" spans="1:6" ht="15.75" customHeight="1">
      <c r="A15" s="332"/>
      <c r="B15" s="23"/>
      <c r="C15" s="334"/>
      <c r="D15" s="23"/>
      <c r="E15" s="23"/>
      <c r="F15" s="42">
        <f t="shared" si="0"/>
        <v>0</v>
      </c>
    </row>
    <row r="16" spans="1:6" ht="15.75" customHeight="1">
      <c r="A16" s="332"/>
      <c r="B16" s="23"/>
      <c r="C16" s="334"/>
      <c r="D16" s="23"/>
      <c r="E16" s="23"/>
      <c r="F16" s="42">
        <f t="shared" si="0"/>
        <v>0</v>
      </c>
    </row>
    <row r="17" spans="1:6" ht="15.75" customHeight="1">
      <c r="A17" s="332"/>
      <c r="B17" s="23"/>
      <c r="C17" s="334"/>
      <c r="D17" s="23"/>
      <c r="E17" s="23"/>
      <c r="F17" s="42">
        <f t="shared" si="0"/>
        <v>0</v>
      </c>
    </row>
    <row r="18" spans="1:6" ht="15.75" customHeight="1">
      <c r="A18" s="332"/>
      <c r="B18" s="23"/>
      <c r="C18" s="334"/>
      <c r="D18" s="23"/>
      <c r="E18" s="23"/>
      <c r="F18" s="42">
        <f t="shared" si="0"/>
        <v>0</v>
      </c>
    </row>
    <row r="19" spans="1:6" ht="15.75" customHeight="1">
      <c r="A19" s="332"/>
      <c r="B19" s="23"/>
      <c r="C19" s="334"/>
      <c r="D19" s="23"/>
      <c r="E19" s="23"/>
      <c r="F19" s="42">
        <f t="shared" si="0"/>
        <v>0</v>
      </c>
    </row>
    <row r="20" spans="1:6" ht="15.75" customHeight="1">
      <c r="A20" s="332"/>
      <c r="B20" s="23"/>
      <c r="C20" s="334"/>
      <c r="D20" s="23"/>
      <c r="E20" s="23"/>
      <c r="F20" s="42">
        <f t="shared" si="0"/>
        <v>0</v>
      </c>
    </row>
    <row r="21" spans="1:6" ht="15.75" customHeight="1">
      <c r="A21" s="332"/>
      <c r="B21" s="23"/>
      <c r="C21" s="334"/>
      <c r="D21" s="23"/>
      <c r="E21" s="23"/>
      <c r="F21" s="42">
        <f t="shared" si="0"/>
        <v>0</v>
      </c>
    </row>
    <row r="22" spans="1:6" ht="15.75" customHeight="1">
      <c r="A22" s="332"/>
      <c r="B22" s="23"/>
      <c r="C22" s="334"/>
      <c r="D22" s="23"/>
      <c r="E22" s="23"/>
      <c r="F22" s="42">
        <f t="shared" si="0"/>
        <v>0</v>
      </c>
    </row>
    <row r="23" spans="1:6" ht="15.75" customHeight="1" thickBot="1">
      <c r="A23" s="43"/>
      <c r="B23" s="24"/>
      <c r="C23" s="335"/>
      <c r="D23" s="24"/>
      <c r="E23" s="24"/>
      <c r="F23" s="44">
        <f t="shared" si="0"/>
        <v>0</v>
      </c>
    </row>
    <row r="24" spans="1:6" s="47" customFormat="1" ht="18" customHeight="1" thickBot="1">
      <c r="A24" s="117" t="s">
        <v>57</v>
      </c>
      <c r="B24" s="45">
        <f>SUM(B5:B23)</f>
        <v>4234</v>
      </c>
      <c r="C24" s="67"/>
      <c r="D24" s="45">
        <f>SUM(D5:D23)</f>
        <v>0</v>
      </c>
      <c r="E24" s="45">
        <f>SUM(E5:E23)</f>
        <v>0</v>
      </c>
      <c r="F24" s="46">
        <f>SUM(F5:F23)</f>
        <v>4234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7/2014. (IX.25)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B10" sqref="B10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353" t="s">
        <v>1</v>
      </c>
      <c r="B1" s="353"/>
      <c r="C1" s="353"/>
      <c r="D1" s="353"/>
      <c r="E1" s="353"/>
      <c r="F1" s="353"/>
    </row>
    <row r="2" spans="1:6" ht="23.25" customHeight="1" thickBot="1">
      <c r="A2" s="114"/>
      <c r="B2" s="41"/>
      <c r="C2" s="41"/>
      <c r="D2" s="41"/>
      <c r="E2" s="41"/>
      <c r="F2" s="36" t="s">
        <v>54</v>
      </c>
    </row>
    <row r="3" spans="1:6" s="33" customFormat="1" ht="48.75" customHeight="1" thickBot="1">
      <c r="A3" s="115" t="s">
        <v>61</v>
      </c>
      <c r="B3" s="116" t="s">
        <v>59</v>
      </c>
      <c r="C3" s="116" t="s">
        <v>60</v>
      </c>
      <c r="D3" s="116" t="s">
        <v>384</v>
      </c>
      <c r="E3" s="116" t="s">
        <v>186</v>
      </c>
      <c r="F3" s="37" t="s">
        <v>386</v>
      </c>
    </row>
    <row r="4" spans="1:6" s="41" customFormat="1" ht="15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>
        <v>6</v>
      </c>
    </row>
    <row r="5" spans="1:6" ht="15.75" customHeight="1">
      <c r="A5" s="48" t="s">
        <v>430</v>
      </c>
      <c r="B5" s="49">
        <v>914</v>
      </c>
      <c r="C5" s="336"/>
      <c r="D5" s="49"/>
      <c r="E5" s="49"/>
      <c r="F5" s="50">
        <f aca="true" t="shared" si="0" ref="F5:F23">B5-D5-E5</f>
        <v>914</v>
      </c>
    </row>
    <row r="6" spans="1:6" ht="15.75" customHeight="1">
      <c r="A6" s="48" t="s">
        <v>431</v>
      </c>
      <c r="B6" s="49">
        <v>318</v>
      </c>
      <c r="C6" s="336"/>
      <c r="D6" s="49"/>
      <c r="E6" s="49"/>
      <c r="F6" s="50">
        <f t="shared" si="0"/>
        <v>318</v>
      </c>
    </row>
    <row r="7" spans="1:6" ht="15.75" customHeight="1">
      <c r="A7" s="48" t="s">
        <v>432</v>
      </c>
      <c r="B7" s="49">
        <v>1905</v>
      </c>
      <c r="C7" s="336"/>
      <c r="D7" s="49"/>
      <c r="E7" s="49"/>
      <c r="F7" s="50">
        <f t="shared" si="0"/>
        <v>1905</v>
      </c>
    </row>
    <row r="8" spans="1:6" ht="15.75" customHeight="1">
      <c r="A8" s="48" t="s">
        <v>433</v>
      </c>
      <c r="B8" s="49">
        <v>2350</v>
      </c>
      <c r="C8" s="336"/>
      <c r="D8" s="49"/>
      <c r="E8" s="49"/>
      <c r="F8" s="50">
        <f t="shared" si="0"/>
        <v>2350</v>
      </c>
    </row>
    <row r="9" spans="1:6" ht="15.75" customHeight="1">
      <c r="A9" s="48" t="s">
        <v>434</v>
      </c>
      <c r="B9" s="49">
        <v>2396</v>
      </c>
      <c r="C9" s="336"/>
      <c r="D9" s="49"/>
      <c r="E9" s="49"/>
      <c r="F9" s="50">
        <f t="shared" si="0"/>
        <v>2396</v>
      </c>
    </row>
    <row r="10" spans="1:6" ht="15.75" customHeight="1">
      <c r="A10" s="48" t="s">
        <v>435</v>
      </c>
      <c r="B10" s="49">
        <v>6350</v>
      </c>
      <c r="C10" s="336"/>
      <c r="D10" s="49"/>
      <c r="E10" s="49"/>
      <c r="F10" s="50">
        <f t="shared" si="0"/>
        <v>6350</v>
      </c>
    </row>
    <row r="11" spans="1:6" ht="15.75" customHeight="1">
      <c r="A11" s="48"/>
      <c r="B11" s="49"/>
      <c r="C11" s="336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36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6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6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6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6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36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36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36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36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36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36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37"/>
      <c r="D23" s="52"/>
      <c r="E23" s="52"/>
      <c r="F23" s="53">
        <f t="shared" si="0"/>
        <v>0</v>
      </c>
    </row>
    <row r="24" spans="1:6" s="47" customFormat="1" ht="18" customHeight="1" thickBot="1">
      <c r="A24" s="117" t="s">
        <v>57</v>
      </c>
      <c r="B24" s="118">
        <f>SUM(B5:B23)</f>
        <v>14233</v>
      </c>
      <c r="C24" s="68"/>
      <c r="D24" s="118">
        <f>SUM(D5:D23)</f>
        <v>0</v>
      </c>
      <c r="E24" s="118">
        <f>SUM(E5:E23)</f>
        <v>0</v>
      </c>
      <c r="F24" s="54">
        <f>SUM(F5:F23)</f>
        <v>14233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 7/2014. (IX.25.)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29"/>
      <c r="B1" s="131"/>
      <c r="C1" s="154" t="s">
        <v>457</v>
      </c>
    </row>
    <row r="2" spans="1:3" s="62" customFormat="1" ht="21" customHeight="1">
      <c r="A2" s="274" t="s">
        <v>55</v>
      </c>
      <c r="B2" s="240" t="s">
        <v>156</v>
      </c>
      <c r="C2" s="242" t="s">
        <v>43</v>
      </c>
    </row>
    <row r="3" spans="1:3" s="62" customFormat="1" ht="16.5" thickBot="1">
      <c r="A3" s="132" t="s">
        <v>137</v>
      </c>
      <c r="B3" s="241" t="s">
        <v>394</v>
      </c>
      <c r="C3" s="243">
        <v>1</v>
      </c>
    </row>
    <row r="4" spans="1:3" s="63" customFormat="1" ht="15.75" customHeight="1" thickBot="1">
      <c r="A4" s="133"/>
      <c r="B4" s="133"/>
      <c r="C4" s="134" t="s">
        <v>44</v>
      </c>
    </row>
    <row r="5" spans="1:3" ht="13.5" thickBot="1">
      <c r="A5" s="275" t="s">
        <v>139</v>
      </c>
      <c r="B5" s="135" t="s">
        <v>45</v>
      </c>
      <c r="C5" s="244" t="s">
        <v>46</v>
      </c>
    </row>
    <row r="6" spans="1:3" s="55" customFormat="1" ht="12.75" customHeight="1" thickBot="1">
      <c r="A6" s="122">
        <v>1</v>
      </c>
      <c r="B6" s="123">
        <v>2</v>
      </c>
      <c r="C6" s="124">
        <v>3</v>
      </c>
    </row>
    <row r="7" spans="1:3" s="55" customFormat="1" ht="15.75" customHeight="1" thickBot="1">
      <c r="A7" s="137"/>
      <c r="B7" s="138" t="s">
        <v>47</v>
      </c>
      <c r="C7" s="245"/>
    </row>
    <row r="8" spans="1:3" s="55" customFormat="1" ht="12" customHeight="1" thickBot="1">
      <c r="A8" s="27" t="s">
        <v>10</v>
      </c>
      <c r="B8" s="19" t="s">
        <v>187</v>
      </c>
      <c r="C8" s="179">
        <f>+C9+C10+C11+C12+C13+C14</f>
        <v>42195</v>
      </c>
    </row>
    <row r="9" spans="1:3" s="64" customFormat="1" ht="12" customHeight="1">
      <c r="A9" s="302" t="s">
        <v>75</v>
      </c>
      <c r="B9" s="284" t="s">
        <v>188</v>
      </c>
      <c r="C9" s="182">
        <v>13765</v>
      </c>
    </row>
    <row r="10" spans="1:3" s="65" customFormat="1" ht="12" customHeight="1">
      <c r="A10" s="303" t="s">
        <v>76</v>
      </c>
      <c r="B10" s="285" t="s">
        <v>189</v>
      </c>
      <c r="C10" s="181">
        <v>20239</v>
      </c>
    </row>
    <row r="11" spans="1:3" s="65" customFormat="1" ht="12" customHeight="1">
      <c r="A11" s="303" t="s">
        <v>77</v>
      </c>
      <c r="B11" s="285" t="s">
        <v>190</v>
      </c>
      <c r="C11" s="181">
        <v>4066</v>
      </c>
    </row>
    <row r="12" spans="1:3" s="65" customFormat="1" ht="12" customHeight="1">
      <c r="A12" s="303" t="s">
        <v>78</v>
      </c>
      <c r="B12" s="285" t="s">
        <v>191</v>
      </c>
      <c r="C12" s="181">
        <v>1435</v>
      </c>
    </row>
    <row r="13" spans="1:3" s="65" customFormat="1" ht="12" customHeight="1">
      <c r="A13" s="303" t="s">
        <v>95</v>
      </c>
      <c r="B13" s="285" t="s">
        <v>192</v>
      </c>
      <c r="C13" s="181">
        <v>201</v>
      </c>
    </row>
    <row r="14" spans="1:3" s="64" customFormat="1" ht="12" customHeight="1" thickBot="1">
      <c r="A14" s="304" t="s">
        <v>79</v>
      </c>
      <c r="B14" s="286" t="s">
        <v>193</v>
      </c>
      <c r="C14" s="181">
        <v>2489</v>
      </c>
    </row>
    <row r="15" spans="1:3" s="64" customFormat="1" ht="12" customHeight="1" thickBot="1">
      <c r="A15" s="27" t="s">
        <v>11</v>
      </c>
      <c r="B15" s="174" t="s">
        <v>194</v>
      </c>
      <c r="C15" s="179">
        <f>+C16+C17+C18+C19+C20</f>
        <v>9518</v>
      </c>
    </row>
    <row r="16" spans="1:3" s="64" customFormat="1" ht="12" customHeight="1">
      <c r="A16" s="302" t="s">
        <v>81</v>
      </c>
      <c r="B16" s="284" t="s">
        <v>195</v>
      </c>
      <c r="C16" s="182">
        <v>1370</v>
      </c>
    </row>
    <row r="17" spans="1:3" s="64" customFormat="1" ht="12" customHeight="1">
      <c r="A17" s="303" t="s">
        <v>82</v>
      </c>
      <c r="B17" s="285" t="s">
        <v>196</v>
      </c>
      <c r="C17" s="181"/>
    </row>
    <row r="18" spans="1:3" s="64" customFormat="1" ht="12" customHeight="1">
      <c r="A18" s="303" t="s">
        <v>83</v>
      </c>
      <c r="B18" s="285" t="s">
        <v>417</v>
      </c>
      <c r="C18" s="181"/>
    </row>
    <row r="19" spans="1:3" s="64" customFormat="1" ht="12" customHeight="1">
      <c r="A19" s="303" t="s">
        <v>84</v>
      </c>
      <c r="B19" s="285" t="s">
        <v>418</v>
      </c>
      <c r="C19" s="181"/>
    </row>
    <row r="20" spans="1:3" s="64" customFormat="1" ht="12" customHeight="1">
      <c r="A20" s="303" t="s">
        <v>85</v>
      </c>
      <c r="B20" s="285" t="s">
        <v>197</v>
      </c>
      <c r="C20" s="181">
        <v>8148</v>
      </c>
    </row>
    <row r="21" spans="1:3" s="65" customFormat="1" ht="12" customHeight="1" thickBot="1">
      <c r="A21" s="304" t="s">
        <v>91</v>
      </c>
      <c r="B21" s="286" t="s">
        <v>198</v>
      </c>
      <c r="C21" s="183"/>
    </row>
    <row r="22" spans="1:3" s="65" customFormat="1" ht="12" customHeight="1" thickBot="1">
      <c r="A22" s="27" t="s">
        <v>12</v>
      </c>
      <c r="B22" s="19" t="s">
        <v>199</v>
      </c>
      <c r="C22" s="179">
        <f>+C23+C24+C25+C26+C27</f>
        <v>35000</v>
      </c>
    </row>
    <row r="23" spans="1:3" s="65" customFormat="1" ht="12" customHeight="1">
      <c r="A23" s="302" t="s">
        <v>64</v>
      </c>
      <c r="B23" s="284" t="s">
        <v>200</v>
      </c>
      <c r="C23" s="182"/>
    </row>
    <row r="24" spans="1:3" s="64" customFormat="1" ht="12" customHeight="1">
      <c r="A24" s="303" t="s">
        <v>65</v>
      </c>
      <c r="B24" s="285" t="s">
        <v>201</v>
      </c>
      <c r="C24" s="181"/>
    </row>
    <row r="25" spans="1:3" s="65" customFormat="1" ht="12" customHeight="1">
      <c r="A25" s="303" t="s">
        <v>66</v>
      </c>
      <c r="B25" s="285" t="s">
        <v>419</v>
      </c>
      <c r="C25" s="181"/>
    </row>
    <row r="26" spans="1:3" s="65" customFormat="1" ht="12" customHeight="1">
      <c r="A26" s="303" t="s">
        <v>67</v>
      </c>
      <c r="B26" s="285" t="s">
        <v>420</v>
      </c>
      <c r="C26" s="181"/>
    </row>
    <row r="27" spans="1:3" s="65" customFormat="1" ht="12" customHeight="1">
      <c r="A27" s="303" t="s">
        <v>109</v>
      </c>
      <c r="B27" s="285" t="s">
        <v>202</v>
      </c>
      <c r="C27" s="181">
        <v>35000</v>
      </c>
    </row>
    <row r="28" spans="1:3" s="65" customFormat="1" ht="12" customHeight="1" thickBot="1">
      <c r="A28" s="304" t="s">
        <v>110</v>
      </c>
      <c r="B28" s="286" t="s">
        <v>203</v>
      </c>
      <c r="C28" s="183"/>
    </row>
    <row r="29" spans="1:3" s="65" customFormat="1" ht="12" customHeight="1" thickBot="1">
      <c r="A29" s="27" t="s">
        <v>111</v>
      </c>
      <c r="B29" s="19" t="s">
        <v>204</v>
      </c>
      <c r="C29" s="185">
        <f>+C30+C33+C34+C35</f>
        <v>23000</v>
      </c>
    </row>
    <row r="30" spans="1:3" s="65" customFormat="1" ht="12" customHeight="1">
      <c r="A30" s="302" t="s">
        <v>205</v>
      </c>
      <c r="B30" s="284" t="s">
        <v>211</v>
      </c>
      <c r="C30" s="279">
        <f>+C31+C32</f>
        <v>3600</v>
      </c>
    </row>
    <row r="31" spans="1:3" s="65" customFormat="1" ht="12" customHeight="1">
      <c r="A31" s="303" t="s">
        <v>206</v>
      </c>
      <c r="B31" s="285" t="s">
        <v>212</v>
      </c>
      <c r="C31" s="181">
        <v>3600</v>
      </c>
    </row>
    <row r="32" spans="1:3" s="65" customFormat="1" ht="12" customHeight="1">
      <c r="A32" s="303" t="s">
        <v>207</v>
      </c>
      <c r="B32" s="285" t="s">
        <v>213</v>
      </c>
      <c r="C32" s="181"/>
    </row>
    <row r="33" spans="1:3" s="65" customFormat="1" ht="12" customHeight="1">
      <c r="A33" s="303" t="s">
        <v>208</v>
      </c>
      <c r="B33" s="285" t="s">
        <v>214</v>
      </c>
      <c r="C33" s="181">
        <v>4000</v>
      </c>
    </row>
    <row r="34" spans="1:3" s="65" customFormat="1" ht="12" customHeight="1">
      <c r="A34" s="303" t="s">
        <v>209</v>
      </c>
      <c r="B34" s="285" t="s">
        <v>215</v>
      </c>
      <c r="C34" s="181"/>
    </row>
    <row r="35" spans="1:3" s="65" customFormat="1" ht="12" customHeight="1" thickBot="1">
      <c r="A35" s="304" t="s">
        <v>210</v>
      </c>
      <c r="B35" s="286" t="s">
        <v>216</v>
      </c>
      <c r="C35" s="183">
        <v>15400</v>
      </c>
    </row>
    <row r="36" spans="1:3" s="65" customFormat="1" ht="12" customHeight="1" thickBot="1">
      <c r="A36" s="27" t="s">
        <v>14</v>
      </c>
      <c r="B36" s="19" t="s">
        <v>217</v>
      </c>
      <c r="C36" s="179">
        <f>SUM(C37:C46)</f>
        <v>28283</v>
      </c>
    </row>
    <row r="37" spans="1:3" s="65" customFormat="1" ht="12" customHeight="1">
      <c r="A37" s="302" t="s">
        <v>68</v>
      </c>
      <c r="B37" s="284" t="s">
        <v>220</v>
      </c>
      <c r="C37" s="182"/>
    </row>
    <row r="38" spans="1:3" s="65" customFormat="1" ht="12" customHeight="1">
      <c r="A38" s="303" t="s">
        <v>69</v>
      </c>
      <c r="B38" s="285" t="s">
        <v>221</v>
      </c>
      <c r="C38" s="181"/>
    </row>
    <row r="39" spans="1:3" s="65" customFormat="1" ht="12" customHeight="1">
      <c r="A39" s="303" t="s">
        <v>70</v>
      </c>
      <c r="B39" s="285" t="s">
        <v>222</v>
      </c>
      <c r="C39" s="181">
        <v>2503</v>
      </c>
    </row>
    <row r="40" spans="1:3" s="65" customFormat="1" ht="12" customHeight="1">
      <c r="A40" s="303" t="s">
        <v>113</v>
      </c>
      <c r="B40" s="285" t="s">
        <v>223</v>
      </c>
      <c r="C40" s="181">
        <v>25780</v>
      </c>
    </row>
    <row r="41" spans="1:3" s="65" customFormat="1" ht="12" customHeight="1">
      <c r="A41" s="303" t="s">
        <v>114</v>
      </c>
      <c r="B41" s="285" t="s">
        <v>224</v>
      </c>
      <c r="C41" s="181"/>
    </row>
    <row r="42" spans="1:3" s="65" customFormat="1" ht="12" customHeight="1">
      <c r="A42" s="303" t="s">
        <v>115</v>
      </c>
      <c r="B42" s="285" t="s">
        <v>225</v>
      </c>
      <c r="C42" s="181"/>
    </row>
    <row r="43" spans="1:3" s="65" customFormat="1" ht="12" customHeight="1">
      <c r="A43" s="303" t="s">
        <v>116</v>
      </c>
      <c r="B43" s="285" t="s">
        <v>226</v>
      </c>
      <c r="C43" s="181"/>
    </row>
    <row r="44" spans="1:3" s="65" customFormat="1" ht="12" customHeight="1">
      <c r="A44" s="303" t="s">
        <v>117</v>
      </c>
      <c r="B44" s="285" t="s">
        <v>227</v>
      </c>
      <c r="C44" s="181"/>
    </row>
    <row r="45" spans="1:3" s="65" customFormat="1" ht="12" customHeight="1">
      <c r="A45" s="303" t="s">
        <v>218</v>
      </c>
      <c r="B45" s="285" t="s">
        <v>228</v>
      </c>
      <c r="C45" s="184"/>
    </row>
    <row r="46" spans="1:3" s="65" customFormat="1" ht="12" customHeight="1" thickBot="1">
      <c r="A46" s="304" t="s">
        <v>219</v>
      </c>
      <c r="B46" s="286" t="s">
        <v>229</v>
      </c>
      <c r="C46" s="273"/>
    </row>
    <row r="47" spans="1:3" s="65" customFormat="1" ht="12" customHeight="1" thickBot="1">
      <c r="A47" s="27" t="s">
        <v>15</v>
      </c>
      <c r="B47" s="19" t="s">
        <v>230</v>
      </c>
      <c r="C47" s="179">
        <f>SUM(C48:C52)</f>
        <v>0</v>
      </c>
    </row>
    <row r="48" spans="1:3" s="65" customFormat="1" ht="12" customHeight="1">
      <c r="A48" s="302" t="s">
        <v>71</v>
      </c>
      <c r="B48" s="284" t="s">
        <v>234</v>
      </c>
      <c r="C48" s="330"/>
    </row>
    <row r="49" spans="1:3" s="65" customFormat="1" ht="12" customHeight="1">
      <c r="A49" s="303" t="s">
        <v>72</v>
      </c>
      <c r="B49" s="285" t="s">
        <v>235</v>
      </c>
      <c r="C49" s="184"/>
    </row>
    <row r="50" spans="1:3" s="65" customFormat="1" ht="12" customHeight="1">
      <c r="A50" s="303" t="s">
        <v>231</v>
      </c>
      <c r="B50" s="285" t="s">
        <v>236</v>
      </c>
      <c r="C50" s="184"/>
    </row>
    <row r="51" spans="1:3" s="65" customFormat="1" ht="12" customHeight="1">
      <c r="A51" s="303" t="s">
        <v>232</v>
      </c>
      <c r="B51" s="285" t="s">
        <v>237</v>
      </c>
      <c r="C51" s="184"/>
    </row>
    <row r="52" spans="1:3" s="65" customFormat="1" ht="12" customHeight="1" thickBot="1">
      <c r="A52" s="304" t="s">
        <v>233</v>
      </c>
      <c r="B52" s="286" t="s">
        <v>238</v>
      </c>
      <c r="C52" s="273"/>
    </row>
    <row r="53" spans="1:3" s="65" customFormat="1" ht="12" customHeight="1" thickBot="1">
      <c r="A53" s="27" t="s">
        <v>118</v>
      </c>
      <c r="B53" s="19" t="s">
        <v>239</v>
      </c>
      <c r="C53" s="179">
        <f>SUM(C54:C56)</f>
        <v>0</v>
      </c>
    </row>
    <row r="54" spans="1:3" s="65" customFormat="1" ht="12" customHeight="1">
      <c r="A54" s="302" t="s">
        <v>73</v>
      </c>
      <c r="B54" s="284" t="s">
        <v>240</v>
      </c>
      <c r="C54" s="182"/>
    </row>
    <row r="55" spans="1:3" s="65" customFormat="1" ht="12" customHeight="1">
      <c r="A55" s="303" t="s">
        <v>74</v>
      </c>
      <c r="B55" s="285" t="s">
        <v>421</v>
      </c>
      <c r="C55" s="181"/>
    </row>
    <row r="56" spans="1:3" s="65" customFormat="1" ht="12" customHeight="1">
      <c r="A56" s="303" t="s">
        <v>243</v>
      </c>
      <c r="B56" s="285" t="s">
        <v>241</v>
      </c>
      <c r="C56" s="181"/>
    </row>
    <row r="57" spans="1:3" s="65" customFormat="1" ht="12" customHeight="1" thickBot="1">
      <c r="A57" s="304" t="s">
        <v>244</v>
      </c>
      <c r="B57" s="286" t="s">
        <v>242</v>
      </c>
      <c r="C57" s="183"/>
    </row>
    <row r="58" spans="1:3" s="65" customFormat="1" ht="12" customHeight="1" thickBot="1">
      <c r="A58" s="27" t="s">
        <v>17</v>
      </c>
      <c r="B58" s="174" t="s">
        <v>245</v>
      </c>
      <c r="C58" s="179">
        <f>SUM(C59:C61)</f>
        <v>0</v>
      </c>
    </row>
    <row r="59" spans="1:3" s="65" customFormat="1" ht="12" customHeight="1">
      <c r="A59" s="302" t="s">
        <v>119</v>
      </c>
      <c r="B59" s="284" t="s">
        <v>247</v>
      </c>
      <c r="C59" s="184"/>
    </row>
    <row r="60" spans="1:3" s="65" customFormat="1" ht="12" customHeight="1">
      <c r="A60" s="303" t="s">
        <v>120</v>
      </c>
      <c r="B60" s="285" t="s">
        <v>422</v>
      </c>
      <c r="C60" s="184"/>
    </row>
    <row r="61" spans="1:3" s="65" customFormat="1" ht="12" customHeight="1">
      <c r="A61" s="303" t="s">
        <v>162</v>
      </c>
      <c r="B61" s="285" t="s">
        <v>248</v>
      </c>
      <c r="C61" s="184"/>
    </row>
    <row r="62" spans="1:3" s="65" customFormat="1" ht="12" customHeight="1" thickBot="1">
      <c r="A62" s="304" t="s">
        <v>246</v>
      </c>
      <c r="B62" s="286" t="s">
        <v>249</v>
      </c>
      <c r="C62" s="184"/>
    </row>
    <row r="63" spans="1:3" s="65" customFormat="1" ht="12" customHeight="1" thickBot="1">
      <c r="A63" s="27" t="s">
        <v>18</v>
      </c>
      <c r="B63" s="19" t="s">
        <v>250</v>
      </c>
      <c r="C63" s="185">
        <f>+C8+C15+C22+C29+C36+C47+C53+C58</f>
        <v>137996</v>
      </c>
    </row>
    <row r="64" spans="1:3" s="65" customFormat="1" ht="12" customHeight="1" thickBot="1">
      <c r="A64" s="305" t="s">
        <v>388</v>
      </c>
      <c r="B64" s="174" t="s">
        <v>252</v>
      </c>
      <c r="C64" s="179">
        <f>SUM(C65:C67)</f>
        <v>0</v>
      </c>
    </row>
    <row r="65" spans="1:3" s="65" customFormat="1" ht="12" customHeight="1">
      <c r="A65" s="302" t="s">
        <v>285</v>
      </c>
      <c r="B65" s="284" t="s">
        <v>253</v>
      </c>
      <c r="C65" s="184"/>
    </row>
    <row r="66" spans="1:3" s="65" customFormat="1" ht="12" customHeight="1">
      <c r="A66" s="303" t="s">
        <v>294</v>
      </c>
      <c r="B66" s="285" t="s">
        <v>254</v>
      </c>
      <c r="C66" s="184"/>
    </row>
    <row r="67" spans="1:3" s="65" customFormat="1" ht="12" customHeight="1" thickBot="1">
      <c r="A67" s="304" t="s">
        <v>295</v>
      </c>
      <c r="B67" s="288" t="s">
        <v>255</v>
      </c>
      <c r="C67" s="184"/>
    </row>
    <row r="68" spans="1:3" s="65" customFormat="1" ht="12" customHeight="1" thickBot="1">
      <c r="A68" s="305" t="s">
        <v>256</v>
      </c>
      <c r="B68" s="174" t="s">
        <v>257</v>
      </c>
      <c r="C68" s="179">
        <f>SUM(C69:C72)</f>
        <v>0</v>
      </c>
    </row>
    <row r="69" spans="1:3" s="65" customFormat="1" ht="12" customHeight="1">
      <c r="A69" s="302" t="s">
        <v>96</v>
      </c>
      <c r="B69" s="284" t="s">
        <v>258</v>
      </c>
      <c r="C69" s="184"/>
    </row>
    <row r="70" spans="1:3" s="65" customFormat="1" ht="12" customHeight="1">
      <c r="A70" s="303" t="s">
        <v>97</v>
      </c>
      <c r="B70" s="285" t="s">
        <v>259</v>
      </c>
      <c r="C70" s="184"/>
    </row>
    <row r="71" spans="1:3" s="65" customFormat="1" ht="12" customHeight="1">
      <c r="A71" s="303" t="s">
        <v>286</v>
      </c>
      <c r="B71" s="285" t="s">
        <v>260</v>
      </c>
      <c r="C71" s="184"/>
    </row>
    <row r="72" spans="1:3" s="65" customFormat="1" ht="12" customHeight="1" thickBot="1">
      <c r="A72" s="304" t="s">
        <v>287</v>
      </c>
      <c r="B72" s="286" t="s">
        <v>261</v>
      </c>
      <c r="C72" s="184"/>
    </row>
    <row r="73" spans="1:3" s="65" customFormat="1" ht="12" customHeight="1" thickBot="1">
      <c r="A73" s="305" t="s">
        <v>262</v>
      </c>
      <c r="B73" s="174" t="s">
        <v>263</v>
      </c>
      <c r="C73" s="179">
        <f>SUM(C74:C75)</f>
        <v>4854</v>
      </c>
    </row>
    <row r="74" spans="1:3" s="65" customFormat="1" ht="12" customHeight="1">
      <c r="A74" s="302" t="s">
        <v>288</v>
      </c>
      <c r="B74" s="284" t="s">
        <v>264</v>
      </c>
      <c r="C74" s="184">
        <v>4854</v>
      </c>
    </row>
    <row r="75" spans="1:3" s="65" customFormat="1" ht="12" customHeight="1" thickBot="1">
      <c r="A75" s="304" t="s">
        <v>289</v>
      </c>
      <c r="B75" s="286" t="s">
        <v>265</v>
      </c>
      <c r="C75" s="184"/>
    </row>
    <row r="76" spans="1:3" s="64" customFormat="1" ht="12" customHeight="1" thickBot="1">
      <c r="A76" s="305" t="s">
        <v>266</v>
      </c>
      <c r="B76" s="174" t="s">
        <v>267</v>
      </c>
      <c r="C76" s="179">
        <f>SUM(C77:C79)</f>
        <v>0</v>
      </c>
    </row>
    <row r="77" spans="1:3" s="65" customFormat="1" ht="12" customHeight="1">
      <c r="A77" s="302" t="s">
        <v>290</v>
      </c>
      <c r="B77" s="284" t="s">
        <v>268</v>
      </c>
      <c r="C77" s="184"/>
    </row>
    <row r="78" spans="1:3" s="65" customFormat="1" ht="12" customHeight="1">
      <c r="A78" s="303" t="s">
        <v>291</v>
      </c>
      <c r="B78" s="285" t="s">
        <v>269</v>
      </c>
      <c r="C78" s="184"/>
    </row>
    <row r="79" spans="1:3" s="65" customFormat="1" ht="12" customHeight="1" thickBot="1">
      <c r="A79" s="304" t="s">
        <v>292</v>
      </c>
      <c r="B79" s="286" t="s">
        <v>438</v>
      </c>
      <c r="C79" s="184"/>
    </row>
    <row r="80" spans="1:3" s="65" customFormat="1" ht="12" customHeight="1" thickBot="1">
      <c r="A80" s="305" t="s">
        <v>271</v>
      </c>
      <c r="B80" s="174" t="s">
        <v>293</v>
      </c>
      <c r="C80" s="179">
        <f>SUM(C81:C84)</f>
        <v>0</v>
      </c>
    </row>
    <row r="81" spans="1:3" s="65" customFormat="1" ht="12" customHeight="1">
      <c r="A81" s="306" t="s">
        <v>272</v>
      </c>
      <c r="B81" s="284" t="s">
        <v>273</v>
      </c>
      <c r="C81" s="184"/>
    </row>
    <row r="82" spans="1:3" s="65" customFormat="1" ht="12" customHeight="1">
      <c r="A82" s="307" t="s">
        <v>274</v>
      </c>
      <c r="B82" s="285" t="s">
        <v>275</v>
      </c>
      <c r="C82" s="184"/>
    </row>
    <row r="83" spans="1:3" s="65" customFormat="1" ht="12" customHeight="1">
      <c r="A83" s="307" t="s">
        <v>276</v>
      </c>
      <c r="B83" s="285" t="s">
        <v>277</v>
      </c>
      <c r="C83" s="184"/>
    </row>
    <row r="84" spans="1:3" s="64" customFormat="1" ht="12" customHeight="1" thickBot="1">
      <c r="A84" s="308" t="s">
        <v>278</v>
      </c>
      <c r="B84" s="286" t="s">
        <v>279</v>
      </c>
      <c r="C84" s="184"/>
    </row>
    <row r="85" spans="1:3" s="64" customFormat="1" ht="12" customHeight="1" thickBot="1">
      <c r="A85" s="305" t="s">
        <v>280</v>
      </c>
      <c r="B85" s="174" t="s">
        <v>281</v>
      </c>
      <c r="C85" s="331"/>
    </row>
    <row r="86" spans="1:3" s="64" customFormat="1" ht="12" customHeight="1" thickBot="1">
      <c r="A86" s="305" t="s">
        <v>282</v>
      </c>
      <c r="B86" s="292" t="s">
        <v>283</v>
      </c>
      <c r="C86" s="185">
        <f>+C64+C68+C73+C76+C80+C85</f>
        <v>4854</v>
      </c>
    </row>
    <row r="87" spans="1:3" s="64" customFormat="1" ht="12" customHeight="1" thickBot="1">
      <c r="A87" s="309" t="s">
        <v>296</v>
      </c>
      <c r="B87" s="294" t="s">
        <v>416</v>
      </c>
      <c r="C87" s="185">
        <f>+C63+C86</f>
        <v>142850</v>
      </c>
    </row>
    <row r="88" spans="1:3" s="65" customFormat="1" ht="15" customHeight="1">
      <c r="A88" s="143"/>
      <c r="B88" s="144"/>
      <c r="C88" s="250"/>
    </row>
    <row r="89" spans="1:3" ht="13.5" thickBot="1">
      <c r="A89" s="310"/>
      <c r="B89" s="146"/>
      <c r="C89" s="251"/>
    </row>
    <row r="90" spans="1:3" s="55" customFormat="1" ht="16.5" customHeight="1" thickBot="1">
      <c r="A90" s="147"/>
      <c r="B90" s="148" t="s">
        <v>49</v>
      </c>
      <c r="C90" s="252"/>
    </row>
    <row r="91" spans="1:3" s="66" customFormat="1" ht="12" customHeight="1" thickBot="1">
      <c r="A91" s="276" t="s">
        <v>10</v>
      </c>
      <c r="B91" s="26" t="s">
        <v>299</v>
      </c>
      <c r="C91" s="178">
        <f>SUM(C92:C96)</f>
        <v>96440</v>
      </c>
    </row>
    <row r="92" spans="1:3" ht="12" customHeight="1">
      <c r="A92" s="311" t="s">
        <v>75</v>
      </c>
      <c r="B92" s="8" t="s">
        <v>40</v>
      </c>
      <c r="C92" s="180">
        <v>25399</v>
      </c>
    </row>
    <row r="93" spans="1:3" ht="12" customHeight="1">
      <c r="A93" s="303" t="s">
        <v>76</v>
      </c>
      <c r="B93" s="6" t="s">
        <v>121</v>
      </c>
      <c r="C93" s="181">
        <v>5734</v>
      </c>
    </row>
    <row r="94" spans="1:3" ht="12" customHeight="1">
      <c r="A94" s="303" t="s">
        <v>77</v>
      </c>
      <c r="B94" s="6" t="s">
        <v>94</v>
      </c>
      <c r="C94" s="183">
        <v>28299</v>
      </c>
    </row>
    <row r="95" spans="1:3" ht="12" customHeight="1">
      <c r="A95" s="303" t="s">
        <v>78</v>
      </c>
      <c r="B95" s="9" t="s">
        <v>122</v>
      </c>
      <c r="C95" s="183">
        <v>5218</v>
      </c>
    </row>
    <row r="96" spans="1:3" ht="12" customHeight="1">
      <c r="A96" s="303" t="s">
        <v>86</v>
      </c>
      <c r="B96" s="17" t="s">
        <v>123</v>
      </c>
      <c r="C96" s="183">
        <f>SUM(C97:C106)</f>
        <v>31790</v>
      </c>
    </row>
    <row r="97" spans="1:3" ht="12" customHeight="1">
      <c r="A97" s="303" t="s">
        <v>79</v>
      </c>
      <c r="B97" s="6" t="s">
        <v>300</v>
      </c>
      <c r="C97" s="183">
        <v>1370</v>
      </c>
    </row>
    <row r="98" spans="1:3" ht="12" customHeight="1">
      <c r="A98" s="303" t="s">
        <v>80</v>
      </c>
      <c r="B98" s="83" t="s">
        <v>301</v>
      </c>
      <c r="C98" s="183"/>
    </row>
    <row r="99" spans="1:3" ht="12" customHeight="1">
      <c r="A99" s="303" t="s">
        <v>87</v>
      </c>
      <c r="B99" s="84" t="s">
        <v>302</v>
      </c>
      <c r="C99" s="183"/>
    </row>
    <row r="100" spans="1:3" ht="12" customHeight="1">
      <c r="A100" s="303" t="s">
        <v>88</v>
      </c>
      <c r="B100" s="84" t="s">
        <v>303</v>
      </c>
      <c r="C100" s="183"/>
    </row>
    <row r="101" spans="1:3" ht="12" customHeight="1">
      <c r="A101" s="303" t="s">
        <v>89</v>
      </c>
      <c r="B101" s="83" t="s">
        <v>304</v>
      </c>
      <c r="C101" s="183">
        <v>28720</v>
      </c>
    </row>
    <row r="102" spans="1:3" ht="12" customHeight="1">
      <c r="A102" s="303" t="s">
        <v>90</v>
      </c>
      <c r="B102" s="83" t="s">
        <v>305</v>
      </c>
      <c r="C102" s="183"/>
    </row>
    <row r="103" spans="1:3" ht="12" customHeight="1">
      <c r="A103" s="303" t="s">
        <v>92</v>
      </c>
      <c r="B103" s="84" t="s">
        <v>306</v>
      </c>
      <c r="C103" s="183"/>
    </row>
    <row r="104" spans="1:3" ht="12" customHeight="1">
      <c r="A104" s="312" t="s">
        <v>124</v>
      </c>
      <c r="B104" s="85" t="s">
        <v>307</v>
      </c>
      <c r="C104" s="183"/>
    </row>
    <row r="105" spans="1:3" ht="12" customHeight="1">
      <c r="A105" s="303" t="s">
        <v>297</v>
      </c>
      <c r="B105" s="85" t="s">
        <v>308</v>
      </c>
      <c r="C105" s="183">
        <v>400</v>
      </c>
    </row>
    <row r="106" spans="1:3" ht="12" customHeight="1" thickBot="1">
      <c r="A106" s="313" t="s">
        <v>298</v>
      </c>
      <c r="B106" s="86" t="s">
        <v>444</v>
      </c>
      <c r="C106" s="187">
        <v>1300</v>
      </c>
    </row>
    <row r="107" spans="1:3" ht="12" customHeight="1" thickBot="1">
      <c r="A107" s="27" t="s">
        <v>11</v>
      </c>
      <c r="B107" s="25" t="s">
        <v>310</v>
      </c>
      <c r="C107" s="179">
        <f>+C108+C110+C112</f>
        <v>18467</v>
      </c>
    </row>
    <row r="108" spans="1:3" ht="12" customHeight="1">
      <c r="A108" s="302" t="s">
        <v>81</v>
      </c>
      <c r="B108" s="6" t="s">
        <v>160</v>
      </c>
      <c r="C108" s="182">
        <v>4234</v>
      </c>
    </row>
    <row r="109" spans="1:3" ht="12" customHeight="1">
      <c r="A109" s="302" t="s">
        <v>82</v>
      </c>
      <c r="B109" s="10" t="s">
        <v>314</v>
      </c>
      <c r="C109" s="182"/>
    </row>
    <row r="110" spans="1:3" ht="12" customHeight="1">
      <c r="A110" s="302" t="s">
        <v>83</v>
      </c>
      <c r="B110" s="10" t="s">
        <v>125</v>
      </c>
      <c r="C110" s="181">
        <v>14233</v>
      </c>
    </row>
    <row r="111" spans="1:3" ht="12" customHeight="1">
      <c r="A111" s="302" t="s">
        <v>84</v>
      </c>
      <c r="B111" s="10" t="s">
        <v>315</v>
      </c>
      <c r="C111" s="172"/>
    </row>
    <row r="112" spans="1:3" ht="12" customHeight="1">
      <c r="A112" s="302" t="s">
        <v>85</v>
      </c>
      <c r="B112" s="176" t="s">
        <v>163</v>
      </c>
      <c r="C112" s="172"/>
    </row>
    <row r="113" spans="1:3" ht="12" customHeight="1">
      <c r="A113" s="302" t="s">
        <v>91</v>
      </c>
      <c r="B113" s="175" t="s">
        <v>423</v>
      </c>
      <c r="C113" s="172"/>
    </row>
    <row r="114" spans="1:3" ht="12" customHeight="1">
      <c r="A114" s="302" t="s">
        <v>93</v>
      </c>
      <c r="B114" s="280" t="s">
        <v>320</v>
      </c>
      <c r="C114" s="172"/>
    </row>
    <row r="115" spans="1:3" ht="12" customHeight="1">
      <c r="A115" s="302" t="s">
        <v>126</v>
      </c>
      <c r="B115" s="84" t="s">
        <v>303</v>
      </c>
      <c r="C115" s="172"/>
    </row>
    <row r="116" spans="1:3" ht="12" customHeight="1">
      <c r="A116" s="302" t="s">
        <v>127</v>
      </c>
      <c r="B116" s="84" t="s">
        <v>319</v>
      </c>
      <c r="C116" s="172"/>
    </row>
    <row r="117" spans="1:3" ht="12" customHeight="1">
      <c r="A117" s="302" t="s">
        <v>128</v>
      </c>
      <c r="B117" s="84" t="s">
        <v>318</v>
      </c>
      <c r="C117" s="172"/>
    </row>
    <row r="118" spans="1:3" ht="12" customHeight="1">
      <c r="A118" s="302" t="s">
        <v>311</v>
      </c>
      <c r="B118" s="84" t="s">
        <v>306</v>
      </c>
      <c r="C118" s="172"/>
    </row>
    <row r="119" spans="1:3" ht="12" customHeight="1">
      <c r="A119" s="302" t="s">
        <v>312</v>
      </c>
      <c r="B119" s="84" t="s">
        <v>317</v>
      </c>
      <c r="C119" s="172"/>
    </row>
    <row r="120" spans="1:3" ht="12" customHeight="1" thickBot="1">
      <c r="A120" s="312" t="s">
        <v>313</v>
      </c>
      <c r="B120" s="84" t="s">
        <v>316</v>
      </c>
      <c r="C120" s="173"/>
    </row>
    <row r="121" spans="1:3" ht="12" customHeight="1" thickBot="1">
      <c r="A121" s="27" t="s">
        <v>12</v>
      </c>
      <c r="B121" s="71" t="s">
        <v>321</v>
      </c>
      <c r="C121" s="179">
        <f>+C122+C123</f>
        <v>2697</v>
      </c>
    </row>
    <row r="122" spans="1:3" ht="12" customHeight="1">
      <c r="A122" s="302" t="s">
        <v>64</v>
      </c>
      <c r="B122" s="7" t="s">
        <v>51</v>
      </c>
      <c r="C122" s="182">
        <v>2697</v>
      </c>
    </row>
    <row r="123" spans="1:3" ht="12" customHeight="1" thickBot="1">
      <c r="A123" s="304" t="s">
        <v>65</v>
      </c>
      <c r="B123" s="10" t="s">
        <v>52</v>
      </c>
      <c r="C123" s="183"/>
    </row>
    <row r="124" spans="1:3" ht="12" customHeight="1" thickBot="1">
      <c r="A124" s="27" t="s">
        <v>13</v>
      </c>
      <c r="B124" s="71" t="s">
        <v>322</v>
      </c>
      <c r="C124" s="179">
        <f>+C91+C107+C121</f>
        <v>117604</v>
      </c>
    </row>
    <row r="125" spans="1:3" ht="12" customHeight="1" thickBot="1">
      <c r="A125" s="27" t="s">
        <v>14</v>
      </c>
      <c r="B125" s="71" t="s">
        <v>323</v>
      </c>
      <c r="C125" s="179">
        <f>+C126+C127+C128</f>
        <v>2200</v>
      </c>
    </row>
    <row r="126" spans="1:3" s="66" customFormat="1" ht="12" customHeight="1">
      <c r="A126" s="302" t="s">
        <v>68</v>
      </c>
      <c r="B126" s="7" t="s">
        <v>324</v>
      </c>
      <c r="C126" s="172"/>
    </row>
    <row r="127" spans="1:3" ht="12" customHeight="1">
      <c r="A127" s="302" t="s">
        <v>69</v>
      </c>
      <c r="B127" s="7" t="s">
        <v>325</v>
      </c>
      <c r="C127" s="172"/>
    </row>
    <row r="128" spans="1:3" ht="12" customHeight="1" thickBot="1">
      <c r="A128" s="312" t="s">
        <v>70</v>
      </c>
      <c r="B128" s="5" t="s">
        <v>326</v>
      </c>
      <c r="C128" s="172">
        <v>2200</v>
      </c>
    </row>
    <row r="129" spans="1:3" ht="12" customHeight="1" thickBot="1">
      <c r="A129" s="27" t="s">
        <v>15</v>
      </c>
      <c r="B129" s="71" t="s">
        <v>387</v>
      </c>
      <c r="C129" s="179"/>
    </row>
    <row r="130" spans="1:3" ht="12" customHeight="1">
      <c r="A130" s="302" t="s">
        <v>71</v>
      </c>
      <c r="B130" s="7" t="s">
        <v>327</v>
      </c>
      <c r="C130" s="172"/>
    </row>
    <row r="131" spans="1:3" ht="12" customHeight="1">
      <c r="A131" s="302" t="s">
        <v>72</v>
      </c>
      <c r="B131" s="7" t="s">
        <v>328</v>
      </c>
      <c r="C131" s="172"/>
    </row>
    <row r="132" spans="1:3" ht="12" customHeight="1">
      <c r="A132" s="302" t="s">
        <v>231</v>
      </c>
      <c r="B132" s="7" t="s">
        <v>329</v>
      </c>
      <c r="C132" s="172"/>
    </row>
    <row r="133" spans="1:3" s="66" customFormat="1" ht="12" customHeight="1" thickBot="1">
      <c r="A133" s="312" t="s">
        <v>232</v>
      </c>
      <c r="B133" s="5" t="s">
        <v>330</v>
      </c>
      <c r="C133" s="172"/>
    </row>
    <row r="134" spans="1:11" ht="12" customHeight="1" thickBot="1">
      <c r="A134" s="27" t="s">
        <v>16</v>
      </c>
      <c r="B134" s="71" t="s">
        <v>331</v>
      </c>
      <c r="C134" s="185">
        <f>+C135+C136+C137+C138</f>
        <v>23046</v>
      </c>
      <c r="K134" s="155"/>
    </row>
    <row r="135" spans="1:3" ht="12.75">
      <c r="A135" s="302" t="s">
        <v>73</v>
      </c>
      <c r="B135" s="7" t="s">
        <v>332</v>
      </c>
      <c r="C135" s="172"/>
    </row>
    <row r="136" spans="1:3" ht="12" customHeight="1">
      <c r="A136" s="302" t="s">
        <v>74</v>
      </c>
      <c r="B136" s="7" t="s">
        <v>342</v>
      </c>
      <c r="C136" s="172"/>
    </row>
    <row r="137" spans="1:3" s="66" customFormat="1" ht="12" customHeight="1">
      <c r="A137" s="302" t="s">
        <v>243</v>
      </c>
      <c r="B137" s="7" t="s">
        <v>333</v>
      </c>
      <c r="C137" s="172"/>
    </row>
    <row r="138" spans="1:3" s="66" customFormat="1" ht="12" customHeight="1" thickBot="1">
      <c r="A138" s="312" t="s">
        <v>244</v>
      </c>
      <c r="B138" s="5" t="s">
        <v>438</v>
      </c>
      <c r="C138" s="172">
        <v>23046</v>
      </c>
    </row>
    <row r="139" spans="1:3" s="66" customFormat="1" ht="12" customHeight="1" thickBot="1">
      <c r="A139" s="27" t="s">
        <v>17</v>
      </c>
      <c r="B139" s="71" t="s">
        <v>335</v>
      </c>
      <c r="C139" s="188">
        <f>+C140+C141+C142+C143</f>
        <v>0</v>
      </c>
    </row>
    <row r="140" spans="1:3" s="66" customFormat="1" ht="12" customHeight="1">
      <c r="A140" s="302" t="s">
        <v>119</v>
      </c>
      <c r="B140" s="7" t="s">
        <v>336</v>
      </c>
      <c r="C140" s="172"/>
    </row>
    <row r="141" spans="1:3" s="66" customFormat="1" ht="12" customHeight="1">
      <c r="A141" s="302" t="s">
        <v>120</v>
      </c>
      <c r="B141" s="7" t="s">
        <v>337</v>
      </c>
      <c r="C141" s="172"/>
    </row>
    <row r="142" spans="1:3" s="66" customFormat="1" ht="12" customHeight="1">
      <c r="A142" s="302" t="s">
        <v>162</v>
      </c>
      <c r="B142" s="7" t="s">
        <v>338</v>
      </c>
      <c r="C142" s="172"/>
    </row>
    <row r="143" spans="1:3" ht="12.75" customHeight="1" thickBot="1">
      <c r="A143" s="302" t="s">
        <v>246</v>
      </c>
      <c r="B143" s="7" t="s">
        <v>339</v>
      </c>
      <c r="C143" s="172"/>
    </row>
    <row r="144" spans="1:3" ht="12" customHeight="1" thickBot="1">
      <c r="A144" s="27" t="s">
        <v>18</v>
      </c>
      <c r="B144" s="71" t="s">
        <v>340</v>
      </c>
      <c r="C144" s="296">
        <f>+C125+C129+C134+C139</f>
        <v>25246</v>
      </c>
    </row>
    <row r="145" spans="1:3" ht="15" customHeight="1" thickBot="1">
      <c r="A145" s="314" t="s">
        <v>19</v>
      </c>
      <c r="B145" s="258" t="s">
        <v>341</v>
      </c>
      <c r="C145" s="296">
        <f>+C124+C144</f>
        <v>142850</v>
      </c>
    </row>
    <row r="146" spans="1:3" ht="13.5" thickBot="1">
      <c r="A146" s="264"/>
      <c r="B146" s="265"/>
      <c r="C146" s="266"/>
    </row>
    <row r="147" spans="1:3" ht="15" customHeight="1" thickBot="1">
      <c r="A147" s="152" t="s">
        <v>140</v>
      </c>
      <c r="B147" s="153"/>
      <c r="C147" s="69">
        <v>7</v>
      </c>
    </row>
    <row r="148" spans="1:3" ht="14.25" customHeight="1" thickBot="1">
      <c r="A148" s="152" t="s">
        <v>141</v>
      </c>
      <c r="B148" s="153"/>
      <c r="C148" s="69">
        <v>25</v>
      </c>
    </row>
  </sheetData>
  <sheetProtection formatCells="0" select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Bélik Andrásné</cp:lastModifiedBy>
  <cp:lastPrinted>2014-11-20T13:41:06Z</cp:lastPrinted>
  <dcterms:created xsi:type="dcterms:W3CDTF">1999-10-30T10:30:45Z</dcterms:created>
  <dcterms:modified xsi:type="dcterms:W3CDTF">2014-11-20T13:41:14Z</dcterms:modified>
  <cp:category/>
  <cp:version/>
  <cp:contentType/>
  <cp:contentStatus/>
</cp:coreProperties>
</file>