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035" windowHeight="8955" firstSheet="8" activeTab="8"/>
  </bookViews>
  <sheets>
    <sheet name="KGR01" sheetId="27" r:id="rId1"/>
    <sheet name="KGR02" sheetId="28" r:id="rId2"/>
    <sheet name="KGR03" sheetId="29" r:id="rId3"/>
    <sheet name="KGR04" sheetId="30" r:id="rId4"/>
    <sheet name="KGR12 A" sheetId="31" r:id="rId5"/>
    <sheet name="KGR.K13" sheetId="32" r:id="rId6"/>
    <sheet name="KGR.07 A" sheetId="33" r:id="rId7"/>
    <sheet name="ÖSSZEFÜGGÉSEK" sheetId="1" r:id="rId8"/>
    <sheet name="1. mell" sheetId="26" r:id="rId9"/>
    <sheet name="2. mell" sheetId="25" r:id="rId10"/>
    <sheet name="Mérleg3.mell" sheetId="17" r:id="rId11"/>
    <sheet name="4.mell" sheetId="3" r:id="rId12"/>
    <sheet name="5.mell." sheetId="4" r:id="rId13"/>
    <sheet name="6.mell" sheetId="34" r:id="rId14"/>
    <sheet name="ELLENŐRZÉS-1.sz.2.a.sz.2.b.sz." sheetId="5" r:id="rId15"/>
    <sheet name="7.mell" sheetId="6" r:id="rId16"/>
    <sheet name="8.mell" sheetId="7" r:id="rId17"/>
    <sheet name="9.mell" sheetId="9" r:id="rId18"/>
    <sheet name="10.mell." sheetId="14" r:id="rId19"/>
    <sheet name="11.mell." sheetId="8" r:id="rId20"/>
    <sheet name="12. mell" sheetId="20" r:id="rId21"/>
    <sheet name="13. mell " sheetId="19" r:id="rId22"/>
    <sheet name="14. mell" sheetId="18" r:id="rId23"/>
    <sheet name="15.mell vagyon" sheetId="24" r:id="rId24"/>
    <sheet name="Munka1" sheetId="23" r:id="rId25"/>
  </sheets>
  <externalReferences>
    <externalReference r:id="rId26"/>
  </externalReferences>
  <definedNames>
    <definedName name="_xlnm.Print_Titles" localSheetId="8">'1. mell'!$2:$3</definedName>
    <definedName name="_xlnm.Print_Titles" localSheetId="20">'12. mell'!$5:$7</definedName>
    <definedName name="_xlnm.Print_Titles" localSheetId="21">'13. mell '!$1:$6</definedName>
    <definedName name="_xlnm.Print_Titles" localSheetId="9">'2. mell'!$2:$3</definedName>
    <definedName name="_xlnm.Print_Titles" localSheetId="10">Mérleg3.mell!$1:$3</definedName>
    <definedName name="_xlnm.Print_Area" localSheetId="13">'6.mell'!$A$1:$N$63</definedName>
  </definedNames>
  <calcPr calcId="124519"/>
</workbook>
</file>

<file path=xl/calcChain.xml><?xml version="1.0" encoding="utf-8"?>
<calcChain xmlns="http://schemas.openxmlformats.org/spreadsheetml/2006/main">
  <c r="E8" i="9"/>
  <c r="E9"/>
  <c r="E10"/>
  <c r="E7"/>
  <c r="E16"/>
  <c r="E17"/>
  <c r="E18"/>
  <c r="E19"/>
  <c r="F47" i="19"/>
  <c r="F46"/>
  <c r="E47"/>
  <c r="E46"/>
  <c r="D46"/>
  <c r="C11" i="7" l="1"/>
  <c r="N14" i="34"/>
  <c r="B13"/>
  <c r="D13"/>
  <c r="E13"/>
  <c r="F13"/>
  <c r="G13"/>
  <c r="H13"/>
  <c r="I13"/>
  <c r="J13"/>
  <c r="K13"/>
  <c r="L13"/>
  <c r="M13"/>
  <c r="C13"/>
  <c r="C23"/>
  <c r="D23"/>
  <c r="E23"/>
  <c r="F23"/>
  <c r="G23"/>
  <c r="H23"/>
  <c r="I23"/>
  <c r="J23"/>
  <c r="K23"/>
  <c r="L23"/>
  <c r="M23"/>
  <c r="B23"/>
  <c r="N13"/>
  <c r="N15"/>
  <c r="C11"/>
  <c r="D11"/>
  <c r="D16" s="1"/>
  <c r="E11"/>
  <c r="E16" s="1"/>
  <c r="F11"/>
  <c r="F16" s="1"/>
  <c r="G11"/>
  <c r="G16" s="1"/>
  <c r="H11"/>
  <c r="H16" s="1"/>
  <c r="I11"/>
  <c r="I16" s="1"/>
  <c r="J11"/>
  <c r="J16" s="1"/>
  <c r="K11"/>
  <c r="K16" s="1"/>
  <c r="L11"/>
  <c r="L16" s="1"/>
  <c r="M11"/>
  <c r="M16" s="1"/>
  <c r="B11"/>
  <c r="N60"/>
  <c r="M59"/>
  <c r="L59"/>
  <c r="K59"/>
  <c r="J59"/>
  <c r="I59"/>
  <c r="H59"/>
  <c r="G59"/>
  <c r="F59"/>
  <c r="E59"/>
  <c r="D59"/>
  <c r="C59"/>
  <c r="B59"/>
  <c r="N59" s="1"/>
  <c r="N58"/>
  <c r="N56"/>
  <c r="N54"/>
  <c r="N53"/>
  <c r="N52"/>
  <c r="N51"/>
  <c r="M50"/>
  <c r="M55" s="1"/>
  <c r="L50"/>
  <c r="L55" s="1"/>
  <c r="K50"/>
  <c r="K55" s="1"/>
  <c r="J50"/>
  <c r="J55" s="1"/>
  <c r="I50"/>
  <c r="I55" s="1"/>
  <c r="H50"/>
  <c r="H55" s="1"/>
  <c r="G50"/>
  <c r="G55" s="1"/>
  <c r="F50"/>
  <c r="F55" s="1"/>
  <c r="E50"/>
  <c r="E55" s="1"/>
  <c r="D50"/>
  <c r="D55" s="1"/>
  <c r="C50"/>
  <c r="C55" s="1"/>
  <c r="B50"/>
  <c r="N49"/>
  <c r="N48"/>
  <c r="N47"/>
  <c r="N46"/>
  <c r="N44"/>
  <c r="N43"/>
  <c r="N42"/>
  <c r="M41"/>
  <c r="M45" s="1"/>
  <c r="L41"/>
  <c r="L57" s="1"/>
  <c r="K41"/>
  <c r="K45" s="1"/>
  <c r="J41"/>
  <c r="J57" s="1"/>
  <c r="I41"/>
  <c r="I45" s="1"/>
  <c r="I61" s="1"/>
  <c r="H41"/>
  <c r="H57" s="1"/>
  <c r="G41"/>
  <c r="G45" s="1"/>
  <c r="G61" s="1"/>
  <c r="F41"/>
  <c r="F57" s="1"/>
  <c r="E41"/>
  <c r="E45" s="1"/>
  <c r="E61" s="1"/>
  <c r="D41"/>
  <c r="D57" s="1"/>
  <c r="C41"/>
  <c r="C45" s="1"/>
  <c r="C61" s="1"/>
  <c r="B41"/>
  <c r="B57" s="1"/>
  <c r="N40"/>
  <c r="N39"/>
  <c r="N38"/>
  <c r="N37"/>
  <c r="N36"/>
  <c r="N35"/>
  <c r="N34"/>
  <c r="N33"/>
  <c r="N31"/>
  <c r="M30"/>
  <c r="L30"/>
  <c r="K30"/>
  <c r="J30"/>
  <c r="I30"/>
  <c r="H30"/>
  <c r="G30"/>
  <c r="F30"/>
  <c r="B30"/>
  <c r="N29"/>
  <c r="N27"/>
  <c r="N25"/>
  <c r="N24"/>
  <c r="N23"/>
  <c r="N22"/>
  <c r="M21"/>
  <c r="M26" s="1"/>
  <c r="L21"/>
  <c r="L26" s="1"/>
  <c r="K21"/>
  <c r="K26" s="1"/>
  <c r="J21"/>
  <c r="J26" s="1"/>
  <c r="I21"/>
  <c r="I26" s="1"/>
  <c r="H21"/>
  <c r="H26" s="1"/>
  <c r="G21"/>
  <c r="G26" s="1"/>
  <c r="F21"/>
  <c r="F26" s="1"/>
  <c r="E21"/>
  <c r="E26" s="1"/>
  <c r="D21"/>
  <c r="D26" s="1"/>
  <c r="C21"/>
  <c r="C26" s="1"/>
  <c r="B21"/>
  <c r="B26" s="1"/>
  <c r="N20"/>
  <c r="N19"/>
  <c r="N18"/>
  <c r="N17"/>
  <c r="E30"/>
  <c r="D30"/>
  <c r="N12"/>
  <c r="M28"/>
  <c r="K28"/>
  <c r="I28"/>
  <c r="H28"/>
  <c r="G28"/>
  <c r="F28"/>
  <c r="E28"/>
  <c r="D28"/>
  <c r="C28"/>
  <c r="B28"/>
  <c r="N10"/>
  <c r="N9"/>
  <c r="N8"/>
  <c r="N7"/>
  <c r="N6"/>
  <c r="C16" l="1"/>
  <c r="K61"/>
  <c r="M61"/>
  <c r="N50"/>
  <c r="L28"/>
  <c r="N26"/>
  <c r="J28"/>
  <c r="N28"/>
  <c r="N11"/>
  <c r="C32"/>
  <c r="C62" s="1"/>
  <c r="E32"/>
  <c r="E62" s="1"/>
  <c r="G32"/>
  <c r="G62" s="1"/>
  <c r="I32"/>
  <c r="I62" s="1"/>
  <c r="K32"/>
  <c r="M32"/>
  <c r="M62" s="1"/>
  <c r="N21"/>
  <c r="C30"/>
  <c r="N30" s="1"/>
  <c r="N41"/>
  <c r="B45"/>
  <c r="D45"/>
  <c r="D61" s="1"/>
  <c r="F45"/>
  <c r="F61" s="1"/>
  <c r="H45"/>
  <c r="H61" s="1"/>
  <c r="J45"/>
  <c r="J61" s="1"/>
  <c r="L45"/>
  <c r="L61" s="1"/>
  <c r="B55"/>
  <c r="N55" s="1"/>
  <c r="C57"/>
  <c r="E57"/>
  <c r="G57"/>
  <c r="I57"/>
  <c r="K57"/>
  <c r="M57"/>
  <c r="B16"/>
  <c r="D32"/>
  <c r="F32"/>
  <c r="F62" s="1"/>
  <c r="H32"/>
  <c r="J32"/>
  <c r="L32"/>
  <c r="J62" l="1"/>
  <c r="K62"/>
  <c r="L62"/>
  <c r="H62"/>
  <c r="N57"/>
  <c r="D62"/>
  <c r="B32"/>
  <c r="N16"/>
  <c r="B61"/>
  <c r="N61" s="1"/>
  <c r="N45"/>
  <c r="N32" l="1"/>
  <c r="B62"/>
  <c r="B63" l="1"/>
  <c r="N62"/>
  <c r="C5" l="1"/>
  <c r="C63" s="1"/>
  <c r="D5" s="1"/>
  <c r="D63" s="1"/>
  <c r="E5" s="1"/>
  <c r="E63" s="1"/>
  <c r="F5" s="1"/>
  <c r="F63" s="1"/>
  <c r="G5" s="1"/>
  <c r="G63" s="1"/>
  <c r="H5" s="1"/>
  <c r="H63" s="1"/>
  <c r="I5" s="1"/>
  <c r="I63" s="1"/>
  <c r="J5" s="1"/>
  <c r="J63" s="1"/>
  <c r="K5" s="1"/>
  <c r="K63" s="1"/>
  <c r="L5" s="1"/>
  <c r="L63" s="1"/>
  <c r="M5" s="1"/>
  <c r="M63" s="1"/>
  <c r="C6" i="3"/>
  <c r="G7" i="4"/>
  <c r="F7"/>
  <c r="G6"/>
  <c r="F6"/>
  <c r="G10" i="3"/>
  <c r="G9"/>
  <c r="G8"/>
  <c r="G7"/>
  <c r="G6"/>
  <c r="F10"/>
  <c r="F9"/>
  <c r="F8"/>
  <c r="F7"/>
  <c r="F6"/>
  <c r="E5" i="26"/>
  <c r="E6"/>
  <c r="E7"/>
  <c r="E8"/>
  <c r="E9"/>
  <c r="E4"/>
  <c r="E10" s="1"/>
  <c r="D6" i="3" s="1"/>
  <c r="D18" s="1"/>
  <c r="D31" s="1"/>
  <c r="F18" i="24"/>
  <c r="G18"/>
  <c r="E18"/>
  <c r="D47" i="19"/>
  <c r="C30" i="3"/>
  <c r="G31" i="24"/>
  <c r="F31"/>
  <c r="E31"/>
  <c r="D31"/>
  <c r="H30"/>
  <c r="H29"/>
  <c r="H28"/>
  <c r="H27"/>
  <c r="H26"/>
  <c r="G25"/>
  <c r="F25"/>
  <c r="E25"/>
  <c r="H25" s="1"/>
  <c r="D25"/>
  <c r="H24"/>
  <c r="H23"/>
  <c r="H22"/>
  <c r="H21"/>
  <c r="H20"/>
  <c r="H19"/>
  <c r="D18"/>
  <c r="H17"/>
  <c r="H16"/>
  <c r="H15"/>
  <c r="H14"/>
  <c r="H13"/>
  <c r="H12"/>
  <c r="H11"/>
  <c r="H10"/>
  <c r="G9"/>
  <c r="G32" s="1"/>
  <c r="F9"/>
  <c r="E9"/>
  <c r="H9" s="1"/>
  <c r="D9"/>
  <c r="D32" s="1"/>
  <c r="H8"/>
  <c r="H7"/>
  <c r="H6"/>
  <c r="H5"/>
  <c r="H4"/>
  <c r="H3"/>
  <c r="F27" i="4"/>
  <c r="F16"/>
  <c r="C27"/>
  <c r="C16"/>
  <c r="C28" s="1"/>
  <c r="F30" i="3"/>
  <c r="D30"/>
  <c r="C18"/>
  <c r="E11" i="7"/>
  <c r="F11"/>
  <c r="D11"/>
  <c r="E6" i="18"/>
  <c r="E7"/>
  <c r="E10"/>
  <c r="E11"/>
  <c r="E14"/>
  <c r="E15"/>
  <c r="D12"/>
  <c r="D8"/>
  <c r="D16"/>
  <c r="C8"/>
  <c r="C12"/>
  <c r="C16"/>
  <c r="C30" i="14"/>
  <c r="D30"/>
  <c r="E5" i="9"/>
  <c r="E6"/>
  <c r="E11"/>
  <c r="B12"/>
  <c r="C12"/>
  <c r="D12"/>
  <c r="E15"/>
  <c r="B20"/>
  <c r="C20"/>
  <c r="D20"/>
  <c r="F13" i="8"/>
  <c r="F14"/>
  <c r="F15"/>
  <c r="F16"/>
  <c r="F17"/>
  <c r="F18"/>
  <c r="F19"/>
  <c r="B20"/>
  <c r="D20"/>
  <c r="E20"/>
  <c r="G11" i="7"/>
  <c r="G6" i="6"/>
  <c r="G7"/>
  <c r="G8"/>
  <c r="G9"/>
  <c r="G10"/>
  <c r="C11"/>
  <c r="D11"/>
  <c r="E11"/>
  <c r="F11"/>
  <c r="G11"/>
  <c r="B6" i="5"/>
  <c r="D6"/>
  <c r="B7"/>
  <c r="D7"/>
  <c r="E7" s="1"/>
  <c r="B8"/>
  <c r="D8"/>
  <c r="B13"/>
  <c r="D13"/>
  <c r="B14"/>
  <c r="D14"/>
  <c r="B15"/>
  <c r="D15"/>
  <c r="E15" s="1"/>
  <c r="D16" i="4"/>
  <c r="G16"/>
  <c r="D27"/>
  <c r="G27"/>
  <c r="G18" i="3"/>
  <c r="G30"/>
  <c r="F20" i="8" l="1"/>
  <c r="H18" i="24"/>
  <c r="E16" i="18"/>
  <c r="G31" i="3"/>
  <c r="C31"/>
  <c r="F18"/>
  <c r="F31" s="1"/>
  <c r="C17" i="18"/>
  <c r="E8"/>
  <c r="D17"/>
  <c r="E12"/>
  <c r="E13" i="5"/>
  <c r="E8"/>
  <c r="E14"/>
  <c r="E6"/>
  <c r="G28" i="4"/>
  <c r="E20" i="9"/>
  <c r="E12"/>
  <c r="F28" i="4"/>
  <c r="E32" i="24"/>
  <c r="D28" i="4"/>
  <c r="F32" i="24"/>
  <c r="D32" i="3"/>
  <c r="H31" i="24"/>
  <c r="H32" l="1"/>
  <c r="E17" i="18"/>
</calcChain>
</file>

<file path=xl/sharedStrings.xml><?xml version="1.0" encoding="utf-8"?>
<sst xmlns="http://schemas.openxmlformats.org/spreadsheetml/2006/main" count="1774" uniqueCount="721">
  <si>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</si>
  <si>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</si>
  <si>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</si>
  <si>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</si>
  <si>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</si>
  <si>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</si>
  <si>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</si>
  <si>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</si>
  <si>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</si>
  <si>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</si>
  <si>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</si>
  <si>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</si>
  <si>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</si>
  <si>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Sor-
szám</t>
  </si>
  <si>
    <t>Bevételi jogcím</t>
  </si>
  <si>
    <t>1.</t>
  </si>
  <si>
    <t>2.</t>
  </si>
  <si>
    <t>3.</t>
  </si>
  <si>
    <t>5.</t>
  </si>
  <si>
    <t>6.</t>
  </si>
  <si>
    <t>Pénzügyi befektetésekből származó bevétel</t>
  </si>
  <si>
    <t>8.</t>
  </si>
  <si>
    <t>10.</t>
  </si>
  <si>
    <t>11.</t>
  </si>
  <si>
    <t>12.</t>
  </si>
  <si>
    <t>Értékpapír kibocsátása, értékesítése</t>
  </si>
  <si>
    <t>Hitelek felvétele</t>
  </si>
  <si>
    <t>Kapott kölcsön, nyújtott kölcsön visszatérülése</t>
  </si>
  <si>
    <t>Betét visszavonásából származó bevétel</t>
  </si>
  <si>
    <t>Rövid lejáratú hitelek felvétele</t>
  </si>
  <si>
    <t>Hosszú lejáratú hitelek felvétele</t>
  </si>
  <si>
    <t>Egyéb felhalmozási finanszírozási célú bevétel</t>
  </si>
  <si>
    <t>13.</t>
  </si>
  <si>
    <t>Sor-szám</t>
  </si>
  <si>
    <t>Ellátottak pénzbeli juttatásai</t>
  </si>
  <si>
    <t>Egyéb működési célú kiadások</t>
  </si>
  <si>
    <t>Intézményi beruházási kiadások</t>
  </si>
  <si>
    <t>Felújítások</t>
  </si>
  <si>
    <t>Lakástámogatás</t>
  </si>
  <si>
    <t>Lakásépítés</t>
  </si>
  <si>
    <t>Egyéb felhalmozási célú kiadások</t>
  </si>
  <si>
    <t>4.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</si>
  <si>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</si>
  <si>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</si>
  <si>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</si>
  <si>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</si>
  <si>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</si>
  <si>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</si>
  <si>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</si>
  <si>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</si>
  <si>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</si>
  <si>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Egyéb hitel, kölcsön kiadásai</t>
  </si>
  <si>
    <t>7.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</si>
  <si>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</si>
  <si>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</si>
  <si>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</si>
  <si>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</si>
  <si>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</si>
  <si>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Személyi juttatások</t>
  </si>
  <si>
    <t>Munkaadókat terhelő járulék</t>
  </si>
  <si>
    <t>Dologi kiadások</t>
  </si>
  <si>
    <t>Tartalékok</t>
  </si>
  <si>
    <t>9.</t>
  </si>
  <si>
    <t>Költségvetési bevételek összesen:</t>
  </si>
  <si>
    <t>Költségvetési kiadások összesen:</t>
  </si>
  <si>
    <t>14.</t>
  </si>
  <si>
    <t>Előző évi műk. célú pénzm. igénybev.</t>
  </si>
  <si>
    <t>15.</t>
  </si>
  <si>
    <t>Előző évi váll. maradv. igénybev.</t>
  </si>
  <si>
    <t>16.</t>
  </si>
  <si>
    <t>Rövid lejáratú hitelek tölresztése</t>
  </si>
  <si>
    <t>17.</t>
  </si>
  <si>
    <t>18.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</si>
  <si>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</si>
  <si>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</si>
  <si>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</si>
  <si>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</si>
  <si>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21.</t>
  </si>
  <si>
    <t>Egyéb működési finanszírozási célú bevétel</t>
  </si>
  <si>
    <t>22.</t>
  </si>
  <si>
    <t>23.</t>
  </si>
  <si>
    <t>24.</t>
  </si>
  <si>
    <t>25.</t>
  </si>
  <si>
    <t>Finanszírozási célú bevételek (16+…+24)</t>
  </si>
  <si>
    <t>Finanszírozási célú kiadások (14+…+24)</t>
  </si>
  <si>
    <t>26.</t>
  </si>
  <si>
    <t>BEVÉTELEK ÖSSZESEN (13+14+15+25)</t>
  </si>
  <si>
    <t>KIADÁSOK ÖSSZESEN (13+25)</t>
  </si>
  <si>
    <t>27.</t>
  </si>
  <si>
    <t>Költségvetési hiány:</t>
  </si>
  <si>
    <t>Költségvetési többlet:</t>
  </si>
  <si>
    <t>II. Felhalmozási célú bevételek és kiadások mérlege
(Önkormányzati szinten)</t>
  </si>
  <si>
    <t>Tárgyi eszközök, immateriális javak értékesítése</t>
  </si>
  <si>
    <t>Vagyoni értékű jogok értékesítése, hasznosítása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</si>
  <si>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</si>
  <si>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</si>
  <si>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</si>
  <si>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Előző évi felh. célú pénzm. igénybev.</t>
  </si>
  <si>
    <t>Befektetési célú belföldi, külföldi értékpapírok kibocsátása, érték.</t>
  </si>
  <si>
    <t>Finansírozási célú bev. (13+…+21)</t>
  </si>
  <si>
    <t>Finansírozási célú kiad. (12+...+21)</t>
  </si>
  <si>
    <t>BEVÉTELEK ÖSSZESEN (11+12+22)</t>
  </si>
  <si>
    <t>KIADÁSOK ÖSSZESEN (11+22)</t>
  </si>
  <si>
    <t>ELTÉRÉS</t>
  </si>
  <si>
    <t>Hernádnémeti Önkormányzat adósságot keletkeztető ügyletekből és kezességvállalásokból fennálló kötelezettségei</t>
  </si>
  <si>
    <t>Ezer forintban !</t>
  </si>
  <si>
    <t>MEGNEVEZÉS</t>
  </si>
  <si>
    <t>Évek</t>
  </si>
  <si>
    <t>Összesen
(7=3+4+5+6)</t>
  </si>
  <si>
    <t>ÖSSZES KÖTELEZETTSÉG</t>
  </si>
  <si>
    <t>Hernádnémeti Önkormányzat saját bevételeinek részletezése az adósságot keletkeztető ügyletből származó tárgyévi fizetési kötelezettség megállapításához</t>
  </si>
  <si>
    <t>Bevételi jogcímek</t>
  </si>
  <si>
    <t>Tárgyi eszközök, immateriális javak, vagyoni értékű jog értékesítése, 
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</si>
  <si>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</si>
  <si>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</si>
  <si>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</si>
  <si>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</si>
  <si>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</si>
  <si>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  megnevezése</t>
  </si>
  <si>
    <t>Teljes költség</t>
  </si>
  <si>
    <t>Kivitelezés kezdési és befejezési éve</t>
  </si>
  <si>
    <t>6=(2-4-5)</t>
  </si>
  <si>
    <t>ÖSSZESEN: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</si>
  <si>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</si>
  <si>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</si>
  <si>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</si>
  <si>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</si>
  <si>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</si>
  <si>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</si>
  <si>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</si>
  <si>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</si>
  <si>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</si>
  <si>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</si>
  <si>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</si>
  <si>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</si>
  <si>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</si>
  <si>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</si>
  <si>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</si>
  <si>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</si>
  <si>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</si>
  <si>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01</t>
  </si>
  <si>
    <t>Feladat megnevezése</t>
  </si>
  <si>
    <t>saját</t>
  </si>
  <si>
    <t>--------</t>
  </si>
  <si>
    <t>Száma</t>
  </si>
  <si>
    <t>Előirányzat-csoport, kiemelt előirányzat megnevezése</t>
  </si>
  <si>
    <t>02</t>
  </si>
  <si>
    <t>04</t>
  </si>
  <si>
    <t>05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</si>
  <si>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</si>
  <si>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</si>
  <si>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</si>
  <si>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</si>
  <si>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</si>
  <si>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</si>
  <si>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</si>
  <si>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</si>
  <si>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</si>
  <si>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</si>
  <si>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</si>
  <si>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</si>
  <si>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</si>
  <si>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</si>
  <si>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</si>
  <si>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</si>
  <si>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</si>
  <si>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</si>
  <si>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</si>
  <si>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nincs</t>
  </si>
  <si>
    <t>13. melléklet</t>
  </si>
  <si>
    <t>4. melléklet</t>
  </si>
  <si>
    <t>5. melléklet</t>
  </si>
  <si>
    <t>11. melléklet</t>
  </si>
  <si>
    <t>6. melléklet</t>
  </si>
  <si>
    <t>Felhalmozási célú pénzeszköz átvétel államháztartáson kívülről</t>
  </si>
  <si>
    <t>2015.</t>
  </si>
  <si>
    <t>2016.</t>
  </si>
  <si>
    <t>Az önkormányzatnak jelenleg nincs adóságállománya.</t>
  </si>
  <si>
    <t>Adatok ezer forintban</t>
  </si>
  <si>
    <t>Önkormányzat</t>
  </si>
  <si>
    <t>Hivatal</t>
  </si>
  <si>
    <t>a) Működési</t>
  </si>
  <si>
    <t>b) Felhalmozási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</si>
  <si>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</si>
  <si>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</si>
  <si>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</si>
  <si>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</si>
  <si>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</si>
  <si>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</si>
  <si>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</si>
  <si>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</si>
  <si>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</si>
  <si>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</si>
  <si>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</si>
  <si>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</si>
  <si>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</si>
  <si>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</si>
  <si>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</si>
  <si>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</si>
  <si>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</si>
  <si>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</si>
  <si>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</si>
  <si>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</si>
  <si>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</si>
  <si>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</si>
  <si>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</si>
  <si>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</si>
  <si>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</si>
  <si>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</si>
  <si>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</si>
  <si>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</si>
  <si>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</si>
  <si>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</si>
  <si>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</si>
  <si>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</si>
  <si>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</si>
  <si>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</si>
  <si>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</si>
  <si>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</si>
  <si>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</si>
  <si>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</si>
  <si>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</si>
  <si>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</si>
  <si>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</si>
  <si>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Hernádnémeti Közös Önkormányzati Hivatal</t>
  </si>
  <si>
    <t>15. melléklet</t>
  </si>
  <si>
    <t>2015. évi előirányzat</t>
  </si>
  <si>
    <t>Működési célú támogatások államháztartáson belülről</t>
  </si>
  <si>
    <t>Önkormányzatok működési támogatásai</t>
  </si>
  <si>
    <t>Közhatalmi bevételek</t>
  </si>
  <si>
    <t>Működési bevételek</t>
  </si>
  <si>
    <t>Hernádnémeti Nagyközség Önkormányzata</t>
  </si>
  <si>
    <t>Foglalkoztatottak létszáma</t>
  </si>
  <si>
    <t>a) Működési (Társadalmi szervezetek támogatása, BURSA, önkormányzati segélyek,  képviselői tiszteletdíj, gyermekek napközbeni ellátása)</t>
  </si>
  <si>
    <t>2014. évi előirányzat BEVÉTELEK</t>
  </si>
  <si>
    <t>2014. évi előirányzat KIADÁSOK</t>
  </si>
  <si>
    <t>#</t>
  </si>
  <si>
    <t>Előző időszak</t>
  </si>
  <si>
    <t>Módosítások</t>
  </si>
  <si>
    <t>Tárgyi időszak</t>
  </si>
  <si>
    <t>41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</si>
  <si>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</si>
  <si>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</si>
  <si>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</si>
  <si>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</si>
  <si>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</si>
  <si>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</si>
  <si>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</si>
  <si>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</si>
  <si>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</si>
  <si>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</si>
  <si>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57</t>
  </si>
  <si>
    <t>58</t>
  </si>
  <si>
    <t>59</t>
  </si>
  <si>
    <t>60</t>
  </si>
  <si>
    <t>62</t>
  </si>
  <si>
    <t>67</t>
  </si>
  <si>
    <t>68</t>
  </si>
  <si>
    <t>69</t>
  </si>
  <si>
    <t>70</t>
  </si>
  <si>
    <t>71</t>
  </si>
  <si>
    <t>72</t>
  </si>
  <si>
    <t>73</t>
  </si>
  <si>
    <t>79</t>
  </si>
  <si>
    <t>85</t>
  </si>
  <si>
    <t>93</t>
  </si>
  <si>
    <t>95</t>
  </si>
  <si>
    <t>98</t>
  </si>
  <si>
    <t>101</t>
  </si>
  <si>
    <t>105</t>
  </si>
  <si>
    <t>117</t>
  </si>
  <si>
    <t>120</t>
  </si>
  <si>
    <t>121</t>
  </si>
  <si>
    <t>124</t>
  </si>
  <si>
    <t>125</t>
  </si>
  <si>
    <t>126</t>
  </si>
  <si>
    <t>127</t>
  </si>
  <si>
    <t>128</t>
  </si>
  <si>
    <t>129</t>
  </si>
  <si>
    <t>131</t>
  </si>
  <si>
    <t>134</t>
  </si>
  <si>
    <t>135</t>
  </si>
  <si>
    <t>137</t>
  </si>
  <si>
    <t>142</t>
  </si>
  <si>
    <t>145</t>
  </si>
  <si>
    <t>147</t>
  </si>
  <si>
    <t>148</t>
  </si>
  <si>
    <t>150</t>
  </si>
  <si>
    <t>151</t>
  </si>
  <si>
    <t>Sor</t>
  </si>
  <si>
    <t>db</t>
  </si>
  <si>
    <t>Korl. Forgalmomképes</t>
  </si>
  <si>
    <t>Forgalomképes</t>
  </si>
  <si>
    <t>Alapítás-átszervezés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</si>
  <si>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</si>
  <si>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</si>
  <si>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</si>
  <si>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</si>
  <si>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</si>
  <si>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I.</t>
  </si>
  <si>
    <t>Immateriális javak összesen (1+…+6)</t>
  </si>
  <si>
    <t>Ingatlanok és vagyoni értékű jogok</t>
  </si>
  <si>
    <t>Gépek, berendezések,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</si>
  <si>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</si>
  <si>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</si>
  <si>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</si>
  <si>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</si>
  <si>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</si>
  <si>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</si>
  <si>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II.</t>
  </si>
  <si>
    <t>Tárgyi eszközök összesen (08+..+15)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</si>
  <si>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</si>
  <si>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</si>
  <si>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</si>
  <si>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</si>
  <si>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</si>
  <si>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</si>
  <si>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III.</t>
  </si>
  <si>
    <t>Befektetett pénzügyi eszközök összesen (17+…+22)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</si>
  <si>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</si>
  <si>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</si>
  <si>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</si>
  <si>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</si>
  <si>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 adott, vagyonkezelésbe vett eszközök értékhelyesbítése</t>
  </si>
  <si>
    <t>28.</t>
  </si>
  <si>
    <t>IV.</t>
  </si>
  <si>
    <t>Üzemeltetésre, kezelésre átadott eszközök összesen</t>
  </si>
  <si>
    <t>29.</t>
  </si>
  <si>
    <t>A)</t>
  </si>
  <si>
    <t>BEFEKTETETT ESZKÖZÖK ÖSSZESEN</t>
  </si>
  <si>
    <t>30.</t>
  </si>
  <si>
    <t>Az Önkormányzat tulajdonában lévő érték nélkül nyilvántartott eszközök , a mérlegben értékkel nem szereplő kötelezettségek, ideértve a kezesség-, illetve garanciavállalással kapcsolatos függő kötelezettségeket nincsenek az Önkormányzatnak</t>
  </si>
  <si>
    <t>Államháztartáson belüli megelőlegezések</t>
  </si>
  <si>
    <t xml:space="preserve"> Mérleg                                                                                             </t>
  </si>
  <si>
    <t>Felhalmozási célú önkormányzati támogatások</t>
  </si>
  <si>
    <t>Egyéb  központi támogatás</t>
  </si>
  <si>
    <t>Egyéb felhalmozási célú támogatások bevételei államháztartáson belülről</t>
  </si>
  <si>
    <t>Értékesítési és forgalmi adók</t>
  </si>
  <si>
    <t>Egyéb közhatalmi bevételek</t>
  </si>
  <si>
    <t>Térfigyelő rendszer kibővítése</t>
  </si>
  <si>
    <t>Eredeti előirányzat</t>
  </si>
  <si>
    <t>Módosított előirányzat</t>
  </si>
  <si>
    <t>Teljesítés</t>
  </si>
  <si>
    <t>Költségvetési kiadások teljesítése intézményenként, feladatonként</t>
  </si>
  <si>
    <t>Forgalomképtelen</t>
  </si>
  <si>
    <t>Előirányzat eredeti</t>
  </si>
  <si>
    <t>Előirányzat Módosított</t>
  </si>
  <si>
    <t>ebből: óvodáztatási támogatás [Gyvt. 20/C. §]        (K42)</t>
  </si>
  <si>
    <t>ebből:  az egyéb pénzbeli és természetbeni gyermekvédelmi támogatások         (K42)</t>
  </si>
  <si>
    <t>ebből: társulások és költségvetési szerveik        (K506)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</si>
  <si>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</si>
  <si>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</si>
  <si>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</si>
  <si>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</si>
  <si>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</si>
  <si>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</si>
  <si>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</si>
  <si>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</si>
  <si>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belföldi gépjárművek adójának a helyi önkormányzatot megillető része        (B354)</t>
  </si>
  <si>
    <t>ebből: talajterhelési díj        (B355)</t>
  </si>
  <si>
    <t>ebből: igazgatási szolgáltatási díjak        (B36)</t>
  </si>
  <si>
    <t>ebből: szabálysértési pénz- és helyszíni bírság és a közlekedési szabályszegések után kiszabott közigazgatási bírság helyi önkormányzatot megillető része        (B36)</t>
  </si>
  <si>
    <t>Készletértékesítés ellenértéke        (B401)</t>
  </si>
  <si>
    <t>ebből: önkormányzati vagyon üzemeltetéséből, koncesszióból származó bevétel        (B404)</t>
  </si>
  <si>
    <t>Ellátási díjak        (B405)</t>
  </si>
  <si>
    <t>Kiszámlázott általános forgalmi adó        (B406)</t>
  </si>
  <si>
    <t>Törvény szerinti illetmények, munkabérek        (K1101)</t>
  </si>
  <si>
    <t>Végkielégítés        (K1105)</t>
  </si>
  <si>
    <t>Jubileumi jutalom        (K1106)</t>
  </si>
  <si>
    <t>Béren kívüli juttatások        (K1107)</t>
  </si>
  <si>
    <t>Közlekedési költségtérítés        (K1109)</t>
  </si>
  <si>
    <t>Egyéb költségtérítések        (K1110)</t>
  </si>
  <si>
    <t>Foglalkoztatottak személyi juttatásai (=01+…+13)        (K11)</t>
  </si>
  <si>
    <t>Választott tisztségviselők juttatásai        (K121)</t>
  </si>
  <si>
    <t>Munkavégzésre irányuló egyéb jogviszonyban nem saját foglalkoztatottnak fizetett juttatások        (K122)</t>
  </si>
  <si>
    <t>Egyéb külső személyi juttatások        (K123)</t>
  </si>
  <si>
    <t>Külső személyi juttatások (=16+17+18)        (K12)</t>
  </si>
  <si>
    <t>Munkaadókat terhelő járulékok és szociális hozzájárulási adó (=22+…+28)                                                                                  (K2)</t>
  </si>
  <si>
    <t>ebből: szociális hozzájárulási adó        (K2)</t>
  </si>
  <si>
    <t>ebből: egészségügyi hozzájárulás        (K2)</t>
  </si>
  <si>
    <t>ebből: táppénz hozzájárulás        (K2)</t>
  </si>
  <si>
    <t>ebből: munkaadót a foglalkoztatottak részére történő kifizetésekkel kapcsolatban terhelő más járulék jellegű kötelezettségek        (K2)</t>
  </si>
  <si>
    <t>Szakmai anyagok beszerzése        (K311)</t>
  </si>
  <si>
    <t>Üzemeltetési anyagok beszerzése        (K312)</t>
  </si>
  <si>
    <t>Készletbeszerzés (=29+30+31) 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</si>
  <si>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</si>
  <si>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</si>
  <si>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</si>
  <si>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</si>
  <si>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Vásárolt élelmezés        (K332)</t>
  </si>
  <si>
    <t>Bérleti és lízing díjak (&gt;=39)        (K333)</t>
  </si>
  <si>
    <t>Karbantartási, kisjavítási szolgáltatások        (K334)</t>
  </si>
  <si>
    <t>Közvetített szolgáltatások  (&gt;=42)        (K335)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</si>
  <si>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</si>
  <si>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</si>
  <si>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</si>
  <si>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</si>
  <si>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Kiküldetések, reklám- és propagandakiadások (=46+47)        (K34)</t>
  </si>
  <si>
    <t>Működési célú előzetesen felszámított általános forgalmi adó        (K351)</t>
  </si>
  <si>
    <t>Fizetendő általános forgalmi adó         (K352)</t>
  </si>
  <si>
    <t>Kamatkiadások   (&gt;=52+53)        (K353)</t>
  </si>
  <si>
    <t>Egyéb dologi kiadások        (K355)</t>
  </si>
  <si>
    <t>Különféle befizetések és egyéb dologi kiadások (=49+50+51+54+58)        (K35)</t>
  </si>
  <si>
    <t>Dologi kiadások (=32+35+45+48+59)        (K3)</t>
  </si>
  <si>
    <t>Családi támogatások (=63+…+73)        (K42)</t>
  </si>
  <si>
    <t>ebből: foglalkoztatást helyettesítő támogatás [Szoctv. 35. § (1) bek.]        (K45)</t>
  </si>
  <si>
    <t>ebből: lakásfenntartási támogatás [Szoctv. 38. § (1) bek. a) és b) pontok]         (K46)</t>
  </si>
  <si>
    <t>ebből: köztemetés [Szoctv. 48.§]      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</si>
  <si>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</si>
  <si>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</si>
  <si>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157</t>
  </si>
  <si>
    <t>158</t>
  </si>
  <si>
    <t>159</t>
  </si>
  <si>
    <t>161</t>
  </si>
  <si>
    <t>162</t>
  </si>
  <si>
    <t>163</t>
  </si>
  <si>
    <t>165</t>
  </si>
  <si>
    <t>166</t>
  </si>
  <si>
    <t>167</t>
  </si>
  <si>
    <t>168</t>
  </si>
  <si>
    <t>169</t>
  </si>
  <si>
    <t>170</t>
  </si>
  <si>
    <t>172</t>
  </si>
  <si>
    <t>173</t>
  </si>
  <si>
    <t>176</t>
  </si>
  <si>
    <t>178</t>
  </si>
  <si>
    <t>180</t>
  </si>
  <si>
    <t>181</t>
  </si>
  <si>
    <t>185</t>
  </si>
  <si>
    <t>186</t>
  </si>
  <si>
    <t>187</t>
  </si>
  <si>
    <t>188</t>
  </si>
  <si>
    <t>189</t>
  </si>
  <si>
    <t>190</t>
  </si>
  <si>
    <t>192</t>
  </si>
  <si>
    <t>194</t>
  </si>
  <si>
    <t>196</t>
  </si>
  <si>
    <t>199</t>
  </si>
  <si>
    <t>Egyéb tárgyi eszközök beszerzése, létesítése        (K64)</t>
  </si>
  <si>
    <t>200</t>
  </si>
  <si>
    <t>201</t>
  </si>
  <si>
    <t>202</t>
  </si>
  <si>
    <t>Beruházási célú előzetesen felszámított általános forgalmi adó        (K67)</t>
  </si>
  <si>
    <t>203</t>
  </si>
  <si>
    <t>Ingatlanok felújítása        (K71)</t>
  </si>
  <si>
    <t>206</t>
  </si>
  <si>
    <t>Felújítási célú előzetesen felszámított általános forgalmi adó        (K74)</t>
  </si>
  <si>
    <t>209</t>
  </si>
  <si>
    <t>210</t>
  </si>
  <si>
    <t>211</t>
  </si>
  <si>
    <t>212</t>
  </si>
  <si>
    <t>214</t>
  </si>
  <si>
    <t>215</t>
  </si>
  <si>
    <t>222</t>
  </si>
  <si>
    <t>223</t>
  </si>
  <si>
    <t>226</t>
  </si>
  <si>
    <t>236</t>
  </si>
  <si>
    <t>237</t>
  </si>
  <si>
    <t>240</t>
  </si>
  <si>
    <t>241</t>
  </si>
  <si>
    <t>242</t>
  </si>
  <si>
    <t>243</t>
  </si>
  <si>
    <t>Önkormányzatok működési támogatásai (=01+…+06)        (B11)</t>
  </si>
  <si>
    <t>Egyéb működési célú támogatások bevételei államháztartáson belülről (=33+…+42)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</si>
  <si>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</si>
  <si>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</si>
  <si>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</si>
  <si>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</si>
  <si>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</si>
  <si>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Működési célú támogatások államháztartáson belülről (=07+...+10+21+32)        (B1)</t>
  </si>
  <si>
    <t>Egyéb felhalmozási célú támogatások bevételei államháztartáson belülről (=69+…+78)        (B25)</t>
  </si>
  <si>
    <t>ebből: fejezeti kezelésű előirányzatok EU-s programokra és azok hazai társfinanszírozása        (B25)</t>
  </si>
  <si>
    <t>Felhalmozási célú támogatások államháztartáson belülről (=44+45+46+57+68)        (B2)</t>
  </si>
  <si>
    <t>ebből: egyéb bírság        (B36)</t>
  </si>
  <si>
    <t>ebből:tárgyi eszközök bérbeadásából származó bevétel        (B402)</t>
  </si>
  <si>
    <t>01 - K1-K8. Költségvetési kiadások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</si>
  <si>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</si>
  <si>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</si>
  <si>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</si>
  <si>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</si>
  <si>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Foglalkoztatottak egyéb személyi juttatásai(&gt;=14) (K1113)</t>
  </si>
  <si>
    <t>Személyi juttatások (=15+19) (K1)</t>
  </si>
  <si>
    <t>Foglalkoztatással, munkanélküliséggel kapcsolatos ellátások (=86+…+94) (K45)</t>
  </si>
  <si>
    <t>Lakhatással kapcsolatos ellátások (=96+…+101) (K46)</t>
  </si>
  <si>
    <t>Egyéb nem intézményi ellátások (&gt;=106+…+130) (K48)</t>
  </si>
  <si>
    <t>ebből: rendszeres szociális segély [Szoctv. 37. § (1) bek. a) - d) pontja] (K48)</t>
  </si>
  <si>
    <t>ebből: önkormányzati segély [Szoctv. 45.§] (K48)</t>
  </si>
  <si>
    <t>ebből: rászorultságtól függõ normatív kedvezmények [Gyvt. 151. § (5) bekezdése]  (K48)</t>
  </si>
  <si>
    <t>ebből: települési támogatás [Szoctv. 45.§] (K48)</t>
  </si>
  <si>
    <t>Ellátottak pénzbeli juttatásai (=61+62+74+75+85+95+102+105)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</si>
  <si>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</si>
  <si>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</si>
  <si>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(=134+135+136) (K502)</t>
  </si>
  <si>
    <t>Egyéb működési célú támogatások államháztartáson belülre (=162+…+171) (K506)</t>
  </si>
  <si>
    <t>Egyéb működési célú támogatások államháztartáson kívülre (=190+…+199) (K512)</t>
  </si>
  <si>
    <t>ebből: egyházi jogi személyek        (K512)</t>
  </si>
  <si>
    <t>ebből: egyéb civil szervezetek        (K512)</t>
  </si>
  <si>
    <t>ebből:önkormányzati többségi tulajdonú nem pénzügyi vállalkozások        (K512)</t>
  </si>
  <si>
    <t>Egyéb működési célú kiadások (=132+137+138+139+150+161+172+174+186+187+188+189+200)(K5)</t>
  </si>
  <si>
    <t>Ingatlanok beszerzése, létesítése (&gt;=204) (K62)</t>
  </si>
  <si>
    <t>Beruházások (=202+203+205+…+209) (K6)</t>
  </si>
  <si>
    <t>Felújítások (=211+...+214)  (K7)</t>
  </si>
  <si>
    <t>278</t>
  </si>
  <si>
    <t>Költségvetési kiadások (=20+21+60+131+201+210+215+277) (K1-K8)</t>
  </si>
  <si>
    <t>02 - Beszámoló a B1. - B7.  költségvetési bevételek előirányzatának teljesítéséről</t>
  </si>
  <si>
    <t>Követelés - Költségvetési évben esedékes</t>
  </si>
  <si>
    <t>Követelés - Költségvetési évet követően esedékes</t>
  </si>
  <si>
    <t>Működési célú költségvetési támogatások és kiegészítő támogatások (B115)</t>
  </si>
  <si>
    <t>Elszámolásból származó bevételek (B116)</t>
  </si>
  <si>
    <t>Értékesítési és forgalmi adók (=118+…+139) (B351)</t>
  </si>
  <si>
    <t>Gépjárműadók (=146+…+149) (B354)</t>
  </si>
  <si>
    <t>Egyéb áruhasználati és szolgáltatási adók  (=151+…+167) (B355)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</si>
  <si>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</si>
  <si>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</si>
  <si>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</si>
  <si>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</si>
  <si>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Közvetített szolgáltatások ellenértéke  (&gt;=191) (B403)</t>
  </si>
  <si>
    <t>Tulajdonosi bevételek (&gt;=193+…+198)  (B404)</t>
  </si>
  <si>
    <t>Kamatbevételek (&gt;=203+204+205) (B408)</t>
  </si>
  <si>
    <t>Egyéb működési bevételek (&gt;=213+214) (B411)</t>
  </si>
  <si>
    <t>ebből: költségek visszatérítései (B411)</t>
  </si>
  <si>
    <t>Működési bevételek (=186+187+190+192+199+…+202+206+211+212) (B4)</t>
  </si>
  <si>
    <t>277</t>
  </si>
  <si>
    <t>Költségvetési bevételek (=43+79+185+215+224+250+276) (B1-B7)</t>
  </si>
  <si>
    <t>03 - K9. Finanszírozási kiadások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</si>
  <si>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</si>
  <si>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</si>
  <si>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</si>
  <si>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</si>
  <si>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04 - B8. Finanszírozási bevételek</t>
  </si>
  <si>
    <t>Követelés  - Költségvetési évben esedékes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</si>
  <si>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</si>
  <si>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</si>
  <si>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</si>
  <si>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</si>
  <si>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Belföldi finanszírozás bevételei (=04+11+14+…+19+22) (B81)</t>
  </si>
  <si>
    <t>Finanszírozási bevételek (=23+29+30+31) (B8)</t>
  </si>
  <si>
    <t>12/A - Mérleg</t>
  </si>
  <si>
    <t>Módosítások (+/-)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</si>
  <si>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</si>
  <si>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</si>
  <si>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</si>
  <si>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</si>
  <si>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</si>
  <si>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</si>
  <si>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</si>
  <si>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</si>
  <si>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</si>
  <si>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</si>
  <si>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</si>
  <si>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</si>
  <si>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</si>
  <si>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</si>
  <si>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</si>
  <si>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</si>
  <si>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</si>
  <si>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</si>
  <si>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</si>
  <si>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</si>
  <si>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</si>
  <si>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</si>
  <si>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</si>
  <si>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</si>
  <si>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</si>
  <si>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</si>
  <si>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</si>
  <si>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</si>
  <si>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</si>
  <si>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</si>
  <si>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</si>
  <si>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</si>
  <si>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</si>
  <si>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</si>
  <si>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F/1  Eredményszemléletű bevételek aktív időbeli elhatárolása</t>
  </si>
  <si>
    <t>F/2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</si>
  <si>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</si>
  <si>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</si>
  <si>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</si>
  <si>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</si>
  <si>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</si>
  <si>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</si>
  <si>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</si>
  <si>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</si>
  <si>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</si>
  <si>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</si>
  <si>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</si>
  <si>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</si>
  <si>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</si>
  <si>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</si>
  <si>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</si>
  <si>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</si>
  <si>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</si>
  <si>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</si>
  <si>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</si>
  <si>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</si>
  <si>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2015. évi teljesítés</t>
  </si>
  <si>
    <t>2015. évi módosított előirányzat</t>
  </si>
  <si>
    <t>2015. év</t>
  </si>
  <si>
    <t>K13 - Önkormányzati (irányító szervi) konszolidált beszámoló - Konszolidált eredménykimutatás</t>
  </si>
  <si>
    <t>Konszolidálás előtti összeg</t>
  </si>
  <si>
    <t>Konszolidálás</t>
  </si>
  <si>
    <t>Konszolidált összeg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</si>
  <si>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</si>
  <si>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</si>
  <si>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</si>
  <si>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</si>
  <si>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</si>
  <si>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III Egyéb eredményszemléletű bevételek (=06+07+08)</t>
  </si>
  <si>
    <t>09 Anyagköltség</t>
  </si>
  <si>
    <t>10 Igénybe vett szolgáltatások értéke</t>
  </si>
  <si>
    <t>12 Eladott (közvetített) szolgáltatások értéke</t>
  </si>
  <si>
    <t>IV Anyagjellegű ráfordítások (=09+10+11+12)</t>
  </si>
  <si>
    <t>13 Bérköltség</t>
  </si>
  <si>
    <t>14 Személyi jellegű egyéb kifizetések</t>
  </si>
  <si>
    <t>15 Bérjárulékok</t>
  </si>
  <si>
    <t>V Személyi jellegű ráfordítások (=13+14+15)</t>
  </si>
  <si>
    <t>VI Értékcsökkenési leírás</t>
  </si>
  <si>
    <t>VII Egyéb ráfordítások</t>
  </si>
  <si>
    <t>A)  TEVÉKENYSÉGEK EREDMÉNYE (=I±II+III-IV-V-VI-VII)</t>
  </si>
  <si>
    <t>C)  SZOKÁSOS EREDMÉNY (=±A±B)</t>
  </si>
  <si>
    <t>22 Felhalmozási célú támogatások eredményszemléletű bevételei</t>
  </si>
  <si>
    <t>X Rendkívüli eredményszemléletű bevételek (=22+23)</t>
  </si>
  <si>
    <t>D)  RENDKÍVÜLI EREDMÉNY(=X-XI)</t>
  </si>
  <si>
    <t>E)  MÉRLEG SZERINTI EREDMÉNY (=±C±D)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</si>
  <si>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</si>
  <si>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</si>
  <si>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</si>
  <si>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</si>
  <si>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</si>
  <si>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</si>
  <si>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</si>
  <si>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</si>
  <si>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</si>
  <si>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</si>
  <si>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</si>
  <si>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Államháztartáson belüli megelőlegezések visszafizetése</t>
  </si>
  <si>
    <t>BEVÉTELEK JOGCÍMEI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</si>
  <si>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</si>
  <si>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</si>
  <si>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</si>
  <si>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</si>
  <si>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</si>
  <si>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</si>
  <si>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</si>
  <si>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</si>
  <si>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</si>
  <si>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</si>
  <si>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</si>
  <si>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</si>
  <si>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</si>
  <si>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</si>
  <si>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A. MŰKÖDÉSI KÖLTSÉGVETÉSI BEVÉTELEK ÖSSZESEN (B1+B3+B4+B6)</t>
  </si>
  <si>
    <t xml:space="preserve">B. FINANSZÍROZÁSI BEVÉTELEK (B8.) ÖSSZESEN </t>
  </si>
  <si>
    <t xml:space="preserve">Ebből: B813. Maradvány igénybevétele </t>
  </si>
  <si>
    <t>C. MŰKÖDÉSI BEVÉTELEK MINDÖSSZESEN (A+B)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</si>
  <si>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</si>
  <si>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</si>
  <si>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</si>
  <si>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D. FELHALMOZÁSI KÖLTSÉGVETÉSI BEVÉTELEK ÖSSZESEN (B2.+B5.+B7.)</t>
  </si>
  <si>
    <t xml:space="preserve">E. FINANSZÍROZÁSI BEVÉTELEK (B8.) ÖSSZESEN </t>
  </si>
  <si>
    <t>F. FELHALMOZÁSI BEVÉTELEK MINDÖSSZESEN (D+E)</t>
  </si>
  <si>
    <t>G. KÖLTSÉGVETÉSI BEVÉTELEK ÖSSZESEN (A+D)</t>
  </si>
  <si>
    <t>H. FINANSZÍROZÁSI BEVÉTELEK ÖSSZESEN (B+E)</t>
  </si>
  <si>
    <t>I. BEVÉTELEK MINDÖSSZESEN (C+F)</t>
  </si>
  <si>
    <t>K1. Személyi juttatás</t>
  </si>
  <si>
    <t xml:space="preserve">K2. Munkaadót terhelő járulékok és szociális hozzájárulási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</si>
  <si>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</si>
  <si>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</si>
  <si>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</si>
  <si>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</si>
  <si>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</si>
  <si>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</si>
  <si>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</si>
  <si>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</si>
  <si>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</si>
  <si>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célú kiadások </t>
  </si>
  <si>
    <t>D. FELHALMOZÁSI KÖLTSÉGVETÉSI KIADÁSOK ÖSSZESEN (K6. …+K8.)</t>
  </si>
  <si>
    <t>E. FINANSZÍROZÁSI KIADÁSOK (K9.) ÖSSZESEN</t>
  </si>
  <si>
    <t xml:space="preserve">F. FELHALMOZÁSI KIADÁSOK MINDÖSSZESEN (D+E) </t>
  </si>
  <si>
    <t>G. KÖLTSÉGVETÉSI KIADÁSOK ÖSSZESEN (A+D)</t>
  </si>
  <si>
    <t>H. FINANSZÍROZÁSI KIADÁSOK ÖSSZESEN (B+E)</t>
  </si>
  <si>
    <t>I. KIADÁSOK MINDÖSSZESEN (C+F)</t>
  </si>
  <si>
    <t>TÁRGYHAVI EGYENLEG</t>
  </si>
  <si>
    <t>HALMOZOTT EGYENLEG</t>
  </si>
  <si>
    <t>Pénzeszközök változásának bemutatása  2015. évben</t>
  </si>
  <si>
    <t>ebből B814. ÁH-n belüli megelőlegezések</t>
  </si>
  <si>
    <t>Ebből: B814 ÁH-n belüli megelőlegezések</t>
  </si>
  <si>
    <t xml:space="preserve"> B. FINASZÍROZÁSI KIADÁSOK (K9.) ÖSSZESEN</t>
  </si>
  <si>
    <t>2016. évi eredeti előirányzat</t>
  </si>
  <si>
    <t>2017. évi eredeti előirányzat</t>
  </si>
  <si>
    <t>2018. évi eredeti előirányzat</t>
  </si>
  <si>
    <t>2015. évi eredeti előirányzat</t>
  </si>
  <si>
    <t>Felhasználás
2014. XII.31-ig</t>
  </si>
  <si>
    <t>Póczos féle lakóépület megvásárlása</t>
  </si>
  <si>
    <t>Ingatllan Bajcsy-Zs 17. megvétele</t>
  </si>
  <si>
    <t>Számítógép hivatal</t>
  </si>
  <si>
    <t>Egyéb gépek közfoglalkoztatáshoz</t>
  </si>
  <si>
    <t xml:space="preserve">  fűkaszák, ágvágó, bontókalapács, kisflex, ütvefúró, Hunday</t>
  </si>
  <si>
    <t>Tárgyévi kiadások</t>
  </si>
  <si>
    <t>Tárgyévi bevételek</t>
  </si>
  <si>
    <t>Munkaadókat terhelő járulékok és szociális hozzájárulási adó (=22+…+28) (K2)</t>
  </si>
  <si>
    <t>Foglalkoztatottak személyi juttatásai        (K11)</t>
  </si>
  <si>
    <t>K</t>
  </si>
  <si>
    <t>B</t>
  </si>
  <si>
    <t>FK</t>
  </si>
  <si>
    <t>FB</t>
  </si>
  <si>
    <t>Munkaadókat terhelő járulékok és szociális hozzájárulási adó (=22+…+28)(K2)</t>
  </si>
  <si>
    <t>Személyi juttatások (K1)</t>
  </si>
  <si>
    <t>Egyéb működési célú támogatások államháztartáson kívülre (K512)</t>
  </si>
  <si>
    <t>Adatok ezer forintban !</t>
  </si>
  <si>
    <t>a) Működési ( FHT, lakásfenntartási)</t>
  </si>
  <si>
    <t>Összes költségvetési kiadás</t>
  </si>
  <si>
    <t>Kimutatás Hernádnémeti Községi Önkormányzat vagyonáról bruttó értéken forgalomképesség szerint 2015. 12. 31-i állapot szerint /adatok ezer forintban/</t>
  </si>
  <si>
    <t>Nullára leírt de még használatban lévő korlátozottan forgalomképes eszközök bruttó értéke összesen 37.670.-ezer forint</t>
  </si>
  <si>
    <t>Eszterlánc Családi Napközi, Fejlesztő Foglalkoztató és Gyermekfelügyelet TÁMOP-2.4.5-12/1-2012-0051</t>
  </si>
  <si>
    <t>2017.</t>
  </si>
  <si>
    <t>2018.</t>
  </si>
  <si>
    <t>2016. után</t>
  </si>
  <si>
    <t>12. melléklet</t>
  </si>
  <si>
    <r>
      <t xml:space="preserve">02 - Beszámoló a B1-B7. Költségvetési bevételek előirányzatának teljesítéséről          </t>
    </r>
    <r>
      <rPr>
        <sz val="11"/>
        <rFont val="Arial"/>
        <family val="2"/>
        <charset val="238"/>
      </rPr>
      <t>1. melléklet</t>
    </r>
  </si>
  <si>
    <r>
      <t xml:space="preserve">01 - Beszámoló a K1.-K8. Költségvetési kiadások előirányzatának teljesítéséről      </t>
    </r>
    <r>
      <rPr>
        <sz val="11"/>
        <rFont val="Arial"/>
        <family val="2"/>
        <charset val="238"/>
      </rPr>
      <t xml:space="preserve"> 2. melléklet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</si>
</sst>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84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4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1"/>
      <name val="Times New Roman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sz val="9"/>
      <color indexed="8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b/>
      <i/>
      <sz val="10"/>
      <name val="Arial CE"/>
      <family val="2"/>
      <charset val="238"/>
    </font>
    <font>
      <sz val="1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50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50" fillId="0" borderId="0"/>
    <xf numFmtId="0" fontId="64" fillId="0" borderId="0"/>
    <xf numFmtId="0" fontId="65" fillId="0" borderId="0"/>
  </cellStyleXfs>
  <cellXfs count="515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164" fontId="0" fillId="0" borderId="0" xfId="0" applyNumberFormat="1" applyFill="1" applyAlignment="1">
      <alignment vertical="center" wrapText="1"/>
    </xf>
    <xf numFmtId="164" fontId="25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right" vertical="center"/>
    </xf>
    <xf numFmtId="164" fontId="27" fillId="0" borderId="10" xfId="0" applyNumberFormat="1" applyFont="1" applyFill="1" applyBorder="1" applyAlignment="1">
      <alignment horizontal="centerContinuous" vertical="center" wrapText="1"/>
    </xf>
    <xf numFmtId="164" fontId="27" fillId="0" borderId="11" xfId="0" applyNumberFormat="1" applyFont="1" applyFill="1" applyBorder="1" applyAlignment="1">
      <alignment horizontal="centerContinuous" vertical="center" wrapText="1"/>
    </xf>
    <xf numFmtId="164" fontId="27" fillId="0" borderId="12" xfId="0" applyNumberFormat="1" applyFont="1" applyFill="1" applyBorder="1" applyAlignment="1">
      <alignment horizontal="centerContinuous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164" fontId="27" fillId="0" borderId="11" xfId="0" applyNumberFormat="1" applyFont="1" applyFill="1" applyBorder="1" applyAlignment="1">
      <alignment horizontal="center" vertical="center" wrapText="1"/>
    </xf>
    <xf numFmtId="164" fontId="27" fillId="0" borderId="12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 applyAlignment="1">
      <alignment horizontal="center" vertical="center" wrapText="1"/>
    </xf>
    <xf numFmtId="164" fontId="31" fillId="0" borderId="40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1" fillId="0" borderId="11" xfId="0" applyNumberFormat="1" applyFont="1" applyFill="1" applyBorder="1" applyAlignment="1">
      <alignment horizontal="center" vertical="center" wrapText="1"/>
    </xf>
    <xf numFmtId="164" fontId="31" fillId="0" borderId="12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Alignment="1">
      <alignment horizontal="center" vertical="center" wrapText="1"/>
    </xf>
    <xf numFmtId="164" fontId="0" fillId="0" borderId="41" xfId="0" applyNumberFormat="1" applyFill="1" applyBorder="1" applyAlignment="1">
      <alignment horizontal="left" vertical="center" wrapText="1" indent="1"/>
    </xf>
    <xf numFmtId="164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9" xfId="0" applyNumberFormat="1" applyFont="1" applyFill="1" applyBorder="1" applyAlignment="1" applyProtection="1">
      <alignment vertical="center" wrapText="1"/>
      <protection locked="0"/>
    </xf>
    <xf numFmtId="164" fontId="29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42" xfId="0" applyNumberFormat="1" applyFill="1" applyBorder="1" applyAlignment="1">
      <alignment horizontal="left" vertical="center" wrapText="1" indent="1"/>
    </xf>
    <xf numFmtId="164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vertical="center" wrapText="1"/>
      <protection locked="0"/>
    </xf>
    <xf numFmtId="164" fontId="29" fillId="0" borderId="18" xfId="0" applyNumberFormat="1" applyFont="1" applyFill="1" applyBorder="1" applyAlignment="1" applyProtection="1">
      <alignment vertical="center" wrapText="1"/>
      <protection locked="0"/>
    </xf>
    <xf numFmtId="164" fontId="29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3" xfId="0" applyNumberFormat="1" applyFont="1" applyFill="1" applyBorder="1" applyAlignment="1" applyProtection="1">
      <alignment vertical="center" wrapText="1"/>
      <protection locked="0"/>
    </xf>
    <xf numFmtId="164" fontId="29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vertical="center" wrapText="1"/>
      <protection locked="0"/>
    </xf>
    <xf numFmtId="164" fontId="29" fillId="0" borderId="32" xfId="0" applyNumberFormat="1" applyFont="1" applyFill="1" applyBorder="1" applyAlignment="1" applyProtection="1">
      <alignment vertical="center" wrapText="1"/>
      <protection locked="0"/>
    </xf>
    <xf numFmtId="164" fontId="38" fillId="0" borderId="40" xfId="0" applyNumberFormat="1" applyFont="1" applyFill="1" applyBorder="1" applyAlignment="1">
      <alignment horizontal="left" vertical="center" wrapText="1" indent="1"/>
    </xf>
    <xf numFmtId="164" fontId="3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11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 indent="1"/>
    </xf>
    <xf numFmtId="164" fontId="31" fillId="0" borderId="12" xfId="0" applyNumberFormat="1" applyFont="1" applyFill="1" applyBorder="1" applyAlignment="1" applyProtection="1">
      <alignment vertical="center" wrapText="1"/>
    </xf>
    <xf numFmtId="164" fontId="38" fillId="0" borderId="44" xfId="0" applyNumberFormat="1" applyFont="1" applyFill="1" applyBorder="1" applyAlignment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38" fillId="0" borderId="42" xfId="0" applyNumberFormat="1" applyFont="1" applyFill="1" applyBorder="1" applyAlignment="1">
      <alignment horizontal="left" vertical="center" wrapText="1" indent="1"/>
    </xf>
    <xf numFmtId="164" fontId="3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42" xfId="0" applyNumberFormat="1" applyFont="1" applyFill="1" applyBorder="1" applyAlignment="1">
      <alignment horizontal="lef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44" xfId="0" applyNumberFormat="1" applyFont="1" applyFill="1" applyBorder="1" applyAlignment="1">
      <alignment horizontal="left" vertical="center" wrapText="1" indent="1"/>
    </xf>
    <xf numFmtId="164" fontId="19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5" xfId="0" applyNumberFormat="1" applyFill="1" applyBorder="1" applyAlignment="1">
      <alignment horizontal="left" vertical="center" wrapText="1" indent="1"/>
    </xf>
    <xf numFmtId="164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6" xfId="0" applyNumberFormat="1" applyFill="1" applyBorder="1" applyAlignment="1">
      <alignment horizontal="left" vertical="center" wrapText="1" indent="1"/>
    </xf>
    <xf numFmtId="164" fontId="29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18" borderId="35" xfId="0" applyNumberFormat="1" applyFont="1" applyFill="1" applyBorder="1" applyAlignment="1" applyProtection="1">
      <alignment horizontal="right" vertical="center" wrapText="1"/>
      <protection locked="0"/>
    </xf>
    <xf numFmtId="164" fontId="19" fillId="18" borderId="36" xfId="0" applyNumberFormat="1" applyFont="1" applyFill="1" applyBorder="1" applyAlignment="1" applyProtection="1">
      <alignment horizontal="right" vertical="center" wrapText="1"/>
      <protection locked="0"/>
    </xf>
    <xf numFmtId="164" fontId="36" fillId="0" borderId="10" xfId="0" applyNumberFormat="1" applyFont="1" applyFill="1" applyBorder="1" applyAlignment="1">
      <alignment horizontal="left" vertical="center" wrapText="1" indent="1"/>
    </xf>
    <xf numFmtId="164" fontId="31" fillId="0" borderId="10" xfId="0" applyNumberFormat="1" applyFont="1" applyFill="1" applyBorder="1" applyAlignment="1">
      <alignment horizontal="left" vertical="center" wrapText="1" indent="1"/>
    </xf>
    <xf numFmtId="164" fontId="31" fillId="0" borderId="11" xfId="0" applyNumberFormat="1" applyFont="1" applyFill="1" applyBorder="1" applyAlignment="1" applyProtection="1">
      <alignment horizontal="right"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/>
    </xf>
    <xf numFmtId="164" fontId="32" fillId="0" borderId="0" xfId="0" applyNumberFormat="1" applyFont="1" applyFill="1" applyAlignment="1">
      <alignment vertical="center" wrapText="1"/>
    </xf>
    <xf numFmtId="164" fontId="38" fillId="0" borderId="41" xfId="0" applyNumberFormat="1" applyFont="1" applyFill="1" applyBorder="1" applyAlignment="1">
      <alignment horizontal="left" vertical="center" wrapText="1" indent="1"/>
    </xf>
    <xf numFmtId="164" fontId="31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9" fillId="0" borderId="12" xfId="0" applyNumberFormat="1" applyFont="1" applyFill="1" applyBorder="1" applyAlignment="1" applyProtection="1">
      <alignment vertical="center" wrapText="1"/>
    </xf>
    <xf numFmtId="164" fontId="31" fillId="0" borderId="11" xfId="0" applyNumberFormat="1" applyFont="1" applyFill="1" applyBorder="1" applyAlignment="1">
      <alignment vertical="center" wrapText="1"/>
    </xf>
    <xf numFmtId="164" fontId="31" fillId="0" borderId="12" xfId="0" applyNumberFormat="1" applyFont="1" applyFill="1" applyBorder="1" applyAlignment="1">
      <alignment vertical="center" wrapText="1"/>
    </xf>
    <xf numFmtId="164" fontId="31" fillId="0" borderId="25" xfId="0" applyNumberFormat="1" applyFont="1" applyFill="1" applyBorder="1" applyAlignment="1">
      <alignment horizontal="left" vertical="center" wrapText="1" indent="1"/>
    </xf>
    <xf numFmtId="164" fontId="31" fillId="0" borderId="26" xfId="0" applyNumberFormat="1" applyFont="1" applyFill="1" applyBorder="1" applyAlignment="1" applyProtection="1">
      <alignment horizontal="right" vertical="center" wrapText="1"/>
    </xf>
    <xf numFmtId="164" fontId="31" fillId="0" borderId="27" xfId="0" applyNumberFormat="1" applyFont="1" applyFill="1" applyBorder="1" applyAlignment="1" applyProtection="1">
      <alignment horizontal="right" vertical="center" wrapText="1"/>
    </xf>
    <xf numFmtId="164" fontId="35" fillId="0" borderId="0" xfId="0" applyNumberFormat="1" applyFont="1" applyFill="1" applyAlignment="1">
      <alignment textRotation="180" wrapText="1"/>
    </xf>
    <xf numFmtId="0" fontId="39" fillId="0" borderId="0" xfId="0" applyFont="1"/>
    <xf numFmtId="0" fontId="32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right" indent="1"/>
    </xf>
    <xf numFmtId="0" fontId="20" fillId="0" borderId="0" xfId="0" applyFont="1" applyFill="1" applyAlignment="1">
      <alignment horizontal="right" indent="1"/>
    </xf>
    <xf numFmtId="3" fontId="36" fillId="0" borderId="0" xfId="0" applyNumberFormat="1" applyFont="1" applyFill="1" applyAlignment="1">
      <alignment horizontal="right" indent="1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41" fillId="0" borderId="0" xfId="40" applyFont="1" applyFill="1"/>
    <xf numFmtId="164" fontId="40" fillId="0" borderId="0" xfId="40" applyNumberFormat="1" applyFont="1" applyFill="1" applyBorder="1" applyAlignment="1" applyProtection="1">
      <alignment horizontal="centerContinuous" vertical="center"/>
    </xf>
    <xf numFmtId="0" fontId="42" fillId="0" borderId="0" xfId="0" applyFont="1" applyFill="1" applyBorder="1" applyAlignment="1" applyProtection="1"/>
    <xf numFmtId="0" fontId="30" fillId="0" borderId="10" xfId="40" applyFont="1" applyFill="1" applyBorder="1" applyAlignment="1">
      <alignment horizontal="center" vertical="center"/>
    </xf>
    <xf numFmtId="0" fontId="30" fillId="0" borderId="11" xfId="40" applyFont="1" applyFill="1" applyBorder="1" applyAlignment="1">
      <alignment horizontal="center" vertical="center"/>
    </xf>
    <xf numFmtId="0" fontId="30" fillId="0" borderId="12" xfId="40" applyFont="1" applyFill="1" applyBorder="1" applyAlignment="1">
      <alignment horizontal="center" vertical="center"/>
    </xf>
    <xf numFmtId="0" fontId="30" fillId="0" borderId="28" xfId="40" applyFont="1" applyFill="1" applyBorder="1" applyAlignment="1">
      <alignment horizontal="center" vertical="center"/>
    </xf>
    <xf numFmtId="0" fontId="30" fillId="0" borderId="29" xfId="40" applyFont="1" applyFill="1" applyBorder="1" applyProtection="1">
      <protection locked="0"/>
    </xf>
    <xf numFmtId="165" fontId="30" fillId="0" borderId="29" xfId="26" applyNumberFormat="1" applyFont="1" applyFill="1" applyBorder="1" applyProtection="1">
      <protection locked="0"/>
    </xf>
    <xf numFmtId="165" fontId="30" fillId="0" borderId="30" xfId="26" applyNumberFormat="1" applyFont="1" applyFill="1" applyBorder="1"/>
    <xf numFmtId="0" fontId="30" fillId="0" borderId="16" xfId="40" applyFont="1" applyFill="1" applyBorder="1" applyAlignment="1">
      <alignment horizontal="center" vertical="center"/>
    </xf>
    <xf numFmtId="0" fontId="30" fillId="0" borderId="17" xfId="40" applyFont="1" applyFill="1" applyBorder="1" applyProtection="1">
      <protection locked="0"/>
    </xf>
    <xf numFmtId="165" fontId="30" fillId="0" borderId="17" xfId="26" applyNumberFormat="1" applyFont="1" applyFill="1" applyBorder="1" applyProtection="1">
      <protection locked="0"/>
    </xf>
    <xf numFmtId="165" fontId="30" fillId="0" borderId="18" xfId="26" applyNumberFormat="1" applyFont="1" applyFill="1" applyBorder="1"/>
    <xf numFmtId="0" fontId="30" fillId="0" borderId="31" xfId="40" applyFont="1" applyFill="1" applyBorder="1" applyAlignment="1">
      <alignment horizontal="center" vertical="center"/>
    </xf>
    <xf numFmtId="0" fontId="30" fillId="0" borderId="33" xfId="40" applyFont="1" applyFill="1" applyBorder="1" applyProtection="1">
      <protection locked="0"/>
    </xf>
    <xf numFmtId="165" fontId="30" fillId="0" borderId="33" xfId="26" applyNumberFormat="1" applyFont="1" applyFill="1" applyBorder="1" applyProtection="1">
      <protection locked="0"/>
    </xf>
    <xf numFmtId="0" fontId="38" fillId="0" borderId="11" xfId="40" applyFont="1" applyFill="1" applyBorder="1"/>
    <xf numFmtId="165" fontId="30" fillId="0" borderId="11" xfId="40" applyNumberFormat="1" applyFont="1" applyFill="1" applyBorder="1"/>
    <xf numFmtId="165" fontId="30" fillId="0" borderId="12" xfId="40" applyNumberFormat="1" applyFont="1" applyFill="1" applyBorder="1"/>
    <xf numFmtId="0" fontId="33" fillId="0" borderId="0" xfId="0" applyFont="1" applyFill="1" applyBorder="1" applyAlignment="1" applyProtection="1">
      <alignment horizontal="right"/>
    </xf>
    <xf numFmtId="0" fontId="31" fillId="0" borderId="19" xfId="40" applyFont="1" applyFill="1" applyBorder="1" applyAlignment="1" applyProtection="1">
      <alignment horizontal="center" vertical="center" wrapText="1"/>
    </xf>
    <xf numFmtId="0" fontId="31" fillId="0" borderId="20" xfId="40" applyFont="1" applyFill="1" applyBorder="1" applyAlignment="1" applyProtection="1">
      <alignment horizontal="center" vertical="center" wrapText="1"/>
    </xf>
    <xf numFmtId="0" fontId="31" fillId="0" borderId="21" xfId="40" applyFont="1" applyFill="1" applyBorder="1" applyAlignment="1" applyProtection="1">
      <alignment horizontal="center" vertical="center" wrapText="1"/>
    </xf>
    <xf numFmtId="0" fontId="19" fillId="0" borderId="11" xfId="40" applyFont="1" applyFill="1" applyBorder="1" applyAlignment="1" applyProtection="1">
      <alignment horizontal="center" vertical="center"/>
    </xf>
    <xf numFmtId="0" fontId="19" fillId="0" borderId="12" xfId="40" applyFont="1" applyFill="1" applyBorder="1" applyAlignment="1" applyProtection="1">
      <alignment horizontal="center" vertical="center"/>
    </xf>
    <xf numFmtId="0" fontId="19" fillId="0" borderId="19" xfId="40" applyFont="1" applyFill="1" applyBorder="1" applyAlignment="1" applyProtection="1">
      <alignment horizontal="center" vertical="center"/>
    </xf>
    <xf numFmtId="0" fontId="19" fillId="0" borderId="20" xfId="40" applyFont="1" applyFill="1" applyBorder="1" applyProtection="1"/>
    <xf numFmtId="0" fontId="19" fillId="0" borderId="16" xfId="40" applyFont="1" applyFill="1" applyBorder="1" applyAlignment="1" applyProtection="1">
      <alignment horizontal="center" vertical="center"/>
    </xf>
    <xf numFmtId="0" fontId="19" fillId="0" borderId="17" xfId="40" applyFont="1" applyFill="1" applyBorder="1" applyProtection="1"/>
    <xf numFmtId="0" fontId="19" fillId="0" borderId="17" xfId="40" applyFont="1" applyFill="1" applyBorder="1" applyAlignment="1" applyProtection="1">
      <alignment wrapText="1"/>
    </xf>
    <xf numFmtId="0" fontId="19" fillId="0" borderId="33" xfId="40" applyFont="1" applyFill="1" applyBorder="1" applyProtection="1"/>
    <xf numFmtId="165" fontId="31" fillId="0" borderId="12" xfId="26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6" fillId="0" borderId="0" xfId="0" applyNumberFormat="1" applyFont="1" applyFill="1" applyAlignment="1" applyProtection="1">
      <alignment horizontal="right" wrapText="1"/>
    </xf>
    <xf numFmtId="164" fontId="27" fillId="0" borderId="10" xfId="0" applyNumberFormat="1" applyFont="1" applyFill="1" applyBorder="1" applyAlignment="1" applyProtection="1">
      <alignment horizontal="center" vertical="center" wrapText="1"/>
    </xf>
    <xf numFmtId="164" fontId="27" fillId="0" borderId="11" xfId="0" applyNumberFormat="1" applyFont="1" applyFill="1" applyBorder="1" applyAlignment="1" applyProtection="1">
      <alignment horizontal="center" vertical="center" wrapText="1"/>
    </xf>
    <xf numFmtId="164" fontId="27" fillId="0" borderId="12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29" fillId="0" borderId="32" xfId="0" applyNumberFormat="1" applyFont="1" applyFill="1" applyBorder="1" applyAlignment="1" applyProtection="1">
      <alignment vertical="center" wrapText="1"/>
    </xf>
    <xf numFmtId="164" fontId="27" fillId="0" borderId="10" xfId="0" applyNumberFormat="1" applyFont="1" applyFill="1" applyBorder="1" applyAlignment="1" applyProtection="1">
      <alignment horizontal="left" vertical="center" wrapText="1"/>
    </xf>
    <xf numFmtId="164" fontId="28" fillId="0" borderId="11" xfId="0" applyNumberFormat="1" applyFont="1" applyFill="1" applyBorder="1" applyAlignment="1" applyProtection="1">
      <alignment vertical="center" wrapText="1"/>
    </xf>
    <xf numFmtId="164" fontId="28" fillId="19" borderId="11" xfId="0" applyNumberFormat="1" applyFont="1" applyFill="1" applyBorder="1" applyAlignment="1" applyProtection="1">
      <alignment vertical="center" wrapText="1"/>
    </xf>
    <xf numFmtId="164" fontId="28" fillId="0" borderId="12" xfId="0" applyNumberFormat="1" applyFont="1" applyFill="1" applyBorder="1" applyAlignment="1" applyProtection="1">
      <alignment vertical="center" wrapText="1"/>
    </xf>
    <xf numFmtId="164" fontId="37" fillId="0" borderId="0" xfId="0" applyNumberFormat="1" applyFont="1" applyFill="1" applyAlignment="1">
      <alignment vertical="center" wrapText="1"/>
    </xf>
    <xf numFmtId="0" fontId="21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36" fillId="0" borderId="13" xfId="0" applyFont="1" applyFill="1" applyBorder="1" applyAlignment="1" applyProtection="1">
      <alignment vertical="center"/>
    </xf>
    <xf numFmtId="0" fontId="36" fillId="0" borderId="14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center" vertical="center"/>
    </xf>
    <xf numFmtId="49" fontId="19" fillId="0" borderId="19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3" fontId="19" fillId="0" borderId="21" xfId="0" applyNumberFormat="1" applyFont="1" applyFill="1" applyBorder="1" applyAlignment="1" applyProtection="1">
      <alignment vertical="center"/>
    </xf>
    <xf numFmtId="49" fontId="34" fillId="0" borderId="16" xfId="0" quotePrefix="1" applyNumberFormat="1" applyFont="1" applyFill="1" applyBorder="1" applyAlignment="1" applyProtection="1">
      <alignment horizontal="left" vertical="center" indent="1"/>
    </xf>
    <xf numFmtId="3" fontId="34" fillId="0" borderId="17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31" xfId="0" applyNumberFormat="1" applyFont="1" applyFill="1" applyBorder="1" applyAlignment="1" applyProtection="1">
      <alignment vertical="center"/>
      <protection locked="0"/>
    </xf>
    <xf numFmtId="3" fontId="19" fillId="0" borderId="33" xfId="0" applyNumberFormat="1" applyFont="1" applyFill="1" applyBorder="1" applyAlignment="1" applyProtection="1">
      <alignment vertical="center"/>
      <protection locked="0"/>
    </xf>
    <xf numFmtId="49" fontId="36" fillId="0" borderId="10" xfId="0" applyNumberFormat="1" applyFont="1" applyFill="1" applyBorder="1" applyAlignment="1" applyProtection="1">
      <alignment vertical="center"/>
    </xf>
    <xf numFmtId="3" fontId="19" fillId="0" borderId="11" xfId="0" applyNumberFormat="1" applyFont="1" applyFill="1" applyBorder="1" applyAlignment="1" applyProtection="1">
      <alignment vertical="center"/>
    </xf>
    <xf numFmtId="3" fontId="19" fillId="0" borderId="12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0" fontId="0" fillId="0" borderId="0" xfId="0" applyFill="1" applyAlignment="1"/>
    <xf numFmtId="164" fontId="45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64" fontId="46" fillId="0" borderId="0" xfId="0" applyNumberFormat="1" applyFont="1" applyFill="1" applyAlignment="1">
      <alignment horizontal="center" vertical="center" wrapText="1"/>
    </xf>
    <xf numFmtId="164" fontId="46" fillId="0" borderId="0" xfId="0" applyNumberFormat="1" applyFont="1" applyFill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48" fillId="0" borderId="47" xfId="0" applyFont="1" applyFill="1" applyBorder="1" applyAlignment="1" applyProtection="1">
      <alignment horizontal="left" vertical="center" wrapText="1" indent="1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6" xfId="0" applyFont="1" applyFill="1" applyBorder="1" applyAlignment="1">
      <alignment horizontal="center" vertical="center" wrapText="1"/>
    </xf>
    <xf numFmtId="0" fontId="48" fillId="0" borderId="38" xfId="0" applyFont="1" applyFill="1" applyBorder="1" applyAlignment="1" applyProtection="1">
      <alignment horizontal="left" vertical="center" wrapText="1" indent="1"/>
    </xf>
    <xf numFmtId="164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38" xfId="0" applyFont="1" applyFill="1" applyBorder="1" applyAlignment="1" applyProtection="1">
      <alignment horizontal="left" vertical="center" wrapText="1" indent="8"/>
    </xf>
    <xf numFmtId="0" fontId="19" fillId="0" borderId="29" xfId="0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7" xfId="0" applyFont="1" applyFill="1" applyBorder="1" applyAlignment="1" applyProtection="1">
      <alignment vertical="center" wrapText="1"/>
      <protection locked="0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 applyProtection="1">
      <alignment vertical="center" wrapText="1"/>
      <protection locked="0"/>
    </xf>
    <xf numFmtId="164" fontId="1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0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 applyProtection="1">
      <alignment vertical="center" wrapText="1"/>
    </xf>
    <xf numFmtId="164" fontId="31" fillId="0" borderId="26" xfId="0" applyNumberFormat="1" applyFont="1" applyFill="1" applyBorder="1" applyAlignment="1" applyProtection="1">
      <alignment vertical="center" wrapText="1"/>
    </xf>
    <xf numFmtId="164" fontId="31" fillId="0" borderId="2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0" xfId="39"/>
    <xf numFmtId="0" fontId="54" fillId="0" borderId="0" xfId="39" applyFont="1"/>
    <xf numFmtId="0" fontId="55" fillId="0" borderId="17" xfId="39" applyFont="1" applyBorder="1" applyAlignment="1">
      <alignment horizontal="center"/>
    </xf>
    <xf numFmtId="0" fontId="55" fillId="0" borderId="0" xfId="39" applyFont="1"/>
    <xf numFmtId="0" fontId="55" fillId="0" borderId="17" xfId="39" applyFont="1" applyBorder="1"/>
    <xf numFmtId="3" fontId="55" fillId="0" borderId="17" xfId="39" applyNumberFormat="1" applyFont="1" applyBorder="1"/>
    <xf numFmtId="0" fontId="50" fillId="0" borderId="17" xfId="39" applyBorder="1"/>
    <xf numFmtId="3" fontId="50" fillId="0" borderId="17" xfId="39" applyNumberFormat="1" applyBorder="1"/>
    <xf numFmtId="0" fontId="50" fillId="0" borderId="17" xfId="39" applyFont="1" applyBorder="1"/>
    <xf numFmtId="0" fontId="50" fillId="0" borderId="17" xfId="39" applyFont="1" applyBorder="1" applyAlignment="1">
      <alignment wrapText="1"/>
    </xf>
    <xf numFmtId="0" fontId="50" fillId="0" borderId="17" xfId="39" applyBorder="1" applyAlignment="1">
      <alignment horizontal="left" indent="3"/>
    </xf>
    <xf numFmtId="0" fontId="50" fillId="0" borderId="17" xfId="39" applyFont="1" applyBorder="1" applyAlignment="1">
      <alignment horizontal="left" indent="3"/>
    </xf>
    <xf numFmtId="0" fontId="55" fillId="0" borderId="17" xfId="39" applyFont="1" applyBorder="1" applyAlignment="1">
      <alignment horizontal="left" indent="3"/>
    </xf>
    <xf numFmtId="0" fontId="50" fillId="0" borderId="17" xfId="39" applyFont="1" applyBorder="1" applyAlignment="1">
      <alignment horizontal="left" wrapText="1" indent="3"/>
    </xf>
    <xf numFmtId="164" fontId="41" fillId="0" borderId="0" xfId="0" applyNumberFormat="1" applyFont="1" applyFill="1" applyAlignment="1" applyProtection="1">
      <alignment horizontal="left" vertical="center" wrapText="1"/>
    </xf>
    <xf numFmtId="164" fontId="41" fillId="0" borderId="0" xfId="0" applyNumberFormat="1" applyFont="1" applyFill="1" applyAlignment="1" applyProtection="1">
      <alignment vertical="center" wrapText="1"/>
    </xf>
    <xf numFmtId="0" fontId="40" fillId="0" borderId="21" xfId="0" quotePrefix="1" applyFont="1" applyFill="1" applyBorder="1" applyAlignment="1" applyProtection="1">
      <alignment horizontal="right" vertical="center"/>
    </xf>
    <xf numFmtId="0" fontId="40" fillId="0" borderId="4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center" vertical="center" wrapText="1"/>
    </xf>
    <xf numFmtId="0" fontId="40" fillId="0" borderId="10" xfId="0" applyFont="1" applyFill="1" applyBorder="1" applyAlignment="1" applyProtection="1">
      <alignment horizontal="center" vertical="center" wrapText="1"/>
    </xf>
    <xf numFmtId="0" fontId="40" fillId="0" borderId="11" xfId="0" applyFont="1" applyFill="1" applyBorder="1" applyAlignment="1" applyProtection="1">
      <alignment horizontal="center" vertical="center" wrapText="1"/>
    </xf>
    <xf numFmtId="0" fontId="40" fillId="0" borderId="12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>
      <alignment horizontal="left" vertical="center" wrapText="1"/>
    </xf>
    <xf numFmtId="0" fontId="59" fillId="0" borderId="0" xfId="0" applyFont="1" applyFill="1" applyAlignment="1">
      <alignment vertical="center" wrapText="1"/>
    </xf>
    <xf numFmtId="164" fontId="30" fillId="0" borderId="0" xfId="0" applyNumberFormat="1" applyFont="1" applyFill="1" applyAlignment="1" applyProtection="1">
      <alignment vertical="center" wrapText="1"/>
    </xf>
    <xf numFmtId="0" fontId="37" fillId="0" borderId="20" xfId="0" applyFont="1" applyFill="1" applyBorder="1" applyAlignment="1" applyProtection="1">
      <alignment horizontal="center" vertical="center" wrapText="1"/>
      <protection locked="0"/>
    </xf>
    <xf numFmtId="0" fontId="37" fillId="0" borderId="35" xfId="0" applyFont="1" applyFill="1" applyBorder="1" applyAlignment="1" applyProtection="1">
      <alignment horizontal="center" vertical="center" wrapText="1"/>
      <protection locked="0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1" xfId="0" applyFont="1" applyFill="1" applyBorder="1" applyAlignment="1" applyProtection="1">
      <alignment horizontal="center" vertical="center" wrapText="1"/>
    </xf>
    <xf numFmtId="0" fontId="57" fillId="0" borderId="0" xfId="0" applyFont="1" applyFill="1" applyAlignment="1">
      <alignment vertical="center" wrapText="1"/>
    </xf>
    <xf numFmtId="0" fontId="40" fillId="0" borderId="37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 wrapText="1"/>
    </xf>
    <xf numFmtId="0" fontId="42" fillId="0" borderId="50" xfId="0" applyFont="1" applyFill="1" applyBorder="1" applyAlignment="1" applyProtection="1">
      <alignment horizontal="right"/>
    </xf>
    <xf numFmtId="49" fontId="37" fillId="0" borderId="17" xfId="40" applyNumberFormat="1" applyFont="1" applyFill="1" applyBorder="1" applyAlignment="1" applyProtection="1">
      <alignment horizontal="left" wrapText="1"/>
    </xf>
    <xf numFmtId="0" fontId="31" fillId="0" borderId="51" xfId="40" applyFont="1" applyFill="1" applyBorder="1" applyAlignment="1" applyProtection="1">
      <alignment horizontal="center" vertical="center" wrapText="1"/>
    </xf>
    <xf numFmtId="0" fontId="19" fillId="0" borderId="39" xfId="40" applyFont="1" applyFill="1" applyBorder="1" applyAlignment="1" applyProtection="1">
      <alignment horizontal="center" vertical="center"/>
    </xf>
    <xf numFmtId="3" fontId="19" fillId="0" borderId="51" xfId="40" applyNumberFormat="1" applyFont="1" applyFill="1" applyBorder="1" applyProtection="1"/>
    <xf numFmtId="3" fontId="19" fillId="0" borderId="21" xfId="26" applyNumberFormat="1" applyFont="1" applyFill="1" applyBorder="1" applyProtection="1">
      <protection locked="0"/>
    </xf>
    <xf numFmtId="3" fontId="19" fillId="0" borderId="43" xfId="40" applyNumberFormat="1" applyFont="1" applyFill="1" applyBorder="1" applyProtection="1"/>
    <xf numFmtId="3" fontId="19" fillId="0" borderId="18" xfId="26" applyNumberFormat="1" applyFont="1" applyFill="1" applyBorder="1" applyProtection="1">
      <protection locked="0"/>
    </xf>
    <xf numFmtId="3" fontId="19" fillId="0" borderId="43" xfId="40" applyNumberFormat="1" applyFont="1" applyFill="1" applyBorder="1" applyAlignment="1" applyProtection="1">
      <alignment wrapText="1"/>
    </xf>
    <xf numFmtId="3" fontId="19" fillId="0" borderId="52" xfId="40" applyNumberFormat="1" applyFont="1" applyFill="1" applyBorder="1" applyProtection="1"/>
    <xf numFmtId="3" fontId="19" fillId="0" borderId="32" xfId="26" applyNumberFormat="1" applyFont="1" applyFill="1" applyBorder="1" applyProtection="1">
      <protection locked="0"/>
    </xf>
    <xf numFmtId="3" fontId="36" fillId="0" borderId="39" xfId="40" applyNumberFormat="1" applyFont="1" applyFill="1" applyBorder="1" applyAlignment="1" applyProtection="1">
      <alignment horizontal="right"/>
    </xf>
    <xf numFmtId="1" fontId="29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59" xfId="0" applyNumberFormat="1" applyFont="1" applyFill="1" applyBorder="1" applyAlignment="1">
      <alignment horizontal="centerContinuous" vertical="center" wrapText="1"/>
    </xf>
    <xf numFmtId="164" fontId="31" fillId="0" borderId="59" xfId="0" applyNumberFormat="1" applyFont="1" applyFill="1" applyBorder="1" applyAlignment="1">
      <alignment horizontal="center" vertical="center" wrapText="1"/>
    </xf>
    <xf numFmtId="164" fontId="29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8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0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59" xfId="0" applyNumberFormat="1" applyFont="1" applyFill="1" applyBorder="1" applyAlignment="1">
      <alignment horizontal="left" vertical="center" wrapText="1" indent="1"/>
    </xf>
    <xf numFmtId="164" fontId="27" fillId="0" borderId="57" xfId="0" applyNumberFormat="1" applyFont="1" applyFill="1" applyBorder="1" applyAlignment="1">
      <alignment horizontal="centerContinuous" vertical="center" wrapText="1"/>
    </xf>
    <xf numFmtId="164" fontId="31" fillId="0" borderId="57" xfId="0" applyNumberFormat="1" applyFont="1" applyFill="1" applyBorder="1" applyAlignment="1">
      <alignment horizontal="center" vertical="center" wrapText="1"/>
    </xf>
    <xf numFmtId="164" fontId="29" fillId="0" borderId="64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57" xfId="0" applyNumberFormat="1" applyFont="1" applyFill="1" applyBorder="1" applyAlignment="1">
      <alignment horizontal="left" vertical="center" wrapText="1" indent="1"/>
    </xf>
    <xf numFmtId="164" fontId="29" fillId="0" borderId="2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31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34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10" xfId="0" applyNumberFormat="1" applyFont="1" applyFill="1" applyBorder="1" applyAlignment="1">
      <alignment horizontal="left" vertical="center" wrapText="1"/>
    </xf>
    <xf numFmtId="164" fontId="31" fillId="0" borderId="25" xfId="0" applyNumberFormat="1" applyFont="1" applyFill="1" applyBorder="1" applyAlignment="1">
      <alignment horizontal="left" vertical="center" wrapText="1"/>
    </xf>
    <xf numFmtId="0" fontId="61" fillId="0" borderId="0" xfId="0" applyFont="1" applyFill="1"/>
    <xf numFmtId="0" fontId="52" fillId="0" borderId="0" xfId="0" applyFont="1" applyFill="1"/>
    <xf numFmtId="0" fontId="52" fillId="0" borderId="0" xfId="0" applyFont="1" applyFill="1" applyAlignment="1">
      <alignment wrapText="1"/>
    </xf>
    <xf numFmtId="0" fontId="62" fillId="0" borderId="17" xfId="0" applyFont="1" applyFill="1" applyBorder="1" applyAlignment="1">
      <alignment horizontal="center" vertical="center" wrapText="1"/>
    </xf>
    <xf numFmtId="0" fontId="50" fillId="0" borderId="0" xfId="45"/>
    <xf numFmtId="0" fontId="55" fillId="0" borderId="0" xfId="45" applyFont="1" applyAlignment="1">
      <alignment horizontal="right" wrapText="1"/>
    </xf>
    <xf numFmtId="0" fontId="63" fillId="0" borderId="0" xfId="45" applyFont="1" applyAlignment="1">
      <alignment horizontal="center" wrapText="1"/>
    </xf>
    <xf numFmtId="0" fontId="55" fillId="0" borderId="0" xfId="45" applyFont="1" applyAlignment="1">
      <alignment horizontal="center"/>
    </xf>
    <xf numFmtId="0" fontId="50" fillId="0" borderId="0" xfId="45" applyAlignment="1">
      <alignment horizontal="right"/>
    </xf>
    <xf numFmtId="0" fontId="50" fillId="0" borderId="0" xfId="45" applyAlignment="1">
      <alignment wrapText="1"/>
    </xf>
    <xf numFmtId="3" fontId="50" fillId="0" borderId="0" xfId="45" applyNumberFormat="1"/>
    <xf numFmtId="3" fontId="50" fillId="0" borderId="0" xfId="45" applyNumberFormat="1" applyAlignment="1">
      <alignment horizontal="center"/>
    </xf>
    <xf numFmtId="3" fontId="55" fillId="0" borderId="0" xfId="45" applyNumberFormat="1" applyFont="1" applyAlignment="1">
      <alignment horizontal="center"/>
    </xf>
    <xf numFmtId="0" fontId="55" fillId="0" borderId="0" xfId="45" applyFont="1" applyAlignment="1">
      <alignment wrapText="1"/>
    </xf>
    <xf numFmtId="0" fontId="55" fillId="0" borderId="0" xfId="45" applyFont="1" applyAlignment="1">
      <alignment horizontal="right"/>
    </xf>
    <xf numFmtId="3" fontId="55" fillId="0" borderId="0" xfId="45" applyNumberFormat="1" applyFont="1"/>
    <xf numFmtId="0" fontId="55" fillId="0" borderId="0" xfId="45" applyFont="1"/>
    <xf numFmtId="0" fontId="50" fillId="0" borderId="0" xfId="45" applyAlignment="1">
      <alignment horizontal="center"/>
    </xf>
    <xf numFmtId="0" fontId="61" fillId="0" borderId="17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19" fillId="0" borderId="13" xfId="40" applyFont="1" applyFill="1" applyBorder="1" applyAlignment="1" applyProtection="1">
      <alignment horizontal="center" vertical="center"/>
    </xf>
    <xf numFmtId="0" fontId="19" fillId="0" borderId="34" xfId="40" applyFont="1" applyFill="1" applyBorder="1" applyAlignment="1" applyProtection="1">
      <alignment horizontal="center" vertical="center"/>
    </xf>
    <xf numFmtId="1" fontId="29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51" xfId="0" applyFont="1" applyFill="1" applyBorder="1" applyAlignment="1" applyProtection="1">
      <alignment horizontal="center" vertical="center" wrapText="1"/>
      <protection locked="0"/>
    </xf>
    <xf numFmtId="0" fontId="37" fillId="0" borderId="48" xfId="0" applyFont="1" applyFill="1" applyBorder="1" applyAlignment="1" applyProtection="1">
      <alignment horizontal="center" vertical="center" wrapText="1"/>
      <protection locked="0"/>
    </xf>
    <xf numFmtId="0" fontId="37" fillId="0" borderId="72" xfId="0" applyFont="1" applyFill="1" applyBorder="1" applyAlignment="1" applyProtection="1">
      <alignment horizontal="center" vertical="center" wrapText="1"/>
    </xf>
    <xf numFmtId="0" fontId="37" fillId="0" borderId="39" xfId="0" applyFont="1" applyFill="1" applyBorder="1" applyAlignment="1" applyProtection="1">
      <alignment horizontal="center" vertical="center" wrapText="1"/>
    </xf>
    <xf numFmtId="0" fontId="58" fillId="0" borderId="0" xfId="0" applyFont="1" applyFill="1" applyAlignment="1" applyProtection="1">
      <alignment horizontal="right" vertical="top"/>
      <protection locked="0"/>
    </xf>
    <xf numFmtId="0" fontId="63" fillId="0" borderId="17" xfId="47" applyFont="1" applyFill="1" applyBorder="1" applyAlignment="1">
      <alignment horizontal="center" vertical="top" wrapText="1"/>
    </xf>
    <xf numFmtId="3" fontId="55" fillId="0" borderId="17" xfId="47" applyNumberFormat="1" applyFont="1" applyBorder="1" applyAlignment="1">
      <alignment horizontal="right" vertical="top" wrapText="1"/>
    </xf>
    <xf numFmtId="0" fontId="65" fillId="0" borderId="0" xfId="47"/>
    <xf numFmtId="3" fontId="68" fillId="0" borderId="17" xfId="47" applyNumberFormat="1" applyFont="1" applyBorder="1" applyAlignment="1">
      <alignment horizontal="right" vertical="top" wrapText="1"/>
    </xf>
    <xf numFmtId="0" fontId="65" fillId="0" borderId="0" xfId="47" applyAlignment="1">
      <alignment wrapText="1"/>
    </xf>
    <xf numFmtId="0" fontId="67" fillId="0" borderId="0" xfId="47" applyFont="1" applyFill="1"/>
    <xf numFmtId="164" fontId="3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71" fillId="20" borderId="0" xfId="47" applyFont="1" applyFill="1" applyAlignment="1">
      <alignment horizontal="center" vertical="top" wrapText="1"/>
    </xf>
    <xf numFmtId="0" fontId="66" fillId="0" borderId="0" xfId="47" applyFont="1" applyAlignment="1">
      <alignment horizontal="center" vertical="top" wrapText="1"/>
    </xf>
    <xf numFmtId="0" fontId="66" fillId="0" borderId="0" xfId="47" applyFont="1" applyAlignment="1">
      <alignment horizontal="left" vertical="top" wrapText="1"/>
    </xf>
    <xf numFmtId="3" fontId="66" fillId="0" borderId="0" xfId="47" applyNumberFormat="1" applyFont="1" applyAlignment="1">
      <alignment horizontal="right" vertical="top" wrapText="1"/>
    </xf>
    <xf numFmtId="0" fontId="72" fillId="0" borderId="0" xfId="47" applyFont="1" applyAlignment="1">
      <alignment horizontal="center" vertical="top" wrapText="1"/>
    </xf>
    <xf numFmtId="0" fontId="72" fillId="0" borderId="0" xfId="47" applyFont="1" applyAlignment="1">
      <alignment horizontal="left" vertical="top" wrapText="1"/>
    </xf>
    <xf numFmtId="3" fontId="72" fillId="0" borderId="0" xfId="47" applyNumberFormat="1" applyFont="1" applyAlignment="1">
      <alignment horizontal="right" vertical="top" wrapText="1"/>
    </xf>
    <xf numFmtId="0" fontId="65" fillId="0" borderId="0" xfId="47"/>
    <xf numFmtId="0" fontId="65" fillId="0" borderId="0" xfId="47"/>
    <xf numFmtId="0" fontId="66" fillId="0" borderId="17" xfId="47" applyFont="1" applyBorder="1" applyAlignment="1">
      <alignment horizontal="left" vertical="top" wrapText="1"/>
    </xf>
    <xf numFmtId="3" fontId="66" fillId="0" borderId="17" xfId="47" applyNumberFormat="1" applyFont="1" applyBorder="1" applyAlignment="1">
      <alignment horizontal="right" vertical="top" wrapText="1"/>
    </xf>
    <xf numFmtId="0" fontId="72" fillId="0" borderId="17" xfId="47" applyFont="1" applyBorder="1" applyAlignment="1">
      <alignment horizontal="left" vertical="top" wrapText="1"/>
    </xf>
    <xf numFmtId="3" fontId="72" fillId="0" borderId="17" xfId="47" applyNumberFormat="1" applyFont="1" applyBorder="1" applyAlignment="1">
      <alignment horizontal="right" vertical="top" wrapText="1"/>
    </xf>
    <xf numFmtId="0" fontId="66" fillId="0" borderId="17" xfId="47" applyFont="1" applyBorder="1" applyAlignment="1">
      <alignment horizontal="center" vertical="top" wrapText="1"/>
    </xf>
    <xf numFmtId="0" fontId="72" fillId="0" borderId="17" xfId="47" applyFont="1" applyBorder="1" applyAlignment="1">
      <alignment horizontal="center" vertical="top" wrapText="1"/>
    </xf>
    <xf numFmtId="0" fontId="66" fillId="0" borderId="38" xfId="47" applyFont="1" applyBorder="1" applyAlignment="1">
      <alignment horizontal="left" vertical="top" wrapText="1"/>
    </xf>
    <xf numFmtId="0" fontId="55" fillId="0" borderId="38" xfId="47" applyFont="1" applyBorder="1" applyAlignment="1">
      <alignment horizontal="left" vertical="top" wrapText="1"/>
    </xf>
    <xf numFmtId="0" fontId="72" fillId="0" borderId="38" xfId="47" applyFont="1" applyBorder="1" applyAlignment="1">
      <alignment horizontal="left" vertical="top" wrapText="1"/>
    </xf>
    <xf numFmtId="0" fontId="73" fillId="20" borderId="0" xfId="47" applyFont="1" applyFill="1" applyAlignment="1">
      <alignment horizontal="center" vertical="top" wrapText="1"/>
    </xf>
    <xf numFmtId="0" fontId="68" fillId="0" borderId="0" xfId="47" applyFont="1" applyAlignment="1">
      <alignment horizontal="center" vertical="top" wrapText="1"/>
    </xf>
    <xf numFmtId="0" fontId="68" fillId="0" borderId="0" xfId="47" applyFont="1" applyAlignment="1">
      <alignment horizontal="left" vertical="top" wrapText="1"/>
    </xf>
    <xf numFmtId="3" fontId="68" fillId="0" borderId="0" xfId="47" applyNumberFormat="1" applyFont="1" applyAlignment="1">
      <alignment horizontal="right" vertical="top" wrapText="1"/>
    </xf>
    <xf numFmtId="0" fontId="55" fillId="0" borderId="0" xfId="47" applyFont="1" applyAlignment="1">
      <alignment horizontal="center" vertical="top" wrapText="1"/>
    </xf>
    <xf numFmtId="0" fontId="55" fillId="0" borderId="0" xfId="47" applyFont="1" applyAlignment="1">
      <alignment horizontal="left" vertical="top" wrapText="1"/>
    </xf>
    <xf numFmtId="3" fontId="55" fillId="0" borderId="0" xfId="47" applyNumberFormat="1" applyFont="1" applyAlignment="1">
      <alignment horizontal="right" vertical="top" wrapText="1"/>
    </xf>
    <xf numFmtId="0" fontId="68" fillId="0" borderId="17" xfId="47" applyFont="1" applyBorder="1" applyAlignment="1">
      <alignment horizontal="left" vertical="center" wrapText="1"/>
    </xf>
    <xf numFmtId="0" fontId="55" fillId="0" borderId="17" xfId="47" applyFont="1" applyBorder="1" applyAlignment="1">
      <alignment horizontal="left" vertical="center" wrapText="1"/>
    </xf>
    <xf numFmtId="3" fontId="68" fillId="0" borderId="17" xfId="47" applyNumberFormat="1" applyFont="1" applyBorder="1" applyAlignment="1">
      <alignment horizontal="right" vertical="center" wrapText="1"/>
    </xf>
    <xf numFmtId="3" fontId="55" fillId="0" borderId="17" xfId="47" applyNumberFormat="1" applyFont="1" applyBorder="1" applyAlignment="1">
      <alignment horizontal="right" vertical="center" wrapText="1"/>
    </xf>
    <xf numFmtId="0" fontId="74" fillId="0" borderId="17" xfId="47" applyFont="1" applyBorder="1" applyAlignment="1">
      <alignment horizontal="left" vertical="center" wrapText="1"/>
    </xf>
    <xf numFmtId="0" fontId="75" fillId="0" borderId="17" xfId="47" applyFont="1" applyBorder="1" applyAlignment="1">
      <alignment horizontal="left" vertical="center" wrapText="1"/>
    </xf>
    <xf numFmtId="164" fontId="19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67" xfId="47" applyFont="1" applyBorder="1" applyAlignment="1">
      <alignment horizontal="left" vertical="top" wrapText="1"/>
    </xf>
    <xf numFmtId="0" fontId="66" fillId="0" borderId="67" xfId="47" applyFont="1" applyBorder="1" applyAlignment="1">
      <alignment horizontal="left" vertical="top" wrapText="1"/>
    </xf>
    <xf numFmtId="164" fontId="29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/>
    <xf numFmtId="0" fontId="77" fillId="0" borderId="0" xfId="0" applyFont="1" applyFill="1"/>
    <xf numFmtId="0" fontId="76" fillId="0" borderId="20" xfId="0" applyFont="1" applyFill="1" applyBorder="1" applyAlignment="1">
      <alignment horizontal="center"/>
    </xf>
    <xf numFmtId="0" fontId="76" fillId="0" borderId="21" xfId="0" applyFont="1" applyFill="1" applyBorder="1" applyAlignment="1">
      <alignment horizontal="center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79" fillId="0" borderId="17" xfId="0" applyNumberFormat="1" applyFont="1" applyFill="1" applyBorder="1" applyAlignment="1"/>
    <xf numFmtId="3" fontId="55" fillId="0" borderId="18" xfId="0" applyNumberFormat="1" applyFont="1" applyFill="1" applyBorder="1" applyAlignment="1">
      <alignment horizontal="right"/>
    </xf>
    <xf numFmtId="3" fontId="80" fillId="0" borderId="17" xfId="0" applyNumberFormat="1" applyFont="1" applyFill="1" applyBorder="1" applyAlignment="1"/>
    <xf numFmtId="0" fontId="55" fillId="0" borderId="0" xfId="0" applyFont="1" applyFill="1"/>
    <xf numFmtId="3" fontId="55" fillId="0" borderId="0" xfId="0" applyNumberFormat="1" applyFont="1" applyFill="1"/>
    <xf numFmtId="3" fontId="79" fillId="0" borderId="17" xfId="0" applyNumberFormat="1" applyFont="1" applyFill="1" applyBorder="1" applyAlignment="1">
      <alignment vertical="center" wrapText="1"/>
    </xf>
    <xf numFmtId="3" fontId="80" fillId="0" borderId="17" xfId="0" applyNumberFormat="1" applyFont="1" applyFill="1" applyBorder="1" applyAlignment="1">
      <alignment horizontal="right"/>
    </xf>
    <xf numFmtId="3" fontId="74" fillId="0" borderId="17" xfId="0" applyNumberFormat="1" applyFont="1" applyFill="1" applyBorder="1" applyAlignment="1"/>
    <xf numFmtId="3" fontId="79" fillId="21" borderId="17" xfId="0" applyNumberFormat="1" applyFont="1" applyFill="1" applyBorder="1" applyAlignment="1">
      <alignment vertical="center" wrapText="1"/>
    </xf>
    <xf numFmtId="3" fontId="55" fillId="21" borderId="18" xfId="0" applyNumberFormat="1" applyFont="1" applyFill="1" applyBorder="1" applyAlignment="1">
      <alignment horizontal="right"/>
    </xf>
    <xf numFmtId="3" fontId="0" fillId="21" borderId="0" xfId="0" applyNumberFormat="1" applyFill="1"/>
    <xf numFmtId="0" fontId="0" fillId="21" borderId="0" xfId="0" applyFill="1"/>
    <xf numFmtId="3" fontId="79" fillId="0" borderId="17" xfId="0" applyNumberFormat="1" applyFont="1" applyFill="1" applyBorder="1" applyAlignment="1">
      <alignment wrapText="1"/>
    </xf>
    <xf numFmtId="3" fontId="80" fillId="0" borderId="17" xfId="0" applyNumberFormat="1" applyFont="1" applyFill="1" applyBorder="1" applyAlignment="1">
      <alignment vertical="center" wrapText="1"/>
    </xf>
    <xf numFmtId="3" fontId="80" fillId="0" borderId="17" xfId="0" applyNumberFormat="1" applyFont="1" applyFill="1" applyBorder="1" applyAlignment="1">
      <alignment wrapText="1"/>
    </xf>
    <xf numFmtId="3" fontId="79" fillId="0" borderId="17" xfId="0" applyNumberFormat="1" applyFont="1" applyFill="1" applyBorder="1" applyAlignment="1">
      <alignment vertical="center"/>
    </xf>
    <xf numFmtId="3" fontId="79" fillId="0" borderId="17" xfId="0" applyNumberFormat="1" applyFont="1" applyFill="1" applyBorder="1" applyAlignment="1">
      <alignment horizontal="right" vertical="center" wrapText="1"/>
    </xf>
    <xf numFmtId="0" fontId="68" fillId="0" borderId="0" xfId="0" applyFont="1" applyFill="1"/>
    <xf numFmtId="3" fontId="79" fillId="0" borderId="17" xfId="0" applyNumberFormat="1" applyFont="1" applyFill="1" applyBorder="1" applyAlignment="1">
      <alignment horizontal="right"/>
    </xf>
    <xf numFmtId="3" fontId="68" fillId="0" borderId="0" xfId="0" applyNumberFormat="1" applyFont="1" applyFill="1"/>
    <xf numFmtId="3" fontId="79" fillId="21" borderId="17" xfId="0" applyNumberFormat="1" applyFont="1" applyFill="1" applyBorder="1" applyAlignment="1">
      <alignment horizontal="right"/>
    </xf>
    <xf numFmtId="3" fontId="68" fillId="21" borderId="0" xfId="0" applyNumberFormat="1" applyFont="1" applyFill="1"/>
    <xf numFmtId="3" fontId="55" fillId="21" borderId="0" xfId="0" applyNumberFormat="1" applyFont="1" applyFill="1"/>
    <xf numFmtId="0" fontId="55" fillId="21" borderId="0" xfId="0" applyFont="1" applyFill="1"/>
    <xf numFmtId="3" fontId="74" fillId="0" borderId="17" xfId="0" applyNumberFormat="1" applyFont="1" applyFill="1" applyBorder="1" applyAlignment="1">
      <alignment horizontal="right"/>
    </xf>
    <xf numFmtId="3" fontId="0" fillId="0" borderId="35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49" fontId="0" fillId="0" borderId="0" xfId="0" applyNumberFormat="1" applyFill="1" applyAlignment="1">
      <alignment wrapText="1"/>
    </xf>
    <xf numFmtId="49" fontId="76" fillId="0" borderId="19" xfId="0" applyNumberFormat="1" applyFont="1" applyFill="1" applyBorder="1" applyAlignment="1">
      <alignment wrapText="1"/>
    </xf>
    <xf numFmtId="49" fontId="76" fillId="0" borderId="73" xfId="0" applyNumberFormat="1" applyFont="1" applyFill="1" applyBorder="1" applyAlignment="1">
      <alignment wrapText="1"/>
    </xf>
    <xf numFmtId="49" fontId="78" fillId="0" borderId="17" xfId="0" applyNumberFormat="1" applyFont="1" applyFill="1" applyBorder="1" applyAlignment="1">
      <alignment horizontal="left" wrapText="1"/>
    </xf>
    <xf numFmtId="49" fontId="78" fillId="0" borderId="43" xfId="0" applyNumberFormat="1" applyFont="1" applyFill="1" applyBorder="1" applyAlignment="1">
      <alignment horizontal="left" vertical="center" wrapText="1"/>
    </xf>
    <xf numFmtId="49" fontId="78" fillId="0" borderId="43" xfId="0" applyNumberFormat="1" applyFont="1" applyFill="1" applyBorder="1" applyAlignment="1">
      <alignment horizontal="left" wrapText="1"/>
    </xf>
    <xf numFmtId="49" fontId="67" fillId="0" borderId="17" xfId="0" applyNumberFormat="1" applyFont="1" applyFill="1" applyBorder="1" applyAlignment="1">
      <alignment horizontal="left" wrapText="1"/>
    </xf>
    <xf numFmtId="49" fontId="78" fillId="0" borderId="17" xfId="0" applyNumberFormat="1" applyFont="1" applyFill="1" applyBorder="1" applyAlignment="1">
      <alignment horizontal="center" wrapText="1"/>
    </xf>
    <xf numFmtId="49" fontId="67" fillId="0" borderId="43" xfId="0" applyNumberFormat="1" applyFont="1" applyFill="1" applyBorder="1" applyAlignment="1">
      <alignment horizontal="left" wrapText="1"/>
    </xf>
    <xf numFmtId="49" fontId="67" fillId="0" borderId="17" xfId="0" applyNumberFormat="1" applyFont="1" applyFill="1" applyBorder="1" applyAlignment="1">
      <alignment horizontal="left" vertical="center" wrapText="1"/>
    </xf>
    <xf numFmtId="49" fontId="78" fillId="0" borderId="17" xfId="0" applyNumberFormat="1" applyFont="1" applyFill="1" applyBorder="1" applyAlignment="1">
      <alignment horizontal="left" vertical="center" wrapText="1"/>
    </xf>
    <xf numFmtId="49" fontId="81" fillId="0" borderId="17" xfId="0" applyNumberFormat="1" applyFont="1" applyFill="1" applyBorder="1" applyAlignment="1">
      <alignment horizontal="left" wrapText="1"/>
    </xf>
    <xf numFmtId="49" fontId="67" fillId="21" borderId="43" xfId="0" applyNumberFormat="1" applyFont="1" applyFill="1" applyBorder="1" applyAlignment="1">
      <alignment horizontal="left" vertical="center" wrapText="1"/>
    </xf>
    <xf numFmtId="49" fontId="67" fillId="0" borderId="43" xfId="0" applyNumberFormat="1" applyFont="1" applyFill="1" applyBorder="1" applyAlignment="1">
      <alignment horizontal="center" vertical="center" wrapText="1"/>
    </xf>
    <xf numFmtId="49" fontId="67" fillId="0" borderId="43" xfId="0" applyNumberFormat="1" applyFont="1" applyFill="1" applyBorder="1" applyAlignment="1">
      <alignment horizontal="left" vertical="center" wrapText="1"/>
    </xf>
    <xf numFmtId="49" fontId="81" fillId="0" borderId="43" xfId="0" applyNumberFormat="1" applyFont="1" applyFill="1" applyBorder="1" applyAlignment="1">
      <alignment horizontal="left" wrapText="1"/>
    </xf>
    <xf numFmtId="49" fontId="78" fillId="0" borderId="43" xfId="0" applyNumberFormat="1" applyFont="1" applyFill="1" applyBorder="1" applyAlignment="1">
      <alignment horizontal="center" wrapText="1"/>
    </xf>
    <xf numFmtId="49" fontId="67" fillId="0" borderId="43" xfId="0" applyNumberFormat="1" applyFont="1" applyFill="1" applyBorder="1" applyAlignment="1">
      <alignment horizontal="center" wrapText="1"/>
    </xf>
    <xf numFmtId="49" fontId="67" fillId="21" borderId="43" xfId="0" applyNumberFormat="1" applyFont="1" applyFill="1" applyBorder="1" applyAlignment="1">
      <alignment horizontal="left" wrapText="1"/>
    </xf>
    <xf numFmtId="49" fontId="82" fillId="0" borderId="16" xfId="0" applyNumberFormat="1" applyFont="1" applyFill="1" applyBorder="1" applyAlignment="1">
      <alignment wrapText="1"/>
    </xf>
    <xf numFmtId="49" fontId="82" fillId="0" borderId="34" xfId="0" applyNumberFormat="1" applyFont="1" applyFill="1" applyBorder="1" applyAlignment="1">
      <alignment wrapText="1"/>
    </xf>
    <xf numFmtId="0" fontId="19" fillId="0" borderId="51" xfId="40" applyFont="1" applyFill="1" applyBorder="1" applyProtection="1"/>
    <xf numFmtId="0" fontId="19" fillId="0" borderId="43" xfId="40" applyFont="1" applyFill="1" applyBorder="1" applyProtection="1"/>
    <xf numFmtId="0" fontId="19" fillId="0" borderId="43" xfId="40" applyFont="1" applyFill="1" applyBorder="1" applyAlignment="1" applyProtection="1">
      <alignment wrapText="1"/>
    </xf>
    <xf numFmtId="0" fontId="19" fillId="0" borderId="52" xfId="40" applyFont="1" applyFill="1" applyBorder="1" applyProtection="1"/>
    <xf numFmtId="0" fontId="38" fillId="0" borderId="33" xfId="40" applyFont="1" applyFill="1" applyBorder="1" applyAlignment="1">
      <alignment horizontal="center" vertical="center" wrapText="1"/>
    </xf>
    <xf numFmtId="0" fontId="40" fillId="0" borderId="28" xfId="0" applyFont="1" applyFill="1" applyBorder="1" applyAlignment="1" applyProtection="1">
      <alignment horizontal="center" wrapText="1"/>
    </xf>
    <xf numFmtId="0" fontId="55" fillId="0" borderId="20" xfId="0" applyFont="1" applyBorder="1" applyAlignment="1">
      <alignment horizontal="center" wrapText="1"/>
    </xf>
    <xf numFmtId="0" fontId="55" fillId="0" borderId="20" xfId="0" applyFont="1" applyBorder="1" applyAlignment="1">
      <alignment horizontal="left" wrapText="1"/>
    </xf>
    <xf numFmtId="3" fontId="55" fillId="0" borderId="20" xfId="0" applyNumberFormat="1" applyFont="1" applyBorder="1" applyAlignment="1">
      <alignment horizontal="right" wrapText="1"/>
    </xf>
    <xf numFmtId="0" fontId="25" fillId="0" borderId="0" xfId="0" applyFont="1" applyFill="1" applyAlignment="1">
      <alignment horizontal="center" wrapText="1"/>
    </xf>
    <xf numFmtId="0" fontId="40" fillId="0" borderId="16" xfId="0" applyFont="1" applyFill="1" applyBorder="1" applyAlignment="1" applyProtection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0" borderId="17" xfId="0" applyFont="1" applyBorder="1" applyAlignment="1">
      <alignment horizontal="left" wrapText="1"/>
    </xf>
    <xf numFmtId="3" fontId="50" fillId="0" borderId="17" xfId="0" applyNumberFormat="1" applyFont="1" applyBorder="1" applyAlignment="1">
      <alignment horizontal="right" wrapText="1"/>
    </xf>
    <xf numFmtId="0" fontId="46" fillId="0" borderId="0" xfId="0" applyFont="1" applyFill="1" applyAlignment="1">
      <alignment wrapText="1"/>
    </xf>
    <xf numFmtId="0" fontId="49" fillId="0" borderId="16" xfId="0" applyFont="1" applyFill="1" applyBorder="1" applyAlignment="1" applyProtection="1">
      <alignment horizontal="center" wrapText="1"/>
    </xf>
    <xf numFmtId="0" fontId="49" fillId="0" borderId="0" xfId="0" applyFont="1" applyFill="1" applyAlignment="1">
      <alignment wrapText="1"/>
    </xf>
    <xf numFmtId="0" fontId="55" fillId="0" borderId="17" xfId="0" applyFont="1" applyBorder="1" applyAlignment="1">
      <alignment horizontal="center" wrapText="1"/>
    </xf>
    <xf numFmtId="0" fontId="55" fillId="0" borderId="17" xfId="0" applyFont="1" applyBorder="1" applyAlignment="1">
      <alignment horizontal="left" wrapText="1"/>
    </xf>
    <xf numFmtId="3" fontId="55" fillId="0" borderId="17" xfId="0" applyNumberFormat="1" applyFont="1" applyBorder="1" applyAlignment="1">
      <alignment horizontal="right" wrapText="1"/>
    </xf>
    <xf numFmtId="0" fontId="53" fillId="0" borderId="0" xfId="0" applyFont="1" applyFill="1" applyAlignment="1">
      <alignment wrapText="1"/>
    </xf>
    <xf numFmtId="0" fontId="40" fillId="0" borderId="0" xfId="0" applyFont="1" applyFill="1" applyAlignment="1">
      <alignment wrapText="1"/>
    </xf>
    <xf numFmtId="0" fontId="42" fillId="0" borderId="0" xfId="0" applyFont="1" applyFill="1" applyAlignment="1">
      <alignment wrapText="1"/>
    </xf>
    <xf numFmtId="0" fontId="60" fillId="0" borderId="16" xfId="0" applyFont="1" applyFill="1" applyBorder="1" applyAlignment="1" applyProtection="1">
      <alignment horizontal="center" wrapText="1"/>
    </xf>
    <xf numFmtId="0" fontId="3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7" fillId="0" borderId="0" xfId="0" applyFont="1" applyFill="1" applyAlignment="1">
      <alignment wrapText="1"/>
    </xf>
    <xf numFmtId="16" fontId="0" fillId="0" borderId="0" xfId="0" applyNumberFormat="1" applyFill="1" applyAlignment="1">
      <alignment wrapText="1"/>
    </xf>
    <xf numFmtId="0" fontId="26" fillId="0" borderId="0" xfId="0" applyFont="1" applyFill="1" applyAlignment="1">
      <alignment wrapText="1"/>
    </xf>
    <xf numFmtId="49" fontId="49" fillId="0" borderId="17" xfId="0" applyNumberFormat="1" applyFont="1" applyFill="1" applyBorder="1" applyAlignment="1" applyProtection="1">
      <alignment horizontal="center" wrapText="1"/>
    </xf>
    <xf numFmtId="0" fontId="40" fillId="0" borderId="16" xfId="0" applyFont="1" applyFill="1" applyBorder="1" applyAlignment="1" applyProtection="1">
      <alignment horizontal="left"/>
    </xf>
    <xf numFmtId="49" fontId="59" fillId="0" borderId="17" xfId="0" applyNumberFormat="1" applyFont="1" applyFill="1" applyBorder="1" applyAlignment="1" applyProtection="1">
      <alignment horizontal="center" wrapText="1"/>
    </xf>
    <xf numFmtId="49" fontId="30" fillId="0" borderId="17" xfId="0" applyNumberFormat="1" applyFont="1" applyFill="1" applyBorder="1" applyAlignment="1" applyProtection="1">
      <alignment horizontal="left" wrapText="1"/>
    </xf>
    <xf numFmtId="3" fontId="40" fillId="0" borderId="17" xfId="0" applyNumberFormat="1" applyFont="1" applyFill="1" applyBorder="1" applyAlignment="1" applyProtection="1">
      <alignment wrapText="1"/>
      <protection locked="0"/>
    </xf>
    <xf numFmtId="3" fontId="40" fillId="0" borderId="17" xfId="0" applyNumberFormat="1" applyFont="1" applyFill="1" applyBorder="1" applyAlignment="1" applyProtection="1">
      <alignment horizontal="right" wrapText="1"/>
      <protection locked="0"/>
    </xf>
    <xf numFmtId="164" fontId="41" fillId="0" borderId="0" xfId="0" applyNumberFormat="1" applyFont="1" applyFill="1" applyAlignment="1" applyProtection="1">
      <alignment horizontal="left" wrapText="1"/>
    </xf>
    <xf numFmtId="164" fontId="41" fillId="0" borderId="0" xfId="0" applyNumberFormat="1" applyFont="1" applyFill="1" applyAlignment="1" applyProtection="1">
      <alignment wrapText="1"/>
    </xf>
    <xf numFmtId="164" fontId="30" fillId="0" borderId="0" xfId="0" applyNumberFormat="1" applyFont="1" applyFill="1" applyAlignment="1" applyProtection="1">
      <alignment wrapText="1"/>
    </xf>
    <xf numFmtId="0" fontId="58" fillId="0" borderId="0" xfId="0" applyFont="1" applyAlignment="1" applyProtection="1">
      <alignment horizontal="right"/>
      <protection locked="0"/>
    </xf>
    <xf numFmtId="164" fontId="45" fillId="0" borderId="0" xfId="0" applyNumberFormat="1" applyFont="1" applyFill="1" applyAlignment="1">
      <alignment wrapText="1"/>
    </xf>
    <xf numFmtId="0" fontId="37" fillId="0" borderId="20" xfId="0" applyFont="1" applyFill="1" applyBorder="1" applyAlignment="1" applyProtection="1">
      <alignment horizontal="center" wrapText="1"/>
      <protection locked="0"/>
    </xf>
    <xf numFmtId="0" fontId="37" fillId="0" borderId="51" xfId="0" applyFont="1" applyFill="1" applyBorder="1" applyAlignment="1" applyProtection="1">
      <alignment horizontal="center" wrapText="1"/>
      <protection locked="0"/>
    </xf>
    <xf numFmtId="0" fontId="40" fillId="0" borderId="21" xfId="0" quotePrefix="1" applyFont="1" applyFill="1" applyBorder="1" applyAlignment="1" applyProtection="1">
      <alignment horizontal="right"/>
    </xf>
    <xf numFmtId="0" fontId="25" fillId="0" borderId="0" xfId="0" applyFont="1" applyFill="1" applyAlignment="1"/>
    <xf numFmtId="0" fontId="37" fillId="0" borderId="35" xfId="0" applyFont="1" applyFill="1" applyBorder="1" applyAlignment="1" applyProtection="1">
      <alignment horizontal="center" wrapText="1"/>
      <protection locked="0"/>
    </xf>
    <xf numFmtId="0" fontId="37" fillId="0" borderId="48" xfId="0" applyFont="1" applyFill="1" applyBorder="1" applyAlignment="1" applyProtection="1">
      <alignment horizontal="center" wrapText="1"/>
      <protection locked="0"/>
    </xf>
    <xf numFmtId="0" fontId="40" fillId="0" borderId="49" xfId="0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wrapText="1"/>
    </xf>
    <xf numFmtId="0" fontId="37" fillId="0" borderId="0" xfId="0" applyFont="1" applyFill="1" applyAlignment="1"/>
    <xf numFmtId="0" fontId="37" fillId="0" borderId="14" xfId="0" applyFont="1" applyFill="1" applyBorder="1" applyAlignment="1" applyProtection="1">
      <alignment horizontal="center" wrapText="1"/>
    </xf>
    <xf numFmtId="0" fontId="37" fillId="0" borderId="72" xfId="0" applyFont="1" applyFill="1" applyBorder="1" applyAlignment="1" applyProtection="1">
      <alignment horizontal="center" wrapText="1"/>
    </xf>
    <xf numFmtId="0" fontId="40" fillId="0" borderId="15" xfId="0" applyFont="1" applyFill="1" applyBorder="1" applyAlignment="1" applyProtection="1">
      <alignment horizontal="center" wrapText="1"/>
    </xf>
    <xf numFmtId="0" fontId="44" fillId="0" borderId="0" xfId="0" applyFont="1" applyFill="1" applyAlignment="1">
      <alignment wrapText="1"/>
    </xf>
    <xf numFmtId="0" fontId="59" fillId="0" borderId="0" xfId="0" applyFont="1" applyFill="1" applyAlignment="1">
      <alignment horizontal="left" wrapText="1"/>
    </xf>
    <xf numFmtId="0" fontId="59" fillId="0" borderId="0" xfId="0" applyFont="1" applyFill="1" applyAlignment="1">
      <alignment wrapText="1"/>
    </xf>
    <xf numFmtId="0" fontId="57" fillId="0" borderId="0" xfId="0" applyFont="1" applyFill="1" applyAlignment="1">
      <alignment wrapText="1"/>
    </xf>
    <xf numFmtId="0" fontId="40" fillId="0" borderId="13" xfId="0" applyFont="1" applyFill="1" applyBorder="1" applyAlignment="1" applyProtection="1">
      <alignment horizontal="center" wrapText="1"/>
    </xf>
    <xf numFmtId="0" fontId="40" fillId="0" borderId="14" xfId="0" applyFont="1" applyFill="1" applyBorder="1" applyAlignment="1" applyProtection="1">
      <alignment horizontal="center" wrapText="1"/>
    </xf>
    <xf numFmtId="0" fontId="59" fillId="0" borderId="17" xfId="0" applyFont="1" applyFill="1" applyBorder="1" applyAlignment="1">
      <alignment horizontal="left" wrapText="1"/>
    </xf>
    <xf numFmtId="0" fontId="49" fillId="0" borderId="17" xfId="0" applyFont="1" applyFill="1" applyBorder="1" applyAlignment="1">
      <alignment horizontal="left" wrapText="1"/>
    </xf>
    <xf numFmtId="0" fontId="28" fillId="0" borderId="0" xfId="0" applyFont="1" applyFill="1" applyBorder="1" applyAlignment="1" applyProtection="1">
      <alignment horizontal="center" wrapText="1"/>
    </xf>
    <xf numFmtId="0" fontId="37" fillId="0" borderId="0" xfId="0" applyFont="1" applyFill="1" applyBorder="1" applyAlignment="1" applyProtection="1">
      <alignment horizontal="center" wrapText="1"/>
      <protection locked="0"/>
    </xf>
    <xf numFmtId="0" fontId="42" fillId="0" borderId="48" xfId="0" applyFont="1" applyFill="1" applyBorder="1" applyAlignment="1" applyProtection="1">
      <alignment horizontal="right"/>
    </xf>
    <xf numFmtId="0" fontId="40" fillId="0" borderId="53" xfId="0" applyFont="1" applyFill="1" applyBorder="1" applyAlignment="1" applyProtection="1">
      <alignment horizontal="center"/>
      <protection locked="0"/>
    </xf>
    <xf numFmtId="0" fontId="40" fillId="0" borderId="48" xfId="0" applyFont="1" applyFill="1" applyBorder="1" applyAlignment="1" applyProtection="1"/>
    <xf numFmtId="0" fontId="55" fillId="0" borderId="66" xfId="39" applyFont="1" applyBorder="1"/>
    <xf numFmtId="3" fontId="55" fillId="0" borderId="66" xfId="39" applyNumberFormat="1" applyFont="1" applyBorder="1"/>
    <xf numFmtId="0" fontId="55" fillId="0" borderId="0" xfId="39" applyFont="1" applyBorder="1"/>
    <xf numFmtId="3" fontId="55" fillId="0" borderId="0" xfId="39" applyNumberFormat="1" applyFont="1" applyBorder="1"/>
    <xf numFmtId="0" fontId="56" fillId="0" borderId="0" xfId="39" applyFont="1" applyBorder="1" applyAlignment="1">
      <alignment textRotation="180"/>
    </xf>
    <xf numFmtId="3" fontId="19" fillId="0" borderId="36" xfId="0" applyNumberFormat="1" applyFont="1" applyFill="1" applyBorder="1" applyAlignment="1" applyProtection="1">
      <alignment vertical="center"/>
    </xf>
    <xf numFmtId="0" fontId="71" fillId="20" borderId="0" xfId="47" applyFont="1" applyFill="1" applyAlignment="1">
      <alignment horizontal="center" vertical="top" wrapText="1"/>
    </xf>
    <xf numFmtId="0" fontId="65" fillId="0" borderId="0" xfId="47"/>
    <xf numFmtId="0" fontId="73" fillId="20" borderId="0" xfId="47" applyFont="1" applyFill="1" applyAlignment="1">
      <alignment horizontal="center" vertical="top" wrapText="1"/>
    </xf>
    <xf numFmtId="0" fontId="69" fillId="0" borderId="0" xfId="47" applyFont="1" applyFill="1" applyAlignment="1">
      <alignment horizontal="center" vertical="top" wrapText="1"/>
    </xf>
    <xf numFmtId="0" fontId="70" fillId="0" borderId="0" xfId="47" applyFont="1" applyFill="1"/>
    <xf numFmtId="0" fontId="60" fillId="0" borderId="17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vertical="center"/>
    </xf>
    <xf numFmtId="164" fontId="36" fillId="0" borderId="54" xfId="0" applyNumberFormat="1" applyFont="1" applyFill="1" applyBorder="1" applyAlignment="1">
      <alignment horizontal="center" vertical="center" wrapText="1"/>
    </xf>
    <xf numFmtId="164" fontId="36" fillId="0" borderId="55" xfId="0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Alignment="1">
      <alignment horizontal="center" textRotation="180" wrapText="1"/>
    </xf>
    <xf numFmtId="164" fontId="36" fillId="0" borderId="56" xfId="0" applyNumberFormat="1" applyFont="1" applyFill="1" applyBorder="1" applyAlignment="1">
      <alignment horizontal="center" vertical="center" wrapText="1"/>
    </xf>
    <xf numFmtId="164" fontId="36" fillId="0" borderId="46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Alignment="1">
      <alignment horizontal="center" vertical="center" wrapText="1"/>
    </xf>
    <xf numFmtId="0" fontId="76" fillId="0" borderId="0" xfId="0" applyFont="1" applyFill="1" applyAlignment="1">
      <alignment horizontal="center"/>
    </xf>
    <xf numFmtId="0" fontId="41" fillId="0" borderId="0" xfId="40" applyFont="1" applyFill="1" applyAlignment="1">
      <alignment horizontal="left"/>
    </xf>
    <xf numFmtId="164" fontId="40" fillId="0" borderId="0" xfId="4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right"/>
    </xf>
    <xf numFmtId="0" fontId="38" fillId="0" borderId="21" xfId="40" applyFont="1" applyFill="1" applyBorder="1" applyAlignment="1">
      <alignment horizontal="center" vertical="center" wrapText="1"/>
    </xf>
    <xf numFmtId="0" fontId="38" fillId="0" borderId="32" xfId="40" applyFont="1" applyFill="1" applyBorder="1" applyAlignment="1">
      <alignment horizontal="center" vertical="center" wrapText="1"/>
    </xf>
    <xf numFmtId="0" fontId="38" fillId="0" borderId="19" xfId="40" applyFont="1" applyFill="1" applyBorder="1" applyAlignment="1">
      <alignment horizontal="center" vertical="center" wrapText="1"/>
    </xf>
    <xf numFmtId="0" fontId="38" fillId="0" borderId="31" xfId="40" applyFont="1" applyFill="1" applyBorder="1" applyAlignment="1">
      <alignment horizontal="center" vertical="center" wrapText="1"/>
    </xf>
    <xf numFmtId="0" fontId="38" fillId="0" borderId="20" xfId="40" applyFont="1" applyFill="1" applyBorder="1" applyAlignment="1">
      <alignment horizontal="center" vertical="center" wrapText="1"/>
    </xf>
    <xf numFmtId="0" fontId="38" fillId="0" borderId="33" xfId="4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right"/>
    </xf>
    <xf numFmtId="0" fontId="36" fillId="0" borderId="25" xfId="40" applyFont="1" applyFill="1" applyBorder="1" applyAlignment="1" applyProtection="1">
      <alignment horizontal="left"/>
    </xf>
    <xf numFmtId="0" fontId="36" fillId="0" borderId="11" xfId="40" applyFont="1" applyFill="1" applyBorder="1" applyAlignment="1" applyProtection="1">
      <alignment horizontal="left"/>
    </xf>
    <xf numFmtId="0" fontId="29" fillId="0" borderId="53" xfId="40" applyFont="1" applyFill="1" applyBorder="1" applyAlignment="1">
      <alignment horizontal="justify" vertical="center" wrapText="1"/>
    </xf>
    <xf numFmtId="0" fontId="44" fillId="0" borderId="0" xfId="0" applyFont="1" applyFill="1" applyBorder="1" applyAlignment="1" applyProtection="1">
      <alignment horizontal="right"/>
    </xf>
    <xf numFmtId="0" fontId="38" fillId="0" borderId="0" xfId="0" applyFont="1" applyFill="1" applyAlignment="1" applyProtection="1">
      <alignment horizontal="center" wrapText="1"/>
    </xf>
    <xf numFmtId="0" fontId="19" fillId="0" borderId="53" xfId="0" applyFont="1" applyFill="1" applyBorder="1" applyAlignment="1">
      <alignment horizontal="justify" vertical="center" wrapText="1"/>
    </xf>
    <xf numFmtId="0" fontId="40" fillId="0" borderId="58" xfId="0" applyFont="1" applyFill="1" applyBorder="1" applyAlignment="1" applyProtection="1">
      <alignment horizontal="center" wrapText="1"/>
    </xf>
    <xf numFmtId="0" fontId="40" fillId="0" borderId="59" xfId="0" applyFont="1" applyFill="1" applyBorder="1" applyAlignment="1" applyProtection="1">
      <alignment horizontal="center" wrapText="1"/>
    </xf>
    <xf numFmtId="0" fontId="28" fillId="0" borderId="60" xfId="0" applyFont="1" applyFill="1" applyBorder="1" applyAlignment="1" applyProtection="1">
      <alignment horizontal="center" wrapText="1"/>
    </xf>
    <xf numFmtId="0" fontId="28" fillId="0" borderId="61" xfId="0" applyFont="1" applyFill="1" applyBorder="1" applyAlignment="1" applyProtection="1">
      <alignment horizontal="center" wrapText="1"/>
    </xf>
    <xf numFmtId="0" fontId="28" fillId="0" borderId="62" xfId="0" applyFont="1" applyFill="1" applyBorder="1" applyAlignment="1" applyProtection="1">
      <alignment horizontal="center" wrapText="1"/>
    </xf>
    <xf numFmtId="0" fontId="28" fillId="0" borderId="63" xfId="0" applyFont="1" applyFill="1" applyBorder="1" applyAlignment="1" applyProtection="1">
      <alignment horizontal="center" wrapText="1"/>
    </xf>
    <xf numFmtId="0" fontId="40" fillId="0" borderId="58" xfId="0" applyFont="1" applyFill="1" applyBorder="1" applyAlignment="1" applyProtection="1">
      <alignment horizontal="center" vertical="center" wrapText="1"/>
    </xf>
    <xf numFmtId="0" fontId="40" fillId="0" borderId="59" xfId="0" applyFont="1" applyFill="1" applyBorder="1" applyAlignment="1" applyProtection="1">
      <alignment horizontal="center" vertical="center" wrapText="1"/>
    </xf>
    <xf numFmtId="0" fontId="28" fillId="0" borderId="60" xfId="0" applyFont="1" applyFill="1" applyBorder="1" applyAlignment="1" applyProtection="1">
      <alignment horizontal="center" vertical="center" wrapText="1"/>
    </xf>
    <xf numFmtId="0" fontId="28" fillId="0" borderId="61" xfId="0" applyFont="1" applyFill="1" applyBorder="1" applyAlignment="1" applyProtection="1">
      <alignment horizontal="center" vertical="center" wrapText="1"/>
    </xf>
    <xf numFmtId="0" fontId="28" fillId="0" borderId="62" xfId="0" applyFont="1" applyFill="1" applyBorder="1" applyAlignment="1" applyProtection="1">
      <alignment horizontal="center" vertical="center" wrapText="1"/>
    </xf>
    <xf numFmtId="0" fontId="28" fillId="0" borderId="63" xfId="0" applyFont="1" applyFill="1" applyBorder="1" applyAlignment="1" applyProtection="1">
      <alignment horizontal="center" vertical="center" wrapText="1"/>
    </xf>
    <xf numFmtId="0" fontId="55" fillId="0" borderId="0" xfId="39" applyFont="1" applyAlignment="1">
      <alignment horizontal="center"/>
    </xf>
    <xf numFmtId="0" fontId="55" fillId="0" borderId="64" xfId="39" applyFont="1" applyBorder="1" applyAlignment="1">
      <alignment horizontal="center"/>
    </xf>
    <xf numFmtId="0" fontId="56" fillId="0" borderId="65" xfId="39" applyFont="1" applyBorder="1" applyAlignment="1">
      <alignment horizontal="center" textRotation="180"/>
    </xf>
    <xf numFmtId="0" fontId="55" fillId="0" borderId="0" xfId="45" applyFont="1" applyAlignment="1">
      <alignment horizontal="center" wrapText="1"/>
    </xf>
    <xf numFmtId="0" fontId="55" fillId="0" borderId="0" xfId="45" applyFont="1" applyAlignment="1">
      <alignment horizontal="left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6"/>
    <cellStyle name="Normál 3" xfId="47"/>
    <cellStyle name="Normál_köteleő,önként vállalt feladat megoszlása" xfId="39"/>
    <cellStyle name="Normál_KVRENMUNKA" xfId="40"/>
    <cellStyle name="Normál_vagyonkimutatás" xfId="45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.%20k&#246;lts&#233;gvet&#233;s/rendelet/KVIREND(1)mell&#233;kletek%20kit&#246;lt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sz.mell."/>
      <sheetName val="9. sz. mell. "/>
      <sheetName val="10. sz. mell. "/>
      <sheetName val="11. sz. mell"/>
      <sheetName val="11.1. sz. mell"/>
      <sheetName val="11.2. sz. mell"/>
      <sheetName val="11.3. sz. mell"/>
      <sheetName val="11.4. sz. mell"/>
      <sheetName val="11.5. sz. mell"/>
      <sheetName val="12. sz. mell"/>
      <sheetName val="13. sz. mell."/>
      <sheetName val="14. sz. mell."/>
      <sheetName val="15.sz.mell"/>
      <sheetName val="1. sz tájékoztató t."/>
      <sheetName val="2. sz tájékoztató t"/>
      <sheetName val="3. sz tájékoztató t."/>
      <sheetName val="4.sz tájékoztató t."/>
    </sheetNames>
    <sheetDataSet>
      <sheetData sheetId="0"/>
      <sheetData sheetId="1">
        <row r="53">
          <cell r="C53">
            <v>666564</v>
          </cell>
        </row>
        <row r="57">
          <cell r="C57">
            <v>73959</v>
          </cell>
        </row>
        <row r="73">
          <cell r="C73">
            <v>779128</v>
          </cell>
        </row>
        <row r="110">
          <cell r="C110">
            <v>755128</v>
          </cell>
        </row>
        <row r="111">
          <cell r="C111">
            <v>24000</v>
          </cell>
        </row>
        <row r="130">
          <cell r="C130">
            <v>779128</v>
          </cell>
        </row>
      </sheetData>
      <sheetData sheetId="2">
        <row r="18">
          <cell r="C18">
            <v>603156</v>
          </cell>
          <cell r="E18">
            <v>704588</v>
          </cell>
        </row>
        <row r="30">
          <cell r="C30">
            <v>73959</v>
          </cell>
          <cell r="E30">
            <v>0</v>
          </cell>
        </row>
        <row r="31">
          <cell r="C31">
            <v>691720</v>
          </cell>
          <cell r="E31">
            <v>704588</v>
          </cell>
        </row>
      </sheetData>
      <sheetData sheetId="3">
        <row r="16">
          <cell r="C16">
            <v>63408</v>
          </cell>
          <cell r="E16">
            <v>50540</v>
          </cell>
        </row>
        <row r="27">
          <cell r="C27">
            <v>0</v>
          </cell>
          <cell r="E27">
            <v>24000</v>
          </cell>
        </row>
        <row r="28">
          <cell r="C28">
            <v>87408</v>
          </cell>
          <cell r="E28">
            <v>74540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pane ySplit="3" topLeftCell="A57" activePane="bottomLeft" state="frozen"/>
      <selection pane="bottomLeft" activeCell="A4" sqref="A4:A77"/>
    </sheetView>
  </sheetViews>
  <sheetFormatPr defaultRowHeight="12.75"/>
  <cols>
    <col min="1" max="1" width="9.5" style="298" customWidth="1"/>
    <col min="2" max="2" width="95.6640625" style="298" customWidth="1"/>
    <col min="3" max="9" width="22.33203125" style="298" customWidth="1"/>
    <col min="10" max="256" width="9.33203125" style="298"/>
    <col min="257" max="257" width="9.5" style="298" customWidth="1"/>
    <col min="258" max="258" width="95.6640625" style="298" customWidth="1"/>
    <col min="259" max="265" width="22.33203125" style="298" customWidth="1"/>
    <col min="266" max="512" width="9.33203125" style="298"/>
    <col min="513" max="513" width="9.5" style="298" customWidth="1"/>
    <col min="514" max="514" width="95.6640625" style="298" customWidth="1"/>
    <col min="515" max="521" width="22.33203125" style="298" customWidth="1"/>
    <col min="522" max="768" width="9.33203125" style="298"/>
    <col min="769" max="769" width="9.5" style="298" customWidth="1"/>
    <col min="770" max="770" width="95.6640625" style="298" customWidth="1"/>
    <col min="771" max="777" width="22.33203125" style="298" customWidth="1"/>
    <col min="778" max="1024" width="9.33203125" style="298"/>
    <col min="1025" max="1025" width="9.5" style="298" customWidth="1"/>
    <col min="1026" max="1026" width="95.6640625" style="298" customWidth="1"/>
    <col min="1027" max="1033" width="22.33203125" style="298" customWidth="1"/>
    <col min="1034" max="1280" width="9.33203125" style="298"/>
    <col min="1281" max="1281" width="9.5" style="298" customWidth="1"/>
    <col min="1282" max="1282" width="95.6640625" style="298" customWidth="1"/>
    <col min="1283" max="1289" width="22.33203125" style="298" customWidth="1"/>
    <col min="1290" max="1536" width="9.33203125" style="298"/>
    <col min="1537" max="1537" width="9.5" style="298" customWidth="1"/>
    <col min="1538" max="1538" width="95.6640625" style="298" customWidth="1"/>
    <col min="1539" max="1545" width="22.33203125" style="298" customWidth="1"/>
    <col min="1546" max="1792" width="9.33203125" style="298"/>
    <col min="1793" max="1793" width="9.5" style="298" customWidth="1"/>
    <col min="1794" max="1794" width="95.6640625" style="298" customWidth="1"/>
    <col min="1795" max="1801" width="22.33203125" style="298" customWidth="1"/>
    <col min="1802" max="2048" width="9.33203125" style="298"/>
    <col min="2049" max="2049" width="9.5" style="298" customWidth="1"/>
    <col min="2050" max="2050" width="95.6640625" style="298" customWidth="1"/>
    <col min="2051" max="2057" width="22.33203125" style="298" customWidth="1"/>
    <col min="2058" max="2304" width="9.33203125" style="298"/>
    <col min="2305" max="2305" width="9.5" style="298" customWidth="1"/>
    <col min="2306" max="2306" width="95.6640625" style="298" customWidth="1"/>
    <col min="2307" max="2313" width="22.33203125" style="298" customWidth="1"/>
    <col min="2314" max="2560" width="9.33203125" style="298"/>
    <col min="2561" max="2561" width="9.5" style="298" customWidth="1"/>
    <col min="2562" max="2562" width="95.6640625" style="298" customWidth="1"/>
    <col min="2563" max="2569" width="22.33203125" style="298" customWidth="1"/>
    <col min="2570" max="2816" width="9.33203125" style="298"/>
    <col min="2817" max="2817" width="9.5" style="298" customWidth="1"/>
    <col min="2818" max="2818" width="95.6640625" style="298" customWidth="1"/>
    <col min="2819" max="2825" width="22.33203125" style="298" customWidth="1"/>
    <col min="2826" max="3072" width="9.33203125" style="298"/>
    <col min="3073" max="3073" width="9.5" style="298" customWidth="1"/>
    <col min="3074" max="3074" width="95.6640625" style="298" customWidth="1"/>
    <col min="3075" max="3081" width="22.33203125" style="298" customWidth="1"/>
    <col min="3082" max="3328" width="9.33203125" style="298"/>
    <col min="3329" max="3329" width="9.5" style="298" customWidth="1"/>
    <col min="3330" max="3330" width="95.6640625" style="298" customWidth="1"/>
    <col min="3331" max="3337" width="22.33203125" style="298" customWidth="1"/>
    <col min="3338" max="3584" width="9.33203125" style="298"/>
    <col min="3585" max="3585" width="9.5" style="298" customWidth="1"/>
    <col min="3586" max="3586" width="95.6640625" style="298" customWidth="1"/>
    <col min="3587" max="3593" width="22.33203125" style="298" customWidth="1"/>
    <col min="3594" max="3840" width="9.33203125" style="298"/>
    <col min="3841" max="3841" width="9.5" style="298" customWidth="1"/>
    <col min="3842" max="3842" width="95.6640625" style="298" customWidth="1"/>
    <col min="3843" max="3849" width="22.33203125" style="298" customWidth="1"/>
    <col min="3850" max="4096" width="9.33203125" style="298"/>
    <col min="4097" max="4097" width="9.5" style="298" customWidth="1"/>
    <col min="4098" max="4098" width="95.6640625" style="298" customWidth="1"/>
    <col min="4099" max="4105" width="22.33203125" style="298" customWidth="1"/>
    <col min="4106" max="4352" width="9.33203125" style="298"/>
    <col min="4353" max="4353" width="9.5" style="298" customWidth="1"/>
    <col min="4354" max="4354" width="95.6640625" style="298" customWidth="1"/>
    <col min="4355" max="4361" width="22.33203125" style="298" customWidth="1"/>
    <col min="4362" max="4608" width="9.33203125" style="298"/>
    <col min="4609" max="4609" width="9.5" style="298" customWidth="1"/>
    <col min="4610" max="4610" width="95.6640625" style="298" customWidth="1"/>
    <col min="4611" max="4617" width="22.33203125" style="298" customWidth="1"/>
    <col min="4618" max="4864" width="9.33203125" style="298"/>
    <col min="4865" max="4865" width="9.5" style="298" customWidth="1"/>
    <col min="4866" max="4866" width="95.6640625" style="298" customWidth="1"/>
    <col min="4867" max="4873" width="22.33203125" style="298" customWidth="1"/>
    <col min="4874" max="5120" width="9.33203125" style="298"/>
    <col min="5121" max="5121" width="9.5" style="298" customWidth="1"/>
    <col min="5122" max="5122" width="95.6640625" style="298" customWidth="1"/>
    <col min="5123" max="5129" width="22.33203125" style="298" customWidth="1"/>
    <col min="5130" max="5376" width="9.33203125" style="298"/>
    <col min="5377" max="5377" width="9.5" style="298" customWidth="1"/>
    <col min="5378" max="5378" width="95.6640625" style="298" customWidth="1"/>
    <col min="5379" max="5385" width="22.33203125" style="298" customWidth="1"/>
    <col min="5386" max="5632" width="9.33203125" style="298"/>
    <col min="5633" max="5633" width="9.5" style="298" customWidth="1"/>
    <col min="5634" max="5634" width="95.6640625" style="298" customWidth="1"/>
    <col min="5635" max="5641" width="22.33203125" style="298" customWidth="1"/>
    <col min="5642" max="5888" width="9.33203125" style="298"/>
    <col min="5889" max="5889" width="9.5" style="298" customWidth="1"/>
    <col min="5890" max="5890" width="95.6640625" style="298" customWidth="1"/>
    <col min="5891" max="5897" width="22.33203125" style="298" customWidth="1"/>
    <col min="5898" max="6144" width="9.33203125" style="298"/>
    <col min="6145" max="6145" width="9.5" style="298" customWidth="1"/>
    <col min="6146" max="6146" width="95.6640625" style="298" customWidth="1"/>
    <col min="6147" max="6153" width="22.33203125" style="298" customWidth="1"/>
    <col min="6154" max="6400" width="9.33203125" style="298"/>
    <col min="6401" max="6401" width="9.5" style="298" customWidth="1"/>
    <col min="6402" max="6402" width="95.6640625" style="298" customWidth="1"/>
    <col min="6403" max="6409" width="22.33203125" style="298" customWidth="1"/>
    <col min="6410" max="6656" width="9.33203125" style="298"/>
    <col min="6657" max="6657" width="9.5" style="298" customWidth="1"/>
    <col min="6658" max="6658" width="95.6640625" style="298" customWidth="1"/>
    <col min="6659" max="6665" width="22.33203125" style="298" customWidth="1"/>
    <col min="6666" max="6912" width="9.33203125" style="298"/>
    <col min="6913" max="6913" width="9.5" style="298" customWidth="1"/>
    <col min="6914" max="6914" width="95.6640625" style="298" customWidth="1"/>
    <col min="6915" max="6921" width="22.33203125" style="298" customWidth="1"/>
    <col min="6922" max="7168" width="9.33203125" style="298"/>
    <col min="7169" max="7169" width="9.5" style="298" customWidth="1"/>
    <col min="7170" max="7170" width="95.6640625" style="298" customWidth="1"/>
    <col min="7171" max="7177" width="22.33203125" style="298" customWidth="1"/>
    <col min="7178" max="7424" width="9.33203125" style="298"/>
    <col min="7425" max="7425" width="9.5" style="298" customWidth="1"/>
    <col min="7426" max="7426" width="95.6640625" style="298" customWidth="1"/>
    <col min="7427" max="7433" width="22.33203125" style="298" customWidth="1"/>
    <col min="7434" max="7680" width="9.33203125" style="298"/>
    <col min="7681" max="7681" width="9.5" style="298" customWidth="1"/>
    <col min="7682" max="7682" width="95.6640625" style="298" customWidth="1"/>
    <col min="7683" max="7689" width="22.33203125" style="298" customWidth="1"/>
    <col min="7690" max="7936" width="9.33203125" style="298"/>
    <col min="7937" max="7937" width="9.5" style="298" customWidth="1"/>
    <col min="7938" max="7938" width="95.6640625" style="298" customWidth="1"/>
    <col min="7939" max="7945" width="22.33203125" style="298" customWidth="1"/>
    <col min="7946" max="8192" width="9.33203125" style="298"/>
    <col min="8193" max="8193" width="9.5" style="298" customWidth="1"/>
    <col min="8194" max="8194" width="95.6640625" style="298" customWidth="1"/>
    <col min="8195" max="8201" width="22.33203125" style="298" customWidth="1"/>
    <col min="8202" max="8448" width="9.33203125" style="298"/>
    <col min="8449" max="8449" width="9.5" style="298" customWidth="1"/>
    <col min="8450" max="8450" width="95.6640625" style="298" customWidth="1"/>
    <col min="8451" max="8457" width="22.33203125" style="298" customWidth="1"/>
    <col min="8458" max="8704" width="9.33203125" style="298"/>
    <col min="8705" max="8705" width="9.5" style="298" customWidth="1"/>
    <col min="8706" max="8706" width="95.6640625" style="298" customWidth="1"/>
    <col min="8707" max="8713" width="22.33203125" style="298" customWidth="1"/>
    <col min="8714" max="8960" width="9.33203125" style="298"/>
    <col min="8961" max="8961" width="9.5" style="298" customWidth="1"/>
    <col min="8962" max="8962" width="95.6640625" style="298" customWidth="1"/>
    <col min="8963" max="8969" width="22.33203125" style="298" customWidth="1"/>
    <col min="8970" max="9216" width="9.33203125" style="298"/>
    <col min="9217" max="9217" width="9.5" style="298" customWidth="1"/>
    <col min="9218" max="9218" width="95.6640625" style="298" customWidth="1"/>
    <col min="9219" max="9225" width="22.33203125" style="298" customWidth="1"/>
    <col min="9226" max="9472" width="9.33203125" style="298"/>
    <col min="9473" max="9473" width="9.5" style="298" customWidth="1"/>
    <col min="9474" max="9474" width="95.6640625" style="298" customWidth="1"/>
    <col min="9475" max="9481" width="22.33203125" style="298" customWidth="1"/>
    <col min="9482" max="9728" width="9.33203125" style="298"/>
    <col min="9729" max="9729" width="9.5" style="298" customWidth="1"/>
    <col min="9730" max="9730" width="95.6640625" style="298" customWidth="1"/>
    <col min="9731" max="9737" width="22.33203125" style="298" customWidth="1"/>
    <col min="9738" max="9984" width="9.33203125" style="298"/>
    <col min="9985" max="9985" width="9.5" style="298" customWidth="1"/>
    <col min="9986" max="9986" width="95.6640625" style="298" customWidth="1"/>
    <col min="9987" max="9993" width="22.33203125" style="298" customWidth="1"/>
    <col min="9994" max="10240" width="9.33203125" style="298"/>
    <col min="10241" max="10241" width="9.5" style="298" customWidth="1"/>
    <col min="10242" max="10242" width="95.6640625" style="298" customWidth="1"/>
    <col min="10243" max="10249" width="22.33203125" style="298" customWidth="1"/>
    <col min="10250" max="10496" width="9.33203125" style="298"/>
    <col min="10497" max="10497" width="9.5" style="298" customWidth="1"/>
    <col min="10498" max="10498" width="95.6640625" style="298" customWidth="1"/>
    <col min="10499" max="10505" width="22.33203125" style="298" customWidth="1"/>
    <col min="10506" max="10752" width="9.33203125" style="298"/>
    <col min="10753" max="10753" width="9.5" style="298" customWidth="1"/>
    <col min="10754" max="10754" width="95.6640625" style="298" customWidth="1"/>
    <col min="10755" max="10761" width="22.33203125" style="298" customWidth="1"/>
    <col min="10762" max="11008" width="9.33203125" style="298"/>
    <col min="11009" max="11009" width="9.5" style="298" customWidth="1"/>
    <col min="11010" max="11010" width="95.6640625" style="298" customWidth="1"/>
    <col min="11011" max="11017" width="22.33203125" style="298" customWidth="1"/>
    <col min="11018" max="11264" width="9.33203125" style="298"/>
    <col min="11265" max="11265" width="9.5" style="298" customWidth="1"/>
    <col min="11266" max="11266" width="95.6640625" style="298" customWidth="1"/>
    <col min="11267" max="11273" width="22.33203125" style="298" customWidth="1"/>
    <col min="11274" max="11520" width="9.33203125" style="298"/>
    <col min="11521" max="11521" width="9.5" style="298" customWidth="1"/>
    <col min="11522" max="11522" width="95.6640625" style="298" customWidth="1"/>
    <col min="11523" max="11529" width="22.33203125" style="298" customWidth="1"/>
    <col min="11530" max="11776" width="9.33203125" style="298"/>
    <col min="11777" max="11777" width="9.5" style="298" customWidth="1"/>
    <col min="11778" max="11778" width="95.6640625" style="298" customWidth="1"/>
    <col min="11779" max="11785" width="22.33203125" style="298" customWidth="1"/>
    <col min="11786" max="12032" width="9.33203125" style="298"/>
    <col min="12033" max="12033" width="9.5" style="298" customWidth="1"/>
    <col min="12034" max="12034" width="95.6640625" style="298" customWidth="1"/>
    <col min="12035" max="12041" width="22.33203125" style="298" customWidth="1"/>
    <col min="12042" max="12288" width="9.33203125" style="298"/>
    <col min="12289" max="12289" width="9.5" style="298" customWidth="1"/>
    <col min="12290" max="12290" width="95.6640625" style="298" customWidth="1"/>
    <col min="12291" max="12297" width="22.33203125" style="298" customWidth="1"/>
    <col min="12298" max="12544" width="9.33203125" style="298"/>
    <col min="12545" max="12545" width="9.5" style="298" customWidth="1"/>
    <col min="12546" max="12546" width="95.6640625" style="298" customWidth="1"/>
    <col min="12547" max="12553" width="22.33203125" style="298" customWidth="1"/>
    <col min="12554" max="12800" width="9.33203125" style="298"/>
    <col min="12801" max="12801" width="9.5" style="298" customWidth="1"/>
    <col min="12802" max="12802" width="95.6640625" style="298" customWidth="1"/>
    <col min="12803" max="12809" width="22.33203125" style="298" customWidth="1"/>
    <col min="12810" max="13056" width="9.33203125" style="298"/>
    <col min="13057" max="13057" width="9.5" style="298" customWidth="1"/>
    <col min="13058" max="13058" width="95.6640625" style="298" customWidth="1"/>
    <col min="13059" max="13065" width="22.33203125" style="298" customWidth="1"/>
    <col min="13066" max="13312" width="9.33203125" style="298"/>
    <col min="13313" max="13313" width="9.5" style="298" customWidth="1"/>
    <col min="13314" max="13314" width="95.6640625" style="298" customWidth="1"/>
    <col min="13315" max="13321" width="22.33203125" style="298" customWidth="1"/>
    <col min="13322" max="13568" width="9.33203125" style="298"/>
    <col min="13569" max="13569" width="9.5" style="298" customWidth="1"/>
    <col min="13570" max="13570" width="95.6640625" style="298" customWidth="1"/>
    <col min="13571" max="13577" width="22.33203125" style="298" customWidth="1"/>
    <col min="13578" max="13824" width="9.33203125" style="298"/>
    <col min="13825" max="13825" width="9.5" style="298" customWidth="1"/>
    <col min="13826" max="13826" width="95.6640625" style="298" customWidth="1"/>
    <col min="13827" max="13833" width="22.33203125" style="298" customWidth="1"/>
    <col min="13834" max="14080" width="9.33203125" style="298"/>
    <col min="14081" max="14081" width="9.5" style="298" customWidth="1"/>
    <col min="14082" max="14082" width="95.6640625" style="298" customWidth="1"/>
    <col min="14083" max="14089" width="22.33203125" style="298" customWidth="1"/>
    <col min="14090" max="14336" width="9.33203125" style="298"/>
    <col min="14337" max="14337" width="9.5" style="298" customWidth="1"/>
    <col min="14338" max="14338" width="95.6640625" style="298" customWidth="1"/>
    <col min="14339" max="14345" width="22.33203125" style="298" customWidth="1"/>
    <col min="14346" max="14592" width="9.33203125" style="298"/>
    <col min="14593" max="14593" width="9.5" style="298" customWidth="1"/>
    <col min="14594" max="14594" width="95.6640625" style="298" customWidth="1"/>
    <col min="14595" max="14601" width="22.33203125" style="298" customWidth="1"/>
    <col min="14602" max="14848" width="9.33203125" style="298"/>
    <col min="14849" max="14849" width="9.5" style="298" customWidth="1"/>
    <col min="14850" max="14850" width="95.6640625" style="298" customWidth="1"/>
    <col min="14851" max="14857" width="22.33203125" style="298" customWidth="1"/>
    <col min="14858" max="15104" width="9.33203125" style="298"/>
    <col min="15105" max="15105" width="9.5" style="298" customWidth="1"/>
    <col min="15106" max="15106" width="95.6640625" style="298" customWidth="1"/>
    <col min="15107" max="15113" width="22.33203125" style="298" customWidth="1"/>
    <col min="15114" max="15360" width="9.33203125" style="298"/>
    <col min="15361" max="15361" width="9.5" style="298" customWidth="1"/>
    <col min="15362" max="15362" width="95.6640625" style="298" customWidth="1"/>
    <col min="15363" max="15369" width="22.33203125" style="298" customWidth="1"/>
    <col min="15370" max="15616" width="9.33203125" style="298"/>
    <col min="15617" max="15617" width="9.5" style="298" customWidth="1"/>
    <col min="15618" max="15618" width="95.6640625" style="298" customWidth="1"/>
    <col min="15619" max="15625" width="22.33203125" style="298" customWidth="1"/>
    <col min="15626" max="15872" width="9.33203125" style="298"/>
    <col min="15873" max="15873" width="9.5" style="298" customWidth="1"/>
    <col min="15874" max="15874" width="95.6640625" style="298" customWidth="1"/>
    <col min="15875" max="15881" width="22.33203125" style="298" customWidth="1"/>
    <col min="15882" max="16128" width="9.33203125" style="298"/>
    <col min="16129" max="16129" width="9.5" style="298" customWidth="1"/>
    <col min="16130" max="16130" width="95.6640625" style="298" customWidth="1"/>
    <col min="16131" max="16137" width="22.33203125" style="298" customWidth="1"/>
    <col min="16138" max="16384" width="9.33203125" style="298"/>
  </cols>
  <sheetData>
    <row r="1" spans="1:9">
      <c r="A1" s="468" t="s">
        <v>475</v>
      </c>
      <c r="B1" s="469"/>
      <c r="C1" s="469"/>
      <c r="D1" s="469"/>
      <c r="E1" s="469"/>
      <c r="F1" s="469"/>
      <c r="G1" s="469"/>
      <c r="H1" s="469"/>
      <c r="I1" s="469"/>
    </row>
    <row r="2" spans="1:9" ht="105">
      <c r="A2" s="306" t="s">
        <v>236</v>
      </c>
      <c r="B2" s="306" t="s">
        <v>57</v>
      </c>
      <c r="C2" s="306" t="s">
        <v>340</v>
      </c>
      <c r="D2" s="306" t="s">
        <v>341</v>
      </c>
      <c r="E2" s="306" t="s">
        <v>476</v>
      </c>
      <c r="F2" s="306" t="s">
        <v>477</v>
      </c>
      <c r="G2" s="306" t="s">
        <v>478</v>
      </c>
      <c r="H2" s="306" t="s">
        <v>479</v>
      </c>
      <c r="I2" s="306" t="s">
        <v>342</v>
      </c>
    </row>
    <row r="3" spans="1:9" ht="15">
      <c r="A3" s="306">
        <v>2</v>
      </c>
      <c r="B3" s="306">
        <v>3</v>
      </c>
      <c r="C3" s="306">
        <v>4</v>
      </c>
      <c r="D3" s="306">
        <v>5</v>
      </c>
      <c r="E3" s="306">
        <v>6</v>
      </c>
      <c r="F3" s="306">
        <v>7</v>
      </c>
      <c r="G3" s="306">
        <v>8</v>
      </c>
      <c r="H3" s="306">
        <v>9</v>
      </c>
      <c r="I3" s="306">
        <v>10</v>
      </c>
    </row>
    <row r="4" spans="1:9">
      <c r="A4" s="307" t="s">
        <v>140</v>
      </c>
      <c r="B4" s="308" t="s">
        <v>366</v>
      </c>
      <c r="C4" s="309">
        <v>148657</v>
      </c>
      <c r="D4" s="309">
        <v>194574</v>
      </c>
      <c r="E4" s="309">
        <v>0</v>
      </c>
      <c r="F4" s="309">
        <v>151892</v>
      </c>
      <c r="G4" s="309">
        <v>16538</v>
      </c>
      <c r="H4" s="309">
        <v>0</v>
      </c>
      <c r="I4" s="309">
        <v>151892</v>
      </c>
    </row>
    <row r="5" spans="1:9">
      <c r="A5" s="307" t="s">
        <v>148</v>
      </c>
      <c r="B5" s="308" t="s">
        <v>367</v>
      </c>
      <c r="C5" s="309">
        <v>0</v>
      </c>
      <c r="D5" s="309">
        <v>849</v>
      </c>
      <c r="E5" s="309">
        <v>0</v>
      </c>
      <c r="F5" s="309">
        <v>849</v>
      </c>
      <c r="G5" s="309">
        <v>0</v>
      </c>
      <c r="H5" s="309">
        <v>0</v>
      </c>
      <c r="I5" s="309">
        <v>849</v>
      </c>
    </row>
    <row r="6" spans="1:9">
      <c r="A6" s="307" t="s">
        <v>190</v>
      </c>
      <c r="B6" s="308" t="s">
        <v>368</v>
      </c>
      <c r="C6" s="309">
        <v>900</v>
      </c>
      <c r="D6" s="309">
        <v>900</v>
      </c>
      <c r="E6" s="309">
        <v>0</v>
      </c>
      <c r="F6" s="309">
        <v>897</v>
      </c>
      <c r="G6" s="309">
        <v>0</v>
      </c>
      <c r="H6" s="309">
        <v>0</v>
      </c>
      <c r="I6" s="309">
        <v>897</v>
      </c>
    </row>
    <row r="7" spans="1:9">
      <c r="A7" s="307" t="s">
        <v>191</v>
      </c>
      <c r="B7" s="308" t="s">
        <v>369</v>
      </c>
      <c r="C7" s="309">
        <v>2600</v>
      </c>
      <c r="D7" s="309">
        <v>2816</v>
      </c>
      <c r="E7" s="309">
        <v>0</v>
      </c>
      <c r="F7" s="309">
        <v>2094</v>
      </c>
      <c r="G7" s="309">
        <v>0</v>
      </c>
      <c r="H7" s="309">
        <v>0</v>
      </c>
      <c r="I7" s="309">
        <v>2094</v>
      </c>
    </row>
    <row r="8" spans="1:9">
      <c r="A8" s="307" t="s">
        <v>193</v>
      </c>
      <c r="B8" s="308" t="s">
        <v>370</v>
      </c>
      <c r="C8" s="309">
        <v>0</v>
      </c>
      <c r="D8" s="309">
        <v>174</v>
      </c>
      <c r="E8" s="309">
        <v>0</v>
      </c>
      <c r="F8" s="309">
        <v>174</v>
      </c>
      <c r="G8" s="309">
        <v>0</v>
      </c>
      <c r="H8" s="309">
        <v>0</v>
      </c>
      <c r="I8" s="309">
        <v>174</v>
      </c>
    </row>
    <row r="9" spans="1:9">
      <c r="A9" s="307" t="s">
        <v>194</v>
      </c>
      <c r="B9" s="308" t="s">
        <v>371</v>
      </c>
      <c r="C9" s="309">
        <v>1010</v>
      </c>
      <c r="D9" s="309">
        <v>0</v>
      </c>
      <c r="E9" s="309">
        <v>0</v>
      </c>
      <c r="F9" s="309">
        <v>0</v>
      </c>
      <c r="G9" s="309">
        <v>0</v>
      </c>
      <c r="H9" s="309">
        <v>0</v>
      </c>
      <c r="I9" s="309">
        <v>0</v>
      </c>
    </row>
    <row r="10" spans="1:9">
      <c r="A10" s="307" t="s">
        <v>197</v>
      </c>
      <c r="B10" s="308" t="s">
        <v>480</v>
      </c>
      <c r="C10" s="309">
        <v>1990</v>
      </c>
      <c r="D10" s="309">
        <v>502</v>
      </c>
      <c r="E10" s="309">
        <v>0</v>
      </c>
      <c r="F10" s="309">
        <v>502</v>
      </c>
      <c r="G10" s="309">
        <v>0</v>
      </c>
      <c r="H10" s="309">
        <v>0</v>
      </c>
      <c r="I10" s="309">
        <v>502</v>
      </c>
    </row>
    <row r="11" spans="1:9">
      <c r="A11" s="310" t="s">
        <v>199</v>
      </c>
      <c r="B11" s="311" t="s">
        <v>372</v>
      </c>
      <c r="C11" s="312">
        <v>155157</v>
      </c>
      <c r="D11" s="312">
        <v>199815</v>
      </c>
      <c r="E11" s="312">
        <v>0</v>
      </c>
      <c r="F11" s="312">
        <v>156408</v>
      </c>
      <c r="G11" s="312">
        <v>16538</v>
      </c>
      <c r="H11" s="312">
        <v>0</v>
      </c>
      <c r="I11" s="312">
        <v>156408</v>
      </c>
    </row>
    <row r="12" spans="1:9">
      <c r="A12" s="307" t="s">
        <v>200</v>
      </c>
      <c r="B12" s="308" t="s">
        <v>373</v>
      </c>
      <c r="C12" s="309">
        <v>9000</v>
      </c>
      <c r="D12" s="309">
        <v>1437</v>
      </c>
      <c r="E12" s="309">
        <v>0</v>
      </c>
      <c r="F12" s="309">
        <v>109</v>
      </c>
      <c r="G12" s="309">
        <v>0</v>
      </c>
      <c r="H12" s="309">
        <v>0</v>
      </c>
      <c r="I12" s="309">
        <v>109</v>
      </c>
    </row>
    <row r="13" spans="1:9" ht="25.5">
      <c r="A13" s="307" t="s">
        <v>201</v>
      </c>
      <c r="B13" s="308" t="s">
        <v>374</v>
      </c>
      <c r="C13" s="309">
        <v>0</v>
      </c>
      <c r="D13" s="309">
        <v>2074</v>
      </c>
      <c r="E13" s="309">
        <v>0</v>
      </c>
      <c r="F13" s="309">
        <v>2074</v>
      </c>
      <c r="G13" s="309">
        <v>0</v>
      </c>
      <c r="H13" s="309">
        <v>0</v>
      </c>
      <c r="I13" s="309">
        <v>2074</v>
      </c>
    </row>
    <row r="14" spans="1:9">
      <c r="A14" s="307" t="s">
        <v>202</v>
      </c>
      <c r="B14" s="308" t="s">
        <v>375</v>
      </c>
      <c r="C14" s="309">
        <v>7312</v>
      </c>
      <c r="D14" s="309">
        <v>50</v>
      </c>
      <c r="E14" s="309">
        <v>0</v>
      </c>
      <c r="F14" s="309">
        <v>10</v>
      </c>
      <c r="G14" s="309">
        <v>0</v>
      </c>
      <c r="H14" s="309">
        <v>0</v>
      </c>
      <c r="I14" s="309">
        <v>10</v>
      </c>
    </row>
    <row r="15" spans="1:9">
      <c r="A15" s="310" t="s">
        <v>203</v>
      </c>
      <c r="B15" s="311" t="s">
        <v>376</v>
      </c>
      <c r="C15" s="312">
        <v>16312</v>
      </c>
      <c r="D15" s="312">
        <v>3561</v>
      </c>
      <c r="E15" s="312">
        <v>0</v>
      </c>
      <c r="F15" s="312">
        <v>2193</v>
      </c>
      <c r="G15" s="312">
        <v>0</v>
      </c>
      <c r="H15" s="312">
        <v>0</v>
      </c>
      <c r="I15" s="312">
        <v>2193</v>
      </c>
    </row>
    <row r="16" spans="1:9">
      <c r="A16" s="310" t="s">
        <v>204</v>
      </c>
      <c r="B16" s="311" t="s">
        <v>481</v>
      </c>
      <c r="C16" s="312">
        <v>171469</v>
      </c>
      <c r="D16" s="312">
        <v>203376</v>
      </c>
      <c r="E16" s="312">
        <v>0</v>
      </c>
      <c r="F16" s="312">
        <v>158601</v>
      </c>
      <c r="G16" s="312">
        <v>16538</v>
      </c>
      <c r="H16" s="312">
        <v>0</v>
      </c>
      <c r="I16" s="312">
        <v>158601</v>
      </c>
    </row>
    <row r="17" spans="1:9" ht="25.5">
      <c r="A17" s="310" t="s">
        <v>205</v>
      </c>
      <c r="B17" s="311" t="s">
        <v>377</v>
      </c>
      <c r="C17" s="312">
        <v>33141</v>
      </c>
      <c r="D17" s="312">
        <v>37006</v>
      </c>
      <c r="E17" s="312">
        <v>0</v>
      </c>
      <c r="F17" s="312">
        <v>34010</v>
      </c>
      <c r="G17" s="312">
        <v>3509</v>
      </c>
      <c r="H17" s="312">
        <v>0</v>
      </c>
      <c r="I17" s="312">
        <v>34010</v>
      </c>
    </row>
    <row r="18" spans="1:9">
      <c r="A18" s="307" t="s">
        <v>206</v>
      </c>
      <c r="B18" s="308" t="s">
        <v>378</v>
      </c>
      <c r="C18" s="309">
        <v>0</v>
      </c>
      <c r="D18" s="309">
        <v>0</v>
      </c>
      <c r="E18" s="309">
        <v>0</v>
      </c>
      <c r="F18" s="309">
        <v>0</v>
      </c>
      <c r="G18" s="309">
        <v>0</v>
      </c>
      <c r="H18" s="309">
        <v>0</v>
      </c>
      <c r="I18" s="309">
        <v>33127</v>
      </c>
    </row>
    <row r="19" spans="1:9">
      <c r="A19" s="307" t="s">
        <v>209</v>
      </c>
      <c r="B19" s="308" t="s">
        <v>379</v>
      </c>
      <c r="C19" s="309">
        <v>0</v>
      </c>
      <c r="D19" s="309">
        <v>0</v>
      </c>
      <c r="E19" s="309">
        <v>0</v>
      </c>
      <c r="F19" s="309">
        <v>0</v>
      </c>
      <c r="G19" s="309">
        <v>0</v>
      </c>
      <c r="H19" s="309">
        <v>0</v>
      </c>
      <c r="I19" s="309">
        <v>279</v>
      </c>
    </row>
    <row r="20" spans="1:9">
      <c r="A20" s="307" t="s">
        <v>210</v>
      </c>
      <c r="B20" s="308" t="s">
        <v>380</v>
      </c>
      <c r="C20" s="309">
        <v>0</v>
      </c>
      <c r="D20" s="309">
        <v>0</v>
      </c>
      <c r="E20" s="309">
        <v>0</v>
      </c>
      <c r="F20" s="309">
        <v>0</v>
      </c>
      <c r="G20" s="309">
        <v>0</v>
      </c>
      <c r="H20" s="309">
        <v>0</v>
      </c>
      <c r="I20" s="309">
        <v>285</v>
      </c>
    </row>
    <row r="21" spans="1:9" ht="25.5">
      <c r="A21" s="307" t="s">
        <v>211</v>
      </c>
      <c r="B21" s="308" t="s">
        <v>381</v>
      </c>
      <c r="C21" s="309">
        <v>0</v>
      </c>
      <c r="D21" s="309">
        <v>0</v>
      </c>
      <c r="E21" s="309">
        <v>0</v>
      </c>
      <c r="F21" s="309">
        <v>0</v>
      </c>
      <c r="G21" s="309">
        <v>0</v>
      </c>
      <c r="H21" s="309">
        <v>0</v>
      </c>
      <c r="I21" s="309">
        <v>319</v>
      </c>
    </row>
    <row r="22" spans="1:9">
      <c r="A22" s="307" t="s">
        <v>213</v>
      </c>
      <c r="B22" s="308" t="s">
        <v>382</v>
      </c>
      <c r="C22" s="309">
        <v>2060</v>
      </c>
      <c r="D22" s="309">
        <v>1708</v>
      </c>
      <c r="E22" s="309">
        <v>0</v>
      </c>
      <c r="F22" s="309">
        <v>1518</v>
      </c>
      <c r="G22" s="309">
        <v>0</v>
      </c>
      <c r="H22" s="309">
        <v>0</v>
      </c>
      <c r="I22" s="309">
        <v>1518</v>
      </c>
    </row>
    <row r="23" spans="1:9">
      <c r="A23" s="307" t="s">
        <v>214</v>
      </c>
      <c r="B23" s="308" t="s">
        <v>383</v>
      </c>
      <c r="C23" s="309">
        <v>31290</v>
      </c>
      <c r="D23" s="309">
        <v>14999</v>
      </c>
      <c r="E23" s="309">
        <v>0</v>
      </c>
      <c r="F23" s="309">
        <v>13824</v>
      </c>
      <c r="G23" s="309">
        <v>0</v>
      </c>
      <c r="H23" s="309">
        <v>0</v>
      </c>
      <c r="I23" s="309">
        <v>13824</v>
      </c>
    </row>
    <row r="24" spans="1:9">
      <c r="A24" s="310" t="s">
        <v>215</v>
      </c>
      <c r="B24" s="311" t="s">
        <v>384</v>
      </c>
      <c r="C24" s="312">
        <v>33350</v>
      </c>
      <c r="D24" s="312">
        <v>16707</v>
      </c>
      <c r="E24" s="312">
        <v>0</v>
      </c>
      <c r="F24" s="312">
        <v>15342</v>
      </c>
      <c r="G24" s="312">
        <v>0</v>
      </c>
      <c r="H24" s="312">
        <v>0</v>
      </c>
      <c r="I24" s="312">
        <v>15342</v>
      </c>
    </row>
    <row r="25" spans="1:9">
      <c r="A25" s="307" t="s">
        <v>216</v>
      </c>
      <c r="B25" s="308" t="s">
        <v>385</v>
      </c>
      <c r="C25" s="309">
        <v>320</v>
      </c>
      <c r="D25" s="309">
        <v>246</v>
      </c>
      <c r="E25" s="309">
        <v>0</v>
      </c>
      <c r="F25" s="309">
        <v>246</v>
      </c>
      <c r="G25" s="309">
        <v>0</v>
      </c>
      <c r="H25" s="309">
        <v>0</v>
      </c>
      <c r="I25" s="309">
        <v>246</v>
      </c>
    </row>
    <row r="26" spans="1:9">
      <c r="A26" s="307" t="s">
        <v>217</v>
      </c>
      <c r="B26" s="308" t="s">
        <v>386</v>
      </c>
      <c r="C26" s="309">
        <v>1340</v>
      </c>
      <c r="D26" s="309">
        <v>1018</v>
      </c>
      <c r="E26" s="309">
        <v>0</v>
      </c>
      <c r="F26" s="309">
        <v>1018</v>
      </c>
      <c r="G26" s="309">
        <v>0</v>
      </c>
      <c r="H26" s="309">
        <v>0</v>
      </c>
      <c r="I26" s="309">
        <v>1018</v>
      </c>
    </row>
    <row r="27" spans="1:9">
      <c r="A27" s="310" t="s">
        <v>218</v>
      </c>
      <c r="B27" s="311" t="s">
        <v>387</v>
      </c>
      <c r="C27" s="312">
        <v>1660</v>
      </c>
      <c r="D27" s="312">
        <v>1264</v>
      </c>
      <c r="E27" s="312">
        <v>0</v>
      </c>
      <c r="F27" s="312">
        <v>1264</v>
      </c>
      <c r="G27" s="312">
        <v>0</v>
      </c>
      <c r="H27" s="312">
        <v>0</v>
      </c>
      <c r="I27" s="312">
        <v>1264</v>
      </c>
    </row>
    <row r="28" spans="1:9">
      <c r="A28" s="307" t="s">
        <v>219</v>
      </c>
      <c r="B28" s="308" t="s">
        <v>388</v>
      </c>
      <c r="C28" s="309">
        <v>9756</v>
      </c>
      <c r="D28" s="309">
        <v>12608</v>
      </c>
      <c r="E28" s="309">
        <v>0</v>
      </c>
      <c r="F28" s="309">
        <v>10076</v>
      </c>
      <c r="G28" s="309">
        <v>2607</v>
      </c>
      <c r="H28" s="309">
        <v>0</v>
      </c>
      <c r="I28" s="309">
        <v>10076</v>
      </c>
    </row>
    <row r="29" spans="1:9">
      <c r="A29" s="307" t="s">
        <v>220</v>
      </c>
      <c r="B29" s="308" t="s">
        <v>389</v>
      </c>
      <c r="C29" s="309">
        <v>2400</v>
      </c>
      <c r="D29" s="309">
        <v>3037</v>
      </c>
      <c r="E29" s="309">
        <v>0</v>
      </c>
      <c r="F29" s="309">
        <v>3037</v>
      </c>
      <c r="G29" s="309">
        <v>0</v>
      </c>
      <c r="H29" s="309">
        <v>0</v>
      </c>
      <c r="I29" s="309">
        <v>3037</v>
      </c>
    </row>
    <row r="30" spans="1:9">
      <c r="A30" s="307" t="s">
        <v>221</v>
      </c>
      <c r="B30" s="308" t="s">
        <v>390</v>
      </c>
      <c r="C30" s="309">
        <v>0</v>
      </c>
      <c r="D30" s="309">
        <v>1600</v>
      </c>
      <c r="E30" s="309">
        <v>0</v>
      </c>
      <c r="F30" s="309">
        <v>1600</v>
      </c>
      <c r="G30" s="309">
        <v>0</v>
      </c>
      <c r="H30" s="309">
        <v>0</v>
      </c>
      <c r="I30" s="309">
        <v>1600</v>
      </c>
    </row>
    <row r="31" spans="1:9">
      <c r="A31" s="307" t="s">
        <v>223</v>
      </c>
      <c r="B31" s="308" t="s">
        <v>391</v>
      </c>
      <c r="C31" s="309">
        <v>4066</v>
      </c>
      <c r="D31" s="309">
        <v>2571</v>
      </c>
      <c r="E31" s="309">
        <v>0</v>
      </c>
      <c r="F31" s="309">
        <v>2571</v>
      </c>
      <c r="G31" s="309">
        <v>0</v>
      </c>
      <c r="H31" s="309">
        <v>0</v>
      </c>
      <c r="I31" s="309">
        <v>2571</v>
      </c>
    </row>
    <row r="32" spans="1:9">
      <c r="A32" s="307" t="s">
        <v>240</v>
      </c>
      <c r="B32" s="308" t="s">
        <v>392</v>
      </c>
      <c r="C32" s="309">
        <v>7500</v>
      </c>
      <c r="D32" s="309">
        <v>0</v>
      </c>
      <c r="E32" s="309">
        <v>0</v>
      </c>
      <c r="F32" s="309">
        <v>0</v>
      </c>
      <c r="G32" s="309">
        <v>0</v>
      </c>
      <c r="H32" s="309">
        <v>0</v>
      </c>
      <c r="I32" s="309">
        <v>0</v>
      </c>
    </row>
    <row r="33" spans="1:9">
      <c r="A33" s="307" t="s">
        <v>241</v>
      </c>
      <c r="B33" s="308" t="s">
        <v>393</v>
      </c>
      <c r="C33" s="309">
        <v>13400</v>
      </c>
      <c r="D33" s="309">
        <v>20312</v>
      </c>
      <c r="E33" s="309">
        <v>0</v>
      </c>
      <c r="F33" s="309">
        <v>20312</v>
      </c>
      <c r="G33" s="309">
        <v>0</v>
      </c>
      <c r="H33" s="309">
        <v>0</v>
      </c>
      <c r="I33" s="309">
        <v>20312</v>
      </c>
    </row>
    <row r="34" spans="1:9">
      <c r="A34" s="307" t="s">
        <v>242</v>
      </c>
      <c r="B34" s="308" t="s">
        <v>394</v>
      </c>
      <c r="C34" s="309">
        <v>16480</v>
      </c>
      <c r="D34" s="309">
        <v>18639</v>
      </c>
      <c r="E34" s="309">
        <v>0</v>
      </c>
      <c r="F34" s="309">
        <v>18639</v>
      </c>
      <c r="G34" s="309">
        <v>0</v>
      </c>
      <c r="H34" s="309">
        <v>0</v>
      </c>
      <c r="I34" s="309">
        <v>18639</v>
      </c>
    </row>
    <row r="35" spans="1:9">
      <c r="A35" s="310" t="s">
        <v>243</v>
      </c>
      <c r="B35" s="311" t="s">
        <v>395</v>
      </c>
      <c r="C35" s="312">
        <v>53602</v>
      </c>
      <c r="D35" s="312">
        <v>58767</v>
      </c>
      <c r="E35" s="312">
        <v>0</v>
      </c>
      <c r="F35" s="312">
        <v>56235</v>
      </c>
      <c r="G35" s="312">
        <v>2607</v>
      </c>
      <c r="H35" s="312">
        <v>0</v>
      </c>
      <c r="I35" s="312">
        <v>56235</v>
      </c>
    </row>
    <row r="36" spans="1:9">
      <c r="A36" s="307" t="s">
        <v>244</v>
      </c>
      <c r="B36" s="308" t="s">
        <v>396</v>
      </c>
      <c r="C36" s="309">
        <v>850</v>
      </c>
      <c r="D36" s="309">
        <v>575</v>
      </c>
      <c r="E36" s="309">
        <v>0</v>
      </c>
      <c r="F36" s="309">
        <v>575</v>
      </c>
      <c r="G36" s="309">
        <v>0</v>
      </c>
      <c r="H36" s="309">
        <v>0</v>
      </c>
      <c r="I36" s="309">
        <v>575</v>
      </c>
    </row>
    <row r="37" spans="1:9">
      <c r="A37" s="310" t="s">
        <v>246</v>
      </c>
      <c r="B37" s="311" t="s">
        <v>397</v>
      </c>
      <c r="C37" s="312">
        <v>850</v>
      </c>
      <c r="D37" s="312">
        <v>575</v>
      </c>
      <c r="E37" s="312">
        <v>0</v>
      </c>
      <c r="F37" s="312">
        <v>575</v>
      </c>
      <c r="G37" s="312">
        <v>0</v>
      </c>
      <c r="H37" s="312">
        <v>0</v>
      </c>
      <c r="I37" s="312">
        <v>575</v>
      </c>
    </row>
    <row r="38" spans="1:9">
      <c r="A38" s="307" t="s">
        <v>247</v>
      </c>
      <c r="B38" s="308" t="s">
        <v>398</v>
      </c>
      <c r="C38" s="309">
        <v>29584</v>
      </c>
      <c r="D38" s="309">
        <v>23124</v>
      </c>
      <c r="E38" s="309">
        <v>0</v>
      </c>
      <c r="F38" s="309">
        <v>15242</v>
      </c>
      <c r="G38" s="309">
        <v>704</v>
      </c>
      <c r="H38" s="309">
        <v>0</v>
      </c>
      <c r="I38" s="309">
        <v>15242</v>
      </c>
    </row>
    <row r="39" spans="1:9">
      <c r="A39" s="307" t="s">
        <v>248</v>
      </c>
      <c r="B39" s="308" t="s">
        <v>399</v>
      </c>
      <c r="C39" s="309">
        <v>0</v>
      </c>
      <c r="D39" s="309">
        <v>895</v>
      </c>
      <c r="E39" s="309">
        <v>0</v>
      </c>
      <c r="F39" s="309">
        <v>895</v>
      </c>
      <c r="G39" s="309">
        <v>0</v>
      </c>
      <c r="H39" s="309">
        <v>0</v>
      </c>
      <c r="I39" s="309">
        <v>895</v>
      </c>
    </row>
    <row r="40" spans="1:9">
      <c r="A40" s="307" t="s">
        <v>249</v>
      </c>
      <c r="B40" s="308" t="s">
        <v>400</v>
      </c>
      <c r="C40" s="309">
        <v>0</v>
      </c>
      <c r="D40" s="309">
        <v>746</v>
      </c>
      <c r="E40" s="309">
        <v>0</v>
      </c>
      <c r="F40" s="309">
        <v>746</v>
      </c>
      <c r="G40" s="309">
        <v>0</v>
      </c>
      <c r="H40" s="309">
        <v>0</v>
      </c>
      <c r="I40" s="309">
        <v>746</v>
      </c>
    </row>
    <row r="41" spans="1:9">
      <c r="A41" s="307" t="s">
        <v>252</v>
      </c>
      <c r="B41" s="308" t="s">
        <v>401</v>
      </c>
      <c r="C41" s="309">
        <v>5600</v>
      </c>
      <c r="D41" s="309">
        <v>368</v>
      </c>
      <c r="E41" s="309">
        <v>0</v>
      </c>
      <c r="F41" s="309">
        <v>368</v>
      </c>
      <c r="G41" s="309">
        <v>0</v>
      </c>
      <c r="H41" s="309">
        <v>0</v>
      </c>
      <c r="I41" s="309">
        <v>368</v>
      </c>
    </row>
    <row r="42" spans="1:9">
      <c r="A42" s="310" t="s">
        <v>253</v>
      </c>
      <c r="B42" s="311" t="s">
        <v>402</v>
      </c>
      <c r="C42" s="312">
        <v>35184</v>
      </c>
      <c r="D42" s="312">
        <v>25133</v>
      </c>
      <c r="E42" s="312">
        <v>0</v>
      </c>
      <c r="F42" s="312">
        <v>17251</v>
      </c>
      <c r="G42" s="312">
        <v>704</v>
      </c>
      <c r="H42" s="312">
        <v>0</v>
      </c>
      <c r="I42" s="312">
        <v>17251</v>
      </c>
    </row>
    <row r="43" spans="1:9">
      <c r="A43" s="310" t="s">
        <v>254</v>
      </c>
      <c r="B43" s="311" t="s">
        <v>403</v>
      </c>
      <c r="C43" s="312">
        <v>124646</v>
      </c>
      <c r="D43" s="312">
        <v>102446</v>
      </c>
      <c r="E43" s="312">
        <v>0</v>
      </c>
      <c r="F43" s="312">
        <v>90667</v>
      </c>
      <c r="G43" s="312">
        <v>3311</v>
      </c>
      <c r="H43" s="312">
        <v>0</v>
      </c>
      <c r="I43" s="312">
        <v>90667</v>
      </c>
    </row>
    <row r="44" spans="1:9">
      <c r="A44" s="307" t="s">
        <v>255</v>
      </c>
      <c r="B44" s="308" t="s">
        <v>404</v>
      </c>
      <c r="C44" s="309">
        <v>0</v>
      </c>
      <c r="D44" s="309">
        <v>5847</v>
      </c>
      <c r="E44" s="309">
        <v>0</v>
      </c>
      <c r="F44" s="309">
        <v>5847</v>
      </c>
      <c r="G44" s="309">
        <v>0</v>
      </c>
      <c r="H44" s="309">
        <v>0</v>
      </c>
      <c r="I44" s="309">
        <v>5847</v>
      </c>
    </row>
    <row r="45" spans="1:9">
      <c r="A45" s="307" t="s">
        <v>261</v>
      </c>
      <c r="B45" s="308" t="s">
        <v>347</v>
      </c>
      <c r="C45" s="309">
        <v>0</v>
      </c>
      <c r="D45" s="309">
        <v>0</v>
      </c>
      <c r="E45" s="309">
        <v>0</v>
      </c>
      <c r="F45" s="309">
        <v>0</v>
      </c>
      <c r="G45" s="309">
        <v>0</v>
      </c>
      <c r="H45" s="309">
        <v>0</v>
      </c>
      <c r="I45" s="309">
        <v>430</v>
      </c>
    </row>
    <row r="46" spans="1:9">
      <c r="A46" s="307" t="s">
        <v>262</v>
      </c>
      <c r="B46" s="308" t="s">
        <v>348</v>
      </c>
      <c r="C46" s="309">
        <v>0</v>
      </c>
      <c r="D46" s="309">
        <v>0</v>
      </c>
      <c r="E46" s="309">
        <v>0</v>
      </c>
      <c r="F46" s="309">
        <v>0</v>
      </c>
      <c r="G46" s="309">
        <v>0</v>
      </c>
      <c r="H46" s="309">
        <v>0</v>
      </c>
      <c r="I46" s="309">
        <v>5417</v>
      </c>
    </row>
    <row r="47" spans="1:9">
      <c r="A47" s="307" t="s">
        <v>264</v>
      </c>
      <c r="B47" s="308" t="s">
        <v>482</v>
      </c>
      <c r="C47" s="309">
        <v>6340</v>
      </c>
      <c r="D47" s="309">
        <v>8898</v>
      </c>
      <c r="E47" s="309">
        <v>0</v>
      </c>
      <c r="F47" s="309">
        <v>8898</v>
      </c>
      <c r="G47" s="309">
        <v>0</v>
      </c>
      <c r="H47" s="309">
        <v>0</v>
      </c>
      <c r="I47" s="309">
        <v>8898</v>
      </c>
    </row>
    <row r="48" spans="1:9">
      <c r="A48" s="307" t="s">
        <v>265</v>
      </c>
      <c r="B48" s="308" t="s">
        <v>405</v>
      </c>
      <c r="C48" s="309">
        <v>0</v>
      </c>
      <c r="D48" s="309">
        <v>0</v>
      </c>
      <c r="E48" s="309">
        <v>0</v>
      </c>
      <c r="F48" s="309">
        <v>0</v>
      </c>
      <c r="G48" s="309">
        <v>0</v>
      </c>
      <c r="H48" s="309">
        <v>0</v>
      </c>
      <c r="I48" s="309">
        <v>8898</v>
      </c>
    </row>
    <row r="49" spans="1:9">
      <c r="A49" s="307" t="s">
        <v>266</v>
      </c>
      <c r="B49" s="308" t="s">
        <v>483</v>
      </c>
      <c r="C49" s="309">
        <v>1500</v>
      </c>
      <c r="D49" s="309">
        <v>4719</v>
      </c>
      <c r="E49" s="309">
        <v>0</v>
      </c>
      <c r="F49" s="309">
        <v>4719</v>
      </c>
      <c r="G49" s="309">
        <v>0</v>
      </c>
      <c r="H49" s="309">
        <v>0</v>
      </c>
      <c r="I49" s="309">
        <v>4719</v>
      </c>
    </row>
    <row r="50" spans="1:9">
      <c r="A50" s="307" t="s">
        <v>267</v>
      </c>
      <c r="B50" s="308" t="s">
        <v>406</v>
      </c>
      <c r="C50" s="309">
        <v>0</v>
      </c>
      <c r="D50" s="309">
        <v>0</v>
      </c>
      <c r="E50" s="309">
        <v>0</v>
      </c>
      <c r="F50" s="309">
        <v>0</v>
      </c>
      <c r="G50" s="309">
        <v>0</v>
      </c>
      <c r="H50" s="309">
        <v>0</v>
      </c>
      <c r="I50" s="309">
        <v>4719</v>
      </c>
    </row>
    <row r="51" spans="1:9">
      <c r="A51" s="307" t="s">
        <v>269</v>
      </c>
      <c r="B51" s="308" t="s">
        <v>484</v>
      </c>
      <c r="C51" s="309">
        <v>16450</v>
      </c>
      <c r="D51" s="309">
        <v>24414</v>
      </c>
      <c r="E51" s="309">
        <v>0</v>
      </c>
      <c r="F51" s="309">
        <v>24414</v>
      </c>
      <c r="G51" s="309">
        <v>0</v>
      </c>
      <c r="H51" s="309">
        <v>0</v>
      </c>
      <c r="I51" s="309">
        <v>24414</v>
      </c>
    </row>
    <row r="52" spans="1:9">
      <c r="A52" s="307" t="s">
        <v>271</v>
      </c>
      <c r="B52" s="308" t="s">
        <v>485</v>
      </c>
      <c r="C52" s="309">
        <v>0</v>
      </c>
      <c r="D52" s="309">
        <v>0</v>
      </c>
      <c r="E52" s="309">
        <v>0</v>
      </c>
      <c r="F52" s="309">
        <v>0</v>
      </c>
      <c r="G52" s="309">
        <v>0</v>
      </c>
      <c r="H52" s="309">
        <v>0</v>
      </c>
      <c r="I52" s="309">
        <v>2246</v>
      </c>
    </row>
    <row r="53" spans="1:9">
      <c r="A53" s="307" t="s">
        <v>272</v>
      </c>
      <c r="B53" s="308" t="s">
        <v>486</v>
      </c>
      <c r="C53" s="309">
        <v>0</v>
      </c>
      <c r="D53" s="309">
        <v>0</v>
      </c>
      <c r="E53" s="309">
        <v>0</v>
      </c>
      <c r="F53" s="309">
        <v>0</v>
      </c>
      <c r="G53" s="309">
        <v>0</v>
      </c>
      <c r="H53" s="309">
        <v>0</v>
      </c>
      <c r="I53" s="309">
        <v>102</v>
      </c>
    </row>
    <row r="54" spans="1:9">
      <c r="A54" s="307" t="s">
        <v>274</v>
      </c>
      <c r="B54" s="308" t="s">
        <v>407</v>
      </c>
      <c r="C54" s="309">
        <v>0</v>
      </c>
      <c r="D54" s="309">
        <v>0</v>
      </c>
      <c r="E54" s="309">
        <v>0</v>
      </c>
      <c r="F54" s="309">
        <v>0</v>
      </c>
      <c r="G54" s="309">
        <v>0</v>
      </c>
      <c r="H54" s="309">
        <v>0</v>
      </c>
      <c r="I54" s="309">
        <v>113</v>
      </c>
    </row>
    <row r="55" spans="1:9">
      <c r="A55" s="307" t="s">
        <v>275</v>
      </c>
      <c r="B55" s="308" t="s">
        <v>487</v>
      </c>
      <c r="C55" s="309">
        <v>0</v>
      </c>
      <c r="D55" s="309">
        <v>0</v>
      </c>
      <c r="E55" s="309">
        <v>0</v>
      </c>
      <c r="F55" s="309">
        <v>0</v>
      </c>
      <c r="G55" s="309">
        <v>0</v>
      </c>
      <c r="H55" s="309">
        <v>0</v>
      </c>
      <c r="I55" s="309">
        <v>3032</v>
      </c>
    </row>
    <row r="56" spans="1:9" ht="25.5">
      <c r="A56" s="307" t="s">
        <v>276</v>
      </c>
      <c r="B56" s="308" t="s">
        <v>408</v>
      </c>
      <c r="C56" s="309">
        <v>0</v>
      </c>
      <c r="D56" s="309">
        <v>0</v>
      </c>
      <c r="E56" s="309">
        <v>0</v>
      </c>
      <c r="F56" s="309">
        <v>0</v>
      </c>
      <c r="G56" s="309">
        <v>0</v>
      </c>
      <c r="H56" s="309">
        <v>0</v>
      </c>
      <c r="I56" s="309">
        <v>6075</v>
      </c>
    </row>
    <row r="57" spans="1:9" ht="25.5">
      <c r="A57" s="307" t="s">
        <v>277</v>
      </c>
      <c r="B57" s="308" t="s">
        <v>409</v>
      </c>
      <c r="C57" s="309">
        <v>0</v>
      </c>
      <c r="D57" s="309">
        <v>0</v>
      </c>
      <c r="E57" s="309">
        <v>0</v>
      </c>
      <c r="F57" s="309">
        <v>0</v>
      </c>
      <c r="G57" s="309">
        <v>0</v>
      </c>
      <c r="H57" s="309">
        <v>0</v>
      </c>
      <c r="I57" s="309">
        <v>12002</v>
      </c>
    </row>
    <row r="58" spans="1:9">
      <c r="A58" s="307" t="s">
        <v>278</v>
      </c>
      <c r="B58" s="308" t="s">
        <v>488</v>
      </c>
      <c r="C58" s="309">
        <v>0</v>
      </c>
      <c r="D58" s="309">
        <v>0</v>
      </c>
      <c r="E58" s="309">
        <v>0</v>
      </c>
      <c r="F58" s="309">
        <v>0</v>
      </c>
      <c r="G58" s="309">
        <v>0</v>
      </c>
      <c r="H58" s="309">
        <v>0</v>
      </c>
      <c r="I58" s="309">
        <v>844</v>
      </c>
    </row>
    <row r="59" spans="1:9">
      <c r="A59" s="310" t="s">
        <v>279</v>
      </c>
      <c r="B59" s="311" t="s">
        <v>489</v>
      </c>
      <c r="C59" s="312">
        <v>24290</v>
      </c>
      <c r="D59" s="312">
        <v>43878</v>
      </c>
      <c r="E59" s="312">
        <v>0</v>
      </c>
      <c r="F59" s="312">
        <v>43878</v>
      </c>
      <c r="G59" s="312">
        <v>0</v>
      </c>
      <c r="H59" s="312">
        <v>0</v>
      </c>
      <c r="I59" s="312">
        <v>43878</v>
      </c>
    </row>
    <row r="60" spans="1:9">
      <c r="A60" s="307" t="s">
        <v>280</v>
      </c>
      <c r="B60" s="308" t="s">
        <v>490</v>
      </c>
      <c r="C60" s="309">
        <v>0</v>
      </c>
      <c r="D60" s="309">
        <v>675</v>
      </c>
      <c r="E60" s="309">
        <v>0</v>
      </c>
      <c r="F60" s="309">
        <v>675</v>
      </c>
      <c r="G60" s="309">
        <v>0</v>
      </c>
      <c r="H60" s="309">
        <v>0</v>
      </c>
      <c r="I60" s="309">
        <v>675</v>
      </c>
    </row>
    <row r="61" spans="1:9">
      <c r="A61" s="307" t="s">
        <v>281</v>
      </c>
      <c r="B61" s="308" t="s">
        <v>491</v>
      </c>
      <c r="C61" s="309">
        <v>0</v>
      </c>
      <c r="D61" s="309">
        <v>37</v>
      </c>
      <c r="E61" s="309">
        <v>0</v>
      </c>
      <c r="F61" s="309">
        <v>37</v>
      </c>
      <c r="G61" s="309">
        <v>0</v>
      </c>
      <c r="H61" s="309">
        <v>0</v>
      </c>
      <c r="I61" s="309">
        <v>37</v>
      </c>
    </row>
    <row r="62" spans="1:9">
      <c r="A62" s="307" t="s">
        <v>282</v>
      </c>
      <c r="B62" s="308" t="s">
        <v>492</v>
      </c>
      <c r="C62" s="309">
        <v>0</v>
      </c>
      <c r="D62" s="309">
        <v>712</v>
      </c>
      <c r="E62" s="309">
        <v>0</v>
      </c>
      <c r="F62" s="309">
        <v>712</v>
      </c>
      <c r="G62" s="309">
        <v>0</v>
      </c>
      <c r="H62" s="309">
        <v>0</v>
      </c>
      <c r="I62" s="309">
        <v>712</v>
      </c>
    </row>
    <row r="63" spans="1:9">
      <c r="A63" s="307" t="s">
        <v>413</v>
      </c>
      <c r="B63" s="308" t="s">
        <v>493</v>
      </c>
      <c r="C63" s="309">
        <v>191034</v>
      </c>
      <c r="D63" s="309">
        <v>198145</v>
      </c>
      <c r="E63" s="309">
        <v>0</v>
      </c>
      <c r="F63" s="309">
        <v>198145</v>
      </c>
      <c r="G63" s="309">
        <v>0</v>
      </c>
      <c r="H63" s="309">
        <v>0</v>
      </c>
      <c r="I63" s="309">
        <v>198145</v>
      </c>
    </row>
    <row r="64" spans="1:9">
      <c r="A64" s="307" t="s">
        <v>420</v>
      </c>
      <c r="B64" s="308" t="s">
        <v>349</v>
      </c>
      <c r="C64" s="309">
        <v>0</v>
      </c>
      <c r="D64" s="309">
        <v>0</v>
      </c>
      <c r="E64" s="309">
        <v>0</v>
      </c>
      <c r="F64" s="309">
        <v>0</v>
      </c>
      <c r="G64" s="309">
        <v>0</v>
      </c>
      <c r="H64" s="309">
        <v>0</v>
      </c>
      <c r="I64" s="309">
        <v>198145</v>
      </c>
    </row>
    <row r="65" spans="1:9">
      <c r="A65" s="307" t="s">
        <v>432</v>
      </c>
      <c r="B65" s="308" t="s">
        <v>494</v>
      </c>
      <c r="C65" s="309">
        <v>4100</v>
      </c>
      <c r="D65" s="309">
        <v>15533</v>
      </c>
      <c r="E65" s="309">
        <v>0</v>
      </c>
      <c r="F65" s="309">
        <v>15533</v>
      </c>
      <c r="G65" s="309">
        <v>0</v>
      </c>
      <c r="H65" s="309">
        <v>0</v>
      </c>
      <c r="I65" s="309">
        <v>15533</v>
      </c>
    </row>
    <row r="66" spans="1:9">
      <c r="A66" s="307" t="s">
        <v>433</v>
      </c>
      <c r="B66" s="308" t="s">
        <v>495</v>
      </c>
      <c r="C66" s="309">
        <v>0</v>
      </c>
      <c r="D66" s="309">
        <v>0</v>
      </c>
      <c r="E66" s="309">
        <v>0</v>
      </c>
      <c r="F66" s="309">
        <v>0</v>
      </c>
      <c r="G66" s="309">
        <v>0</v>
      </c>
      <c r="H66" s="309">
        <v>0</v>
      </c>
      <c r="I66" s="309">
        <v>170</v>
      </c>
    </row>
    <row r="67" spans="1:9">
      <c r="A67" s="307" t="s">
        <v>434</v>
      </c>
      <c r="B67" s="308" t="s">
        <v>496</v>
      </c>
      <c r="C67" s="309">
        <v>0</v>
      </c>
      <c r="D67" s="309">
        <v>0</v>
      </c>
      <c r="E67" s="309">
        <v>0</v>
      </c>
      <c r="F67" s="309">
        <v>0</v>
      </c>
      <c r="G67" s="309">
        <v>0</v>
      </c>
      <c r="H67" s="309">
        <v>0</v>
      </c>
      <c r="I67" s="309">
        <v>4804</v>
      </c>
    </row>
    <row r="68" spans="1:9">
      <c r="A68" s="307" t="s">
        <v>436</v>
      </c>
      <c r="B68" s="308" t="s">
        <v>497</v>
      </c>
      <c r="C68" s="309">
        <v>0</v>
      </c>
      <c r="D68" s="309">
        <v>0</v>
      </c>
      <c r="E68" s="309">
        <v>0</v>
      </c>
      <c r="F68" s="309">
        <v>0</v>
      </c>
      <c r="G68" s="309">
        <v>0</v>
      </c>
      <c r="H68" s="309">
        <v>0</v>
      </c>
      <c r="I68" s="309">
        <v>10559</v>
      </c>
    </row>
    <row r="69" spans="1:9" ht="25.5">
      <c r="A69" s="310" t="s">
        <v>440</v>
      </c>
      <c r="B69" s="311" t="s">
        <v>498</v>
      </c>
      <c r="C69" s="312">
        <v>195134</v>
      </c>
      <c r="D69" s="312">
        <v>214390</v>
      </c>
      <c r="E69" s="312">
        <v>0</v>
      </c>
      <c r="F69" s="312">
        <v>214390</v>
      </c>
      <c r="G69" s="312">
        <v>0</v>
      </c>
      <c r="H69" s="312">
        <v>0</v>
      </c>
      <c r="I69" s="312">
        <v>214390</v>
      </c>
    </row>
    <row r="70" spans="1:9">
      <c r="A70" s="307" t="s">
        <v>443</v>
      </c>
      <c r="B70" s="308" t="s">
        <v>499</v>
      </c>
      <c r="C70" s="309">
        <v>0</v>
      </c>
      <c r="D70" s="309">
        <v>300</v>
      </c>
      <c r="E70" s="309">
        <v>0</v>
      </c>
      <c r="F70" s="309">
        <v>300</v>
      </c>
      <c r="G70" s="309">
        <v>0</v>
      </c>
      <c r="H70" s="309">
        <v>0</v>
      </c>
      <c r="I70" s="309">
        <v>300</v>
      </c>
    </row>
    <row r="71" spans="1:9">
      <c r="A71" s="307" t="s">
        <v>445</v>
      </c>
      <c r="B71" s="308" t="s">
        <v>438</v>
      </c>
      <c r="C71" s="309">
        <v>5178</v>
      </c>
      <c r="D71" s="309">
        <v>8057</v>
      </c>
      <c r="E71" s="309">
        <v>0</v>
      </c>
      <c r="F71" s="309">
        <v>8057</v>
      </c>
      <c r="G71" s="309">
        <v>0</v>
      </c>
      <c r="H71" s="309">
        <v>0</v>
      </c>
      <c r="I71" s="309">
        <v>8057</v>
      </c>
    </row>
    <row r="72" spans="1:9">
      <c r="A72" s="307" t="s">
        <v>447</v>
      </c>
      <c r="B72" s="308" t="s">
        <v>442</v>
      </c>
      <c r="C72" s="309">
        <v>1398</v>
      </c>
      <c r="D72" s="309">
        <v>1959</v>
      </c>
      <c r="E72" s="309">
        <v>0</v>
      </c>
      <c r="F72" s="309">
        <v>1959</v>
      </c>
      <c r="G72" s="309">
        <v>0</v>
      </c>
      <c r="H72" s="309">
        <v>0</v>
      </c>
      <c r="I72" s="309">
        <v>1959</v>
      </c>
    </row>
    <row r="73" spans="1:9">
      <c r="A73" s="310" t="s">
        <v>448</v>
      </c>
      <c r="B73" s="311" t="s">
        <v>500</v>
      </c>
      <c r="C73" s="312">
        <v>6576</v>
      </c>
      <c r="D73" s="312">
        <v>10316</v>
      </c>
      <c r="E73" s="312">
        <v>0</v>
      </c>
      <c r="F73" s="312">
        <v>10316</v>
      </c>
      <c r="G73" s="312">
        <v>0</v>
      </c>
      <c r="H73" s="312">
        <v>0</v>
      </c>
      <c r="I73" s="312">
        <v>10316</v>
      </c>
    </row>
    <row r="74" spans="1:9">
      <c r="A74" s="307" t="s">
        <v>449</v>
      </c>
      <c r="B74" s="308" t="s">
        <v>444</v>
      </c>
      <c r="C74" s="309">
        <v>19500</v>
      </c>
      <c r="D74" s="309">
        <v>19685</v>
      </c>
      <c r="E74" s="309">
        <v>0</v>
      </c>
      <c r="F74" s="309">
        <v>19685</v>
      </c>
      <c r="G74" s="309">
        <v>0</v>
      </c>
      <c r="H74" s="309">
        <v>0</v>
      </c>
      <c r="I74" s="309">
        <v>19685</v>
      </c>
    </row>
    <row r="75" spans="1:9">
      <c r="A75" s="307" t="s">
        <v>451</v>
      </c>
      <c r="B75" s="308" t="s">
        <v>446</v>
      </c>
      <c r="C75" s="309">
        <v>5250</v>
      </c>
      <c r="D75" s="309">
        <v>5315</v>
      </c>
      <c r="E75" s="309">
        <v>0</v>
      </c>
      <c r="F75" s="309">
        <v>5315</v>
      </c>
      <c r="G75" s="309">
        <v>0</v>
      </c>
      <c r="H75" s="309">
        <v>0</v>
      </c>
      <c r="I75" s="309">
        <v>5315</v>
      </c>
    </row>
    <row r="76" spans="1:9">
      <c r="A76" s="310" t="s">
        <v>452</v>
      </c>
      <c r="B76" s="311" t="s">
        <v>501</v>
      </c>
      <c r="C76" s="312">
        <v>24750</v>
      </c>
      <c r="D76" s="312">
        <v>25000</v>
      </c>
      <c r="E76" s="312">
        <v>0</v>
      </c>
      <c r="F76" s="312">
        <v>25000</v>
      </c>
      <c r="G76" s="312">
        <v>0</v>
      </c>
      <c r="H76" s="312">
        <v>0</v>
      </c>
      <c r="I76" s="312">
        <v>25000</v>
      </c>
    </row>
    <row r="77" spans="1:9">
      <c r="A77" s="310" t="s">
        <v>502</v>
      </c>
      <c r="B77" s="311" t="s">
        <v>503</v>
      </c>
      <c r="C77" s="312">
        <v>580006</v>
      </c>
      <c r="D77" s="312">
        <v>636412</v>
      </c>
      <c r="E77" s="312">
        <v>0</v>
      </c>
      <c r="F77" s="312">
        <v>576862</v>
      </c>
      <c r="G77" s="312">
        <v>23358</v>
      </c>
      <c r="H77" s="312">
        <v>0</v>
      </c>
      <c r="I77" s="312">
        <v>576862</v>
      </c>
    </row>
  </sheetData>
  <mergeCells count="1">
    <mergeCell ref="A1:I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77"/>
  <sheetViews>
    <sheetView view="pageLayout" workbookViewId="0">
      <selection activeCell="B20" sqref="B20"/>
    </sheetView>
  </sheetViews>
  <sheetFormatPr defaultRowHeight="12.75"/>
  <cols>
    <col min="1" max="1" width="9.5" style="298" customWidth="1"/>
    <col min="2" max="2" width="57" style="300" customWidth="1"/>
    <col min="3" max="5" width="13.6640625" style="298" customWidth="1"/>
    <col min="6" max="16384" width="9.33203125" style="298"/>
  </cols>
  <sheetData>
    <row r="1" spans="1:5" s="301" customFormat="1" ht="15.75" customHeight="1">
      <c r="A1" s="471" t="s">
        <v>720</v>
      </c>
      <c r="B1" s="472"/>
      <c r="C1" s="472"/>
      <c r="D1" s="472"/>
      <c r="E1" s="472"/>
    </row>
    <row r="2" spans="1:5" s="301" customFormat="1" ht="22.5">
      <c r="A2" s="296" t="s">
        <v>236</v>
      </c>
      <c r="B2" s="296" t="s">
        <v>57</v>
      </c>
      <c r="C2" s="296" t="s">
        <v>345</v>
      </c>
      <c r="D2" s="296" t="s">
        <v>346</v>
      </c>
      <c r="E2" s="296" t="s">
        <v>342</v>
      </c>
    </row>
    <row r="3" spans="1:5" s="301" customFormat="1" ht="11.25">
      <c r="A3" s="296">
        <v>2</v>
      </c>
      <c r="B3" s="296">
        <v>3</v>
      </c>
      <c r="C3" s="296">
        <v>4</v>
      </c>
      <c r="D3" s="296">
        <v>5</v>
      </c>
      <c r="E3" s="296">
        <v>6</v>
      </c>
    </row>
    <row r="4" spans="1:5">
      <c r="A4" s="307" t="s">
        <v>140</v>
      </c>
      <c r="B4" s="315" t="s">
        <v>366</v>
      </c>
      <c r="C4" s="316">
        <v>148657</v>
      </c>
      <c r="D4" s="316">
        <v>194574</v>
      </c>
      <c r="E4" s="316">
        <v>151892</v>
      </c>
    </row>
    <row r="5" spans="1:5">
      <c r="A5" s="307" t="s">
        <v>148</v>
      </c>
      <c r="B5" s="315" t="s">
        <v>367</v>
      </c>
      <c r="C5" s="316">
        <v>0</v>
      </c>
      <c r="D5" s="316">
        <v>849</v>
      </c>
      <c r="E5" s="316">
        <v>849</v>
      </c>
    </row>
    <row r="6" spans="1:5">
      <c r="A6" s="307" t="s">
        <v>190</v>
      </c>
      <c r="B6" s="315" t="s">
        <v>368</v>
      </c>
      <c r="C6" s="316">
        <v>900</v>
      </c>
      <c r="D6" s="316">
        <v>900</v>
      </c>
      <c r="E6" s="316">
        <v>897</v>
      </c>
    </row>
    <row r="7" spans="1:5">
      <c r="A7" s="307" t="s">
        <v>191</v>
      </c>
      <c r="B7" s="315" t="s">
        <v>369</v>
      </c>
      <c r="C7" s="316">
        <v>2600</v>
      </c>
      <c r="D7" s="316">
        <v>2816</v>
      </c>
      <c r="E7" s="316">
        <v>2094</v>
      </c>
    </row>
    <row r="8" spans="1:5">
      <c r="A8" s="307" t="s">
        <v>193</v>
      </c>
      <c r="B8" s="315" t="s">
        <v>370</v>
      </c>
      <c r="C8" s="316">
        <v>0</v>
      </c>
      <c r="D8" s="316">
        <v>174</v>
      </c>
      <c r="E8" s="316">
        <v>174</v>
      </c>
    </row>
    <row r="9" spans="1:5">
      <c r="A9" s="307" t="s">
        <v>194</v>
      </c>
      <c r="B9" s="315" t="s">
        <v>371</v>
      </c>
      <c r="C9" s="316">
        <v>1010</v>
      </c>
      <c r="D9" s="316">
        <v>0</v>
      </c>
      <c r="E9" s="316">
        <v>0</v>
      </c>
    </row>
    <row r="10" spans="1:5" ht="25.5">
      <c r="A10" s="307" t="s">
        <v>197</v>
      </c>
      <c r="B10" s="315" t="s">
        <v>480</v>
      </c>
      <c r="C10" s="316">
        <v>1990</v>
      </c>
      <c r="D10" s="316">
        <v>502</v>
      </c>
      <c r="E10" s="316">
        <v>502</v>
      </c>
    </row>
    <row r="11" spans="1:5" ht="25.5">
      <c r="A11" s="310" t="s">
        <v>199</v>
      </c>
      <c r="B11" s="317" t="s">
        <v>372</v>
      </c>
      <c r="C11" s="318">
        <v>155157</v>
      </c>
      <c r="D11" s="318">
        <v>199815</v>
      </c>
      <c r="E11" s="318">
        <v>156408</v>
      </c>
    </row>
    <row r="12" spans="1:5">
      <c r="A12" s="307" t="s">
        <v>200</v>
      </c>
      <c r="B12" s="315" t="s">
        <v>373</v>
      </c>
      <c r="C12" s="316">
        <v>9000</v>
      </c>
      <c r="D12" s="316">
        <v>1437</v>
      </c>
      <c r="E12" s="316">
        <v>109</v>
      </c>
    </row>
    <row r="13" spans="1:5" ht="25.5">
      <c r="A13" s="307" t="s">
        <v>201</v>
      </c>
      <c r="B13" s="315" t="s">
        <v>374</v>
      </c>
      <c r="C13" s="316">
        <v>0</v>
      </c>
      <c r="D13" s="316">
        <v>2074</v>
      </c>
      <c r="E13" s="316">
        <v>2074</v>
      </c>
    </row>
    <row r="14" spans="1:5">
      <c r="A14" s="307" t="s">
        <v>202</v>
      </c>
      <c r="B14" s="315" t="s">
        <v>375</v>
      </c>
      <c r="C14" s="316">
        <v>7312</v>
      </c>
      <c r="D14" s="316">
        <v>50</v>
      </c>
      <c r="E14" s="316">
        <v>10</v>
      </c>
    </row>
    <row r="15" spans="1:5">
      <c r="A15" s="310" t="s">
        <v>203</v>
      </c>
      <c r="B15" s="317" t="s">
        <v>376</v>
      </c>
      <c r="C15" s="318">
        <v>16312</v>
      </c>
      <c r="D15" s="318">
        <v>3561</v>
      </c>
      <c r="E15" s="318">
        <v>2193</v>
      </c>
    </row>
    <row r="16" spans="1:5">
      <c r="A16" s="310" t="s">
        <v>204</v>
      </c>
      <c r="B16" s="317" t="s">
        <v>481</v>
      </c>
      <c r="C16" s="318">
        <v>171469</v>
      </c>
      <c r="D16" s="318">
        <v>203376</v>
      </c>
      <c r="E16" s="318">
        <v>158601</v>
      </c>
    </row>
    <row r="17" spans="1:5" ht="38.25">
      <c r="A17" s="310" t="s">
        <v>205</v>
      </c>
      <c r="B17" s="317" t="s">
        <v>377</v>
      </c>
      <c r="C17" s="318">
        <v>33141</v>
      </c>
      <c r="D17" s="318">
        <v>37006</v>
      </c>
      <c r="E17" s="318">
        <v>34010</v>
      </c>
    </row>
    <row r="18" spans="1:5">
      <c r="A18" s="307" t="s">
        <v>206</v>
      </c>
      <c r="B18" s="315" t="s">
        <v>378</v>
      </c>
      <c r="C18" s="316">
        <v>0</v>
      </c>
      <c r="D18" s="316">
        <v>0</v>
      </c>
      <c r="E18" s="316">
        <v>33127</v>
      </c>
    </row>
    <row r="19" spans="1:5">
      <c r="A19" s="307" t="s">
        <v>209</v>
      </c>
      <c r="B19" s="315" t="s">
        <v>379</v>
      </c>
      <c r="C19" s="316">
        <v>0</v>
      </c>
      <c r="D19" s="316">
        <v>0</v>
      </c>
      <c r="E19" s="316">
        <v>279</v>
      </c>
    </row>
    <row r="20" spans="1:5">
      <c r="A20" s="307" t="s">
        <v>210</v>
      </c>
      <c r="B20" s="315" t="s">
        <v>380</v>
      </c>
      <c r="C20" s="316">
        <v>0</v>
      </c>
      <c r="D20" s="316">
        <v>0</v>
      </c>
      <c r="E20" s="316">
        <v>285</v>
      </c>
    </row>
    <row r="21" spans="1:5" ht="38.25">
      <c r="A21" s="307" t="s">
        <v>211</v>
      </c>
      <c r="B21" s="315" t="s">
        <v>381</v>
      </c>
      <c r="C21" s="316">
        <v>0</v>
      </c>
      <c r="D21" s="316">
        <v>0</v>
      </c>
      <c r="E21" s="316">
        <v>319</v>
      </c>
    </row>
    <row r="22" spans="1:5">
      <c r="A22" s="307" t="s">
        <v>213</v>
      </c>
      <c r="B22" s="315" t="s">
        <v>382</v>
      </c>
      <c r="C22" s="316">
        <v>2060</v>
      </c>
      <c r="D22" s="316">
        <v>1708</v>
      </c>
      <c r="E22" s="316">
        <v>1518</v>
      </c>
    </row>
    <row r="23" spans="1:5">
      <c r="A23" s="307" t="s">
        <v>214</v>
      </c>
      <c r="B23" s="315" t="s">
        <v>383</v>
      </c>
      <c r="C23" s="316">
        <v>31290</v>
      </c>
      <c r="D23" s="316">
        <v>14999</v>
      </c>
      <c r="E23" s="316">
        <v>13824</v>
      </c>
    </row>
    <row r="24" spans="1:5">
      <c r="A24" s="310" t="s">
        <v>215</v>
      </c>
      <c r="B24" s="317" t="s">
        <v>384</v>
      </c>
      <c r="C24" s="318">
        <v>33350</v>
      </c>
      <c r="D24" s="318">
        <v>16707</v>
      </c>
      <c r="E24" s="318">
        <v>15342</v>
      </c>
    </row>
    <row r="25" spans="1:5">
      <c r="A25" s="307" t="s">
        <v>216</v>
      </c>
      <c r="B25" s="315" t="s">
        <v>385</v>
      </c>
      <c r="C25" s="316">
        <v>320</v>
      </c>
      <c r="D25" s="316">
        <v>246</v>
      </c>
      <c r="E25" s="316">
        <v>246</v>
      </c>
    </row>
    <row r="26" spans="1:5">
      <c r="A26" s="307" t="s">
        <v>217</v>
      </c>
      <c r="B26" s="315" t="s">
        <v>386</v>
      </c>
      <c r="C26" s="316">
        <v>1340</v>
      </c>
      <c r="D26" s="316">
        <v>1018</v>
      </c>
      <c r="E26" s="316">
        <v>1018</v>
      </c>
    </row>
    <row r="27" spans="1:5">
      <c r="A27" s="310" t="s">
        <v>218</v>
      </c>
      <c r="B27" s="317" t="s">
        <v>387</v>
      </c>
      <c r="C27" s="318">
        <v>1660</v>
      </c>
      <c r="D27" s="318">
        <v>1264</v>
      </c>
      <c r="E27" s="318">
        <v>1264</v>
      </c>
    </row>
    <row r="28" spans="1:5">
      <c r="A28" s="307" t="s">
        <v>219</v>
      </c>
      <c r="B28" s="315" t="s">
        <v>388</v>
      </c>
      <c r="C28" s="316">
        <v>9756</v>
      </c>
      <c r="D28" s="316">
        <v>12608</v>
      </c>
      <c r="E28" s="316">
        <v>10076</v>
      </c>
    </row>
    <row r="29" spans="1:5">
      <c r="A29" s="307" t="s">
        <v>220</v>
      </c>
      <c r="B29" s="315" t="s">
        <v>389</v>
      </c>
      <c r="C29" s="316">
        <v>2400</v>
      </c>
      <c r="D29" s="316">
        <v>3037</v>
      </c>
      <c r="E29" s="316">
        <v>3037</v>
      </c>
    </row>
    <row r="30" spans="1:5">
      <c r="A30" s="307" t="s">
        <v>221</v>
      </c>
      <c r="B30" s="315" t="s">
        <v>390</v>
      </c>
      <c r="C30" s="316">
        <v>0</v>
      </c>
      <c r="D30" s="316">
        <v>1600</v>
      </c>
      <c r="E30" s="316">
        <v>1600</v>
      </c>
    </row>
    <row r="31" spans="1:5">
      <c r="A31" s="307" t="s">
        <v>223</v>
      </c>
      <c r="B31" s="315" t="s">
        <v>391</v>
      </c>
      <c r="C31" s="316">
        <v>4066</v>
      </c>
      <c r="D31" s="316">
        <v>2571</v>
      </c>
      <c r="E31" s="316">
        <v>2571</v>
      </c>
    </row>
    <row r="32" spans="1:5">
      <c r="A32" s="307" t="s">
        <v>240</v>
      </c>
      <c r="B32" s="315" t="s">
        <v>392</v>
      </c>
      <c r="C32" s="316">
        <v>7500</v>
      </c>
      <c r="D32" s="316">
        <v>0</v>
      </c>
      <c r="E32" s="316">
        <v>0</v>
      </c>
    </row>
    <row r="33" spans="1:5" ht="25.5">
      <c r="A33" s="307" t="s">
        <v>241</v>
      </c>
      <c r="B33" s="315" t="s">
        <v>393</v>
      </c>
      <c r="C33" s="316">
        <v>13400</v>
      </c>
      <c r="D33" s="316">
        <v>20312</v>
      </c>
      <c r="E33" s="316">
        <v>20312</v>
      </c>
    </row>
    <row r="34" spans="1:5">
      <c r="A34" s="307" t="s">
        <v>242</v>
      </c>
      <c r="B34" s="315" t="s">
        <v>394</v>
      </c>
      <c r="C34" s="316">
        <v>16480</v>
      </c>
      <c r="D34" s="316">
        <v>18639</v>
      </c>
      <c r="E34" s="316">
        <v>18639</v>
      </c>
    </row>
    <row r="35" spans="1:5" ht="25.5">
      <c r="A35" s="310" t="s">
        <v>243</v>
      </c>
      <c r="B35" s="317" t="s">
        <v>395</v>
      </c>
      <c r="C35" s="318">
        <v>53602</v>
      </c>
      <c r="D35" s="318">
        <v>58767</v>
      </c>
      <c r="E35" s="318">
        <v>56235</v>
      </c>
    </row>
    <row r="36" spans="1:5">
      <c r="A36" s="307" t="s">
        <v>244</v>
      </c>
      <c r="B36" s="315" t="s">
        <v>396</v>
      </c>
      <c r="C36" s="316">
        <v>850</v>
      </c>
      <c r="D36" s="316">
        <v>575</v>
      </c>
      <c r="E36" s="316">
        <v>575</v>
      </c>
    </row>
    <row r="37" spans="1:5" ht="25.5">
      <c r="A37" s="310" t="s">
        <v>246</v>
      </c>
      <c r="B37" s="317" t="s">
        <v>397</v>
      </c>
      <c r="C37" s="318">
        <v>850</v>
      </c>
      <c r="D37" s="318">
        <v>575</v>
      </c>
      <c r="E37" s="318">
        <v>575</v>
      </c>
    </row>
    <row r="38" spans="1:5" ht="25.5">
      <c r="A38" s="307" t="s">
        <v>247</v>
      </c>
      <c r="B38" s="315" t="s">
        <v>398</v>
      </c>
      <c r="C38" s="316">
        <v>29584</v>
      </c>
      <c r="D38" s="316">
        <v>23124</v>
      </c>
      <c r="E38" s="316">
        <v>15242</v>
      </c>
    </row>
    <row r="39" spans="1:5">
      <c r="A39" s="307" t="s">
        <v>248</v>
      </c>
      <c r="B39" s="315" t="s">
        <v>399</v>
      </c>
      <c r="C39" s="316">
        <v>0</v>
      </c>
      <c r="D39" s="316">
        <v>895</v>
      </c>
      <c r="E39" s="316">
        <v>895</v>
      </c>
    </row>
    <row r="40" spans="1:5">
      <c r="A40" s="307" t="s">
        <v>249</v>
      </c>
      <c r="B40" s="315" t="s">
        <v>400</v>
      </c>
      <c r="C40" s="316">
        <v>0</v>
      </c>
      <c r="D40" s="316">
        <v>746</v>
      </c>
      <c r="E40" s="316">
        <v>746</v>
      </c>
    </row>
    <row r="41" spans="1:5">
      <c r="A41" s="307" t="s">
        <v>252</v>
      </c>
      <c r="B41" s="315" t="s">
        <v>401</v>
      </c>
      <c r="C41" s="316">
        <v>5600</v>
      </c>
      <c r="D41" s="316">
        <v>368</v>
      </c>
      <c r="E41" s="316">
        <v>368</v>
      </c>
    </row>
    <row r="42" spans="1:5" ht="25.5">
      <c r="A42" s="310" t="s">
        <v>253</v>
      </c>
      <c r="B42" s="317" t="s">
        <v>402</v>
      </c>
      <c r="C42" s="318">
        <v>35184</v>
      </c>
      <c r="D42" s="318">
        <v>25133</v>
      </c>
      <c r="E42" s="318">
        <v>17251</v>
      </c>
    </row>
    <row r="43" spans="1:5">
      <c r="A43" s="310" t="s">
        <v>254</v>
      </c>
      <c r="B43" s="317" t="s">
        <v>403</v>
      </c>
      <c r="C43" s="318">
        <v>124646</v>
      </c>
      <c r="D43" s="318">
        <v>102446</v>
      </c>
      <c r="E43" s="318">
        <v>90667</v>
      </c>
    </row>
    <row r="44" spans="1:5">
      <c r="A44" s="307" t="s">
        <v>255</v>
      </c>
      <c r="B44" s="315" t="s">
        <v>404</v>
      </c>
      <c r="C44" s="316">
        <v>0</v>
      </c>
      <c r="D44" s="316">
        <v>5847</v>
      </c>
      <c r="E44" s="316">
        <v>5847</v>
      </c>
    </row>
    <row r="45" spans="1:5" ht="25.5">
      <c r="A45" s="307" t="s">
        <v>261</v>
      </c>
      <c r="B45" s="315" t="s">
        <v>347</v>
      </c>
      <c r="C45" s="316">
        <v>0</v>
      </c>
      <c r="D45" s="316">
        <v>0</v>
      </c>
      <c r="E45" s="316">
        <v>430</v>
      </c>
    </row>
    <row r="46" spans="1:5" ht="25.5">
      <c r="A46" s="307" t="s">
        <v>262</v>
      </c>
      <c r="B46" s="315" t="s">
        <v>348</v>
      </c>
      <c r="C46" s="316">
        <v>0</v>
      </c>
      <c r="D46" s="316">
        <v>0</v>
      </c>
      <c r="E46" s="316">
        <v>5417</v>
      </c>
    </row>
    <row r="47" spans="1:5" ht="25.5">
      <c r="A47" s="307" t="s">
        <v>264</v>
      </c>
      <c r="B47" s="315" t="s">
        <v>482</v>
      </c>
      <c r="C47" s="316">
        <v>6340</v>
      </c>
      <c r="D47" s="316">
        <v>8898</v>
      </c>
      <c r="E47" s="316">
        <v>8898</v>
      </c>
    </row>
    <row r="48" spans="1:5" ht="25.5">
      <c r="A48" s="307" t="s">
        <v>265</v>
      </c>
      <c r="B48" s="315" t="s">
        <v>405</v>
      </c>
      <c r="C48" s="316">
        <v>0</v>
      </c>
      <c r="D48" s="316">
        <v>0</v>
      </c>
      <c r="E48" s="316">
        <v>8898</v>
      </c>
    </row>
    <row r="49" spans="1:5">
      <c r="A49" s="307" t="s">
        <v>266</v>
      </c>
      <c r="B49" s="315" t="s">
        <v>483</v>
      </c>
      <c r="C49" s="316">
        <v>1500</v>
      </c>
      <c r="D49" s="316">
        <v>4719</v>
      </c>
      <c r="E49" s="316">
        <v>4719</v>
      </c>
    </row>
    <row r="50" spans="1:5" ht="25.5">
      <c r="A50" s="307" t="s">
        <v>267</v>
      </c>
      <c r="B50" s="315" t="s">
        <v>406</v>
      </c>
      <c r="C50" s="316">
        <v>0</v>
      </c>
      <c r="D50" s="316">
        <v>0</v>
      </c>
      <c r="E50" s="316">
        <v>4719</v>
      </c>
    </row>
    <row r="51" spans="1:5">
      <c r="A51" s="307" t="s">
        <v>269</v>
      </c>
      <c r="B51" s="315" t="s">
        <v>484</v>
      </c>
      <c r="C51" s="316">
        <v>16450</v>
      </c>
      <c r="D51" s="316">
        <v>24414</v>
      </c>
      <c r="E51" s="316">
        <v>24414</v>
      </c>
    </row>
    <row r="52" spans="1:5" ht="25.5">
      <c r="A52" s="307" t="s">
        <v>271</v>
      </c>
      <c r="B52" s="315" t="s">
        <v>485</v>
      </c>
      <c r="C52" s="316">
        <v>0</v>
      </c>
      <c r="D52" s="316">
        <v>0</v>
      </c>
      <c r="E52" s="316">
        <v>2246</v>
      </c>
    </row>
    <row r="53" spans="1:5">
      <c r="A53" s="307" t="s">
        <v>272</v>
      </c>
      <c r="B53" s="315" t="s">
        <v>486</v>
      </c>
      <c r="C53" s="316">
        <v>0</v>
      </c>
      <c r="D53" s="316">
        <v>0</v>
      </c>
      <c r="E53" s="316">
        <v>102</v>
      </c>
    </row>
    <row r="54" spans="1:5">
      <c r="A54" s="307" t="s">
        <v>274</v>
      </c>
      <c r="B54" s="315" t="s">
        <v>407</v>
      </c>
      <c r="C54" s="316">
        <v>0</v>
      </c>
      <c r="D54" s="316">
        <v>0</v>
      </c>
      <c r="E54" s="316">
        <v>113</v>
      </c>
    </row>
    <row r="55" spans="1:5" ht="25.5">
      <c r="A55" s="307" t="s">
        <v>275</v>
      </c>
      <c r="B55" s="315" t="s">
        <v>487</v>
      </c>
      <c r="C55" s="316">
        <v>0</v>
      </c>
      <c r="D55" s="316">
        <v>0</v>
      </c>
      <c r="E55" s="316">
        <v>3032</v>
      </c>
    </row>
    <row r="56" spans="1:5" ht="38.25">
      <c r="A56" s="307" t="s">
        <v>276</v>
      </c>
      <c r="B56" s="315" t="s">
        <v>408</v>
      </c>
      <c r="C56" s="316">
        <v>0</v>
      </c>
      <c r="D56" s="316">
        <v>0</v>
      </c>
      <c r="E56" s="316">
        <v>6075</v>
      </c>
    </row>
    <row r="57" spans="1:5" ht="38.25">
      <c r="A57" s="307" t="s">
        <v>277</v>
      </c>
      <c r="B57" s="315" t="s">
        <v>409</v>
      </c>
      <c r="C57" s="316">
        <v>0</v>
      </c>
      <c r="D57" s="316">
        <v>0</v>
      </c>
      <c r="E57" s="316">
        <v>12002</v>
      </c>
    </row>
    <row r="58" spans="1:5">
      <c r="A58" s="307" t="s">
        <v>278</v>
      </c>
      <c r="B58" s="315" t="s">
        <v>488</v>
      </c>
      <c r="C58" s="316">
        <v>0</v>
      </c>
      <c r="D58" s="316">
        <v>0</v>
      </c>
      <c r="E58" s="316">
        <v>844</v>
      </c>
    </row>
    <row r="59" spans="1:5" ht="25.5">
      <c r="A59" s="310" t="s">
        <v>279</v>
      </c>
      <c r="B59" s="317" t="s">
        <v>489</v>
      </c>
      <c r="C59" s="318">
        <v>24290</v>
      </c>
      <c r="D59" s="318">
        <v>43878</v>
      </c>
      <c r="E59" s="318">
        <v>43878</v>
      </c>
    </row>
    <row r="60" spans="1:5" ht="25.5">
      <c r="A60" s="307" t="s">
        <v>280</v>
      </c>
      <c r="B60" s="315" t="s">
        <v>490</v>
      </c>
      <c r="C60" s="316">
        <v>0</v>
      </c>
      <c r="D60" s="316">
        <v>675</v>
      </c>
      <c r="E60" s="316">
        <v>675</v>
      </c>
    </row>
    <row r="61" spans="1:5" ht="25.5">
      <c r="A61" s="307" t="s">
        <v>281</v>
      </c>
      <c r="B61" s="315" t="s">
        <v>491</v>
      </c>
      <c r="C61" s="316">
        <v>0</v>
      </c>
      <c r="D61" s="316">
        <v>37</v>
      </c>
      <c r="E61" s="316">
        <v>37</v>
      </c>
    </row>
    <row r="62" spans="1:5">
      <c r="A62" s="307" t="s">
        <v>282</v>
      </c>
      <c r="B62" s="315" t="s">
        <v>492</v>
      </c>
      <c r="C62" s="316">
        <v>0</v>
      </c>
      <c r="D62" s="316">
        <v>712</v>
      </c>
      <c r="E62" s="316">
        <v>712</v>
      </c>
    </row>
    <row r="63" spans="1:5" ht="25.5">
      <c r="A63" s="307" t="s">
        <v>413</v>
      </c>
      <c r="B63" s="315" t="s">
        <v>493</v>
      </c>
      <c r="C63" s="316">
        <v>191034</v>
      </c>
      <c r="D63" s="316">
        <v>198145</v>
      </c>
      <c r="E63" s="316">
        <v>198145</v>
      </c>
    </row>
    <row r="64" spans="1:5">
      <c r="A64" s="307" t="s">
        <v>420</v>
      </c>
      <c r="B64" s="315" t="s">
        <v>349</v>
      </c>
      <c r="C64" s="316">
        <v>0</v>
      </c>
      <c r="D64" s="316">
        <v>0</v>
      </c>
      <c r="E64" s="316">
        <v>198145</v>
      </c>
    </row>
    <row r="65" spans="1:5" ht="25.5">
      <c r="A65" s="307" t="s">
        <v>432</v>
      </c>
      <c r="B65" s="315" t="s">
        <v>494</v>
      </c>
      <c r="C65" s="316">
        <v>4100</v>
      </c>
      <c r="D65" s="316">
        <v>15533</v>
      </c>
      <c r="E65" s="316">
        <v>15533</v>
      </c>
    </row>
    <row r="66" spans="1:5">
      <c r="A66" s="307" t="s">
        <v>433</v>
      </c>
      <c r="B66" s="315" t="s">
        <v>495</v>
      </c>
      <c r="C66" s="316">
        <v>0</v>
      </c>
      <c r="D66" s="316">
        <v>0</v>
      </c>
      <c r="E66" s="316">
        <v>170</v>
      </c>
    </row>
    <row r="67" spans="1:5">
      <c r="A67" s="307" t="s">
        <v>434</v>
      </c>
      <c r="B67" s="315" t="s">
        <v>496</v>
      </c>
      <c r="C67" s="316">
        <v>0</v>
      </c>
      <c r="D67" s="316">
        <v>0</v>
      </c>
      <c r="E67" s="316">
        <v>4804</v>
      </c>
    </row>
    <row r="68" spans="1:5" ht="25.5">
      <c r="A68" s="307" t="s">
        <v>436</v>
      </c>
      <c r="B68" s="315" t="s">
        <v>497</v>
      </c>
      <c r="C68" s="316">
        <v>0</v>
      </c>
      <c r="D68" s="316">
        <v>0</v>
      </c>
      <c r="E68" s="316">
        <v>10559</v>
      </c>
    </row>
    <row r="69" spans="1:5" ht="38.25">
      <c r="A69" s="310" t="s">
        <v>440</v>
      </c>
      <c r="B69" s="317" t="s">
        <v>498</v>
      </c>
      <c r="C69" s="318">
        <v>195134</v>
      </c>
      <c r="D69" s="318">
        <v>214390</v>
      </c>
      <c r="E69" s="318">
        <v>214390</v>
      </c>
    </row>
    <row r="70" spans="1:5">
      <c r="A70" s="307" t="s">
        <v>443</v>
      </c>
      <c r="B70" s="315" t="s">
        <v>499</v>
      </c>
      <c r="C70" s="316">
        <v>0</v>
      </c>
      <c r="D70" s="316">
        <v>300</v>
      </c>
      <c r="E70" s="316">
        <v>300</v>
      </c>
    </row>
    <row r="71" spans="1:5" ht="25.5">
      <c r="A71" s="307" t="s">
        <v>445</v>
      </c>
      <c r="B71" s="315" t="s">
        <v>438</v>
      </c>
      <c r="C71" s="316">
        <v>5178</v>
      </c>
      <c r="D71" s="316">
        <v>8057</v>
      </c>
      <c r="E71" s="316">
        <v>8057</v>
      </c>
    </row>
    <row r="72" spans="1:5" ht="25.5">
      <c r="A72" s="307" t="s">
        <v>447</v>
      </c>
      <c r="B72" s="315" t="s">
        <v>442</v>
      </c>
      <c r="C72" s="316">
        <v>1398</v>
      </c>
      <c r="D72" s="316">
        <v>1959</v>
      </c>
      <c r="E72" s="316">
        <v>1959</v>
      </c>
    </row>
    <row r="73" spans="1:5">
      <c r="A73" s="310" t="s">
        <v>448</v>
      </c>
      <c r="B73" s="317" t="s">
        <v>500</v>
      </c>
      <c r="C73" s="318">
        <v>6576</v>
      </c>
      <c r="D73" s="318">
        <v>10316</v>
      </c>
      <c r="E73" s="318">
        <v>10316</v>
      </c>
    </row>
    <row r="74" spans="1:5">
      <c r="A74" s="307" t="s">
        <v>449</v>
      </c>
      <c r="B74" s="315" t="s">
        <v>444</v>
      </c>
      <c r="C74" s="316">
        <v>19500</v>
      </c>
      <c r="D74" s="316">
        <v>19685</v>
      </c>
      <c r="E74" s="316">
        <v>19685</v>
      </c>
    </row>
    <row r="75" spans="1:5" ht="25.5">
      <c r="A75" s="307" t="s">
        <v>451</v>
      </c>
      <c r="B75" s="315" t="s">
        <v>446</v>
      </c>
      <c r="C75" s="316">
        <v>5250</v>
      </c>
      <c r="D75" s="316">
        <v>5315</v>
      </c>
      <c r="E75" s="316">
        <v>5315</v>
      </c>
    </row>
    <row r="76" spans="1:5">
      <c r="A76" s="310" t="s">
        <v>452</v>
      </c>
      <c r="B76" s="317" t="s">
        <v>501</v>
      </c>
      <c r="C76" s="318">
        <v>24750</v>
      </c>
      <c r="D76" s="318">
        <v>25000</v>
      </c>
      <c r="E76" s="318">
        <v>25000</v>
      </c>
    </row>
    <row r="77" spans="1:5" ht="25.5">
      <c r="A77" s="310" t="s">
        <v>502</v>
      </c>
      <c r="B77" s="317" t="s">
        <v>503</v>
      </c>
      <c r="C77" s="318">
        <v>580006</v>
      </c>
      <c r="D77" s="318">
        <v>636412</v>
      </c>
      <c r="E77" s="318">
        <v>576862</v>
      </c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59"/>
  <sheetViews>
    <sheetView view="pageLayout" workbookViewId="0">
      <selection activeCell="B7" sqref="B7"/>
    </sheetView>
  </sheetViews>
  <sheetFormatPr defaultColWidth="10.6640625" defaultRowHeight="12.75"/>
  <cols>
    <col min="1" max="1" width="6.33203125" style="269" customWidth="1"/>
    <col min="2" max="2" width="66.33203125" style="270" customWidth="1"/>
    <col min="3" max="3" width="11.5" style="269" customWidth="1"/>
    <col min="4" max="4" width="10.33203125" style="269" customWidth="1"/>
    <col min="5" max="5" width="11.5" style="269" customWidth="1"/>
    <col min="6" max="6" width="13" style="269" bestFit="1" customWidth="1"/>
    <col min="7" max="7" width="15" style="269" customWidth="1"/>
    <col min="8" max="16384" width="10.6640625" style="269"/>
  </cols>
  <sheetData>
    <row r="1" spans="1:5" s="268" customFormat="1" ht="15">
      <c r="A1" s="473" t="s">
        <v>333</v>
      </c>
      <c r="B1" s="474"/>
      <c r="C1" s="474"/>
      <c r="D1" s="474"/>
      <c r="E1" s="474"/>
    </row>
    <row r="2" spans="1:5" s="268" customFormat="1" ht="28.5" customHeight="1">
      <c r="A2" s="286" t="s">
        <v>236</v>
      </c>
      <c r="B2" s="286" t="s">
        <v>57</v>
      </c>
      <c r="C2" s="287" t="s">
        <v>237</v>
      </c>
      <c r="D2" s="271" t="s">
        <v>238</v>
      </c>
      <c r="E2" s="287" t="s">
        <v>239</v>
      </c>
    </row>
    <row r="3" spans="1:5" s="268" customFormat="1" ht="15">
      <c r="A3" s="286">
        <v>1</v>
      </c>
      <c r="B3" s="286">
        <v>2</v>
      </c>
      <c r="C3" s="286">
        <v>3</v>
      </c>
      <c r="D3" s="286">
        <v>4</v>
      </c>
      <c r="E3" s="286">
        <v>5</v>
      </c>
    </row>
    <row r="4" spans="1:5" ht="24" customHeight="1">
      <c r="A4" s="331" t="s">
        <v>146</v>
      </c>
      <c r="B4" s="335" t="s">
        <v>539</v>
      </c>
      <c r="C4" s="333">
        <v>450</v>
      </c>
      <c r="D4" s="333">
        <v>-37</v>
      </c>
      <c r="E4" s="333">
        <v>413</v>
      </c>
    </row>
    <row r="5" spans="1:5" ht="24" customHeight="1">
      <c r="A5" s="332" t="s">
        <v>147</v>
      </c>
      <c r="B5" s="336" t="s">
        <v>540</v>
      </c>
      <c r="C5" s="334">
        <v>450</v>
      </c>
      <c r="D5" s="334">
        <v>-37</v>
      </c>
      <c r="E5" s="334">
        <v>413</v>
      </c>
    </row>
    <row r="6" spans="1:5" ht="24" customHeight="1">
      <c r="A6" s="331" t="s">
        <v>148</v>
      </c>
      <c r="B6" s="335" t="s">
        <v>541</v>
      </c>
      <c r="C6" s="333">
        <v>1418648</v>
      </c>
      <c r="D6" s="333">
        <v>-22911</v>
      </c>
      <c r="E6" s="333">
        <v>1395737</v>
      </c>
    </row>
    <row r="7" spans="1:5" ht="24" customHeight="1">
      <c r="A7" s="331" t="s">
        <v>190</v>
      </c>
      <c r="B7" s="335" t="s">
        <v>542</v>
      </c>
      <c r="C7" s="333">
        <v>32034</v>
      </c>
      <c r="D7" s="333">
        <v>-52</v>
      </c>
      <c r="E7" s="333">
        <v>31982</v>
      </c>
    </row>
    <row r="8" spans="1:5" ht="24" customHeight="1">
      <c r="A8" s="331" t="s">
        <v>192</v>
      </c>
      <c r="B8" s="335" t="s">
        <v>543</v>
      </c>
      <c r="C8" s="333">
        <v>0</v>
      </c>
      <c r="D8" s="333">
        <v>800</v>
      </c>
      <c r="E8" s="333">
        <v>800</v>
      </c>
    </row>
    <row r="9" spans="1:5" ht="24" customHeight="1">
      <c r="A9" s="332" t="s">
        <v>194</v>
      </c>
      <c r="B9" s="336" t="s">
        <v>544</v>
      </c>
      <c r="C9" s="334">
        <v>1450682</v>
      </c>
      <c r="D9" s="334">
        <v>-22163</v>
      </c>
      <c r="E9" s="334">
        <v>1428519</v>
      </c>
    </row>
    <row r="10" spans="1:5" ht="24" customHeight="1">
      <c r="A10" s="331" t="s">
        <v>195</v>
      </c>
      <c r="B10" s="335" t="s">
        <v>545</v>
      </c>
      <c r="C10" s="333">
        <v>18950</v>
      </c>
      <c r="D10" s="333">
        <v>0</v>
      </c>
      <c r="E10" s="333">
        <v>18950</v>
      </c>
    </row>
    <row r="11" spans="1:5" ht="24" customHeight="1">
      <c r="A11" s="331" t="s">
        <v>197</v>
      </c>
      <c r="B11" s="335" t="s">
        <v>546</v>
      </c>
      <c r="C11" s="333">
        <v>18950</v>
      </c>
      <c r="D11" s="333">
        <v>0</v>
      </c>
      <c r="E11" s="333">
        <v>18950</v>
      </c>
    </row>
    <row r="12" spans="1:5" ht="24" customHeight="1">
      <c r="A12" s="332" t="s">
        <v>205</v>
      </c>
      <c r="B12" s="336" t="s">
        <v>547</v>
      </c>
      <c r="C12" s="334">
        <v>18950</v>
      </c>
      <c r="D12" s="334">
        <v>0</v>
      </c>
      <c r="E12" s="334">
        <v>18950</v>
      </c>
    </row>
    <row r="13" spans="1:5" ht="24" customHeight="1">
      <c r="A13" s="331" t="s">
        <v>206</v>
      </c>
      <c r="B13" s="335" t="s">
        <v>548</v>
      </c>
      <c r="C13" s="333">
        <v>196669</v>
      </c>
      <c r="D13" s="333">
        <v>-9516</v>
      </c>
      <c r="E13" s="333">
        <v>187153</v>
      </c>
    </row>
    <row r="14" spans="1:5" ht="24" customHeight="1">
      <c r="A14" s="331" t="s">
        <v>208</v>
      </c>
      <c r="B14" s="335" t="s">
        <v>549</v>
      </c>
      <c r="C14" s="333">
        <v>196669</v>
      </c>
      <c r="D14" s="333">
        <v>-9516</v>
      </c>
      <c r="E14" s="333">
        <v>187153</v>
      </c>
    </row>
    <row r="15" spans="1:5" ht="24" customHeight="1">
      <c r="A15" s="332" t="s">
        <v>211</v>
      </c>
      <c r="B15" s="336" t="s">
        <v>550</v>
      </c>
      <c r="C15" s="334">
        <v>196669</v>
      </c>
      <c r="D15" s="334">
        <v>-9516</v>
      </c>
      <c r="E15" s="334">
        <v>187153</v>
      </c>
    </row>
    <row r="16" spans="1:5" ht="24" customHeight="1">
      <c r="A16" s="332" t="s">
        <v>212</v>
      </c>
      <c r="B16" s="336" t="s">
        <v>551</v>
      </c>
      <c r="C16" s="334">
        <v>1666751</v>
      </c>
      <c r="D16" s="334">
        <v>-31716</v>
      </c>
      <c r="E16" s="334">
        <v>1635035</v>
      </c>
    </row>
    <row r="17" spans="1:5" ht="24" customHeight="1">
      <c r="A17" s="331" t="s">
        <v>245</v>
      </c>
      <c r="B17" s="335" t="s">
        <v>552</v>
      </c>
      <c r="C17" s="333">
        <v>193</v>
      </c>
      <c r="D17" s="333">
        <v>327</v>
      </c>
      <c r="E17" s="333">
        <v>520</v>
      </c>
    </row>
    <row r="18" spans="1:5" ht="24" customHeight="1">
      <c r="A18" s="332" t="s">
        <v>248</v>
      </c>
      <c r="B18" s="336" t="s">
        <v>553</v>
      </c>
      <c r="C18" s="334">
        <v>193</v>
      </c>
      <c r="D18" s="334">
        <v>327</v>
      </c>
      <c r="E18" s="334">
        <v>520</v>
      </c>
    </row>
    <row r="19" spans="1:5" ht="24" customHeight="1">
      <c r="A19" s="331" t="s">
        <v>249</v>
      </c>
      <c r="B19" s="335" t="s">
        <v>554</v>
      </c>
      <c r="C19" s="333">
        <v>79091</v>
      </c>
      <c r="D19" s="333">
        <v>-39938</v>
      </c>
      <c r="E19" s="333">
        <v>39153</v>
      </c>
    </row>
    <row r="20" spans="1:5" ht="24" customHeight="1">
      <c r="A20" s="332" t="s">
        <v>250</v>
      </c>
      <c r="B20" s="336" t="s">
        <v>555</v>
      </c>
      <c r="C20" s="334">
        <v>79091</v>
      </c>
      <c r="D20" s="334">
        <v>-39938</v>
      </c>
      <c r="E20" s="334">
        <v>39153</v>
      </c>
    </row>
    <row r="21" spans="1:5" ht="24" customHeight="1">
      <c r="A21" s="332" t="s">
        <v>251</v>
      </c>
      <c r="B21" s="336" t="s">
        <v>556</v>
      </c>
      <c r="C21" s="334">
        <v>79284</v>
      </c>
      <c r="D21" s="334">
        <v>-39611</v>
      </c>
      <c r="E21" s="334">
        <v>39673</v>
      </c>
    </row>
    <row r="22" spans="1:5" ht="24" customHeight="1">
      <c r="A22" s="331" t="s">
        <v>255</v>
      </c>
      <c r="B22" s="335" t="s">
        <v>557</v>
      </c>
      <c r="C22" s="333">
        <v>5383</v>
      </c>
      <c r="D22" s="333">
        <v>-417</v>
      </c>
      <c r="E22" s="333">
        <v>4966</v>
      </c>
    </row>
    <row r="23" spans="1:5" ht="24" customHeight="1">
      <c r="A23" s="331" t="s">
        <v>256</v>
      </c>
      <c r="B23" s="335" t="s">
        <v>558</v>
      </c>
      <c r="C23" s="333">
        <v>4313</v>
      </c>
      <c r="D23" s="333">
        <v>-735</v>
      </c>
      <c r="E23" s="333">
        <v>3578</v>
      </c>
    </row>
    <row r="24" spans="1:5" ht="24" customHeight="1">
      <c r="A24" s="331" t="s">
        <v>257</v>
      </c>
      <c r="B24" s="335" t="s">
        <v>559</v>
      </c>
      <c r="C24" s="333">
        <v>1070</v>
      </c>
      <c r="D24" s="333">
        <v>318</v>
      </c>
      <c r="E24" s="333">
        <v>1388</v>
      </c>
    </row>
    <row r="25" spans="1:5" ht="24" customHeight="1">
      <c r="A25" s="331" t="s">
        <v>258</v>
      </c>
      <c r="B25" s="335" t="s">
        <v>560</v>
      </c>
      <c r="C25" s="333">
        <v>0</v>
      </c>
      <c r="D25" s="333">
        <v>410</v>
      </c>
      <c r="E25" s="333">
        <v>410</v>
      </c>
    </row>
    <row r="26" spans="1:5" ht="24" customHeight="1">
      <c r="A26" s="331" t="s">
        <v>259</v>
      </c>
      <c r="B26" s="335" t="s">
        <v>561</v>
      </c>
      <c r="C26" s="333">
        <v>0</v>
      </c>
      <c r="D26" s="333">
        <v>311</v>
      </c>
      <c r="E26" s="333">
        <v>311</v>
      </c>
    </row>
    <row r="27" spans="1:5" ht="24" customHeight="1">
      <c r="A27" s="331" t="s">
        <v>260</v>
      </c>
      <c r="B27" s="335" t="s">
        <v>562</v>
      </c>
      <c r="C27" s="333">
        <v>0</v>
      </c>
      <c r="D27" s="333">
        <v>12</v>
      </c>
      <c r="E27" s="333">
        <v>12</v>
      </c>
    </row>
    <row r="28" spans="1:5" ht="24" customHeight="1">
      <c r="A28" s="331" t="s">
        <v>262</v>
      </c>
      <c r="B28" s="335" t="s">
        <v>563</v>
      </c>
      <c r="C28" s="333">
        <v>0</v>
      </c>
      <c r="D28" s="333">
        <v>87</v>
      </c>
      <c r="E28" s="333">
        <v>87</v>
      </c>
    </row>
    <row r="29" spans="1:5" ht="24" customHeight="1">
      <c r="A29" s="332" t="s">
        <v>268</v>
      </c>
      <c r="B29" s="336" t="s">
        <v>564</v>
      </c>
      <c r="C29" s="334">
        <v>5383</v>
      </c>
      <c r="D29" s="334">
        <v>-7</v>
      </c>
      <c r="E29" s="334">
        <v>5376</v>
      </c>
    </row>
    <row r="30" spans="1:5" ht="24" customHeight="1">
      <c r="A30" s="331" t="s">
        <v>283</v>
      </c>
      <c r="B30" s="335" t="s">
        <v>565</v>
      </c>
      <c r="C30" s="333">
        <v>0</v>
      </c>
      <c r="D30" s="333">
        <v>263</v>
      </c>
      <c r="E30" s="333">
        <v>263</v>
      </c>
    </row>
    <row r="31" spans="1:5" ht="24" customHeight="1">
      <c r="A31" s="331" t="s">
        <v>285</v>
      </c>
      <c r="B31" s="335" t="s">
        <v>566</v>
      </c>
      <c r="C31" s="333">
        <v>0</v>
      </c>
      <c r="D31" s="333">
        <v>180</v>
      </c>
      <c r="E31" s="333">
        <v>180</v>
      </c>
    </row>
    <row r="32" spans="1:5" ht="24" customHeight="1">
      <c r="A32" s="331" t="s">
        <v>286</v>
      </c>
      <c r="B32" s="335" t="s">
        <v>567</v>
      </c>
      <c r="C32" s="333">
        <v>0</v>
      </c>
      <c r="D32" s="333">
        <v>83</v>
      </c>
      <c r="E32" s="333">
        <v>83</v>
      </c>
    </row>
    <row r="33" spans="1:5" ht="24" customHeight="1">
      <c r="A33" s="331" t="s">
        <v>288</v>
      </c>
      <c r="B33" s="335" t="s">
        <v>568</v>
      </c>
      <c r="C33" s="333">
        <v>550</v>
      </c>
      <c r="D33" s="333">
        <v>0</v>
      </c>
      <c r="E33" s="333">
        <v>550</v>
      </c>
    </row>
    <row r="34" spans="1:5" ht="24" customHeight="1">
      <c r="A34" s="332" t="s">
        <v>410</v>
      </c>
      <c r="B34" s="336" t="s">
        <v>569</v>
      </c>
      <c r="C34" s="334">
        <v>550</v>
      </c>
      <c r="D34" s="334">
        <v>263</v>
      </c>
      <c r="E34" s="334">
        <v>813</v>
      </c>
    </row>
    <row r="35" spans="1:5" ht="24" customHeight="1">
      <c r="A35" s="332" t="s">
        <v>411</v>
      </c>
      <c r="B35" s="336" t="s">
        <v>570</v>
      </c>
      <c r="C35" s="334">
        <v>5933</v>
      </c>
      <c r="D35" s="334">
        <v>256</v>
      </c>
      <c r="E35" s="334">
        <v>6189</v>
      </c>
    </row>
    <row r="36" spans="1:5" ht="24" customHeight="1">
      <c r="A36" s="331" t="s">
        <v>412</v>
      </c>
      <c r="B36" s="335" t="s">
        <v>571</v>
      </c>
      <c r="C36" s="333">
        <v>9724</v>
      </c>
      <c r="D36" s="333">
        <v>3710</v>
      </c>
      <c r="E36" s="333">
        <v>13434</v>
      </c>
    </row>
    <row r="37" spans="1:5" ht="24" customHeight="1">
      <c r="A37" s="332" t="s">
        <v>413</v>
      </c>
      <c r="B37" s="336" t="s">
        <v>572</v>
      </c>
      <c r="C37" s="334">
        <v>9724</v>
      </c>
      <c r="D37" s="334">
        <v>3710</v>
      </c>
      <c r="E37" s="334">
        <v>13434</v>
      </c>
    </row>
    <row r="38" spans="1:5" ht="24" customHeight="1">
      <c r="A38" s="331" t="s">
        <v>414</v>
      </c>
      <c r="B38" s="335" t="s">
        <v>573</v>
      </c>
      <c r="C38" s="333">
        <v>5501</v>
      </c>
      <c r="D38" s="333">
        <v>-1728</v>
      </c>
      <c r="E38" s="333">
        <v>3773</v>
      </c>
    </row>
    <row r="39" spans="1:5" ht="24" customHeight="1">
      <c r="A39" s="331" t="s">
        <v>415</v>
      </c>
      <c r="B39" s="335" t="s">
        <v>574</v>
      </c>
      <c r="C39" s="333">
        <v>269</v>
      </c>
      <c r="D39" s="333">
        <v>61</v>
      </c>
      <c r="E39" s="333">
        <v>330</v>
      </c>
    </row>
    <row r="40" spans="1:5" ht="24" customHeight="1">
      <c r="A40" s="332" t="s">
        <v>416</v>
      </c>
      <c r="B40" s="336" t="s">
        <v>575</v>
      </c>
      <c r="C40" s="334">
        <v>5770</v>
      </c>
      <c r="D40" s="334">
        <v>-1667</v>
      </c>
      <c r="E40" s="334">
        <v>4103</v>
      </c>
    </row>
    <row r="41" spans="1:5" ht="24" customHeight="1">
      <c r="A41" s="332" t="s">
        <v>417</v>
      </c>
      <c r="B41" s="336" t="s">
        <v>576</v>
      </c>
      <c r="C41" s="334">
        <v>1767462</v>
      </c>
      <c r="D41" s="334">
        <v>-69028</v>
      </c>
      <c r="E41" s="334">
        <v>1698434</v>
      </c>
    </row>
    <row r="42" spans="1:5" ht="24" customHeight="1">
      <c r="A42" s="331" t="s">
        <v>418</v>
      </c>
      <c r="B42" s="335" t="s">
        <v>577</v>
      </c>
      <c r="C42" s="333">
        <v>2304031</v>
      </c>
      <c r="D42" s="333">
        <v>0</v>
      </c>
      <c r="E42" s="333">
        <v>2304031</v>
      </c>
    </row>
    <row r="43" spans="1:5" ht="24" customHeight="1">
      <c r="A43" s="331" t="s">
        <v>420</v>
      </c>
      <c r="B43" s="335" t="s">
        <v>578</v>
      </c>
      <c r="C43" s="333">
        <v>42120</v>
      </c>
      <c r="D43" s="333">
        <v>0</v>
      </c>
      <c r="E43" s="333">
        <v>42120</v>
      </c>
    </row>
    <row r="44" spans="1:5" ht="24" customHeight="1">
      <c r="A44" s="331" t="s">
        <v>421</v>
      </c>
      <c r="B44" s="335" t="s">
        <v>579</v>
      </c>
      <c r="C44" s="333">
        <v>-633114</v>
      </c>
      <c r="D44" s="333">
        <v>-9874</v>
      </c>
      <c r="E44" s="333">
        <v>-642988</v>
      </c>
    </row>
    <row r="45" spans="1:5" ht="24" customHeight="1">
      <c r="A45" s="331" t="s">
        <v>422</v>
      </c>
      <c r="B45" s="335" t="s">
        <v>580</v>
      </c>
      <c r="C45" s="333">
        <v>-9874</v>
      </c>
      <c r="D45" s="333">
        <v>-22603</v>
      </c>
      <c r="E45" s="333">
        <v>-32477</v>
      </c>
    </row>
    <row r="46" spans="1:5" ht="24" customHeight="1">
      <c r="A46" s="332" t="s">
        <v>423</v>
      </c>
      <c r="B46" s="336" t="s">
        <v>581</v>
      </c>
      <c r="C46" s="334">
        <v>1703163</v>
      </c>
      <c r="D46" s="334">
        <v>-32477</v>
      </c>
      <c r="E46" s="334">
        <v>1670686</v>
      </c>
    </row>
    <row r="47" spans="1:5" ht="24" customHeight="1">
      <c r="A47" s="331" t="s">
        <v>424</v>
      </c>
      <c r="B47" s="335" t="s">
        <v>582</v>
      </c>
      <c r="C47" s="333">
        <v>3459</v>
      </c>
      <c r="D47" s="333">
        <v>-3459</v>
      </c>
      <c r="E47" s="333">
        <v>0</v>
      </c>
    </row>
    <row r="48" spans="1:5" ht="24" customHeight="1">
      <c r="A48" s="331" t="s">
        <v>425</v>
      </c>
      <c r="B48" s="335" t="s">
        <v>583</v>
      </c>
      <c r="C48" s="333">
        <v>95</v>
      </c>
      <c r="D48" s="333">
        <v>-95</v>
      </c>
      <c r="E48" s="333">
        <v>0</v>
      </c>
    </row>
    <row r="49" spans="1:5" ht="24" customHeight="1">
      <c r="A49" s="332" t="s">
        <v>437</v>
      </c>
      <c r="B49" s="336" t="s">
        <v>584</v>
      </c>
      <c r="C49" s="334">
        <v>3554</v>
      </c>
      <c r="D49" s="334">
        <v>-3554</v>
      </c>
      <c r="E49" s="334">
        <v>0</v>
      </c>
    </row>
    <row r="50" spans="1:5" ht="24" customHeight="1">
      <c r="A50" s="331" t="s">
        <v>450</v>
      </c>
      <c r="B50" s="335" t="s">
        <v>585</v>
      </c>
      <c r="C50" s="333">
        <v>9932</v>
      </c>
      <c r="D50" s="333">
        <v>1075</v>
      </c>
      <c r="E50" s="333">
        <v>11007</v>
      </c>
    </row>
    <row r="51" spans="1:5" ht="24" customHeight="1">
      <c r="A51" s="332" t="s">
        <v>453</v>
      </c>
      <c r="B51" s="336" t="s">
        <v>586</v>
      </c>
      <c r="C51" s="334">
        <v>9932</v>
      </c>
      <c r="D51" s="334">
        <v>1075</v>
      </c>
      <c r="E51" s="334">
        <v>11007</v>
      </c>
    </row>
    <row r="52" spans="1:5" ht="24" customHeight="1">
      <c r="A52" s="331" t="s">
        <v>454</v>
      </c>
      <c r="B52" s="335" t="s">
        <v>587</v>
      </c>
      <c r="C52" s="333">
        <v>3737</v>
      </c>
      <c r="D52" s="333">
        <v>-2605</v>
      </c>
      <c r="E52" s="333">
        <v>1132</v>
      </c>
    </row>
    <row r="53" spans="1:5" ht="24" customHeight="1">
      <c r="A53" s="331" t="s">
        <v>455</v>
      </c>
      <c r="B53" s="335" t="s">
        <v>588</v>
      </c>
      <c r="C53" s="333">
        <v>3737</v>
      </c>
      <c r="D53" s="333">
        <v>-2605</v>
      </c>
      <c r="E53" s="333">
        <v>1132</v>
      </c>
    </row>
    <row r="54" spans="1:5" ht="24" customHeight="1">
      <c r="A54" s="332" t="s">
        <v>456</v>
      </c>
      <c r="B54" s="336" t="s">
        <v>589</v>
      </c>
      <c r="C54" s="334">
        <v>3737</v>
      </c>
      <c r="D54" s="334">
        <v>-2605</v>
      </c>
      <c r="E54" s="334">
        <v>1132</v>
      </c>
    </row>
    <row r="55" spans="1:5" ht="24" customHeight="1">
      <c r="A55" s="332" t="s">
        <v>457</v>
      </c>
      <c r="B55" s="336" t="s">
        <v>590</v>
      </c>
      <c r="C55" s="334">
        <v>17223</v>
      </c>
      <c r="D55" s="334">
        <v>-5084</v>
      </c>
      <c r="E55" s="334">
        <v>12139</v>
      </c>
    </row>
    <row r="56" spans="1:5" ht="24" customHeight="1">
      <c r="A56" s="331" t="s">
        <v>458</v>
      </c>
      <c r="B56" s="335" t="s">
        <v>591</v>
      </c>
      <c r="C56" s="333">
        <v>20704</v>
      </c>
      <c r="D56" s="333">
        <v>-5095</v>
      </c>
      <c r="E56" s="333">
        <v>15609</v>
      </c>
    </row>
    <row r="57" spans="1:5" ht="24" customHeight="1">
      <c r="A57" s="331" t="s">
        <v>459</v>
      </c>
      <c r="B57" s="335" t="s">
        <v>592</v>
      </c>
      <c r="C57" s="333">
        <v>26372</v>
      </c>
      <c r="D57" s="333">
        <v>-26372</v>
      </c>
      <c r="E57" s="333">
        <v>0</v>
      </c>
    </row>
    <row r="58" spans="1:5" ht="24" customHeight="1">
      <c r="A58" s="332" t="s">
        <v>460</v>
      </c>
      <c r="B58" s="336" t="s">
        <v>593</v>
      </c>
      <c r="C58" s="334">
        <v>47076</v>
      </c>
      <c r="D58" s="334">
        <v>-31467</v>
      </c>
      <c r="E58" s="334">
        <v>15609</v>
      </c>
    </row>
    <row r="59" spans="1:5" ht="24" customHeight="1">
      <c r="A59" s="332" t="s">
        <v>461</v>
      </c>
      <c r="B59" s="336" t="s">
        <v>594</v>
      </c>
      <c r="C59" s="334">
        <v>1767462</v>
      </c>
      <c r="D59" s="334">
        <v>-69028</v>
      </c>
      <c r="E59" s="334">
        <v>1698434</v>
      </c>
    </row>
  </sheetData>
  <mergeCells count="1">
    <mergeCell ref="A1:E1"/>
  </mergeCells>
  <phoneticPr fontId="51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Header>&amp;R&amp;"Times New Roman CE,Félkövér dőlt"3. melléklet</oddHeader>
    <oddFooter>&amp;C&amp;P.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35"/>
  <sheetViews>
    <sheetView zoomScaleSheetLayoutView="100" workbookViewId="0">
      <selection activeCell="D24" sqref="D24"/>
    </sheetView>
  </sheetViews>
  <sheetFormatPr defaultRowHeight="12.75"/>
  <cols>
    <col min="1" max="1" width="6.83203125" style="5" customWidth="1"/>
    <col min="2" max="2" width="43.33203125" style="8" customWidth="1"/>
    <col min="3" max="3" width="14" style="8" customWidth="1"/>
    <col min="4" max="4" width="14" style="5" customWidth="1"/>
    <col min="5" max="5" width="38.33203125" style="5" customWidth="1"/>
    <col min="6" max="7" width="14" style="5" customWidth="1"/>
    <col min="8" max="16384" width="9.33203125" style="5"/>
  </cols>
  <sheetData>
    <row r="1" spans="1:8" ht="31.5" customHeight="1">
      <c r="B1" s="6" t="s">
        <v>53</v>
      </c>
      <c r="C1" s="6"/>
      <c r="D1" s="7"/>
      <c r="E1" s="7"/>
      <c r="F1" s="7"/>
      <c r="G1" s="7"/>
      <c r="H1" s="477" t="s">
        <v>170</v>
      </c>
    </row>
    <row r="2" spans="1:8" ht="14.25" thickBot="1">
      <c r="G2" s="9" t="s">
        <v>54</v>
      </c>
      <c r="H2" s="477"/>
    </row>
    <row r="3" spans="1:8" ht="18" customHeight="1" thickBot="1">
      <c r="A3" s="475" t="s">
        <v>13</v>
      </c>
      <c r="B3" s="10" t="s">
        <v>55</v>
      </c>
      <c r="C3" s="238"/>
      <c r="D3" s="11"/>
      <c r="E3" s="10" t="s">
        <v>56</v>
      </c>
      <c r="F3" s="250"/>
      <c r="G3" s="12"/>
      <c r="H3" s="477"/>
    </row>
    <row r="4" spans="1:8" s="16" customFormat="1" ht="35.25" customHeight="1" thickBot="1">
      <c r="A4" s="476"/>
      <c r="B4" s="13" t="s">
        <v>57</v>
      </c>
      <c r="C4" s="14" t="s">
        <v>596</v>
      </c>
      <c r="D4" s="14" t="s">
        <v>595</v>
      </c>
      <c r="E4" s="13" t="s">
        <v>57</v>
      </c>
      <c r="F4" s="14" t="s">
        <v>596</v>
      </c>
      <c r="G4" s="14" t="s">
        <v>595</v>
      </c>
      <c r="H4" s="477"/>
    </row>
    <row r="5" spans="1:8" s="21" customFormat="1" ht="12" customHeight="1" thickBot="1">
      <c r="A5" s="17">
        <v>1</v>
      </c>
      <c r="B5" s="18">
        <v>2</v>
      </c>
      <c r="C5" s="239">
        <v>3</v>
      </c>
      <c r="D5" s="19">
        <v>4</v>
      </c>
      <c r="E5" s="18">
        <v>5</v>
      </c>
      <c r="F5" s="251">
        <v>6</v>
      </c>
      <c r="G5" s="20">
        <v>7</v>
      </c>
      <c r="H5" s="477"/>
    </row>
    <row r="6" spans="1:8" ht="12.95" customHeight="1">
      <c r="A6" s="22" t="s">
        <v>15</v>
      </c>
      <c r="B6" s="23" t="s">
        <v>228</v>
      </c>
      <c r="C6" s="303">
        <f>'1. mell'!D10</f>
        <v>333067</v>
      </c>
      <c r="D6" s="24">
        <f>'1. mell'!E10</f>
        <v>333067</v>
      </c>
      <c r="E6" s="23" t="s">
        <v>58</v>
      </c>
      <c r="F6" s="252">
        <f>'2. mell'!D16</f>
        <v>203376</v>
      </c>
      <c r="G6" s="25">
        <f>'2. mell'!E16</f>
        <v>158601</v>
      </c>
      <c r="H6" s="477"/>
    </row>
    <row r="7" spans="1:8" ht="15.75" customHeight="1">
      <c r="A7" s="26" t="s">
        <v>16</v>
      </c>
      <c r="B7" s="27" t="s">
        <v>227</v>
      </c>
      <c r="C7" s="304">
        <v>158957</v>
      </c>
      <c r="D7" s="28">
        <v>158957</v>
      </c>
      <c r="E7" s="27" t="s">
        <v>59</v>
      </c>
      <c r="F7" s="243">
        <f>'2. mell'!D17</f>
        <v>37006</v>
      </c>
      <c r="G7" s="29">
        <f>'2. mell'!E17</f>
        <v>34010</v>
      </c>
      <c r="H7" s="477"/>
    </row>
    <row r="8" spans="1:8" ht="12.95" customHeight="1">
      <c r="A8" s="26" t="s">
        <v>17</v>
      </c>
      <c r="B8" s="23" t="s">
        <v>229</v>
      </c>
      <c r="C8" s="303">
        <v>41053</v>
      </c>
      <c r="D8" s="28">
        <v>36086</v>
      </c>
      <c r="E8" s="27" t="s">
        <v>60</v>
      </c>
      <c r="F8" s="243">
        <f>'2. mell'!D43</f>
        <v>102446</v>
      </c>
      <c r="G8" s="29">
        <f>'2. mell'!E43</f>
        <v>90667</v>
      </c>
      <c r="H8" s="477"/>
    </row>
    <row r="9" spans="1:8" ht="12.95" customHeight="1">
      <c r="A9" s="26" t="s">
        <v>41</v>
      </c>
      <c r="B9" s="30" t="s">
        <v>230</v>
      </c>
      <c r="C9" s="305">
        <v>14075</v>
      </c>
      <c r="D9" s="28">
        <v>13665</v>
      </c>
      <c r="E9" s="27" t="s">
        <v>34</v>
      </c>
      <c r="F9" s="243">
        <f>'2. mell'!D59</f>
        <v>43878</v>
      </c>
      <c r="G9" s="29">
        <f>'2. mell'!E59</f>
        <v>43878</v>
      </c>
      <c r="H9" s="477"/>
    </row>
    <row r="10" spans="1:8" ht="22.5" customHeight="1">
      <c r="A10" s="26" t="s">
        <v>18</v>
      </c>
      <c r="B10" s="27"/>
      <c r="C10" s="304"/>
      <c r="D10" s="28"/>
      <c r="E10" s="27" t="s">
        <v>35</v>
      </c>
      <c r="F10" s="243">
        <f>'2. mell'!D69</f>
        <v>214390</v>
      </c>
      <c r="G10" s="29">
        <f>'2. mell'!E69</f>
        <v>214390</v>
      </c>
      <c r="H10" s="477"/>
    </row>
    <row r="11" spans="1:8" ht="12.95" customHeight="1">
      <c r="A11" s="26" t="s">
        <v>19</v>
      </c>
      <c r="B11" s="27"/>
      <c r="C11" s="243"/>
      <c r="D11" s="31"/>
      <c r="E11" s="27" t="s">
        <v>61</v>
      </c>
      <c r="F11" s="243"/>
      <c r="G11" s="29">
        <v>0</v>
      </c>
      <c r="H11" s="477"/>
    </row>
    <row r="12" spans="1:8" ht="12.95" customHeight="1">
      <c r="A12" s="26" t="s">
        <v>52</v>
      </c>
      <c r="B12" s="27"/>
      <c r="C12" s="241"/>
      <c r="D12" s="28"/>
      <c r="E12" s="27"/>
      <c r="F12" s="243"/>
      <c r="G12" s="29"/>
      <c r="H12" s="477"/>
    </row>
    <row r="13" spans="1:8" ht="12.95" customHeight="1">
      <c r="A13" s="26" t="s">
        <v>21</v>
      </c>
      <c r="B13" s="27"/>
      <c r="C13" s="241"/>
      <c r="D13" s="28"/>
      <c r="E13" s="27"/>
      <c r="F13" s="243"/>
      <c r="G13" s="29"/>
      <c r="H13" s="477"/>
    </row>
    <row r="14" spans="1:8" ht="12.95" customHeight="1">
      <c r="A14" s="26" t="s">
        <v>62</v>
      </c>
      <c r="B14" s="27"/>
      <c r="C14" s="243"/>
      <c r="D14" s="31"/>
      <c r="E14" s="27"/>
      <c r="F14" s="243"/>
      <c r="G14" s="29"/>
      <c r="H14" s="477"/>
    </row>
    <row r="15" spans="1:8" ht="12.95" customHeight="1">
      <c r="A15" s="26" t="s">
        <v>22</v>
      </c>
      <c r="B15" s="27"/>
      <c r="C15" s="241"/>
      <c r="D15" s="28"/>
      <c r="E15" s="27"/>
      <c r="F15" s="243"/>
      <c r="G15" s="29"/>
      <c r="H15" s="477"/>
    </row>
    <row r="16" spans="1:8" ht="12.95" customHeight="1">
      <c r="A16" s="26" t="s">
        <v>23</v>
      </c>
      <c r="B16" s="27"/>
      <c r="C16" s="241"/>
      <c r="D16" s="28"/>
      <c r="E16" s="27"/>
      <c r="F16" s="243"/>
      <c r="G16" s="29"/>
      <c r="H16" s="477"/>
    </row>
    <row r="17" spans="1:8" ht="12.95" customHeight="1" thickBot="1">
      <c r="A17" s="26" t="s">
        <v>24</v>
      </c>
      <c r="B17" s="32"/>
      <c r="C17" s="244"/>
      <c r="D17" s="33"/>
      <c r="E17" s="27"/>
      <c r="F17" s="253"/>
      <c r="G17" s="34"/>
      <c r="H17" s="477"/>
    </row>
    <row r="18" spans="1:8" ht="15.95" customHeight="1" thickBot="1">
      <c r="A18" s="35" t="s">
        <v>32</v>
      </c>
      <c r="B18" s="36" t="s">
        <v>63</v>
      </c>
      <c r="C18" s="37">
        <f>SUM(C6:C17)</f>
        <v>547152</v>
      </c>
      <c r="D18" s="37">
        <f>SUM(D6:D17)</f>
        <v>541775</v>
      </c>
      <c r="E18" s="38" t="s">
        <v>64</v>
      </c>
      <c r="F18" s="39">
        <f>SUM(F6:F17)</f>
        <v>601096</v>
      </c>
      <c r="G18" s="39">
        <f>SUM(G6:G17)</f>
        <v>541546</v>
      </c>
      <c r="H18" s="477"/>
    </row>
    <row r="19" spans="1:8" ht="12.95" customHeight="1">
      <c r="A19" s="40" t="s">
        <v>65</v>
      </c>
      <c r="B19" s="41" t="s">
        <v>66</v>
      </c>
      <c r="C19" s="302">
        <v>52869</v>
      </c>
      <c r="D19" s="42">
        <v>52869</v>
      </c>
      <c r="E19" s="43" t="s">
        <v>42</v>
      </c>
      <c r="F19" s="254"/>
      <c r="G19" s="44"/>
      <c r="H19" s="477"/>
    </row>
    <row r="20" spans="1:8" ht="12.95" customHeight="1">
      <c r="A20" s="45" t="s">
        <v>67</v>
      </c>
      <c r="B20" s="46" t="s">
        <v>68</v>
      </c>
      <c r="C20" s="245"/>
      <c r="D20" s="47"/>
      <c r="E20" s="43" t="s">
        <v>43</v>
      </c>
      <c r="F20" s="255"/>
      <c r="G20" s="48"/>
      <c r="H20" s="477"/>
    </row>
    <row r="21" spans="1:8" ht="12.95" customHeight="1">
      <c r="A21" s="49" t="s">
        <v>69</v>
      </c>
      <c r="B21" s="43" t="s">
        <v>25</v>
      </c>
      <c r="C21" s="246"/>
      <c r="D21" s="50"/>
      <c r="E21" s="43" t="s">
        <v>70</v>
      </c>
      <c r="F21" s="255"/>
      <c r="G21" s="48"/>
      <c r="H21" s="477"/>
    </row>
    <row r="22" spans="1:8" ht="12.95" customHeight="1">
      <c r="A22" s="49" t="s">
        <v>71</v>
      </c>
      <c r="B22" s="43" t="s">
        <v>26</v>
      </c>
      <c r="C22" s="246"/>
      <c r="D22" s="50"/>
      <c r="E22" s="43" t="s">
        <v>45</v>
      </c>
      <c r="F22" s="255"/>
      <c r="G22" s="48"/>
      <c r="H22" s="477"/>
    </row>
    <row r="23" spans="1:8" ht="12.95" customHeight="1">
      <c r="A23" s="49" t="s">
        <v>72</v>
      </c>
      <c r="B23" s="43" t="s">
        <v>332</v>
      </c>
      <c r="C23" s="337">
        <v>11007</v>
      </c>
      <c r="D23" s="50">
        <v>11007</v>
      </c>
      <c r="E23" s="51" t="s">
        <v>46</v>
      </c>
      <c r="F23" s="254"/>
      <c r="G23" s="48"/>
      <c r="H23" s="477"/>
    </row>
    <row r="24" spans="1:8" ht="12.95" customHeight="1">
      <c r="A24" s="49" t="s">
        <v>73</v>
      </c>
      <c r="B24" s="43" t="s">
        <v>74</v>
      </c>
      <c r="C24" s="246"/>
      <c r="D24" s="50"/>
      <c r="E24" s="43" t="s">
        <v>75</v>
      </c>
      <c r="F24" s="255"/>
      <c r="G24" s="48"/>
      <c r="H24" s="477"/>
    </row>
    <row r="25" spans="1:8" ht="12.95" customHeight="1">
      <c r="A25" s="52" t="s">
        <v>76</v>
      </c>
      <c r="B25" s="51" t="s">
        <v>28</v>
      </c>
      <c r="C25" s="247"/>
      <c r="D25" s="53"/>
      <c r="E25" s="23" t="s">
        <v>47</v>
      </c>
      <c r="F25" s="242"/>
      <c r="G25" s="44"/>
      <c r="H25" s="477"/>
    </row>
    <row r="26" spans="1:8" ht="12.95" customHeight="1">
      <c r="A26" s="49" t="s">
        <v>77</v>
      </c>
      <c r="B26" s="43" t="s">
        <v>78</v>
      </c>
      <c r="C26" s="246"/>
      <c r="D26" s="50"/>
      <c r="E26" s="27" t="s">
        <v>48</v>
      </c>
      <c r="F26" s="243"/>
      <c r="G26" s="48"/>
      <c r="H26" s="477"/>
    </row>
    <row r="27" spans="1:8" ht="12.95" customHeight="1">
      <c r="A27" s="22" t="s">
        <v>79</v>
      </c>
      <c r="B27" s="23"/>
      <c r="C27" s="240"/>
      <c r="D27" s="54"/>
      <c r="E27" s="23" t="s">
        <v>635</v>
      </c>
      <c r="F27" s="340">
        <v>9932</v>
      </c>
      <c r="G27" s="55">
        <v>9932</v>
      </c>
      <c r="H27" s="477"/>
    </row>
    <row r="28" spans="1:8" ht="12.95" customHeight="1">
      <c r="A28" s="56" t="s">
        <v>80</v>
      </c>
      <c r="B28" s="32"/>
      <c r="C28" s="244"/>
      <c r="D28" s="57"/>
      <c r="E28" s="32"/>
      <c r="F28" s="253"/>
      <c r="G28" s="58"/>
      <c r="H28" s="477"/>
    </row>
    <row r="29" spans="1:8" ht="12.95" customHeight="1" thickBot="1">
      <c r="A29" s="59" t="s">
        <v>81</v>
      </c>
      <c r="B29" s="60"/>
      <c r="C29" s="248"/>
      <c r="D29" s="61"/>
      <c r="E29" s="60"/>
      <c r="F29" s="256"/>
      <c r="G29" s="62"/>
      <c r="H29" s="477"/>
    </row>
    <row r="30" spans="1:8" ht="15.95" customHeight="1" thickBot="1">
      <c r="A30" s="35" t="s">
        <v>82</v>
      </c>
      <c r="B30" s="36" t="s">
        <v>83</v>
      </c>
      <c r="C30" s="37">
        <f>SUM(C19:C29)</f>
        <v>63876</v>
      </c>
      <c r="D30" s="37">
        <f>SUM(D19:D29)</f>
        <v>63876</v>
      </c>
      <c r="E30" s="36" t="s">
        <v>84</v>
      </c>
      <c r="F30" s="39">
        <f>SUM(F19:F29)</f>
        <v>9932</v>
      </c>
      <c r="G30" s="39">
        <f>SUM(G19:G29)</f>
        <v>9932</v>
      </c>
      <c r="H30" s="477"/>
    </row>
    <row r="31" spans="1:8" ht="18" customHeight="1" thickBot="1">
      <c r="A31" s="35" t="s">
        <v>85</v>
      </c>
      <c r="B31" s="63" t="s">
        <v>86</v>
      </c>
      <c r="C31" s="37">
        <f>+C18+C30</f>
        <v>611028</v>
      </c>
      <c r="D31" s="37">
        <f>+D18+D30</f>
        <v>605651</v>
      </c>
      <c r="E31" s="63" t="s">
        <v>87</v>
      </c>
      <c r="F31" s="39">
        <f>+F18+F30</f>
        <v>611028</v>
      </c>
      <c r="G31" s="39">
        <f>+G18+G30</f>
        <v>551478</v>
      </c>
      <c r="H31" s="477"/>
    </row>
    <row r="32" spans="1:8" ht="18" customHeight="1" thickBot="1">
      <c r="A32" s="35" t="s">
        <v>88</v>
      </c>
      <c r="B32" s="64" t="s">
        <v>89</v>
      </c>
      <c r="C32" s="249"/>
      <c r="D32" s="65" t="str">
        <f>IF(((G18-D18)&gt;0),G18-D18,"----")</f>
        <v>----</v>
      </c>
      <c r="E32" s="64" t="s">
        <v>90</v>
      </c>
      <c r="F32" s="257"/>
      <c r="G32" s="66"/>
      <c r="H32" s="477"/>
    </row>
    <row r="35" spans="2:3" ht="15.75">
      <c r="B35" s="67"/>
      <c r="C35" s="67"/>
    </row>
  </sheetData>
  <mergeCells count="2">
    <mergeCell ref="A3:A4"/>
    <mergeCell ref="H1:H32"/>
  </mergeCells>
  <phoneticPr fontId="0" type="noConversion"/>
  <printOptions horizontalCentered="1"/>
  <pageMargins left="0.31496062992125984" right="0.47244094488188981" top="0.70866141732283472" bottom="0.51181102362204722" header="0.6692913385826772" footer="0.27559055118110237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32"/>
  <sheetViews>
    <sheetView zoomScaleSheetLayoutView="115" workbookViewId="0">
      <selection activeCell="B32" sqref="B32"/>
    </sheetView>
  </sheetViews>
  <sheetFormatPr defaultRowHeight="12.75"/>
  <cols>
    <col min="1" max="1" width="6.83203125" style="5" customWidth="1"/>
    <col min="2" max="2" width="41.33203125" style="8" customWidth="1"/>
    <col min="3" max="3" width="11.33203125" style="8" customWidth="1"/>
    <col min="4" max="4" width="11.33203125" style="5" customWidth="1"/>
    <col min="5" max="5" width="48.33203125" style="5" customWidth="1"/>
    <col min="6" max="7" width="11.33203125" style="5" customWidth="1"/>
    <col min="8" max="16384" width="9.33203125" style="5"/>
  </cols>
  <sheetData>
    <row r="1" spans="1:8" ht="39.75" customHeight="1">
      <c r="B1" s="480" t="s">
        <v>91</v>
      </c>
      <c r="C1" s="480"/>
      <c r="D1" s="480"/>
      <c r="E1" s="480"/>
      <c r="F1" s="480"/>
      <c r="G1" s="7"/>
      <c r="H1" s="477" t="s">
        <v>171</v>
      </c>
    </row>
    <row r="2" spans="1:8" ht="14.25" thickBot="1">
      <c r="G2" s="9" t="s">
        <v>54</v>
      </c>
      <c r="H2" s="477"/>
    </row>
    <row r="3" spans="1:8" ht="24" customHeight="1" thickBot="1">
      <c r="A3" s="478" t="s">
        <v>13</v>
      </c>
      <c r="B3" s="13" t="s">
        <v>55</v>
      </c>
      <c r="C3" s="238"/>
      <c r="D3" s="11"/>
      <c r="E3" s="10" t="s">
        <v>56</v>
      </c>
      <c r="F3" s="250"/>
      <c r="G3" s="12"/>
      <c r="H3" s="477"/>
    </row>
    <row r="4" spans="1:8" s="16" customFormat="1" ht="35.25" customHeight="1" thickBot="1">
      <c r="A4" s="479"/>
      <c r="B4" s="13" t="s">
        <v>57</v>
      </c>
      <c r="C4" s="14" t="s">
        <v>596</v>
      </c>
      <c r="D4" s="14" t="s">
        <v>595</v>
      </c>
      <c r="E4" s="13" t="s">
        <v>57</v>
      </c>
      <c r="F4" s="15" t="s">
        <v>596</v>
      </c>
      <c r="G4" s="15" t="s">
        <v>595</v>
      </c>
      <c r="H4" s="477"/>
    </row>
    <row r="5" spans="1:8" s="16" customFormat="1" ht="12" customHeight="1" thickBot="1">
      <c r="A5" s="17">
        <v>1</v>
      </c>
      <c r="B5" s="18">
        <v>2</v>
      </c>
      <c r="C5" s="19">
        <v>3</v>
      </c>
      <c r="D5" s="19">
        <v>3</v>
      </c>
      <c r="E5" s="18">
        <v>4</v>
      </c>
      <c r="F5" s="20">
        <v>5</v>
      </c>
      <c r="G5" s="20">
        <v>5</v>
      </c>
      <c r="H5" s="477"/>
    </row>
    <row r="6" spans="1:8" ht="12.95" customHeight="1">
      <c r="A6" s="22" t="s">
        <v>15</v>
      </c>
      <c r="B6" s="258" t="s">
        <v>92</v>
      </c>
      <c r="C6" s="24"/>
      <c r="D6" s="24"/>
      <c r="E6" s="23" t="s">
        <v>36</v>
      </c>
      <c r="F6" s="25">
        <f>'2. mell'!D73</f>
        <v>10316</v>
      </c>
      <c r="G6" s="25">
        <f>'2. mell'!E73</f>
        <v>10316</v>
      </c>
      <c r="H6" s="477"/>
    </row>
    <row r="7" spans="1:8" ht="12.95" customHeight="1">
      <c r="A7" s="26" t="s">
        <v>16</v>
      </c>
      <c r="B7" s="259" t="s">
        <v>93</v>
      </c>
      <c r="C7" s="28"/>
      <c r="D7" s="28"/>
      <c r="E7" s="27" t="s">
        <v>37</v>
      </c>
      <c r="F7" s="29">
        <f>'2. mell'!D76</f>
        <v>25000</v>
      </c>
      <c r="G7" s="29">
        <f>'2. mell'!E76</f>
        <v>25000</v>
      </c>
      <c r="H7" s="477"/>
    </row>
    <row r="8" spans="1:8" ht="12.95" customHeight="1">
      <c r="A8" s="26" t="s">
        <v>17</v>
      </c>
      <c r="B8" s="259" t="s">
        <v>20</v>
      </c>
      <c r="C8" s="28"/>
      <c r="D8" s="28"/>
      <c r="E8" s="27" t="s">
        <v>38</v>
      </c>
      <c r="F8" s="29"/>
      <c r="G8" s="29"/>
      <c r="H8" s="477"/>
    </row>
    <row r="9" spans="1:8" ht="15" customHeight="1">
      <c r="A9" s="26" t="s">
        <v>41</v>
      </c>
      <c r="B9" s="259" t="s">
        <v>334</v>
      </c>
      <c r="C9" s="28"/>
      <c r="D9" s="28"/>
      <c r="E9" s="27" t="s">
        <v>39</v>
      </c>
      <c r="F9" s="29"/>
      <c r="G9" s="29"/>
      <c r="H9" s="477"/>
    </row>
    <row r="10" spans="1:8" ht="21.75" customHeight="1">
      <c r="A10" s="26" t="s">
        <v>18</v>
      </c>
      <c r="B10" s="259" t="s">
        <v>335</v>
      </c>
      <c r="C10" s="28"/>
      <c r="D10" s="28"/>
      <c r="E10" s="27" t="s">
        <v>94</v>
      </c>
      <c r="F10" s="29"/>
      <c r="G10" s="29"/>
      <c r="H10" s="477"/>
    </row>
    <row r="11" spans="1:8" ht="23.25" customHeight="1">
      <c r="A11" s="26" t="s">
        <v>19</v>
      </c>
      <c r="B11" s="259" t="s">
        <v>95</v>
      </c>
      <c r="C11" s="31"/>
      <c r="D11" s="31"/>
      <c r="E11" s="27" t="s">
        <v>96</v>
      </c>
      <c r="F11" s="29"/>
      <c r="G11" s="29"/>
      <c r="H11" s="477"/>
    </row>
    <row r="12" spans="1:8" ht="12.95" customHeight="1">
      <c r="A12" s="26" t="s">
        <v>52</v>
      </c>
      <c r="B12" s="259" t="s">
        <v>174</v>
      </c>
      <c r="C12" s="28"/>
      <c r="D12" s="28"/>
      <c r="E12" s="27" t="s">
        <v>40</v>
      </c>
      <c r="F12" s="29"/>
      <c r="G12" s="29"/>
      <c r="H12" s="477"/>
    </row>
    <row r="13" spans="1:8" ht="24" customHeight="1">
      <c r="A13" s="26" t="s">
        <v>21</v>
      </c>
      <c r="B13" s="259" t="s">
        <v>336</v>
      </c>
      <c r="C13" s="28">
        <v>979</v>
      </c>
      <c r="D13" s="28">
        <v>979</v>
      </c>
      <c r="E13" s="43" t="s">
        <v>61</v>
      </c>
      <c r="F13" s="29"/>
      <c r="G13" s="29"/>
      <c r="H13" s="477"/>
    </row>
    <row r="14" spans="1:8" ht="12.95" customHeight="1">
      <c r="A14" s="26" t="s">
        <v>62</v>
      </c>
      <c r="B14" s="259"/>
      <c r="C14" s="31"/>
      <c r="D14" s="31"/>
      <c r="E14" s="27"/>
      <c r="F14" s="29"/>
      <c r="G14" s="29"/>
      <c r="H14" s="477"/>
    </row>
    <row r="15" spans="1:8" ht="12.95" customHeight="1" thickBot="1">
      <c r="A15" s="26" t="s">
        <v>22</v>
      </c>
      <c r="B15" s="259"/>
      <c r="C15" s="29"/>
      <c r="D15" s="29"/>
      <c r="E15" s="27"/>
      <c r="F15" s="29"/>
      <c r="G15" s="29"/>
      <c r="H15" s="477"/>
    </row>
    <row r="16" spans="1:8" ht="15.95" customHeight="1" thickBot="1">
      <c r="A16" s="35" t="s">
        <v>23</v>
      </c>
      <c r="B16" s="260" t="s">
        <v>63</v>
      </c>
      <c r="C16" s="37">
        <f>SUM(C6:C15)</f>
        <v>979</v>
      </c>
      <c r="D16" s="37">
        <f>SUM(D6:D15)</f>
        <v>979</v>
      </c>
      <c r="E16" s="36" t="s">
        <v>64</v>
      </c>
      <c r="F16" s="39">
        <f>SUM(F6:F15)</f>
        <v>35316</v>
      </c>
      <c r="G16" s="39">
        <f>SUM(G6:G15)</f>
        <v>35316</v>
      </c>
      <c r="H16" s="477"/>
    </row>
    <row r="17" spans="1:8" ht="12.95" customHeight="1">
      <c r="A17" s="68" t="s">
        <v>24</v>
      </c>
      <c r="B17" s="261" t="s">
        <v>97</v>
      </c>
      <c r="C17" s="69">
        <v>34337</v>
      </c>
      <c r="D17" s="69">
        <v>34337</v>
      </c>
      <c r="E17" s="43" t="s">
        <v>42</v>
      </c>
      <c r="F17" s="55"/>
      <c r="G17" s="55"/>
      <c r="H17" s="477"/>
    </row>
    <row r="18" spans="1:8" ht="12.95" customHeight="1">
      <c r="A18" s="26" t="s">
        <v>32</v>
      </c>
      <c r="B18" s="262" t="s">
        <v>25</v>
      </c>
      <c r="C18" s="50"/>
      <c r="D18" s="50"/>
      <c r="E18" s="43" t="s">
        <v>49</v>
      </c>
      <c r="F18" s="48"/>
      <c r="G18" s="48"/>
      <c r="H18" s="477"/>
    </row>
    <row r="19" spans="1:8" ht="12.95" customHeight="1">
      <c r="A19" s="26" t="s">
        <v>65</v>
      </c>
      <c r="B19" s="262" t="s">
        <v>29</v>
      </c>
      <c r="C19" s="50"/>
      <c r="D19" s="50"/>
      <c r="E19" s="43" t="s">
        <v>44</v>
      </c>
      <c r="F19" s="48"/>
      <c r="G19" s="48"/>
      <c r="H19" s="477"/>
    </row>
    <row r="20" spans="1:8" ht="12.95" customHeight="1">
      <c r="A20" s="26" t="s">
        <v>67</v>
      </c>
      <c r="B20" s="262" t="s">
        <v>30</v>
      </c>
      <c r="C20" s="50"/>
      <c r="D20" s="50"/>
      <c r="E20" s="43" t="s">
        <v>45</v>
      </c>
      <c r="F20" s="48"/>
      <c r="G20" s="48"/>
      <c r="H20" s="477"/>
    </row>
    <row r="21" spans="1:8" ht="12.95" customHeight="1">
      <c r="A21" s="26" t="s">
        <v>69</v>
      </c>
      <c r="B21" s="262" t="s">
        <v>27</v>
      </c>
      <c r="C21" s="50"/>
      <c r="D21" s="50"/>
      <c r="E21" s="51" t="s">
        <v>46</v>
      </c>
      <c r="F21" s="48"/>
      <c r="G21" s="48"/>
      <c r="H21" s="477"/>
    </row>
    <row r="22" spans="1:8" ht="12.95" customHeight="1">
      <c r="A22" s="26" t="s">
        <v>71</v>
      </c>
      <c r="B22" s="263" t="s">
        <v>98</v>
      </c>
      <c r="C22" s="50"/>
      <c r="D22" s="50"/>
      <c r="E22" s="43" t="s">
        <v>50</v>
      </c>
      <c r="F22" s="48"/>
      <c r="G22" s="48"/>
      <c r="H22" s="477"/>
    </row>
    <row r="23" spans="1:8" ht="12.95" customHeight="1">
      <c r="A23" s="26" t="s">
        <v>72</v>
      </c>
      <c r="B23" s="262" t="s">
        <v>28</v>
      </c>
      <c r="C23" s="50"/>
      <c r="D23" s="50"/>
      <c r="E23" s="23" t="s">
        <v>48</v>
      </c>
      <c r="F23" s="48"/>
      <c r="G23" s="48"/>
      <c r="H23" s="477"/>
    </row>
    <row r="24" spans="1:8" ht="12.95" customHeight="1">
      <c r="A24" s="26" t="s">
        <v>73</v>
      </c>
      <c r="B24" s="258" t="s">
        <v>31</v>
      </c>
      <c r="C24" s="50"/>
      <c r="D24" s="50"/>
      <c r="E24" s="27" t="s">
        <v>51</v>
      </c>
      <c r="F24" s="48"/>
      <c r="G24" s="48"/>
      <c r="H24" s="477"/>
    </row>
    <row r="25" spans="1:8" ht="12.95" customHeight="1">
      <c r="A25" s="26" t="s">
        <v>76</v>
      </c>
      <c r="B25" s="264"/>
      <c r="C25" s="50"/>
      <c r="D25" s="50"/>
      <c r="E25" s="23"/>
      <c r="F25" s="48"/>
      <c r="G25" s="48"/>
      <c r="H25" s="477"/>
    </row>
    <row r="26" spans="1:8" ht="12.95" customHeight="1" thickBot="1">
      <c r="A26" s="56" t="s">
        <v>77</v>
      </c>
      <c r="B26" s="265"/>
      <c r="C26" s="57"/>
      <c r="D26" s="57"/>
      <c r="E26" s="32"/>
      <c r="F26" s="58"/>
      <c r="G26" s="58"/>
      <c r="H26" s="477"/>
    </row>
    <row r="27" spans="1:8" ht="15.95" customHeight="1" thickBot="1">
      <c r="A27" s="35" t="s">
        <v>79</v>
      </c>
      <c r="B27" s="260" t="s">
        <v>99</v>
      </c>
      <c r="C27" s="37">
        <f>SUM(C18:C26)</f>
        <v>0</v>
      </c>
      <c r="D27" s="37">
        <f>SUM(D18:D26)</f>
        <v>0</v>
      </c>
      <c r="E27" s="36" t="s">
        <v>100</v>
      </c>
      <c r="F27" s="70">
        <f>SUM(F17:F26)</f>
        <v>0</v>
      </c>
      <c r="G27" s="70">
        <f>SUM(G17:G26)</f>
        <v>0</v>
      </c>
      <c r="H27" s="477"/>
    </row>
    <row r="28" spans="1:8" ht="18" customHeight="1" thickBot="1">
      <c r="A28" s="35" t="s">
        <v>80</v>
      </c>
      <c r="B28" s="266" t="s">
        <v>101</v>
      </c>
      <c r="C28" s="71">
        <f>+C16+C17+C27</f>
        <v>35316</v>
      </c>
      <c r="D28" s="71">
        <f>+D16+D17+D27</f>
        <v>35316</v>
      </c>
      <c r="E28" s="63" t="s">
        <v>102</v>
      </c>
      <c r="F28" s="72">
        <f>+F16+F27</f>
        <v>35316</v>
      </c>
      <c r="G28" s="72">
        <f>+G16+G27</f>
        <v>35316</v>
      </c>
      <c r="H28" s="477"/>
    </row>
    <row r="29" spans="1:8" ht="18" customHeight="1" thickBot="1">
      <c r="A29" s="35" t="s">
        <v>81</v>
      </c>
      <c r="B29" s="267"/>
      <c r="C29" s="74"/>
      <c r="D29" s="74"/>
      <c r="E29" s="73"/>
      <c r="F29" s="75"/>
      <c r="G29" s="75"/>
      <c r="H29" s="477"/>
    </row>
    <row r="30" spans="1:8">
      <c r="H30" s="76"/>
    </row>
    <row r="31" spans="1:8">
      <c r="H31" s="76"/>
    </row>
    <row r="32" spans="1:8" ht="15.75">
      <c r="B32" s="67"/>
      <c r="C32" s="67"/>
      <c r="H32" s="76"/>
    </row>
  </sheetData>
  <mergeCells count="3">
    <mergeCell ref="A3:A4"/>
    <mergeCell ref="H1:H29"/>
    <mergeCell ref="B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workbookViewId="0">
      <selection activeCell="N63" sqref="N63"/>
    </sheetView>
  </sheetViews>
  <sheetFormatPr defaultRowHeight="12.75"/>
  <cols>
    <col min="1" max="1" width="35.33203125" style="375" customWidth="1"/>
    <col min="2" max="13" width="9.33203125" style="134"/>
    <col min="14" max="14" width="13" style="134" customWidth="1"/>
    <col min="15" max="15" width="9.33203125" style="341"/>
    <col min="16" max="16" width="9.33203125" style="134"/>
    <col min="17" max="17" width="17.5" style="134" customWidth="1"/>
    <col min="18" max="16384" width="9.33203125" style="134"/>
  </cols>
  <sheetData>
    <row r="1" spans="1:17">
      <c r="A1" s="481" t="s">
        <v>684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17">
      <c r="M2" s="342" t="s">
        <v>173</v>
      </c>
    </row>
    <row r="3" spans="1:17" ht="13.5" thickBot="1"/>
    <row r="4" spans="1:17" ht="25.5" customHeight="1">
      <c r="A4" s="376" t="s">
        <v>636</v>
      </c>
      <c r="B4" s="343" t="s">
        <v>299</v>
      </c>
      <c r="C4" s="343" t="s">
        <v>309</v>
      </c>
      <c r="D4" s="343" t="s">
        <v>317</v>
      </c>
      <c r="E4" s="343" t="s">
        <v>325</v>
      </c>
      <c r="F4" s="343" t="s">
        <v>637</v>
      </c>
      <c r="G4" s="343" t="s">
        <v>638</v>
      </c>
      <c r="H4" s="343" t="s">
        <v>639</v>
      </c>
      <c r="I4" s="343" t="s">
        <v>640</v>
      </c>
      <c r="J4" s="343" t="s">
        <v>641</v>
      </c>
      <c r="K4" s="343" t="s">
        <v>642</v>
      </c>
      <c r="L4" s="343" t="s">
        <v>643</v>
      </c>
      <c r="M4" s="343" t="s">
        <v>644</v>
      </c>
      <c r="N4" s="344" t="s">
        <v>645</v>
      </c>
    </row>
    <row r="5" spans="1:17" ht="18" customHeight="1">
      <c r="A5" s="377" t="s">
        <v>646</v>
      </c>
      <c r="B5" s="345">
        <v>79284</v>
      </c>
      <c r="C5" s="345">
        <f>+B63</f>
        <v>67579</v>
      </c>
      <c r="D5" s="345">
        <f t="shared" ref="D5:M5" si="0">+C63</f>
        <v>65796</v>
      </c>
      <c r="E5" s="345">
        <f t="shared" si="0"/>
        <v>64522</v>
      </c>
      <c r="F5" s="345">
        <f t="shared" si="0"/>
        <v>62739</v>
      </c>
      <c r="G5" s="345">
        <f t="shared" si="0"/>
        <v>60956</v>
      </c>
      <c r="H5" s="345">
        <f t="shared" si="0"/>
        <v>59173</v>
      </c>
      <c r="I5" s="345">
        <f t="shared" si="0"/>
        <v>58369</v>
      </c>
      <c r="J5" s="345">
        <f t="shared" si="0"/>
        <v>56586</v>
      </c>
      <c r="K5" s="345">
        <f t="shared" si="0"/>
        <v>40619</v>
      </c>
      <c r="L5" s="345">
        <f t="shared" si="0"/>
        <v>38834</v>
      </c>
      <c r="M5" s="345">
        <f t="shared" si="0"/>
        <v>37047</v>
      </c>
      <c r="N5" s="346"/>
    </row>
    <row r="6" spans="1:17" ht="22.5">
      <c r="A6" s="378" t="s">
        <v>647</v>
      </c>
      <c r="B6" s="347">
        <v>41002</v>
      </c>
      <c r="C6" s="347">
        <v>41002</v>
      </c>
      <c r="D6" s="347">
        <v>41002</v>
      </c>
      <c r="E6" s="347">
        <v>41002</v>
      </c>
      <c r="F6" s="347">
        <v>41002</v>
      </c>
      <c r="G6" s="347">
        <v>41002</v>
      </c>
      <c r="H6" s="347">
        <v>41002</v>
      </c>
      <c r="I6" s="347">
        <v>41002</v>
      </c>
      <c r="J6" s="347">
        <v>41002</v>
      </c>
      <c r="K6" s="347">
        <v>41002</v>
      </c>
      <c r="L6" s="347">
        <v>41002</v>
      </c>
      <c r="M6" s="347">
        <v>41002</v>
      </c>
      <c r="N6" s="348">
        <f>SUM(B6:M6)</f>
        <v>492024</v>
      </c>
    </row>
    <row r="7" spans="1:17" ht="15" customHeight="1">
      <c r="A7" s="379" t="s">
        <v>648</v>
      </c>
      <c r="B7" s="347">
        <v>1203</v>
      </c>
      <c r="C7" s="347">
        <v>1203</v>
      </c>
      <c r="D7" s="347">
        <v>12028</v>
      </c>
      <c r="E7" s="347">
        <v>1203</v>
      </c>
      <c r="F7" s="347">
        <v>1203</v>
      </c>
      <c r="G7" s="347">
        <v>1203</v>
      </c>
      <c r="H7" s="347">
        <v>1203</v>
      </c>
      <c r="I7" s="347">
        <v>1203</v>
      </c>
      <c r="J7" s="347">
        <v>12028</v>
      </c>
      <c r="K7" s="347">
        <v>1203</v>
      </c>
      <c r="L7" s="347">
        <v>1203</v>
      </c>
      <c r="M7" s="347">
        <v>1203</v>
      </c>
      <c r="N7" s="348">
        <f t="shared" ref="N7:N60" si="1">SUM(B7:M7)</f>
        <v>36086</v>
      </c>
    </row>
    <row r="8" spans="1:17">
      <c r="A8" s="380" t="s">
        <v>649</v>
      </c>
      <c r="B8" s="347">
        <v>1148</v>
      </c>
      <c r="C8" s="347">
        <v>1138</v>
      </c>
      <c r="D8" s="347">
        <v>1138</v>
      </c>
      <c r="E8" s="347">
        <v>1138</v>
      </c>
      <c r="F8" s="347">
        <v>1138</v>
      </c>
      <c r="G8" s="347">
        <v>1138</v>
      </c>
      <c r="H8" s="347">
        <v>1138</v>
      </c>
      <c r="I8" s="347">
        <v>1138</v>
      </c>
      <c r="J8" s="347">
        <v>1138</v>
      </c>
      <c r="K8" s="347">
        <v>1138</v>
      </c>
      <c r="L8" s="347">
        <v>1138</v>
      </c>
      <c r="M8" s="347">
        <v>1137</v>
      </c>
      <c r="N8" s="348">
        <f t="shared" si="1"/>
        <v>13665</v>
      </c>
    </row>
    <row r="9" spans="1:17">
      <c r="A9" s="380" t="s">
        <v>650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8">
        <f t="shared" si="1"/>
        <v>0</v>
      </c>
    </row>
    <row r="10" spans="1:17" s="350" customFormat="1" ht="10.5" customHeight="1">
      <c r="A10" s="380"/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8">
        <f t="shared" si="1"/>
        <v>0</v>
      </c>
      <c r="O10" s="341"/>
    </row>
    <row r="11" spans="1:17" s="350" customFormat="1" ht="24.75" customHeight="1">
      <c r="A11" s="381" t="s">
        <v>651</v>
      </c>
      <c r="B11" s="349">
        <f t="shared" ref="B11:M11" si="2">SUM(B6:B10)</f>
        <v>43353</v>
      </c>
      <c r="C11" s="349">
        <f t="shared" si="2"/>
        <v>43343</v>
      </c>
      <c r="D11" s="349">
        <f t="shared" si="2"/>
        <v>54168</v>
      </c>
      <c r="E11" s="349">
        <f t="shared" si="2"/>
        <v>43343</v>
      </c>
      <c r="F11" s="349">
        <f t="shared" si="2"/>
        <v>43343</v>
      </c>
      <c r="G11" s="349">
        <f t="shared" si="2"/>
        <v>43343</v>
      </c>
      <c r="H11" s="349">
        <f t="shared" si="2"/>
        <v>43343</v>
      </c>
      <c r="I11" s="349">
        <f t="shared" si="2"/>
        <v>43343</v>
      </c>
      <c r="J11" s="349">
        <f t="shared" si="2"/>
        <v>54168</v>
      </c>
      <c r="K11" s="349">
        <f t="shared" si="2"/>
        <v>43343</v>
      </c>
      <c r="L11" s="349">
        <f t="shared" si="2"/>
        <v>43343</v>
      </c>
      <c r="M11" s="349">
        <f t="shared" si="2"/>
        <v>43342</v>
      </c>
      <c r="N11" s="348">
        <f t="shared" si="1"/>
        <v>541775</v>
      </c>
      <c r="O11" s="341"/>
    </row>
    <row r="12" spans="1:17" s="350" customFormat="1" ht="14.25" customHeight="1">
      <c r="A12" s="380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8">
        <f t="shared" si="1"/>
        <v>0</v>
      </c>
      <c r="O12" s="341"/>
    </row>
    <row r="13" spans="1:17" s="350" customFormat="1" ht="22.5" customHeight="1">
      <c r="A13" s="383" t="s">
        <v>652</v>
      </c>
      <c r="B13" s="349">
        <f>B15+B14</f>
        <v>22869</v>
      </c>
      <c r="C13" s="349">
        <f>C15+C14</f>
        <v>30000</v>
      </c>
      <c r="D13" s="349">
        <f t="shared" ref="D13:M13" si="3">D15+D14</f>
        <v>0</v>
      </c>
      <c r="E13" s="349">
        <f t="shared" si="3"/>
        <v>0</v>
      </c>
      <c r="F13" s="349">
        <f t="shared" si="3"/>
        <v>0</v>
      </c>
      <c r="G13" s="349">
        <f t="shared" si="3"/>
        <v>0</v>
      </c>
      <c r="H13" s="349">
        <f t="shared" si="3"/>
        <v>0</v>
      </c>
      <c r="I13" s="349">
        <f t="shared" si="3"/>
        <v>0</v>
      </c>
      <c r="J13" s="349">
        <f t="shared" si="3"/>
        <v>0</v>
      </c>
      <c r="K13" s="349">
        <f t="shared" si="3"/>
        <v>0</v>
      </c>
      <c r="L13" s="349">
        <f t="shared" si="3"/>
        <v>0</v>
      </c>
      <c r="M13" s="349">
        <f t="shared" si="3"/>
        <v>11007</v>
      </c>
      <c r="N13" s="348">
        <f t="shared" si="1"/>
        <v>63876</v>
      </c>
      <c r="O13" s="341"/>
      <c r="Q13" s="351"/>
    </row>
    <row r="14" spans="1:17" s="350" customFormat="1" ht="13.5" customHeight="1">
      <c r="A14" s="380" t="s">
        <v>686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>
        <v>11007</v>
      </c>
      <c r="N14" s="348">
        <f t="shared" si="1"/>
        <v>11007</v>
      </c>
      <c r="O14" s="341"/>
      <c r="Q14" s="351"/>
    </row>
    <row r="15" spans="1:17" ht="14.25" customHeight="1">
      <c r="A15" s="382" t="s">
        <v>653</v>
      </c>
      <c r="B15" s="347">
        <v>22869</v>
      </c>
      <c r="C15" s="347">
        <v>30000</v>
      </c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8">
        <f t="shared" si="1"/>
        <v>52869</v>
      </c>
    </row>
    <row r="16" spans="1:17" ht="22.5" customHeight="1">
      <c r="A16" s="384" t="s">
        <v>654</v>
      </c>
      <c r="B16" s="352">
        <f>+B11+B13</f>
        <v>66222</v>
      </c>
      <c r="C16" s="352">
        <f t="shared" ref="C16:M16" si="4">+C11+C13</f>
        <v>73343</v>
      </c>
      <c r="D16" s="352">
        <f t="shared" si="4"/>
        <v>54168</v>
      </c>
      <c r="E16" s="352">
        <f t="shared" si="4"/>
        <v>43343</v>
      </c>
      <c r="F16" s="352">
        <f t="shared" si="4"/>
        <v>43343</v>
      </c>
      <c r="G16" s="352">
        <f t="shared" si="4"/>
        <v>43343</v>
      </c>
      <c r="H16" s="352">
        <f t="shared" si="4"/>
        <v>43343</v>
      </c>
      <c r="I16" s="352">
        <f t="shared" si="4"/>
        <v>43343</v>
      </c>
      <c r="J16" s="352">
        <f t="shared" si="4"/>
        <v>54168</v>
      </c>
      <c r="K16" s="352">
        <f t="shared" si="4"/>
        <v>43343</v>
      </c>
      <c r="L16" s="352">
        <f t="shared" si="4"/>
        <v>43343</v>
      </c>
      <c r="M16" s="352">
        <f t="shared" si="4"/>
        <v>54349</v>
      </c>
      <c r="N16" s="348">
        <f t="shared" si="1"/>
        <v>605651</v>
      </c>
    </row>
    <row r="17" spans="1:15" ht="10.5" customHeight="1">
      <c r="A17" s="385"/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8">
        <f t="shared" si="1"/>
        <v>0</v>
      </c>
    </row>
    <row r="18" spans="1:15" ht="26.25" customHeight="1">
      <c r="A18" s="379" t="s">
        <v>655</v>
      </c>
      <c r="B18" s="347"/>
      <c r="C18" s="347"/>
      <c r="D18" s="347"/>
      <c r="E18" s="347"/>
      <c r="F18" s="347"/>
      <c r="G18" s="347"/>
      <c r="H18" s="347">
        <v>979</v>
      </c>
      <c r="I18" s="347"/>
      <c r="J18" s="347"/>
      <c r="K18" s="347"/>
      <c r="L18" s="347"/>
      <c r="M18" s="347"/>
      <c r="N18" s="348">
        <f t="shared" si="1"/>
        <v>979</v>
      </c>
    </row>
    <row r="19" spans="1:15" ht="14.25" customHeight="1">
      <c r="A19" s="379" t="s">
        <v>656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8">
        <f t="shared" si="1"/>
        <v>0</v>
      </c>
    </row>
    <row r="20" spans="1:15" ht="14.25" customHeight="1">
      <c r="A20" s="378" t="s">
        <v>657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8">
        <f t="shared" si="1"/>
        <v>0</v>
      </c>
    </row>
    <row r="21" spans="1:15" ht="24.75" customHeight="1">
      <c r="A21" s="381" t="s">
        <v>658</v>
      </c>
      <c r="B21" s="353">
        <f>+B18+B19+B20</f>
        <v>0</v>
      </c>
      <c r="C21" s="353">
        <f>+C18+C19+C20</f>
        <v>0</v>
      </c>
      <c r="D21" s="353">
        <f>+D18+D19+D20</f>
        <v>0</v>
      </c>
      <c r="E21" s="353">
        <f>+E18+E19+E20</f>
        <v>0</v>
      </c>
      <c r="F21" s="353">
        <f>+F18+F19+F20</f>
        <v>0</v>
      </c>
      <c r="G21" s="353">
        <f t="shared" ref="G21:M21" si="5">+G18+G19+G20</f>
        <v>0</v>
      </c>
      <c r="H21" s="353">
        <f t="shared" si="5"/>
        <v>979</v>
      </c>
      <c r="I21" s="353">
        <f t="shared" si="5"/>
        <v>0</v>
      </c>
      <c r="J21" s="353">
        <f t="shared" si="5"/>
        <v>0</v>
      </c>
      <c r="K21" s="353">
        <f t="shared" si="5"/>
        <v>0</v>
      </c>
      <c r="L21" s="353">
        <f t="shared" si="5"/>
        <v>0</v>
      </c>
      <c r="M21" s="353">
        <f t="shared" si="5"/>
        <v>0</v>
      </c>
      <c r="N21" s="348">
        <f t="shared" si="1"/>
        <v>979</v>
      </c>
    </row>
    <row r="22" spans="1:15" ht="14.25" customHeight="1">
      <c r="A22" s="378"/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8">
        <f t="shared" si="1"/>
        <v>0</v>
      </c>
    </row>
    <row r="23" spans="1:15" ht="24.75" customHeight="1">
      <c r="A23" s="383" t="s">
        <v>659</v>
      </c>
      <c r="B23" s="349">
        <f>B25+B24</f>
        <v>0</v>
      </c>
      <c r="C23" s="349">
        <f t="shared" ref="C23:M23" si="6">C25+C24</f>
        <v>0</v>
      </c>
      <c r="D23" s="349">
        <f t="shared" si="6"/>
        <v>10316</v>
      </c>
      <c r="E23" s="349">
        <f t="shared" si="6"/>
        <v>0</v>
      </c>
      <c r="F23" s="349">
        <f t="shared" si="6"/>
        <v>0</v>
      </c>
      <c r="G23" s="349">
        <f t="shared" si="6"/>
        <v>0</v>
      </c>
      <c r="H23" s="349">
        <f t="shared" si="6"/>
        <v>24021</v>
      </c>
      <c r="I23" s="349">
        <f t="shared" si="6"/>
        <v>0</v>
      </c>
      <c r="J23" s="349">
        <f t="shared" si="6"/>
        <v>0</v>
      </c>
      <c r="K23" s="349">
        <f t="shared" si="6"/>
        <v>0</v>
      </c>
      <c r="L23" s="349">
        <f t="shared" si="6"/>
        <v>0</v>
      </c>
      <c r="M23" s="349">
        <f t="shared" si="6"/>
        <v>0</v>
      </c>
      <c r="N23" s="348">
        <f t="shared" si="1"/>
        <v>34337</v>
      </c>
    </row>
    <row r="24" spans="1:15" ht="14.25" customHeight="1">
      <c r="A24" s="386" t="s">
        <v>653</v>
      </c>
      <c r="B24" s="347"/>
      <c r="C24" s="347"/>
      <c r="D24" s="347">
        <v>10316</v>
      </c>
      <c r="E24" s="347"/>
      <c r="F24" s="347"/>
      <c r="G24" s="347"/>
      <c r="H24" s="347">
        <v>24021</v>
      </c>
      <c r="I24" s="347"/>
      <c r="J24" s="347"/>
      <c r="K24" s="347"/>
      <c r="L24" s="347"/>
      <c r="M24" s="347"/>
      <c r="N24" s="348">
        <f t="shared" si="1"/>
        <v>34337</v>
      </c>
    </row>
    <row r="25" spans="1:15" ht="14.25" customHeight="1">
      <c r="A25" s="378" t="s">
        <v>685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48">
        <f t="shared" si="1"/>
        <v>0</v>
      </c>
    </row>
    <row r="26" spans="1:15" ht="21.75" customHeight="1">
      <c r="A26" s="384" t="s">
        <v>660</v>
      </c>
      <c r="B26" s="354">
        <f>B21+B23</f>
        <v>0</v>
      </c>
      <c r="C26" s="354">
        <f t="shared" ref="C26:M26" si="7">C21+C23</f>
        <v>0</v>
      </c>
      <c r="D26" s="354">
        <f t="shared" si="7"/>
        <v>10316</v>
      </c>
      <c r="E26" s="354">
        <f t="shared" si="7"/>
        <v>0</v>
      </c>
      <c r="F26" s="354">
        <f t="shared" si="7"/>
        <v>0</v>
      </c>
      <c r="G26" s="354">
        <f t="shared" si="7"/>
        <v>0</v>
      </c>
      <c r="H26" s="354">
        <f t="shared" si="7"/>
        <v>25000</v>
      </c>
      <c r="I26" s="354">
        <f t="shared" si="7"/>
        <v>0</v>
      </c>
      <c r="J26" s="354">
        <f t="shared" si="7"/>
        <v>0</v>
      </c>
      <c r="K26" s="354">
        <f t="shared" si="7"/>
        <v>0</v>
      </c>
      <c r="L26" s="354">
        <f t="shared" si="7"/>
        <v>0</v>
      </c>
      <c r="M26" s="354">
        <f t="shared" si="7"/>
        <v>0</v>
      </c>
      <c r="N26" s="348">
        <f t="shared" si="1"/>
        <v>35316</v>
      </c>
    </row>
    <row r="27" spans="1:15" ht="14.25" customHeight="1">
      <c r="A27" s="378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48">
        <f t="shared" si="1"/>
        <v>0</v>
      </c>
    </row>
    <row r="28" spans="1:15" s="358" customFormat="1" ht="24" customHeight="1">
      <c r="A28" s="387" t="s">
        <v>661</v>
      </c>
      <c r="B28" s="355">
        <f>+B11+B21</f>
        <v>43353</v>
      </c>
      <c r="C28" s="355">
        <f>+C11+C21</f>
        <v>43343</v>
      </c>
      <c r="D28" s="355">
        <f>+D11+D21</f>
        <v>54168</v>
      </c>
      <c r="E28" s="355">
        <f>+E11+E21</f>
        <v>43343</v>
      </c>
      <c r="F28" s="355">
        <f>+F11+F21</f>
        <v>43343</v>
      </c>
      <c r="G28" s="355">
        <f t="shared" ref="G28:M28" si="8">+G11+G21</f>
        <v>43343</v>
      </c>
      <c r="H28" s="355">
        <f t="shared" si="8"/>
        <v>44322</v>
      </c>
      <c r="I28" s="355">
        <f t="shared" si="8"/>
        <v>43343</v>
      </c>
      <c r="J28" s="355">
        <f t="shared" si="8"/>
        <v>54168</v>
      </c>
      <c r="K28" s="355">
        <f t="shared" si="8"/>
        <v>43343</v>
      </c>
      <c r="L28" s="355">
        <f t="shared" si="8"/>
        <v>43343</v>
      </c>
      <c r="M28" s="355">
        <f t="shared" si="8"/>
        <v>43342</v>
      </c>
      <c r="N28" s="356">
        <f t="shared" si="1"/>
        <v>542754</v>
      </c>
      <c r="O28" s="357"/>
    </row>
    <row r="29" spans="1:15" ht="14.25" customHeight="1">
      <c r="A29" s="388"/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48">
        <f t="shared" si="1"/>
        <v>0</v>
      </c>
    </row>
    <row r="30" spans="1:15" ht="21.75" customHeight="1">
      <c r="A30" s="389" t="s">
        <v>662</v>
      </c>
      <c r="B30" s="359">
        <f>+B13+B23</f>
        <v>22869</v>
      </c>
      <c r="C30" s="359">
        <f t="shared" ref="C30:M30" si="9">+C13+C23</f>
        <v>30000</v>
      </c>
      <c r="D30" s="359">
        <f t="shared" si="9"/>
        <v>10316</v>
      </c>
      <c r="E30" s="359">
        <f t="shared" si="9"/>
        <v>0</v>
      </c>
      <c r="F30" s="359">
        <f t="shared" si="9"/>
        <v>0</v>
      </c>
      <c r="G30" s="359">
        <f t="shared" si="9"/>
        <v>0</v>
      </c>
      <c r="H30" s="359">
        <f t="shared" si="9"/>
        <v>24021</v>
      </c>
      <c r="I30" s="359">
        <f t="shared" si="9"/>
        <v>0</v>
      </c>
      <c r="J30" s="359">
        <f t="shared" si="9"/>
        <v>0</v>
      </c>
      <c r="K30" s="359">
        <f t="shared" si="9"/>
        <v>0</v>
      </c>
      <c r="L30" s="359">
        <f t="shared" si="9"/>
        <v>0</v>
      </c>
      <c r="M30" s="359">
        <f t="shared" si="9"/>
        <v>11007</v>
      </c>
      <c r="N30" s="348">
        <f t="shared" si="1"/>
        <v>98213</v>
      </c>
    </row>
    <row r="31" spans="1:15" ht="14.25" customHeight="1">
      <c r="A31" s="378"/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48">
        <f t="shared" si="1"/>
        <v>0</v>
      </c>
    </row>
    <row r="32" spans="1:15" ht="14.25" customHeight="1">
      <c r="A32" s="381" t="s">
        <v>663</v>
      </c>
      <c r="B32" s="361">
        <f>+B16+B26</f>
        <v>66222</v>
      </c>
      <c r="C32" s="361">
        <f>+C16+C26</f>
        <v>73343</v>
      </c>
      <c r="D32" s="361">
        <f>+D16+D26</f>
        <v>64484</v>
      </c>
      <c r="E32" s="361">
        <f>+E16+E26</f>
        <v>43343</v>
      </c>
      <c r="F32" s="361">
        <f>+F16+F26</f>
        <v>43343</v>
      </c>
      <c r="G32" s="361">
        <f t="shared" ref="G32:M32" si="10">+G16+G26</f>
        <v>43343</v>
      </c>
      <c r="H32" s="361">
        <f t="shared" si="10"/>
        <v>68343</v>
      </c>
      <c r="I32" s="361">
        <f t="shared" si="10"/>
        <v>43343</v>
      </c>
      <c r="J32" s="361">
        <f t="shared" si="10"/>
        <v>54168</v>
      </c>
      <c r="K32" s="361">
        <f t="shared" si="10"/>
        <v>43343</v>
      </c>
      <c r="L32" s="361">
        <f t="shared" si="10"/>
        <v>43343</v>
      </c>
      <c r="M32" s="361">
        <f t="shared" si="10"/>
        <v>54349</v>
      </c>
      <c r="N32" s="348">
        <f t="shared" si="1"/>
        <v>640967</v>
      </c>
    </row>
    <row r="33" spans="1:18" ht="14.25" customHeight="1">
      <c r="A33" s="378" t="s">
        <v>664</v>
      </c>
      <c r="B33" s="362">
        <v>13216</v>
      </c>
      <c r="C33" s="362">
        <v>13216</v>
      </c>
      <c r="D33" s="362">
        <v>13216</v>
      </c>
      <c r="E33" s="362">
        <v>13216</v>
      </c>
      <c r="F33" s="362">
        <v>13216</v>
      </c>
      <c r="G33" s="362">
        <v>13216</v>
      </c>
      <c r="H33" s="362">
        <v>13216</v>
      </c>
      <c r="I33" s="362">
        <v>13216</v>
      </c>
      <c r="J33" s="362">
        <v>13225</v>
      </c>
      <c r="K33" s="362">
        <v>13216</v>
      </c>
      <c r="L33" s="362">
        <v>13216</v>
      </c>
      <c r="M33" s="362">
        <v>13216</v>
      </c>
      <c r="N33" s="348">
        <f t="shared" si="1"/>
        <v>158601</v>
      </c>
    </row>
    <row r="34" spans="1:18" ht="27.75" customHeight="1">
      <c r="A34" s="385" t="s">
        <v>665</v>
      </c>
      <c r="B34" s="363">
        <v>2834</v>
      </c>
      <c r="C34" s="363">
        <v>2834</v>
      </c>
      <c r="D34" s="363">
        <v>2834</v>
      </c>
      <c r="E34" s="363">
        <v>2834</v>
      </c>
      <c r="F34" s="363">
        <v>2834</v>
      </c>
      <c r="G34" s="363">
        <v>2834</v>
      </c>
      <c r="H34" s="363">
        <v>2834</v>
      </c>
      <c r="I34" s="363">
        <v>2834</v>
      </c>
      <c r="J34" s="363">
        <v>2834</v>
      </c>
      <c r="K34" s="363">
        <v>2834</v>
      </c>
      <c r="L34" s="363">
        <v>2834</v>
      </c>
      <c r="M34" s="363">
        <v>2836</v>
      </c>
      <c r="N34" s="348">
        <f t="shared" si="1"/>
        <v>34010</v>
      </c>
    </row>
    <row r="35" spans="1:18" ht="14.25" customHeight="1">
      <c r="A35" s="378" t="s">
        <v>666</v>
      </c>
      <c r="B35" s="347">
        <v>7555</v>
      </c>
      <c r="C35" s="347">
        <v>7555</v>
      </c>
      <c r="D35" s="347">
        <v>7555</v>
      </c>
      <c r="E35" s="347">
        <v>7555</v>
      </c>
      <c r="F35" s="347">
        <v>7555</v>
      </c>
      <c r="G35" s="347">
        <v>7555</v>
      </c>
      <c r="H35" s="347">
        <v>7555</v>
      </c>
      <c r="I35" s="347">
        <v>7555</v>
      </c>
      <c r="J35" s="347">
        <v>7555</v>
      </c>
      <c r="K35" s="347">
        <v>7555</v>
      </c>
      <c r="L35" s="347">
        <v>7557</v>
      </c>
      <c r="M35" s="347">
        <v>7560</v>
      </c>
      <c r="N35" s="348">
        <f t="shared" si="1"/>
        <v>90667</v>
      </c>
    </row>
    <row r="36" spans="1:18" ht="14.25" customHeight="1">
      <c r="A36" s="378" t="s">
        <v>667</v>
      </c>
      <c r="B36" s="352">
        <v>3656</v>
      </c>
      <c r="C36" s="352">
        <v>3656</v>
      </c>
      <c r="D36" s="352">
        <v>3656</v>
      </c>
      <c r="E36" s="352">
        <v>3656</v>
      </c>
      <c r="F36" s="352">
        <v>3656</v>
      </c>
      <c r="G36" s="352">
        <v>3656</v>
      </c>
      <c r="H36" s="352">
        <v>3656</v>
      </c>
      <c r="I36" s="352">
        <v>3656</v>
      </c>
      <c r="J36" s="352">
        <v>3656</v>
      </c>
      <c r="K36" s="352">
        <v>3658</v>
      </c>
      <c r="L36" s="352">
        <v>3658</v>
      </c>
      <c r="M36" s="352">
        <v>3658</v>
      </c>
      <c r="N36" s="348">
        <f t="shared" si="1"/>
        <v>43878</v>
      </c>
    </row>
    <row r="37" spans="1:18" s="350" customFormat="1" ht="14.25" customHeight="1">
      <c r="A37" s="378" t="s">
        <v>668</v>
      </c>
      <c r="B37" s="347">
        <v>17865</v>
      </c>
      <c r="C37" s="347">
        <v>17865</v>
      </c>
      <c r="D37" s="347">
        <v>17865</v>
      </c>
      <c r="E37" s="347">
        <v>17865</v>
      </c>
      <c r="F37" s="347">
        <v>17865</v>
      </c>
      <c r="G37" s="347">
        <v>17865</v>
      </c>
      <c r="H37" s="347">
        <v>17865</v>
      </c>
      <c r="I37" s="347">
        <v>17865</v>
      </c>
      <c r="J37" s="347">
        <v>17865</v>
      </c>
      <c r="K37" s="347">
        <v>17865</v>
      </c>
      <c r="L37" s="347">
        <v>17865</v>
      </c>
      <c r="M37" s="347">
        <v>17875</v>
      </c>
      <c r="N37" s="348">
        <f t="shared" si="1"/>
        <v>214390</v>
      </c>
      <c r="O37" s="341"/>
      <c r="P37" s="364"/>
    </row>
    <row r="38" spans="1:18" s="350" customFormat="1" ht="14.25" customHeight="1">
      <c r="A38" s="390" t="s">
        <v>669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8">
        <f t="shared" si="1"/>
        <v>0</v>
      </c>
      <c r="O38" s="341"/>
      <c r="P38" s="364"/>
    </row>
    <row r="39" spans="1:18" s="350" customFormat="1" ht="14.25" customHeight="1">
      <c r="A39" s="380" t="s">
        <v>670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8">
        <f t="shared" si="1"/>
        <v>0</v>
      </c>
      <c r="O39" s="341"/>
      <c r="P39" s="364"/>
    </row>
    <row r="40" spans="1:18" s="350" customFormat="1" ht="14.25" customHeight="1">
      <c r="A40" s="391"/>
      <c r="B40" s="349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8">
        <f t="shared" si="1"/>
        <v>0</v>
      </c>
      <c r="O40" s="341"/>
      <c r="P40" s="364"/>
    </row>
    <row r="41" spans="1:18" s="350" customFormat="1" ht="24" customHeight="1">
      <c r="A41" s="383" t="s">
        <v>671</v>
      </c>
      <c r="B41" s="353">
        <f>+B33+B34+B35+B36+B37</f>
        <v>45126</v>
      </c>
      <c r="C41" s="353">
        <f>+C33+C34+C35+C36+C37</f>
        <v>45126</v>
      </c>
      <c r="D41" s="353">
        <f>+D33+D34+D35+D36+D37</f>
        <v>45126</v>
      </c>
      <c r="E41" s="353">
        <f>+E33+E34+E35+E36+E37</f>
        <v>45126</v>
      </c>
      <c r="F41" s="353">
        <f>+F33+F34+F35+F36+F37</f>
        <v>45126</v>
      </c>
      <c r="G41" s="353">
        <f t="shared" ref="G41:M41" si="11">+G33+G34+G35+G36+G37</f>
        <v>45126</v>
      </c>
      <c r="H41" s="353">
        <f t="shared" si="11"/>
        <v>45126</v>
      </c>
      <c r="I41" s="353">
        <f t="shared" si="11"/>
        <v>45126</v>
      </c>
      <c r="J41" s="353">
        <f t="shared" si="11"/>
        <v>45135</v>
      </c>
      <c r="K41" s="353">
        <f t="shared" si="11"/>
        <v>45128</v>
      </c>
      <c r="L41" s="353">
        <f t="shared" si="11"/>
        <v>45130</v>
      </c>
      <c r="M41" s="353">
        <f t="shared" si="11"/>
        <v>45145</v>
      </c>
      <c r="N41" s="348">
        <f t="shared" si="1"/>
        <v>541546</v>
      </c>
      <c r="O41" s="341"/>
      <c r="P41" s="364"/>
    </row>
    <row r="42" spans="1:18" s="350" customFormat="1" ht="14.25" customHeight="1">
      <c r="A42" s="380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48">
        <f t="shared" si="1"/>
        <v>0</v>
      </c>
      <c r="O42" s="341"/>
      <c r="P42" s="364"/>
    </row>
    <row r="43" spans="1:18" s="350" customFormat="1" ht="21.75" customHeight="1">
      <c r="A43" s="383" t="s">
        <v>687</v>
      </c>
      <c r="B43" s="365">
        <v>9932</v>
      </c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48">
        <f t="shared" si="1"/>
        <v>9932</v>
      </c>
      <c r="O43" s="341"/>
      <c r="P43" s="366"/>
      <c r="Q43" s="351"/>
      <c r="R43" s="351"/>
    </row>
    <row r="44" spans="1:18" s="350" customFormat="1" ht="14.25" customHeight="1">
      <c r="A44" s="392"/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48">
        <f t="shared" si="1"/>
        <v>0</v>
      </c>
      <c r="O44" s="341"/>
      <c r="P44" s="366"/>
      <c r="Q44" s="351"/>
      <c r="R44" s="351"/>
    </row>
    <row r="45" spans="1:18" s="350" customFormat="1" ht="24" customHeight="1">
      <c r="A45" s="383" t="s">
        <v>672</v>
      </c>
      <c r="B45" s="365">
        <f>+B41+B43</f>
        <v>55058</v>
      </c>
      <c r="C45" s="365">
        <f>+C41+C43</f>
        <v>45126</v>
      </c>
      <c r="D45" s="365">
        <f>+D41+D43</f>
        <v>45126</v>
      </c>
      <c r="E45" s="365">
        <f>+E41+E43</f>
        <v>45126</v>
      </c>
      <c r="F45" s="365">
        <f>+F41+F43</f>
        <v>45126</v>
      </c>
      <c r="G45" s="365">
        <f t="shared" ref="G45:M45" si="12">+G41+G43</f>
        <v>45126</v>
      </c>
      <c r="H45" s="365">
        <f t="shared" si="12"/>
        <v>45126</v>
      </c>
      <c r="I45" s="365">
        <f t="shared" si="12"/>
        <v>45126</v>
      </c>
      <c r="J45" s="365">
        <f t="shared" si="12"/>
        <v>45135</v>
      </c>
      <c r="K45" s="365">
        <f t="shared" si="12"/>
        <v>45128</v>
      </c>
      <c r="L45" s="365">
        <f t="shared" si="12"/>
        <v>45130</v>
      </c>
      <c r="M45" s="365">
        <f t="shared" si="12"/>
        <v>45145</v>
      </c>
      <c r="N45" s="348">
        <f t="shared" si="1"/>
        <v>551478</v>
      </c>
      <c r="O45" s="341"/>
      <c r="P45" s="366"/>
      <c r="Q45" s="351"/>
      <c r="R45" s="351"/>
    </row>
    <row r="46" spans="1:18" s="350" customFormat="1" ht="14.25" customHeight="1">
      <c r="A46" s="380"/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48">
        <f t="shared" si="1"/>
        <v>0</v>
      </c>
      <c r="O46" s="341"/>
      <c r="P46" s="366"/>
      <c r="Q46" s="351"/>
      <c r="R46" s="351"/>
    </row>
    <row r="47" spans="1:18" s="350" customFormat="1" ht="14.25" customHeight="1">
      <c r="A47" s="380" t="s">
        <v>673</v>
      </c>
      <c r="B47" s="365"/>
      <c r="C47" s="365"/>
      <c r="D47" s="365">
        <v>10316</v>
      </c>
      <c r="E47" s="365"/>
      <c r="F47" s="365"/>
      <c r="G47" s="365"/>
      <c r="H47" s="365"/>
      <c r="I47" s="365"/>
      <c r="J47" s="365">
        <v>25000</v>
      </c>
      <c r="K47" s="365"/>
      <c r="L47" s="365"/>
      <c r="M47" s="365"/>
      <c r="N47" s="348">
        <f t="shared" si="1"/>
        <v>35316</v>
      </c>
      <c r="O47" s="341"/>
      <c r="P47" s="366"/>
      <c r="Q47" s="351"/>
      <c r="R47" s="351"/>
    </row>
    <row r="48" spans="1:18" s="350" customFormat="1" ht="14.25" customHeight="1">
      <c r="A48" s="380" t="s">
        <v>674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48">
        <f t="shared" si="1"/>
        <v>0</v>
      </c>
      <c r="O48" s="341"/>
      <c r="P48" s="366"/>
      <c r="Q48" s="351"/>
      <c r="R48" s="351"/>
    </row>
    <row r="49" spans="1:18" s="350" customFormat="1" ht="14.25" customHeight="1">
      <c r="A49" s="380" t="s">
        <v>675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48">
        <f t="shared" si="1"/>
        <v>0</v>
      </c>
      <c r="O49" s="341"/>
      <c r="P49" s="366"/>
      <c r="Q49" s="351"/>
      <c r="R49" s="351"/>
    </row>
    <row r="50" spans="1:18" s="350" customFormat="1" ht="22.5" customHeight="1">
      <c r="A50" s="383" t="s">
        <v>676</v>
      </c>
      <c r="B50" s="365">
        <f>+B47+B48+B49</f>
        <v>0</v>
      </c>
      <c r="C50" s="365">
        <f>+C47+C48+C49</f>
        <v>0</v>
      </c>
      <c r="D50" s="365">
        <f>+D47+D48+D49</f>
        <v>10316</v>
      </c>
      <c r="E50" s="365">
        <f>+E47+E48+E49</f>
        <v>0</v>
      </c>
      <c r="F50" s="365">
        <f>+F47+F48+F49</f>
        <v>0</v>
      </c>
      <c r="G50" s="365">
        <f t="shared" ref="G50:M50" si="13">+G47+G48+G49</f>
        <v>0</v>
      </c>
      <c r="H50" s="365">
        <f t="shared" si="13"/>
        <v>0</v>
      </c>
      <c r="I50" s="365">
        <f t="shared" si="13"/>
        <v>0</v>
      </c>
      <c r="J50" s="365">
        <f t="shared" si="13"/>
        <v>25000</v>
      </c>
      <c r="K50" s="365">
        <f t="shared" si="13"/>
        <v>0</v>
      </c>
      <c r="L50" s="365">
        <f t="shared" si="13"/>
        <v>0</v>
      </c>
      <c r="M50" s="365">
        <f t="shared" si="13"/>
        <v>0</v>
      </c>
      <c r="N50" s="348">
        <f t="shared" si="1"/>
        <v>35316</v>
      </c>
      <c r="O50" s="341"/>
      <c r="P50" s="366"/>
      <c r="Q50" s="351"/>
      <c r="R50" s="351"/>
    </row>
    <row r="51" spans="1:18" s="350" customFormat="1" ht="14.25" customHeight="1">
      <c r="A51" s="380"/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48">
        <f t="shared" si="1"/>
        <v>0</v>
      </c>
      <c r="O51" s="341"/>
      <c r="P51" s="366"/>
      <c r="Q51" s="351"/>
      <c r="R51" s="351"/>
    </row>
    <row r="52" spans="1:18" s="350" customFormat="1" ht="21" customHeight="1">
      <c r="A52" s="383" t="s">
        <v>677</v>
      </c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48">
        <f t="shared" si="1"/>
        <v>0</v>
      </c>
      <c r="O52" s="341"/>
      <c r="P52" s="366"/>
      <c r="Q52" s="351"/>
      <c r="R52" s="351"/>
    </row>
    <row r="53" spans="1:18" s="350" customFormat="1" ht="14.25" customHeight="1">
      <c r="A53" s="383"/>
      <c r="B53" s="365"/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48">
        <f t="shared" si="1"/>
        <v>0</v>
      </c>
      <c r="O53" s="341"/>
      <c r="P53" s="366"/>
      <c r="Q53" s="351"/>
      <c r="R53" s="351"/>
    </row>
    <row r="54" spans="1:18" s="350" customFormat="1" ht="14.25" customHeight="1">
      <c r="A54" s="380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48">
        <f t="shared" si="1"/>
        <v>0</v>
      </c>
      <c r="O54" s="341"/>
      <c r="P54" s="366"/>
      <c r="Q54" s="351"/>
      <c r="R54" s="351"/>
    </row>
    <row r="55" spans="1:18" s="350" customFormat="1" ht="25.5" customHeight="1">
      <c r="A55" s="383" t="s">
        <v>678</v>
      </c>
      <c r="B55" s="365">
        <f>+B50+B52</f>
        <v>0</v>
      </c>
      <c r="C55" s="365">
        <f>+C50+C52</f>
        <v>0</v>
      </c>
      <c r="D55" s="365">
        <f>+D50+D52</f>
        <v>10316</v>
      </c>
      <c r="E55" s="365">
        <f>+E50+E52</f>
        <v>0</v>
      </c>
      <c r="F55" s="365">
        <f>+F50+F52</f>
        <v>0</v>
      </c>
      <c r="G55" s="365">
        <f t="shared" ref="G55:M55" si="14">+G50+G52</f>
        <v>0</v>
      </c>
      <c r="H55" s="365">
        <f t="shared" si="14"/>
        <v>0</v>
      </c>
      <c r="I55" s="365">
        <f t="shared" si="14"/>
        <v>0</v>
      </c>
      <c r="J55" s="365">
        <f t="shared" si="14"/>
        <v>25000</v>
      </c>
      <c r="K55" s="365">
        <f t="shared" si="14"/>
        <v>0</v>
      </c>
      <c r="L55" s="365">
        <f t="shared" si="14"/>
        <v>0</v>
      </c>
      <c r="M55" s="365">
        <f t="shared" si="14"/>
        <v>0</v>
      </c>
      <c r="N55" s="348">
        <f t="shared" si="1"/>
        <v>35316</v>
      </c>
      <c r="O55" s="341"/>
      <c r="P55" s="366"/>
      <c r="Q55" s="351"/>
      <c r="R55" s="351"/>
    </row>
    <row r="56" spans="1:18" s="350" customFormat="1" ht="14.25" customHeight="1">
      <c r="A56" s="391"/>
      <c r="B56" s="365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48">
        <f t="shared" si="1"/>
        <v>0</v>
      </c>
      <c r="O56" s="341"/>
      <c r="P56" s="366"/>
      <c r="Q56" s="351"/>
      <c r="R56" s="351"/>
    </row>
    <row r="57" spans="1:18" s="370" customFormat="1" ht="25.5" customHeight="1">
      <c r="A57" s="393" t="s">
        <v>679</v>
      </c>
      <c r="B57" s="367">
        <f>+B41+B50</f>
        <v>45126</v>
      </c>
      <c r="C57" s="367">
        <f>+C41+C50</f>
        <v>45126</v>
      </c>
      <c r="D57" s="367">
        <f>+D41+D50</f>
        <v>55442</v>
      </c>
      <c r="E57" s="367">
        <f>+E41+E50</f>
        <v>45126</v>
      </c>
      <c r="F57" s="367">
        <f>+F41+F50</f>
        <v>45126</v>
      </c>
      <c r="G57" s="367">
        <f t="shared" ref="G57:M57" si="15">+G41+G50</f>
        <v>45126</v>
      </c>
      <c r="H57" s="367">
        <f t="shared" si="15"/>
        <v>45126</v>
      </c>
      <c r="I57" s="367">
        <f t="shared" si="15"/>
        <v>45126</v>
      </c>
      <c r="J57" s="367">
        <f t="shared" si="15"/>
        <v>70135</v>
      </c>
      <c r="K57" s="367">
        <f t="shared" si="15"/>
        <v>45128</v>
      </c>
      <c r="L57" s="367">
        <f t="shared" si="15"/>
        <v>45130</v>
      </c>
      <c r="M57" s="367">
        <f t="shared" si="15"/>
        <v>45145</v>
      </c>
      <c r="N57" s="356">
        <f t="shared" si="1"/>
        <v>576862</v>
      </c>
      <c r="O57" s="357"/>
      <c r="P57" s="368"/>
      <c r="Q57" s="369"/>
      <c r="R57" s="369"/>
    </row>
    <row r="58" spans="1:18" s="350" customFormat="1" ht="14.25" customHeight="1">
      <c r="A58" s="392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8">
        <f t="shared" si="1"/>
        <v>0</v>
      </c>
      <c r="O58" s="341"/>
      <c r="P58" s="366"/>
      <c r="Q58" s="351"/>
      <c r="R58" s="351"/>
    </row>
    <row r="59" spans="1:18" s="350" customFormat="1" ht="26.25" customHeight="1">
      <c r="A59" s="383" t="s">
        <v>680</v>
      </c>
      <c r="B59" s="365">
        <f>+B43+B52</f>
        <v>9932</v>
      </c>
      <c r="C59" s="365">
        <f>+C43+C52</f>
        <v>0</v>
      </c>
      <c r="D59" s="365">
        <f>+D43+D52</f>
        <v>0</v>
      </c>
      <c r="E59" s="365">
        <f>+E43+E52</f>
        <v>0</v>
      </c>
      <c r="F59" s="365">
        <f>+F43+F52</f>
        <v>0</v>
      </c>
      <c r="G59" s="365">
        <f t="shared" ref="G59:M59" si="16">+G43+G52</f>
        <v>0</v>
      </c>
      <c r="H59" s="365">
        <f t="shared" si="16"/>
        <v>0</v>
      </c>
      <c r="I59" s="365">
        <f t="shared" si="16"/>
        <v>0</v>
      </c>
      <c r="J59" s="365">
        <f t="shared" si="16"/>
        <v>0</v>
      </c>
      <c r="K59" s="365">
        <f t="shared" si="16"/>
        <v>0</v>
      </c>
      <c r="L59" s="365">
        <f t="shared" si="16"/>
        <v>0</v>
      </c>
      <c r="M59" s="365">
        <f t="shared" si="16"/>
        <v>0</v>
      </c>
      <c r="N59" s="348">
        <f t="shared" si="1"/>
        <v>9932</v>
      </c>
      <c r="O59" s="341"/>
      <c r="P59" s="366"/>
      <c r="Q59" s="351"/>
      <c r="R59" s="351"/>
    </row>
    <row r="60" spans="1:18" s="350" customFormat="1" ht="14.25" customHeight="1">
      <c r="A60" s="391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48">
        <f t="shared" si="1"/>
        <v>0</v>
      </c>
      <c r="O60" s="341"/>
      <c r="P60" s="366"/>
      <c r="Q60" s="351"/>
      <c r="R60" s="351"/>
    </row>
    <row r="61" spans="1:18" s="350" customFormat="1" ht="15.75" customHeight="1">
      <c r="A61" s="381" t="s">
        <v>681</v>
      </c>
      <c r="B61" s="353">
        <f>+B45+B55</f>
        <v>55058</v>
      </c>
      <c r="C61" s="353">
        <f>+C45+C55</f>
        <v>45126</v>
      </c>
      <c r="D61" s="353">
        <f>+D45+D55</f>
        <v>55442</v>
      </c>
      <c r="E61" s="353">
        <f>+E45+E55</f>
        <v>45126</v>
      </c>
      <c r="F61" s="353">
        <f>+F45+F55</f>
        <v>45126</v>
      </c>
      <c r="G61" s="353">
        <f t="shared" ref="G61:M61" si="17">+G45+G55</f>
        <v>45126</v>
      </c>
      <c r="H61" s="353">
        <f t="shared" si="17"/>
        <v>45126</v>
      </c>
      <c r="I61" s="353">
        <f t="shared" si="17"/>
        <v>45126</v>
      </c>
      <c r="J61" s="353">
        <f t="shared" si="17"/>
        <v>70135</v>
      </c>
      <c r="K61" s="353">
        <f t="shared" si="17"/>
        <v>45128</v>
      </c>
      <c r="L61" s="353">
        <f t="shared" si="17"/>
        <v>45130</v>
      </c>
      <c r="M61" s="353">
        <f t="shared" si="17"/>
        <v>45145</v>
      </c>
      <c r="N61" s="348">
        <f>SUM(B61:M61)</f>
        <v>586794</v>
      </c>
      <c r="O61" s="341"/>
      <c r="P61" s="366"/>
      <c r="Q61" s="351"/>
      <c r="R61" s="351"/>
    </row>
    <row r="62" spans="1:18" ht="14.25" customHeight="1">
      <c r="A62" s="394" t="s">
        <v>682</v>
      </c>
      <c r="B62" s="371">
        <f t="shared" ref="B62:M62" si="18">+B32-B61</f>
        <v>11164</v>
      </c>
      <c r="C62" s="371">
        <f t="shared" si="18"/>
        <v>28217</v>
      </c>
      <c r="D62" s="371">
        <f t="shared" si="18"/>
        <v>9042</v>
      </c>
      <c r="E62" s="371">
        <f t="shared" si="18"/>
        <v>-1783</v>
      </c>
      <c r="F62" s="371">
        <f t="shared" si="18"/>
        <v>-1783</v>
      </c>
      <c r="G62" s="371">
        <f t="shared" si="18"/>
        <v>-1783</v>
      </c>
      <c r="H62" s="371">
        <f t="shared" si="18"/>
        <v>23217</v>
      </c>
      <c r="I62" s="371">
        <f t="shared" si="18"/>
        <v>-1783</v>
      </c>
      <c r="J62" s="371">
        <f t="shared" si="18"/>
        <v>-15967</v>
      </c>
      <c r="K62" s="371">
        <f t="shared" si="18"/>
        <v>-1785</v>
      </c>
      <c r="L62" s="371">
        <f t="shared" si="18"/>
        <v>-1787</v>
      </c>
      <c r="M62" s="371">
        <f t="shared" si="18"/>
        <v>9204</v>
      </c>
      <c r="N62" s="348">
        <f>SUM(B62:M62)</f>
        <v>54173</v>
      </c>
    </row>
    <row r="63" spans="1:18" ht="14.25" customHeight="1" thickBot="1">
      <c r="A63" s="395" t="s">
        <v>683</v>
      </c>
      <c r="B63" s="372">
        <f t="shared" ref="B63:M63" si="19">+B5+B62-B24-B15</f>
        <v>67579</v>
      </c>
      <c r="C63" s="372">
        <f t="shared" si="19"/>
        <v>65796</v>
      </c>
      <c r="D63" s="372">
        <f t="shared" si="19"/>
        <v>64522</v>
      </c>
      <c r="E63" s="372">
        <f t="shared" si="19"/>
        <v>62739</v>
      </c>
      <c r="F63" s="372">
        <f t="shared" si="19"/>
        <v>60956</v>
      </c>
      <c r="G63" s="372">
        <f t="shared" si="19"/>
        <v>59173</v>
      </c>
      <c r="H63" s="372">
        <f t="shared" si="19"/>
        <v>58369</v>
      </c>
      <c r="I63" s="372">
        <f t="shared" si="19"/>
        <v>56586</v>
      </c>
      <c r="J63" s="372">
        <f t="shared" si="19"/>
        <v>40619</v>
      </c>
      <c r="K63" s="372">
        <f t="shared" si="19"/>
        <v>38834</v>
      </c>
      <c r="L63" s="372">
        <f t="shared" si="19"/>
        <v>37047</v>
      </c>
      <c r="M63" s="372">
        <f t="shared" si="19"/>
        <v>46251</v>
      </c>
      <c r="N63" s="348">
        <v>39673</v>
      </c>
    </row>
    <row r="64" spans="1:18"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3"/>
    </row>
    <row r="65" spans="2:14">
      <c r="B65" s="373"/>
      <c r="C65" s="373"/>
      <c r="D65" s="373"/>
      <c r="E65" s="373"/>
      <c r="F65" s="373"/>
      <c r="G65" s="373"/>
      <c r="H65" s="373"/>
      <c r="I65" s="373"/>
      <c r="J65" s="373"/>
      <c r="K65" s="373"/>
      <c r="L65" s="373"/>
      <c r="M65" s="373"/>
      <c r="N65" s="373"/>
    </row>
    <row r="66" spans="2:14"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</row>
    <row r="67" spans="2:14">
      <c r="B67" s="373"/>
      <c r="C67" s="373"/>
      <c r="D67" s="373"/>
      <c r="E67" s="373"/>
      <c r="F67" s="373"/>
      <c r="G67" s="373"/>
      <c r="H67" s="373"/>
      <c r="I67" s="373"/>
      <c r="J67" s="373"/>
      <c r="K67" s="373"/>
      <c r="L67" s="373"/>
      <c r="M67" s="373"/>
      <c r="N67" s="373"/>
    </row>
    <row r="68" spans="2:14">
      <c r="B68" s="373"/>
      <c r="C68" s="373"/>
      <c r="D68" s="373"/>
      <c r="E68" s="373"/>
      <c r="F68" s="373"/>
      <c r="G68" s="373"/>
      <c r="H68" s="373"/>
      <c r="I68" s="373"/>
      <c r="J68" s="373"/>
      <c r="K68" s="373"/>
      <c r="L68" s="373"/>
      <c r="M68" s="373"/>
      <c r="N68" s="373"/>
    </row>
    <row r="69" spans="2:14">
      <c r="B69" s="373"/>
      <c r="C69" s="373"/>
      <c r="D69" s="373"/>
      <c r="E69" s="373"/>
      <c r="F69" s="373"/>
      <c r="G69" s="373"/>
      <c r="H69" s="373"/>
      <c r="I69" s="373"/>
      <c r="J69" s="373"/>
      <c r="K69" s="373"/>
      <c r="L69" s="373"/>
      <c r="M69" s="373"/>
      <c r="N69" s="373"/>
    </row>
    <row r="70" spans="2:14"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73"/>
      <c r="M70" s="373"/>
      <c r="N70" s="373"/>
    </row>
    <row r="71" spans="2:14">
      <c r="B71" s="374"/>
      <c r="C71" s="374"/>
      <c r="D71" s="374"/>
      <c r="E71" s="374"/>
      <c r="F71" s="374"/>
      <c r="G71" s="374"/>
      <c r="H71" s="374"/>
      <c r="I71" s="374"/>
      <c r="J71" s="374"/>
      <c r="K71" s="374"/>
      <c r="L71" s="374"/>
      <c r="M71" s="374"/>
      <c r="N71" s="374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A11" sqref="A1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7" t="s">
        <v>0</v>
      </c>
      <c r="E1" s="78" t="s">
        <v>103</v>
      </c>
    </row>
    <row r="3" spans="1:5">
      <c r="A3" s="1"/>
      <c r="B3" s="79"/>
      <c r="C3" s="1"/>
      <c r="D3" s="80"/>
      <c r="E3" s="79"/>
    </row>
    <row r="4" spans="1:5" ht="15.75">
      <c r="A4" s="2" t="s">
        <v>234</v>
      </c>
      <c r="B4" s="81"/>
      <c r="C4" s="1"/>
      <c r="D4" s="80"/>
      <c r="E4" s="79"/>
    </row>
    <row r="5" spans="1:5">
      <c r="A5" s="1"/>
      <c r="B5" s="79"/>
      <c r="C5" s="1"/>
      <c r="D5" s="80"/>
      <c r="E5" s="79"/>
    </row>
    <row r="6" spans="1:5">
      <c r="A6" s="1" t="s">
        <v>1</v>
      </c>
      <c r="B6" s="79">
        <f>+'[1]1.sz.mell.'!C53</f>
        <v>666564</v>
      </c>
      <c r="C6" s="1" t="s">
        <v>2</v>
      </c>
      <c r="D6" s="80">
        <f>+'[1]2.1.sz.mell  '!C18+'[1]2.2.sz.mell  '!C16</f>
        <v>666564</v>
      </c>
      <c r="E6" s="79">
        <f>+B6-D6</f>
        <v>0</v>
      </c>
    </row>
    <row r="7" spans="1:5">
      <c r="A7" s="1" t="s">
        <v>3</v>
      </c>
      <c r="B7" s="79">
        <f>+'[1]1.sz.mell.'!C57</f>
        <v>73959</v>
      </c>
      <c r="C7" s="1" t="s">
        <v>4</v>
      </c>
      <c r="D7" s="80">
        <f>+'[1]2.1.sz.mell  '!C30+'[1]2.2.sz.mell  '!C27</f>
        <v>73959</v>
      </c>
      <c r="E7" s="79">
        <f>+B7-D7</f>
        <v>0</v>
      </c>
    </row>
    <row r="8" spans="1:5">
      <c r="A8" s="1" t="s">
        <v>5</v>
      </c>
      <c r="B8" s="79">
        <f>+'[1]1.sz.mell.'!C73</f>
        <v>779128</v>
      </c>
      <c r="C8" s="1" t="s">
        <v>6</v>
      </c>
      <c r="D8" s="80">
        <f>+'[1]2.1.sz.mell  '!C31+'[1]2.2.sz.mell  '!C28</f>
        <v>779128</v>
      </c>
      <c r="E8" s="79">
        <f>+B8-D8</f>
        <v>0</v>
      </c>
    </row>
    <row r="9" spans="1:5">
      <c r="A9" s="1"/>
      <c r="B9" s="79"/>
      <c r="C9" s="1"/>
      <c r="D9" s="80"/>
      <c r="E9" s="79"/>
    </row>
    <row r="10" spans="1:5">
      <c r="A10" s="1"/>
      <c r="B10" s="79"/>
      <c r="C10" s="1"/>
      <c r="D10" s="80"/>
      <c r="E10" s="79"/>
    </row>
    <row r="11" spans="1:5" ht="15.75">
      <c r="A11" s="2" t="s">
        <v>235</v>
      </c>
      <c r="B11" s="81"/>
      <c r="C11" s="1"/>
      <c r="D11" s="80"/>
      <c r="E11" s="79"/>
    </row>
    <row r="12" spans="1:5">
      <c r="A12" s="1"/>
      <c r="B12" s="79"/>
      <c r="C12" s="1"/>
      <c r="D12" s="80"/>
      <c r="E12" s="79"/>
    </row>
    <row r="13" spans="1:5">
      <c r="A13" s="1" t="s">
        <v>7</v>
      </c>
      <c r="B13" s="79">
        <f>+'[1]1.sz.mell.'!C110</f>
        <v>755128</v>
      </c>
      <c r="C13" s="1" t="s">
        <v>8</v>
      </c>
      <c r="D13" s="80">
        <f>+'[1]2.1.sz.mell  '!E18+'[1]2.2.sz.mell  '!E16</f>
        <v>755128</v>
      </c>
      <c r="E13" s="79">
        <f>+B13-D13</f>
        <v>0</v>
      </c>
    </row>
    <row r="14" spans="1:5">
      <c r="A14" s="1" t="s">
        <v>9</v>
      </c>
      <c r="B14" s="79">
        <f>+'[1]1.sz.mell.'!C111</f>
        <v>24000</v>
      </c>
      <c r="C14" s="1" t="s">
        <v>10</v>
      </c>
      <c r="D14" s="80">
        <f>+'[1]2.1.sz.mell  '!E30+'[1]2.2.sz.mell  '!E27</f>
        <v>24000</v>
      </c>
      <c r="E14" s="79">
        <f>+B14-D14</f>
        <v>0</v>
      </c>
    </row>
    <row r="15" spans="1:5">
      <c r="A15" s="1" t="s">
        <v>11</v>
      </c>
      <c r="B15" s="79">
        <f>+'[1]1.sz.mell.'!C130</f>
        <v>779128</v>
      </c>
      <c r="C15" s="1" t="s">
        <v>12</v>
      </c>
      <c r="D15" s="80">
        <f>+'[1]2.1.sz.mell  '!E31+'[1]2.2.sz.mell  '!E28</f>
        <v>779128</v>
      </c>
      <c r="E15" s="79">
        <f>+B15-D15</f>
        <v>0</v>
      </c>
    </row>
    <row r="16" spans="1:5">
      <c r="A16" s="82"/>
      <c r="B16" s="82"/>
      <c r="C16" s="1"/>
      <c r="D16" s="80"/>
      <c r="E16" s="83"/>
    </row>
    <row r="17" spans="1:5">
      <c r="A17" s="82"/>
      <c r="B17" s="82"/>
      <c r="C17" s="82"/>
      <c r="D17" s="82"/>
      <c r="E17" s="82"/>
    </row>
    <row r="18" spans="1:5">
      <c r="A18" s="82"/>
      <c r="B18" s="82"/>
      <c r="C18" s="82"/>
      <c r="D18" s="82"/>
      <c r="E18" s="82"/>
    </row>
    <row r="19" spans="1:5">
      <c r="A19" s="82"/>
      <c r="B19" s="82"/>
      <c r="C19" s="82"/>
      <c r="D19" s="82"/>
      <c r="E19" s="82"/>
    </row>
  </sheetData>
  <phoneticPr fontId="1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5"/>
  <sheetViews>
    <sheetView zoomScale="120" zoomScaleNormal="120" workbookViewId="0">
      <selection activeCell="F5" sqref="F5"/>
    </sheetView>
  </sheetViews>
  <sheetFormatPr defaultRowHeight="15"/>
  <cols>
    <col min="1" max="1" width="5.6640625" style="84" customWidth="1"/>
    <col min="2" max="2" width="30.1640625" style="84" customWidth="1"/>
    <col min="3" max="5" width="11.6640625" style="84" customWidth="1"/>
    <col min="6" max="6" width="13" style="84" customWidth="1"/>
    <col min="7" max="7" width="15.1640625" style="84" customWidth="1"/>
    <col min="8" max="16384" width="9.33203125" style="84"/>
  </cols>
  <sheetData>
    <row r="1" spans="1:8" ht="33" customHeight="1">
      <c r="A1" s="483" t="s">
        <v>104</v>
      </c>
      <c r="B1" s="483"/>
      <c r="C1" s="483"/>
      <c r="D1" s="483"/>
      <c r="E1" s="483"/>
      <c r="F1" s="483"/>
      <c r="G1" s="483"/>
    </row>
    <row r="2" spans="1:8" ht="15.95" customHeight="1" thickBot="1">
      <c r="A2" s="85"/>
      <c r="B2" s="85"/>
      <c r="C2" s="85"/>
      <c r="D2" s="484"/>
      <c r="E2" s="484"/>
      <c r="F2" s="491" t="s">
        <v>105</v>
      </c>
      <c r="G2" s="491"/>
      <c r="H2" s="86"/>
    </row>
    <row r="3" spans="1:8" ht="63" customHeight="1">
      <c r="A3" s="487" t="s">
        <v>33</v>
      </c>
      <c r="B3" s="489" t="s">
        <v>106</v>
      </c>
      <c r="C3" s="489" t="s">
        <v>107</v>
      </c>
      <c r="D3" s="489"/>
      <c r="E3" s="489"/>
      <c r="F3" s="489"/>
      <c r="G3" s="485" t="s">
        <v>108</v>
      </c>
    </row>
    <row r="4" spans="1:8" ht="15.75" thickBot="1">
      <c r="A4" s="488"/>
      <c r="B4" s="490"/>
      <c r="C4" s="400" t="s">
        <v>175</v>
      </c>
      <c r="D4" s="400" t="s">
        <v>176</v>
      </c>
      <c r="E4" s="400" t="s">
        <v>715</v>
      </c>
      <c r="F4" s="400" t="s">
        <v>716</v>
      </c>
      <c r="G4" s="486"/>
    </row>
    <row r="5" spans="1:8" ht="15.75" thickBot="1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9">
        <v>7</v>
      </c>
    </row>
    <row r="6" spans="1:8">
      <c r="A6" s="90" t="s">
        <v>15</v>
      </c>
      <c r="B6" s="91"/>
      <c r="C6" s="92">
        <v>0</v>
      </c>
      <c r="D6" s="92">
        <v>0</v>
      </c>
      <c r="E6" s="92">
        <v>0</v>
      </c>
      <c r="F6" s="92">
        <v>0</v>
      </c>
      <c r="G6" s="93">
        <f>SUM(C6:F6)</f>
        <v>0</v>
      </c>
    </row>
    <row r="7" spans="1:8">
      <c r="A7" s="94" t="s">
        <v>16</v>
      </c>
      <c r="B7" s="95"/>
      <c r="C7" s="96"/>
      <c r="D7" s="96"/>
      <c r="E7" s="96"/>
      <c r="F7" s="96"/>
      <c r="G7" s="97">
        <f>SUM(C7:F7)</f>
        <v>0</v>
      </c>
    </row>
    <row r="8" spans="1:8">
      <c r="A8" s="94" t="s">
        <v>17</v>
      </c>
      <c r="B8" s="95"/>
      <c r="C8" s="96"/>
      <c r="D8" s="96"/>
      <c r="E8" s="96"/>
      <c r="F8" s="96"/>
      <c r="G8" s="97">
        <f>SUM(C8:F8)</f>
        <v>0</v>
      </c>
    </row>
    <row r="9" spans="1:8">
      <c r="A9" s="94" t="s">
        <v>41</v>
      </c>
      <c r="B9" s="95"/>
      <c r="C9" s="96"/>
      <c r="D9" s="96"/>
      <c r="E9" s="96"/>
      <c r="F9" s="96"/>
      <c r="G9" s="97">
        <f>SUM(C9:F9)</f>
        <v>0</v>
      </c>
    </row>
    <row r="10" spans="1:8" ht="15.75" thickBot="1">
      <c r="A10" s="98" t="s">
        <v>18</v>
      </c>
      <c r="B10" s="99"/>
      <c r="C10" s="100"/>
      <c r="D10" s="100"/>
      <c r="E10" s="100"/>
      <c r="F10" s="100"/>
      <c r="G10" s="97">
        <f>SUM(C10:F10)</f>
        <v>0</v>
      </c>
    </row>
    <row r="11" spans="1:8" ht="15.75" thickBot="1">
      <c r="A11" s="87" t="s">
        <v>19</v>
      </c>
      <c r="B11" s="101" t="s">
        <v>109</v>
      </c>
      <c r="C11" s="102">
        <f>SUM(C6:C10)</f>
        <v>0</v>
      </c>
      <c r="D11" s="102">
        <f>SUM(D6:D10)</f>
        <v>0</v>
      </c>
      <c r="E11" s="102">
        <f>SUM(E6:E10)</f>
        <v>0</v>
      </c>
      <c r="F11" s="102">
        <f>SUM(F6:F10)</f>
        <v>0</v>
      </c>
      <c r="G11" s="103">
        <f>SUM(G6:G10)</f>
        <v>0</v>
      </c>
    </row>
    <row r="14" spans="1:8">
      <c r="A14" s="482" t="s">
        <v>177</v>
      </c>
      <c r="B14" s="482"/>
      <c r="C14" s="482"/>
      <c r="D14" s="482"/>
      <c r="E14" s="482"/>
      <c r="F14" s="482"/>
      <c r="G14" s="482"/>
    </row>
    <row r="15" spans="1:8">
      <c r="A15" s="482"/>
      <c r="B15" s="482"/>
      <c r="C15" s="482"/>
      <c r="D15" s="482"/>
      <c r="E15" s="482"/>
      <c r="F15" s="482"/>
      <c r="G15" s="482"/>
    </row>
  </sheetData>
  <mergeCells count="8">
    <mergeCell ref="A14:G15"/>
    <mergeCell ref="A1:G1"/>
    <mergeCell ref="D2:E2"/>
    <mergeCell ref="G3:G4"/>
    <mergeCell ref="A3:A4"/>
    <mergeCell ref="B3:B4"/>
    <mergeCell ref="C3:F3"/>
    <mergeCell ref="F2:G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7. melléklet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zoomScale="120" zoomScaleNormal="120" workbookViewId="0">
      <selection activeCell="F16" sqref="F16"/>
    </sheetView>
  </sheetViews>
  <sheetFormatPr defaultRowHeight="15"/>
  <cols>
    <col min="1" max="1" width="5.6640625" style="84" customWidth="1"/>
    <col min="2" max="2" width="41.33203125" style="84" customWidth="1"/>
    <col min="3" max="7" width="11" style="84" customWidth="1"/>
    <col min="8" max="16384" width="9.33203125" style="84"/>
  </cols>
  <sheetData>
    <row r="1" spans="1:8" ht="33" customHeight="1">
      <c r="A1" s="483" t="s">
        <v>110</v>
      </c>
      <c r="B1" s="483"/>
      <c r="C1" s="483"/>
      <c r="D1" s="483"/>
      <c r="E1" s="483"/>
      <c r="F1" s="483"/>
      <c r="G1" s="483"/>
    </row>
    <row r="2" spans="1:8" ht="15.95" customHeight="1" thickBot="1">
      <c r="A2" s="85"/>
      <c r="B2" s="85"/>
      <c r="C2" s="85"/>
      <c r="D2" s="85"/>
      <c r="E2" s="85"/>
      <c r="F2" s="85"/>
      <c r="G2" s="104" t="s">
        <v>105</v>
      </c>
      <c r="H2" s="86"/>
    </row>
    <row r="3" spans="1:8" ht="45.75" customHeight="1" thickBot="1">
      <c r="A3" s="105" t="s">
        <v>33</v>
      </c>
      <c r="B3" s="106" t="s">
        <v>111</v>
      </c>
      <c r="C3" s="227" t="s">
        <v>691</v>
      </c>
      <c r="D3" s="227" t="s">
        <v>595</v>
      </c>
      <c r="E3" s="227" t="s">
        <v>688</v>
      </c>
      <c r="F3" s="227" t="s">
        <v>689</v>
      </c>
      <c r="G3" s="107" t="s">
        <v>690</v>
      </c>
    </row>
    <row r="4" spans="1:8" ht="15.75" thickBot="1">
      <c r="A4" s="288">
        <v>1</v>
      </c>
      <c r="B4" s="108">
        <v>2</v>
      </c>
      <c r="C4" s="228">
        <v>3</v>
      </c>
      <c r="D4" s="228">
        <v>4</v>
      </c>
      <c r="E4" s="228">
        <v>5</v>
      </c>
      <c r="F4" s="228">
        <v>6</v>
      </c>
      <c r="G4" s="109">
        <v>7</v>
      </c>
    </row>
    <row r="5" spans="1:8">
      <c r="A5" s="110" t="s">
        <v>15</v>
      </c>
      <c r="B5" s="111" t="s">
        <v>337</v>
      </c>
      <c r="C5" s="396">
        <v>19000</v>
      </c>
      <c r="D5" s="229">
        <v>26932</v>
      </c>
      <c r="E5" s="229">
        <v>19000</v>
      </c>
      <c r="F5" s="229">
        <v>19000</v>
      </c>
      <c r="G5" s="230">
        <v>19000</v>
      </c>
    </row>
    <row r="6" spans="1:8">
      <c r="A6" s="112" t="s">
        <v>16</v>
      </c>
      <c r="B6" s="113" t="s">
        <v>338</v>
      </c>
      <c r="C6" s="397">
        <v>600</v>
      </c>
      <c r="D6" s="231">
        <v>1274</v>
      </c>
      <c r="E6" s="231">
        <v>600</v>
      </c>
      <c r="F6" s="231">
        <v>600</v>
      </c>
      <c r="G6" s="232">
        <v>600</v>
      </c>
    </row>
    <row r="7" spans="1:8" ht="43.5" customHeight="1">
      <c r="A7" s="112" t="s">
        <v>17</v>
      </c>
      <c r="B7" s="114" t="s">
        <v>112</v>
      </c>
      <c r="C7" s="398"/>
      <c r="D7" s="233"/>
      <c r="E7" s="233"/>
      <c r="F7" s="233"/>
      <c r="G7" s="232"/>
    </row>
    <row r="8" spans="1:8">
      <c r="A8" s="112" t="s">
        <v>41</v>
      </c>
      <c r="B8" s="115" t="s">
        <v>113</v>
      </c>
      <c r="C8" s="399"/>
      <c r="D8" s="234"/>
      <c r="E8" s="234"/>
      <c r="F8" s="234"/>
      <c r="G8" s="235"/>
    </row>
    <row r="9" spans="1:8">
      <c r="A9" s="112" t="s">
        <v>18</v>
      </c>
      <c r="B9" s="113" t="s">
        <v>114</v>
      </c>
      <c r="C9" s="397"/>
      <c r="D9" s="231"/>
      <c r="E9" s="231"/>
      <c r="F9" s="231"/>
      <c r="G9" s="232"/>
    </row>
    <row r="10" spans="1:8" ht="15.75" thickBot="1">
      <c r="A10" s="289" t="s">
        <v>19</v>
      </c>
      <c r="B10" s="115" t="s">
        <v>115</v>
      </c>
      <c r="C10" s="399"/>
      <c r="D10" s="234"/>
      <c r="E10" s="234"/>
      <c r="F10" s="234"/>
      <c r="G10" s="235"/>
    </row>
    <row r="11" spans="1:8" ht="15.75" thickBot="1">
      <c r="A11" s="492" t="s">
        <v>116</v>
      </c>
      <c r="B11" s="493"/>
      <c r="C11" s="236">
        <f>SUM(C5:C10)</f>
        <v>19600</v>
      </c>
      <c r="D11" s="236">
        <f>SUM(D5:D10)</f>
        <v>28206</v>
      </c>
      <c r="E11" s="236">
        <f>SUM(E5:E10)</f>
        <v>19600</v>
      </c>
      <c r="F11" s="236">
        <f>SUM(F5:F10)</f>
        <v>19600</v>
      </c>
      <c r="G11" s="116">
        <f>SUM(G5:G10)</f>
        <v>19600</v>
      </c>
    </row>
    <row r="12" spans="1:8" ht="23.25" customHeight="1">
      <c r="A12" s="494" t="s">
        <v>117</v>
      </c>
      <c r="B12" s="494"/>
      <c r="C12" s="494"/>
      <c r="D12" s="494"/>
      <c r="E12" s="494"/>
      <c r="F12" s="494"/>
      <c r="G12" s="494"/>
    </row>
  </sheetData>
  <mergeCells count="3">
    <mergeCell ref="A1:G1"/>
    <mergeCell ref="A11:B11"/>
    <mergeCell ref="A12:G12"/>
  </mergeCells>
  <phoneticPr fontId="19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landscape" r:id="rId1"/>
  <headerFooter alignWithMargins="0">
    <oddHeader xml:space="preserve">&amp;R&amp;"Times New Roman CE,Félkövér dőlt"&amp;11 8. melléklet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C17" sqref="C17"/>
    </sheetView>
  </sheetViews>
  <sheetFormatPr defaultRowHeight="12.75"/>
  <cols>
    <col min="1" max="1" width="38.6640625" style="134" customWidth="1"/>
    <col min="2" max="5" width="13.83203125" style="134" customWidth="1"/>
    <col min="6" max="16384" width="9.33203125" style="134"/>
  </cols>
  <sheetData>
    <row r="1" spans="1:6">
      <c r="A1" s="135"/>
      <c r="B1" s="135"/>
      <c r="C1" s="135"/>
      <c r="D1" s="135"/>
      <c r="E1" s="135"/>
    </row>
    <row r="2" spans="1:6" ht="30" customHeight="1">
      <c r="A2" s="133" t="s">
        <v>123</v>
      </c>
      <c r="B2" s="496" t="s">
        <v>714</v>
      </c>
      <c r="C2" s="496"/>
      <c r="D2" s="496"/>
      <c r="E2" s="496"/>
      <c r="F2" s="496"/>
    </row>
    <row r="3" spans="1:6" ht="15" customHeight="1" thickBot="1">
      <c r="A3" s="135"/>
      <c r="B3" s="135"/>
      <c r="C3" s="135"/>
      <c r="D3" s="495" t="s">
        <v>124</v>
      </c>
      <c r="E3" s="495"/>
    </row>
    <row r="4" spans="1:6" ht="13.5" thickBot="1">
      <c r="A4" s="136" t="s">
        <v>125</v>
      </c>
      <c r="B4" s="137" t="s">
        <v>175</v>
      </c>
      <c r="C4" s="137" t="s">
        <v>176</v>
      </c>
      <c r="D4" s="137" t="s">
        <v>717</v>
      </c>
      <c r="E4" s="138" t="s">
        <v>126</v>
      </c>
    </row>
    <row r="5" spans="1:6">
      <c r="A5" s="139" t="s">
        <v>127</v>
      </c>
      <c r="B5" s="140"/>
      <c r="C5" s="140"/>
      <c r="D5" s="140"/>
      <c r="E5" s="141">
        <f t="shared" ref="E5:E11" si="0">SUM(B5:D5)</f>
        <v>0</v>
      </c>
    </row>
    <row r="6" spans="1:6">
      <c r="A6" s="142" t="s">
        <v>128</v>
      </c>
      <c r="B6" s="143"/>
      <c r="C6" s="143"/>
      <c r="D6" s="143"/>
      <c r="E6" s="144">
        <f t="shared" si="0"/>
        <v>0</v>
      </c>
    </row>
    <row r="7" spans="1:6">
      <c r="A7" s="145" t="s">
        <v>129</v>
      </c>
      <c r="B7" s="146">
        <v>5111</v>
      </c>
      <c r="C7" s="146"/>
      <c r="D7" s="146"/>
      <c r="E7" s="147">
        <f>SUM(B7:D7)</f>
        <v>5111</v>
      </c>
    </row>
    <row r="8" spans="1:6">
      <c r="A8" s="145" t="s">
        <v>130</v>
      </c>
      <c r="B8" s="146"/>
      <c r="C8" s="146"/>
      <c r="D8" s="146"/>
      <c r="E8" s="147">
        <f t="shared" ref="E8:E10" si="1">SUM(B8:D8)</f>
        <v>0</v>
      </c>
    </row>
    <row r="9" spans="1:6">
      <c r="A9" s="145" t="s">
        <v>131</v>
      </c>
      <c r="B9" s="146"/>
      <c r="C9" s="146"/>
      <c r="D9" s="146"/>
      <c r="E9" s="147">
        <f t="shared" si="1"/>
        <v>0</v>
      </c>
    </row>
    <row r="10" spans="1:6">
      <c r="A10" s="145" t="s">
        <v>132</v>
      </c>
      <c r="B10" s="146"/>
      <c r="C10" s="146"/>
      <c r="D10" s="146"/>
      <c r="E10" s="147">
        <f t="shared" si="1"/>
        <v>0</v>
      </c>
    </row>
    <row r="11" spans="1:6" ht="13.5" thickBot="1">
      <c r="A11" s="148"/>
      <c r="B11" s="149"/>
      <c r="C11" s="149"/>
      <c r="D11" s="149"/>
      <c r="E11" s="147">
        <f t="shared" si="0"/>
        <v>0</v>
      </c>
    </row>
    <row r="12" spans="1:6" ht="13.5" thickBot="1">
      <c r="A12" s="150" t="s">
        <v>133</v>
      </c>
      <c r="B12" s="151">
        <f>B5+SUM(B7:B11)</f>
        <v>5111</v>
      </c>
      <c r="C12" s="151">
        <f>C5+SUM(C7:C11)</f>
        <v>0</v>
      </c>
      <c r="D12" s="151">
        <f>D5+SUM(D7:D11)</f>
        <v>0</v>
      </c>
      <c r="E12" s="152">
        <f>E5+SUM(E7:E11)</f>
        <v>5111</v>
      </c>
    </row>
    <row r="13" spans="1:6" ht="15" customHeight="1" thickBot="1">
      <c r="A13" s="153"/>
      <c r="B13" s="153"/>
      <c r="C13" s="153"/>
      <c r="D13" s="153"/>
      <c r="E13" s="153"/>
    </row>
    <row r="14" spans="1:6" ht="13.5" thickBot="1">
      <c r="A14" s="136" t="s">
        <v>134</v>
      </c>
      <c r="B14" s="137" t="s">
        <v>175</v>
      </c>
      <c r="C14" s="137" t="s">
        <v>176</v>
      </c>
      <c r="D14" s="137" t="s">
        <v>717</v>
      </c>
      <c r="E14" s="138" t="s">
        <v>126</v>
      </c>
    </row>
    <row r="15" spans="1:6">
      <c r="A15" s="139" t="s">
        <v>135</v>
      </c>
      <c r="B15" s="140">
        <v>4926</v>
      </c>
      <c r="C15" s="140"/>
      <c r="D15" s="140"/>
      <c r="E15" s="141">
        <f>SUM(B15:D15)</f>
        <v>4926</v>
      </c>
    </row>
    <row r="16" spans="1:6">
      <c r="A16" s="154" t="s">
        <v>136</v>
      </c>
      <c r="B16" s="146"/>
      <c r="C16" s="146"/>
      <c r="D16" s="146"/>
      <c r="E16" s="147">
        <f t="shared" ref="E16:E19" si="2">SUM(B16:D16)</f>
        <v>0</v>
      </c>
    </row>
    <row r="17" spans="1:8">
      <c r="A17" s="145" t="s">
        <v>137</v>
      </c>
      <c r="B17" s="146">
        <v>185</v>
      </c>
      <c r="C17" s="146"/>
      <c r="D17" s="146"/>
      <c r="E17" s="147">
        <f t="shared" si="2"/>
        <v>185</v>
      </c>
    </row>
    <row r="18" spans="1:8">
      <c r="A18" s="145" t="s">
        <v>138</v>
      </c>
      <c r="B18" s="146"/>
      <c r="C18" s="146"/>
      <c r="D18" s="146"/>
      <c r="E18" s="147">
        <f t="shared" si="2"/>
        <v>0</v>
      </c>
    </row>
    <row r="19" spans="1:8" ht="13.5" thickBot="1">
      <c r="A19" s="148"/>
      <c r="B19" s="149"/>
      <c r="C19" s="149"/>
      <c r="D19" s="149"/>
      <c r="E19" s="467">
        <f t="shared" si="2"/>
        <v>0</v>
      </c>
    </row>
    <row r="20" spans="1:8" ht="13.5" thickBot="1">
      <c r="A20" s="150" t="s">
        <v>139</v>
      </c>
      <c r="B20" s="151">
        <f>SUM(B15:B19)</f>
        <v>5111</v>
      </c>
      <c r="C20" s="151">
        <f>SUM(C15:C19)</f>
        <v>0</v>
      </c>
      <c r="D20" s="151">
        <f>SUM(D15:D19)</f>
        <v>0</v>
      </c>
      <c r="E20" s="152">
        <f>SUM(E15:E19)</f>
        <v>5111</v>
      </c>
    </row>
    <row r="21" spans="1:8">
      <c r="A21" s="135"/>
      <c r="B21" s="135"/>
      <c r="C21" s="135"/>
      <c r="D21" s="135"/>
      <c r="E21" s="135"/>
    </row>
    <row r="23" spans="1:8" ht="15" customHeight="1"/>
    <row r="32" spans="1:8">
      <c r="H32" s="155"/>
    </row>
  </sheetData>
  <mergeCells count="2">
    <mergeCell ref="D3:E3"/>
    <mergeCell ref="B2:F2"/>
  </mergeCells>
  <phoneticPr fontId="19" type="noConversion"/>
  <conditionalFormatting sqref="B20:D20 B12:D12 E15:E20 E5:E1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D31"/>
  <sheetViews>
    <sheetView topLeftCell="B7" workbookViewId="0">
      <selection activeCell="B13" sqref="B13"/>
    </sheetView>
  </sheetViews>
  <sheetFormatPr defaultRowHeight="12.75"/>
  <cols>
    <col min="1" max="1" width="5.83203125" style="189" customWidth="1"/>
    <col min="2" max="2" width="54.83203125" style="159" customWidth="1"/>
    <col min="3" max="3" width="17.6640625" style="159" customWidth="1"/>
    <col min="4" max="4" width="16" style="159" customWidth="1"/>
    <col min="5" max="16384" width="9.33203125" style="159"/>
  </cols>
  <sheetData>
    <row r="1" spans="1:4" s="164" customFormat="1" ht="15.75" thickBot="1">
      <c r="A1" s="163"/>
      <c r="D1" s="9" t="s">
        <v>54</v>
      </c>
    </row>
    <row r="2" spans="1:4" s="168" customFormat="1" ht="48" customHeight="1" thickBot="1">
      <c r="A2" s="165" t="s">
        <v>33</v>
      </c>
      <c r="B2" s="166" t="s">
        <v>14</v>
      </c>
      <c r="C2" s="166" t="s">
        <v>149</v>
      </c>
      <c r="D2" s="167" t="s">
        <v>150</v>
      </c>
    </row>
    <row r="3" spans="1:4" s="168" customFormat="1" ht="14.1" customHeight="1" thickBot="1">
      <c r="A3" s="169">
        <v>1</v>
      </c>
      <c r="B3" s="160">
        <v>2</v>
      </c>
      <c r="C3" s="160">
        <v>3</v>
      </c>
      <c r="D3" s="161">
        <v>4</v>
      </c>
    </row>
    <row r="4" spans="1:4" ht="18" customHeight="1">
      <c r="A4" s="170" t="s">
        <v>15</v>
      </c>
      <c r="B4" s="171" t="s">
        <v>151</v>
      </c>
      <c r="C4" s="172" t="s">
        <v>168</v>
      </c>
      <c r="D4" s="190" t="s">
        <v>168</v>
      </c>
    </row>
    <row r="5" spans="1:4" ht="18" customHeight="1">
      <c r="A5" s="173" t="s">
        <v>16</v>
      </c>
      <c r="B5" s="174" t="s">
        <v>152</v>
      </c>
      <c r="C5" s="172" t="s">
        <v>168</v>
      </c>
      <c r="D5" s="191" t="s">
        <v>168</v>
      </c>
    </row>
    <row r="6" spans="1:4" ht="18" customHeight="1">
      <c r="A6" s="173" t="s">
        <v>17</v>
      </c>
      <c r="B6" s="174" t="s">
        <v>153</v>
      </c>
      <c r="C6" s="172" t="s">
        <v>168</v>
      </c>
      <c r="D6" s="191" t="s">
        <v>168</v>
      </c>
    </row>
    <row r="7" spans="1:4" ht="18" customHeight="1">
      <c r="A7" s="173" t="s">
        <v>41</v>
      </c>
      <c r="B7" s="174" t="s">
        <v>154</v>
      </c>
      <c r="C7" s="172" t="s">
        <v>168</v>
      </c>
      <c r="D7" s="191" t="s">
        <v>168</v>
      </c>
    </row>
    <row r="8" spans="1:4" ht="18" customHeight="1">
      <c r="A8" s="173" t="s">
        <v>18</v>
      </c>
      <c r="B8" s="174" t="s">
        <v>155</v>
      </c>
      <c r="C8" s="172" t="s">
        <v>168</v>
      </c>
      <c r="D8" s="191" t="s">
        <v>168</v>
      </c>
    </row>
    <row r="9" spans="1:4" ht="18" customHeight="1">
      <c r="A9" s="173" t="s">
        <v>19</v>
      </c>
      <c r="B9" s="174" t="s">
        <v>156</v>
      </c>
      <c r="C9" s="172" t="s">
        <v>168</v>
      </c>
      <c r="D9" s="191" t="s">
        <v>168</v>
      </c>
    </row>
    <row r="10" spans="1:4" ht="18" customHeight="1">
      <c r="A10" s="173" t="s">
        <v>52</v>
      </c>
      <c r="B10" s="176" t="s">
        <v>157</v>
      </c>
      <c r="C10" s="172" t="s">
        <v>168</v>
      </c>
      <c r="D10" s="191" t="s">
        <v>168</v>
      </c>
    </row>
    <row r="11" spans="1:4" ht="18" customHeight="1">
      <c r="A11" s="173" t="s">
        <v>21</v>
      </c>
      <c r="B11" s="176" t="s">
        <v>158</v>
      </c>
      <c r="C11" s="172" t="s">
        <v>168</v>
      </c>
      <c r="D11" s="191" t="s">
        <v>168</v>
      </c>
    </row>
    <row r="12" spans="1:4" ht="18" customHeight="1">
      <c r="A12" s="173" t="s">
        <v>62</v>
      </c>
      <c r="B12" s="176" t="s">
        <v>159</v>
      </c>
      <c r="C12" s="172" t="s">
        <v>168</v>
      </c>
      <c r="D12" s="191" t="s">
        <v>168</v>
      </c>
    </row>
    <row r="13" spans="1:4" ht="18" customHeight="1">
      <c r="A13" s="173" t="s">
        <v>22</v>
      </c>
      <c r="B13" s="176" t="s">
        <v>160</v>
      </c>
      <c r="C13" s="172" t="s">
        <v>168</v>
      </c>
      <c r="D13" s="191" t="s">
        <v>168</v>
      </c>
    </row>
    <row r="14" spans="1:4" ht="18" customHeight="1">
      <c r="A14" s="173" t="s">
        <v>23</v>
      </c>
      <c r="B14" s="176" t="s">
        <v>161</v>
      </c>
      <c r="C14" s="172" t="s">
        <v>168</v>
      </c>
      <c r="D14" s="191" t="s">
        <v>168</v>
      </c>
    </row>
    <row r="15" spans="1:4" ht="22.5" customHeight="1">
      <c r="A15" s="173" t="s">
        <v>24</v>
      </c>
      <c r="B15" s="176" t="s">
        <v>162</v>
      </c>
      <c r="C15" s="172" t="s">
        <v>168</v>
      </c>
      <c r="D15" s="191" t="s">
        <v>168</v>
      </c>
    </row>
    <row r="16" spans="1:4" ht="18" customHeight="1">
      <c r="A16" s="173" t="s">
        <v>32</v>
      </c>
      <c r="B16" s="174" t="s">
        <v>163</v>
      </c>
      <c r="C16" s="172" t="s">
        <v>168</v>
      </c>
      <c r="D16" s="191" t="s">
        <v>168</v>
      </c>
    </row>
    <row r="17" spans="1:4" ht="18" customHeight="1">
      <c r="A17" s="173" t="s">
        <v>65</v>
      </c>
      <c r="B17" s="174" t="s">
        <v>164</v>
      </c>
      <c r="C17" s="172" t="s">
        <v>168</v>
      </c>
      <c r="D17" s="191" t="s">
        <v>168</v>
      </c>
    </row>
    <row r="18" spans="1:4" ht="18" customHeight="1">
      <c r="A18" s="173" t="s">
        <v>67</v>
      </c>
      <c r="B18" s="174" t="s">
        <v>165</v>
      </c>
      <c r="C18" s="172" t="s">
        <v>168</v>
      </c>
      <c r="D18" s="191" t="s">
        <v>168</v>
      </c>
    </row>
    <row r="19" spans="1:4" ht="18" customHeight="1">
      <c r="A19" s="173" t="s">
        <v>69</v>
      </c>
      <c r="B19" s="174" t="s">
        <v>166</v>
      </c>
      <c r="C19" s="172" t="s">
        <v>168</v>
      </c>
      <c r="D19" s="191" t="s">
        <v>168</v>
      </c>
    </row>
    <row r="20" spans="1:4" ht="18" customHeight="1">
      <c r="A20" s="173" t="s">
        <v>71</v>
      </c>
      <c r="B20" s="174" t="s">
        <v>167</v>
      </c>
      <c r="C20" s="172" t="s">
        <v>168</v>
      </c>
      <c r="D20" s="191" t="s">
        <v>168</v>
      </c>
    </row>
    <row r="21" spans="1:4" ht="18" customHeight="1">
      <c r="A21" s="173" t="s">
        <v>72</v>
      </c>
      <c r="B21" s="177"/>
      <c r="C21" s="178"/>
      <c r="D21" s="175"/>
    </row>
    <row r="22" spans="1:4" ht="18" customHeight="1">
      <c r="A22" s="173" t="s">
        <v>73</v>
      </c>
      <c r="B22" s="179"/>
      <c r="C22" s="178"/>
      <c r="D22" s="175"/>
    </row>
    <row r="23" spans="1:4" ht="18" customHeight="1">
      <c r="A23" s="173" t="s">
        <v>76</v>
      </c>
      <c r="B23" s="179"/>
      <c r="C23" s="178"/>
      <c r="D23" s="175"/>
    </row>
    <row r="24" spans="1:4" ht="18" customHeight="1">
      <c r="A24" s="173" t="s">
        <v>77</v>
      </c>
      <c r="B24" s="179"/>
      <c r="C24" s="178"/>
      <c r="D24" s="175"/>
    </row>
    <row r="25" spans="1:4" ht="18" customHeight="1">
      <c r="A25" s="173" t="s">
        <v>79</v>
      </c>
      <c r="B25" s="179"/>
      <c r="C25" s="178"/>
      <c r="D25" s="175"/>
    </row>
    <row r="26" spans="1:4" ht="18" customHeight="1">
      <c r="A26" s="173" t="s">
        <v>80</v>
      </c>
      <c r="B26" s="179"/>
      <c r="C26" s="178"/>
      <c r="D26" s="175"/>
    </row>
    <row r="27" spans="1:4" ht="18" customHeight="1">
      <c r="A27" s="173" t="s">
        <v>81</v>
      </c>
      <c r="B27" s="179"/>
      <c r="C27" s="178"/>
      <c r="D27" s="175"/>
    </row>
    <row r="28" spans="1:4" ht="18" customHeight="1">
      <c r="A28" s="173" t="s">
        <v>82</v>
      </c>
      <c r="B28" s="179"/>
      <c r="C28" s="178"/>
      <c r="D28" s="175"/>
    </row>
    <row r="29" spans="1:4" ht="18" customHeight="1" thickBot="1">
      <c r="A29" s="180" t="s">
        <v>85</v>
      </c>
      <c r="B29" s="181"/>
      <c r="C29" s="182"/>
      <c r="D29" s="183"/>
    </row>
    <row r="30" spans="1:4" ht="18" customHeight="1" thickBot="1">
      <c r="A30" s="184" t="s">
        <v>88</v>
      </c>
      <c r="B30" s="185" t="s">
        <v>139</v>
      </c>
      <c r="C30" s="186">
        <f>SUM(C4:C29)</f>
        <v>0</v>
      </c>
      <c r="D30" s="187">
        <f>SUM(D4:D29)</f>
        <v>0</v>
      </c>
    </row>
    <row r="31" spans="1:4" ht="8.25" customHeight="1">
      <c r="A31" s="188"/>
      <c r="B31" s="497"/>
      <c r="C31" s="497"/>
      <c r="D31" s="497"/>
    </row>
  </sheetData>
  <mergeCells count="1">
    <mergeCell ref="B31:D31"/>
  </mergeCells>
  <phoneticPr fontId="19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r:id="rId1"/>
  <headerFooter alignWithMargins="0">
    <oddHeader>&amp;C&amp;"Times New Roman CE,Félkövér"&amp;14
&amp;12
Az önkormányzat által adott közvetett támogatások
(kedvezmények)
&amp;R&amp;"Times New Roman CE,Dőlt"&amp;11 &amp;"Times New Roman CE,Félkövér dőlt"10.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pane ySplit="3" topLeftCell="A4" activePane="bottomLeft" state="frozen"/>
      <selection pane="bottomLeft" activeCell="C4" sqref="C4:D10"/>
    </sheetView>
  </sheetViews>
  <sheetFormatPr defaultRowHeight="12.75"/>
  <cols>
    <col min="1" max="1" width="9.5" style="298" customWidth="1"/>
    <col min="2" max="2" width="95.6640625" style="298" customWidth="1"/>
    <col min="3" max="7" width="22.33203125" style="298" customWidth="1"/>
    <col min="8" max="256" width="9.33203125" style="298"/>
    <col min="257" max="257" width="9.5" style="298" customWidth="1"/>
    <col min="258" max="258" width="95.6640625" style="298" customWidth="1"/>
    <col min="259" max="263" width="22.33203125" style="298" customWidth="1"/>
    <col min="264" max="512" width="9.33203125" style="298"/>
    <col min="513" max="513" width="9.5" style="298" customWidth="1"/>
    <col min="514" max="514" width="95.6640625" style="298" customWidth="1"/>
    <col min="515" max="519" width="22.33203125" style="298" customWidth="1"/>
    <col min="520" max="768" width="9.33203125" style="298"/>
    <col min="769" max="769" width="9.5" style="298" customWidth="1"/>
    <col min="770" max="770" width="95.6640625" style="298" customWidth="1"/>
    <col min="771" max="775" width="22.33203125" style="298" customWidth="1"/>
    <col min="776" max="1024" width="9.33203125" style="298"/>
    <col min="1025" max="1025" width="9.5" style="298" customWidth="1"/>
    <col min="1026" max="1026" width="95.6640625" style="298" customWidth="1"/>
    <col min="1027" max="1031" width="22.33203125" style="298" customWidth="1"/>
    <col min="1032" max="1280" width="9.33203125" style="298"/>
    <col min="1281" max="1281" width="9.5" style="298" customWidth="1"/>
    <col min="1282" max="1282" width="95.6640625" style="298" customWidth="1"/>
    <col min="1283" max="1287" width="22.33203125" style="298" customWidth="1"/>
    <col min="1288" max="1536" width="9.33203125" style="298"/>
    <col min="1537" max="1537" width="9.5" style="298" customWidth="1"/>
    <col min="1538" max="1538" width="95.6640625" style="298" customWidth="1"/>
    <col min="1539" max="1543" width="22.33203125" style="298" customWidth="1"/>
    <col min="1544" max="1792" width="9.33203125" style="298"/>
    <col min="1793" max="1793" width="9.5" style="298" customWidth="1"/>
    <col min="1794" max="1794" width="95.6640625" style="298" customWidth="1"/>
    <col min="1795" max="1799" width="22.33203125" style="298" customWidth="1"/>
    <col min="1800" max="2048" width="9.33203125" style="298"/>
    <col min="2049" max="2049" width="9.5" style="298" customWidth="1"/>
    <col min="2050" max="2050" width="95.6640625" style="298" customWidth="1"/>
    <col min="2051" max="2055" width="22.33203125" style="298" customWidth="1"/>
    <col min="2056" max="2304" width="9.33203125" style="298"/>
    <col min="2305" max="2305" width="9.5" style="298" customWidth="1"/>
    <col min="2306" max="2306" width="95.6640625" style="298" customWidth="1"/>
    <col min="2307" max="2311" width="22.33203125" style="298" customWidth="1"/>
    <col min="2312" max="2560" width="9.33203125" style="298"/>
    <col min="2561" max="2561" width="9.5" style="298" customWidth="1"/>
    <col min="2562" max="2562" width="95.6640625" style="298" customWidth="1"/>
    <col min="2563" max="2567" width="22.33203125" style="298" customWidth="1"/>
    <col min="2568" max="2816" width="9.33203125" style="298"/>
    <col min="2817" max="2817" width="9.5" style="298" customWidth="1"/>
    <col min="2818" max="2818" width="95.6640625" style="298" customWidth="1"/>
    <col min="2819" max="2823" width="22.33203125" style="298" customWidth="1"/>
    <col min="2824" max="3072" width="9.33203125" style="298"/>
    <col min="3073" max="3073" width="9.5" style="298" customWidth="1"/>
    <col min="3074" max="3074" width="95.6640625" style="298" customWidth="1"/>
    <col min="3075" max="3079" width="22.33203125" style="298" customWidth="1"/>
    <col min="3080" max="3328" width="9.33203125" style="298"/>
    <col min="3329" max="3329" width="9.5" style="298" customWidth="1"/>
    <col min="3330" max="3330" width="95.6640625" style="298" customWidth="1"/>
    <col min="3331" max="3335" width="22.33203125" style="298" customWidth="1"/>
    <col min="3336" max="3584" width="9.33203125" style="298"/>
    <col min="3585" max="3585" width="9.5" style="298" customWidth="1"/>
    <col min="3586" max="3586" width="95.6640625" style="298" customWidth="1"/>
    <col min="3587" max="3591" width="22.33203125" style="298" customWidth="1"/>
    <col min="3592" max="3840" width="9.33203125" style="298"/>
    <col min="3841" max="3841" width="9.5" style="298" customWidth="1"/>
    <col min="3842" max="3842" width="95.6640625" style="298" customWidth="1"/>
    <col min="3843" max="3847" width="22.33203125" style="298" customWidth="1"/>
    <col min="3848" max="4096" width="9.33203125" style="298"/>
    <col min="4097" max="4097" width="9.5" style="298" customWidth="1"/>
    <col min="4098" max="4098" width="95.6640625" style="298" customWidth="1"/>
    <col min="4099" max="4103" width="22.33203125" style="298" customWidth="1"/>
    <col min="4104" max="4352" width="9.33203125" style="298"/>
    <col min="4353" max="4353" width="9.5" style="298" customWidth="1"/>
    <col min="4354" max="4354" width="95.6640625" style="298" customWidth="1"/>
    <col min="4355" max="4359" width="22.33203125" style="298" customWidth="1"/>
    <col min="4360" max="4608" width="9.33203125" style="298"/>
    <col min="4609" max="4609" width="9.5" style="298" customWidth="1"/>
    <col min="4610" max="4610" width="95.6640625" style="298" customWidth="1"/>
    <col min="4611" max="4615" width="22.33203125" style="298" customWidth="1"/>
    <col min="4616" max="4864" width="9.33203125" style="298"/>
    <col min="4865" max="4865" width="9.5" style="298" customWidth="1"/>
    <col min="4866" max="4866" width="95.6640625" style="298" customWidth="1"/>
    <col min="4867" max="4871" width="22.33203125" style="298" customWidth="1"/>
    <col min="4872" max="5120" width="9.33203125" style="298"/>
    <col min="5121" max="5121" width="9.5" style="298" customWidth="1"/>
    <col min="5122" max="5122" width="95.6640625" style="298" customWidth="1"/>
    <col min="5123" max="5127" width="22.33203125" style="298" customWidth="1"/>
    <col min="5128" max="5376" width="9.33203125" style="298"/>
    <col min="5377" max="5377" width="9.5" style="298" customWidth="1"/>
    <col min="5378" max="5378" width="95.6640625" style="298" customWidth="1"/>
    <col min="5379" max="5383" width="22.33203125" style="298" customWidth="1"/>
    <col min="5384" max="5632" width="9.33203125" style="298"/>
    <col min="5633" max="5633" width="9.5" style="298" customWidth="1"/>
    <col min="5634" max="5634" width="95.6640625" style="298" customWidth="1"/>
    <col min="5635" max="5639" width="22.33203125" style="298" customWidth="1"/>
    <col min="5640" max="5888" width="9.33203125" style="298"/>
    <col min="5889" max="5889" width="9.5" style="298" customWidth="1"/>
    <col min="5890" max="5890" width="95.6640625" style="298" customWidth="1"/>
    <col min="5891" max="5895" width="22.33203125" style="298" customWidth="1"/>
    <col min="5896" max="6144" width="9.33203125" style="298"/>
    <col min="6145" max="6145" width="9.5" style="298" customWidth="1"/>
    <col min="6146" max="6146" width="95.6640625" style="298" customWidth="1"/>
    <col min="6147" max="6151" width="22.33203125" style="298" customWidth="1"/>
    <col min="6152" max="6400" width="9.33203125" style="298"/>
    <col min="6401" max="6401" width="9.5" style="298" customWidth="1"/>
    <col min="6402" max="6402" width="95.6640625" style="298" customWidth="1"/>
    <col min="6403" max="6407" width="22.33203125" style="298" customWidth="1"/>
    <col min="6408" max="6656" width="9.33203125" style="298"/>
    <col min="6657" max="6657" width="9.5" style="298" customWidth="1"/>
    <col min="6658" max="6658" width="95.6640625" style="298" customWidth="1"/>
    <col min="6659" max="6663" width="22.33203125" style="298" customWidth="1"/>
    <col min="6664" max="6912" width="9.33203125" style="298"/>
    <col min="6913" max="6913" width="9.5" style="298" customWidth="1"/>
    <col min="6914" max="6914" width="95.6640625" style="298" customWidth="1"/>
    <col min="6915" max="6919" width="22.33203125" style="298" customWidth="1"/>
    <col min="6920" max="7168" width="9.33203125" style="298"/>
    <col min="7169" max="7169" width="9.5" style="298" customWidth="1"/>
    <col min="7170" max="7170" width="95.6640625" style="298" customWidth="1"/>
    <col min="7171" max="7175" width="22.33203125" style="298" customWidth="1"/>
    <col min="7176" max="7424" width="9.33203125" style="298"/>
    <col min="7425" max="7425" width="9.5" style="298" customWidth="1"/>
    <col min="7426" max="7426" width="95.6640625" style="298" customWidth="1"/>
    <col min="7427" max="7431" width="22.33203125" style="298" customWidth="1"/>
    <col min="7432" max="7680" width="9.33203125" style="298"/>
    <col min="7681" max="7681" width="9.5" style="298" customWidth="1"/>
    <col min="7682" max="7682" width="95.6640625" style="298" customWidth="1"/>
    <col min="7683" max="7687" width="22.33203125" style="298" customWidth="1"/>
    <col min="7688" max="7936" width="9.33203125" style="298"/>
    <col min="7937" max="7937" width="9.5" style="298" customWidth="1"/>
    <col min="7938" max="7938" width="95.6640625" style="298" customWidth="1"/>
    <col min="7939" max="7943" width="22.33203125" style="298" customWidth="1"/>
    <col min="7944" max="8192" width="9.33203125" style="298"/>
    <col min="8193" max="8193" width="9.5" style="298" customWidth="1"/>
    <col min="8194" max="8194" width="95.6640625" style="298" customWidth="1"/>
    <col min="8195" max="8199" width="22.33203125" style="298" customWidth="1"/>
    <col min="8200" max="8448" width="9.33203125" style="298"/>
    <col min="8449" max="8449" width="9.5" style="298" customWidth="1"/>
    <col min="8450" max="8450" width="95.6640625" style="298" customWidth="1"/>
    <col min="8451" max="8455" width="22.33203125" style="298" customWidth="1"/>
    <col min="8456" max="8704" width="9.33203125" style="298"/>
    <col min="8705" max="8705" width="9.5" style="298" customWidth="1"/>
    <col min="8706" max="8706" width="95.6640625" style="298" customWidth="1"/>
    <col min="8707" max="8711" width="22.33203125" style="298" customWidth="1"/>
    <col min="8712" max="8960" width="9.33203125" style="298"/>
    <col min="8961" max="8961" width="9.5" style="298" customWidth="1"/>
    <col min="8962" max="8962" width="95.6640625" style="298" customWidth="1"/>
    <col min="8963" max="8967" width="22.33203125" style="298" customWidth="1"/>
    <col min="8968" max="9216" width="9.33203125" style="298"/>
    <col min="9217" max="9217" width="9.5" style="298" customWidth="1"/>
    <col min="9218" max="9218" width="95.6640625" style="298" customWidth="1"/>
    <col min="9219" max="9223" width="22.33203125" style="298" customWidth="1"/>
    <col min="9224" max="9472" width="9.33203125" style="298"/>
    <col min="9473" max="9473" width="9.5" style="298" customWidth="1"/>
    <col min="9474" max="9474" width="95.6640625" style="298" customWidth="1"/>
    <col min="9475" max="9479" width="22.33203125" style="298" customWidth="1"/>
    <col min="9480" max="9728" width="9.33203125" style="298"/>
    <col min="9729" max="9729" width="9.5" style="298" customWidth="1"/>
    <col min="9730" max="9730" width="95.6640625" style="298" customWidth="1"/>
    <col min="9731" max="9735" width="22.33203125" style="298" customWidth="1"/>
    <col min="9736" max="9984" width="9.33203125" style="298"/>
    <col min="9985" max="9985" width="9.5" style="298" customWidth="1"/>
    <col min="9986" max="9986" width="95.6640625" style="298" customWidth="1"/>
    <col min="9987" max="9991" width="22.33203125" style="298" customWidth="1"/>
    <col min="9992" max="10240" width="9.33203125" style="298"/>
    <col min="10241" max="10241" width="9.5" style="298" customWidth="1"/>
    <col min="10242" max="10242" width="95.6640625" style="298" customWidth="1"/>
    <col min="10243" max="10247" width="22.33203125" style="298" customWidth="1"/>
    <col min="10248" max="10496" width="9.33203125" style="298"/>
    <col min="10497" max="10497" width="9.5" style="298" customWidth="1"/>
    <col min="10498" max="10498" width="95.6640625" style="298" customWidth="1"/>
    <col min="10499" max="10503" width="22.33203125" style="298" customWidth="1"/>
    <col min="10504" max="10752" width="9.33203125" style="298"/>
    <col min="10753" max="10753" width="9.5" style="298" customWidth="1"/>
    <col min="10754" max="10754" width="95.6640625" style="298" customWidth="1"/>
    <col min="10755" max="10759" width="22.33203125" style="298" customWidth="1"/>
    <col min="10760" max="11008" width="9.33203125" style="298"/>
    <col min="11009" max="11009" width="9.5" style="298" customWidth="1"/>
    <col min="11010" max="11010" width="95.6640625" style="298" customWidth="1"/>
    <col min="11011" max="11015" width="22.33203125" style="298" customWidth="1"/>
    <col min="11016" max="11264" width="9.33203125" style="298"/>
    <col min="11265" max="11265" width="9.5" style="298" customWidth="1"/>
    <col min="11266" max="11266" width="95.6640625" style="298" customWidth="1"/>
    <col min="11267" max="11271" width="22.33203125" style="298" customWidth="1"/>
    <col min="11272" max="11520" width="9.33203125" style="298"/>
    <col min="11521" max="11521" width="9.5" style="298" customWidth="1"/>
    <col min="11522" max="11522" width="95.6640625" style="298" customWidth="1"/>
    <col min="11523" max="11527" width="22.33203125" style="298" customWidth="1"/>
    <col min="11528" max="11776" width="9.33203125" style="298"/>
    <col min="11777" max="11777" width="9.5" style="298" customWidth="1"/>
    <col min="11778" max="11778" width="95.6640625" style="298" customWidth="1"/>
    <col min="11779" max="11783" width="22.33203125" style="298" customWidth="1"/>
    <col min="11784" max="12032" width="9.33203125" style="298"/>
    <col min="12033" max="12033" width="9.5" style="298" customWidth="1"/>
    <col min="12034" max="12034" width="95.6640625" style="298" customWidth="1"/>
    <col min="12035" max="12039" width="22.33203125" style="298" customWidth="1"/>
    <col min="12040" max="12288" width="9.33203125" style="298"/>
    <col min="12289" max="12289" width="9.5" style="298" customWidth="1"/>
    <col min="12290" max="12290" width="95.6640625" style="298" customWidth="1"/>
    <col min="12291" max="12295" width="22.33203125" style="298" customWidth="1"/>
    <col min="12296" max="12544" width="9.33203125" style="298"/>
    <col min="12545" max="12545" width="9.5" style="298" customWidth="1"/>
    <col min="12546" max="12546" width="95.6640625" style="298" customWidth="1"/>
    <col min="12547" max="12551" width="22.33203125" style="298" customWidth="1"/>
    <col min="12552" max="12800" width="9.33203125" style="298"/>
    <col min="12801" max="12801" width="9.5" style="298" customWidth="1"/>
    <col min="12802" max="12802" width="95.6640625" style="298" customWidth="1"/>
    <col min="12803" max="12807" width="22.33203125" style="298" customWidth="1"/>
    <col min="12808" max="13056" width="9.33203125" style="298"/>
    <col min="13057" max="13057" width="9.5" style="298" customWidth="1"/>
    <col min="13058" max="13058" width="95.6640625" style="298" customWidth="1"/>
    <col min="13059" max="13063" width="22.33203125" style="298" customWidth="1"/>
    <col min="13064" max="13312" width="9.33203125" style="298"/>
    <col min="13313" max="13313" width="9.5" style="298" customWidth="1"/>
    <col min="13314" max="13314" width="95.6640625" style="298" customWidth="1"/>
    <col min="13315" max="13319" width="22.33203125" style="298" customWidth="1"/>
    <col min="13320" max="13568" width="9.33203125" style="298"/>
    <col min="13569" max="13569" width="9.5" style="298" customWidth="1"/>
    <col min="13570" max="13570" width="95.6640625" style="298" customWidth="1"/>
    <col min="13571" max="13575" width="22.33203125" style="298" customWidth="1"/>
    <col min="13576" max="13824" width="9.33203125" style="298"/>
    <col min="13825" max="13825" width="9.5" style="298" customWidth="1"/>
    <col min="13826" max="13826" width="95.6640625" style="298" customWidth="1"/>
    <col min="13827" max="13831" width="22.33203125" style="298" customWidth="1"/>
    <col min="13832" max="14080" width="9.33203125" style="298"/>
    <col min="14081" max="14081" width="9.5" style="298" customWidth="1"/>
    <col min="14082" max="14082" width="95.6640625" style="298" customWidth="1"/>
    <col min="14083" max="14087" width="22.33203125" style="298" customWidth="1"/>
    <col min="14088" max="14336" width="9.33203125" style="298"/>
    <col min="14337" max="14337" width="9.5" style="298" customWidth="1"/>
    <col min="14338" max="14338" width="95.6640625" style="298" customWidth="1"/>
    <col min="14339" max="14343" width="22.33203125" style="298" customWidth="1"/>
    <col min="14344" max="14592" width="9.33203125" style="298"/>
    <col min="14593" max="14593" width="9.5" style="298" customWidth="1"/>
    <col min="14594" max="14594" width="95.6640625" style="298" customWidth="1"/>
    <col min="14595" max="14599" width="22.33203125" style="298" customWidth="1"/>
    <col min="14600" max="14848" width="9.33203125" style="298"/>
    <col min="14849" max="14849" width="9.5" style="298" customWidth="1"/>
    <col min="14850" max="14850" width="95.6640625" style="298" customWidth="1"/>
    <col min="14851" max="14855" width="22.33203125" style="298" customWidth="1"/>
    <col min="14856" max="15104" width="9.33203125" style="298"/>
    <col min="15105" max="15105" width="9.5" style="298" customWidth="1"/>
    <col min="15106" max="15106" width="95.6640625" style="298" customWidth="1"/>
    <col min="15107" max="15111" width="22.33203125" style="298" customWidth="1"/>
    <col min="15112" max="15360" width="9.33203125" style="298"/>
    <col min="15361" max="15361" width="9.5" style="298" customWidth="1"/>
    <col min="15362" max="15362" width="95.6640625" style="298" customWidth="1"/>
    <col min="15363" max="15367" width="22.33203125" style="298" customWidth="1"/>
    <col min="15368" max="15616" width="9.33203125" style="298"/>
    <col min="15617" max="15617" width="9.5" style="298" customWidth="1"/>
    <col min="15618" max="15618" width="95.6640625" style="298" customWidth="1"/>
    <col min="15619" max="15623" width="22.33203125" style="298" customWidth="1"/>
    <col min="15624" max="15872" width="9.33203125" style="298"/>
    <col min="15873" max="15873" width="9.5" style="298" customWidth="1"/>
    <col min="15874" max="15874" width="95.6640625" style="298" customWidth="1"/>
    <col min="15875" max="15879" width="22.33203125" style="298" customWidth="1"/>
    <col min="15880" max="16128" width="9.33203125" style="298"/>
    <col min="16129" max="16129" width="9.5" style="298" customWidth="1"/>
    <col min="16130" max="16130" width="95.6640625" style="298" customWidth="1"/>
    <col min="16131" max="16135" width="22.33203125" style="298" customWidth="1"/>
    <col min="16136" max="16384" width="9.33203125" style="298"/>
  </cols>
  <sheetData>
    <row r="1" spans="1:7">
      <c r="A1" s="468" t="s">
        <v>504</v>
      </c>
      <c r="B1" s="469"/>
      <c r="C1" s="469"/>
      <c r="D1" s="469"/>
      <c r="E1" s="469"/>
      <c r="F1" s="469"/>
      <c r="G1" s="469"/>
    </row>
    <row r="2" spans="1:7" ht="60">
      <c r="A2" s="306" t="s">
        <v>236</v>
      </c>
      <c r="B2" s="306" t="s">
        <v>57</v>
      </c>
      <c r="C2" s="306" t="s">
        <v>340</v>
      </c>
      <c r="D2" s="306" t="s">
        <v>341</v>
      </c>
      <c r="E2" s="306" t="s">
        <v>505</v>
      </c>
      <c r="F2" s="306" t="s">
        <v>506</v>
      </c>
      <c r="G2" s="306" t="s">
        <v>342</v>
      </c>
    </row>
    <row r="3" spans="1:7" ht="15">
      <c r="A3" s="306">
        <v>2</v>
      </c>
      <c r="B3" s="306">
        <v>3</v>
      </c>
      <c r="C3" s="306">
        <v>4</v>
      </c>
      <c r="D3" s="306">
        <v>5</v>
      </c>
      <c r="E3" s="306">
        <v>6</v>
      </c>
      <c r="F3" s="306">
        <v>7</v>
      </c>
      <c r="G3" s="306">
        <v>8</v>
      </c>
    </row>
    <row r="4" spans="1:7">
      <c r="A4" s="307" t="s">
        <v>140</v>
      </c>
      <c r="B4" s="308" t="s">
        <v>352</v>
      </c>
      <c r="C4" s="309">
        <v>106176</v>
      </c>
      <c r="D4" s="309">
        <v>109562</v>
      </c>
      <c r="E4" s="309">
        <v>109562</v>
      </c>
      <c r="F4" s="309">
        <v>0</v>
      </c>
      <c r="G4" s="309">
        <v>109562</v>
      </c>
    </row>
    <row r="5" spans="1:7">
      <c r="A5" s="307" t="s">
        <v>146</v>
      </c>
      <c r="B5" s="308" t="s">
        <v>353</v>
      </c>
      <c r="C5" s="309">
        <v>94752</v>
      </c>
      <c r="D5" s="309">
        <v>94368</v>
      </c>
      <c r="E5" s="309">
        <v>94368</v>
      </c>
      <c r="F5" s="309">
        <v>0</v>
      </c>
      <c r="G5" s="309">
        <v>94368</v>
      </c>
    </row>
    <row r="6" spans="1:7" ht="25.5">
      <c r="A6" s="307" t="s">
        <v>189</v>
      </c>
      <c r="B6" s="308" t="s">
        <v>354</v>
      </c>
      <c r="C6" s="309">
        <v>91198</v>
      </c>
      <c r="D6" s="309">
        <v>99464</v>
      </c>
      <c r="E6" s="309">
        <v>99464</v>
      </c>
      <c r="F6" s="309">
        <v>0</v>
      </c>
      <c r="G6" s="309">
        <v>99464</v>
      </c>
    </row>
    <row r="7" spans="1:7">
      <c r="A7" s="307" t="s">
        <v>147</v>
      </c>
      <c r="B7" s="308" t="s">
        <v>355</v>
      </c>
      <c r="C7" s="309">
        <v>4185</v>
      </c>
      <c r="D7" s="309">
        <v>4185</v>
      </c>
      <c r="E7" s="309">
        <v>4185</v>
      </c>
      <c r="F7" s="309">
        <v>0</v>
      </c>
      <c r="G7" s="309">
        <v>4185</v>
      </c>
    </row>
    <row r="8" spans="1:7">
      <c r="A8" s="307" t="s">
        <v>148</v>
      </c>
      <c r="B8" s="308" t="s">
        <v>507</v>
      </c>
      <c r="C8" s="309">
        <v>0</v>
      </c>
      <c r="D8" s="309">
        <v>23450</v>
      </c>
      <c r="E8" s="309">
        <v>23450</v>
      </c>
      <c r="F8" s="309">
        <v>0</v>
      </c>
      <c r="G8" s="309">
        <v>23450</v>
      </c>
    </row>
    <row r="9" spans="1:7">
      <c r="A9" s="307" t="s">
        <v>190</v>
      </c>
      <c r="B9" s="308" t="s">
        <v>508</v>
      </c>
      <c r="C9" s="309">
        <v>0</v>
      </c>
      <c r="D9" s="309">
        <v>2038</v>
      </c>
      <c r="E9" s="309">
        <v>2038</v>
      </c>
      <c r="F9" s="309">
        <v>0</v>
      </c>
      <c r="G9" s="309">
        <v>2038</v>
      </c>
    </row>
    <row r="10" spans="1:7">
      <c r="A10" s="310" t="s">
        <v>191</v>
      </c>
      <c r="B10" s="311" t="s">
        <v>462</v>
      </c>
      <c r="C10" s="312">
        <v>296311</v>
      </c>
      <c r="D10" s="312">
        <v>333067</v>
      </c>
      <c r="E10" s="312">
        <v>333067</v>
      </c>
      <c r="F10" s="312">
        <v>0</v>
      </c>
      <c r="G10" s="312">
        <v>333067</v>
      </c>
    </row>
    <row r="11" spans="1:7">
      <c r="A11" s="307" t="s">
        <v>215</v>
      </c>
      <c r="B11" s="308" t="s">
        <v>463</v>
      </c>
      <c r="C11" s="309">
        <v>161495</v>
      </c>
      <c r="D11" s="309">
        <v>158957</v>
      </c>
      <c r="E11" s="309">
        <v>158957</v>
      </c>
      <c r="F11" s="309">
        <v>0</v>
      </c>
      <c r="G11" s="309">
        <v>158957</v>
      </c>
    </row>
    <row r="12" spans="1:7" ht="25.5">
      <c r="A12" s="307" t="s">
        <v>218</v>
      </c>
      <c r="B12" s="308" t="s">
        <v>464</v>
      </c>
      <c r="C12" s="309">
        <v>0</v>
      </c>
      <c r="D12" s="309">
        <v>0</v>
      </c>
      <c r="E12" s="309">
        <v>0</v>
      </c>
      <c r="F12" s="309">
        <v>0</v>
      </c>
      <c r="G12" s="309">
        <v>21221</v>
      </c>
    </row>
    <row r="13" spans="1:7">
      <c r="A13" s="307" t="s">
        <v>219</v>
      </c>
      <c r="B13" s="308" t="s">
        <v>465</v>
      </c>
      <c r="C13" s="309">
        <v>0</v>
      </c>
      <c r="D13" s="309">
        <v>0</v>
      </c>
      <c r="E13" s="309">
        <v>0</v>
      </c>
      <c r="F13" s="309">
        <v>0</v>
      </c>
      <c r="G13" s="309">
        <v>13115</v>
      </c>
    </row>
    <row r="14" spans="1:7">
      <c r="A14" s="307" t="s">
        <v>220</v>
      </c>
      <c r="B14" s="308" t="s">
        <v>466</v>
      </c>
      <c r="C14" s="309">
        <v>0</v>
      </c>
      <c r="D14" s="309">
        <v>0</v>
      </c>
      <c r="E14" s="309">
        <v>0</v>
      </c>
      <c r="F14" s="309">
        <v>0</v>
      </c>
      <c r="G14" s="309">
        <v>18309</v>
      </c>
    </row>
    <row r="15" spans="1:7">
      <c r="A15" s="307" t="s">
        <v>221</v>
      </c>
      <c r="B15" s="308" t="s">
        <v>467</v>
      </c>
      <c r="C15" s="309">
        <v>0</v>
      </c>
      <c r="D15" s="309">
        <v>0</v>
      </c>
      <c r="E15" s="309">
        <v>0</v>
      </c>
      <c r="F15" s="309">
        <v>0</v>
      </c>
      <c r="G15" s="309">
        <v>106228</v>
      </c>
    </row>
    <row r="16" spans="1:7">
      <c r="A16" s="307" t="s">
        <v>222</v>
      </c>
      <c r="B16" s="308" t="s">
        <v>468</v>
      </c>
      <c r="C16" s="309">
        <v>0</v>
      </c>
      <c r="D16" s="309">
        <v>0</v>
      </c>
      <c r="E16" s="309">
        <v>0</v>
      </c>
      <c r="F16" s="309">
        <v>0</v>
      </c>
      <c r="G16" s="309">
        <v>84</v>
      </c>
    </row>
    <row r="17" spans="1:7">
      <c r="A17" s="310" t="s">
        <v>241</v>
      </c>
      <c r="B17" s="311" t="s">
        <v>469</v>
      </c>
      <c r="C17" s="312">
        <v>457806</v>
      </c>
      <c r="D17" s="312">
        <v>492024</v>
      </c>
      <c r="E17" s="312">
        <v>492024</v>
      </c>
      <c r="F17" s="312">
        <v>0</v>
      </c>
      <c r="G17" s="312">
        <v>492024</v>
      </c>
    </row>
    <row r="18" spans="1:7" ht="25.5">
      <c r="A18" s="307" t="s">
        <v>257</v>
      </c>
      <c r="B18" s="308" t="s">
        <v>470</v>
      </c>
      <c r="C18" s="309">
        <v>0</v>
      </c>
      <c r="D18" s="309">
        <v>979</v>
      </c>
      <c r="E18" s="309">
        <v>979</v>
      </c>
      <c r="F18" s="309">
        <v>0</v>
      </c>
      <c r="G18" s="309">
        <v>979</v>
      </c>
    </row>
    <row r="19" spans="1:7" ht="25.5">
      <c r="A19" s="307" t="s">
        <v>260</v>
      </c>
      <c r="B19" s="308" t="s">
        <v>471</v>
      </c>
      <c r="C19" s="309">
        <v>0</v>
      </c>
      <c r="D19" s="309">
        <v>0</v>
      </c>
      <c r="E19" s="309">
        <v>0</v>
      </c>
      <c r="F19" s="309">
        <v>0</v>
      </c>
      <c r="G19" s="309">
        <v>979</v>
      </c>
    </row>
    <row r="20" spans="1:7">
      <c r="A20" s="310" t="s">
        <v>263</v>
      </c>
      <c r="B20" s="311" t="s">
        <v>472</v>
      </c>
      <c r="C20" s="312">
        <v>0</v>
      </c>
      <c r="D20" s="312">
        <v>979</v>
      </c>
      <c r="E20" s="312">
        <v>979</v>
      </c>
      <c r="F20" s="312">
        <v>0</v>
      </c>
      <c r="G20" s="312">
        <v>979</v>
      </c>
    </row>
    <row r="21" spans="1:7">
      <c r="A21" s="307" t="s">
        <v>270</v>
      </c>
      <c r="B21" s="308" t="s">
        <v>509</v>
      </c>
      <c r="C21" s="309">
        <v>19000</v>
      </c>
      <c r="D21" s="309">
        <v>28565</v>
      </c>
      <c r="E21" s="309">
        <v>28565</v>
      </c>
      <c r="F21" s="309">
        <v>0</v>
      </c>
      <c r="G21" s="309">
        <v>26932</v>
      </c>
    </row>
    <row r="22" spans="1:7" ht="25.5">
      <c r="A22" s="307" t="s">
        <v>273</v>
      </c>
      <c r="B22" s="308" t="s">
        <v>356</v>
      </c>
      <c r="C22" s="309">
        <v>0</v>
      </c>
      <c r="D22" s="309">
        <v>0</v>
      </c>
      <c r="E22" s="309">
        <v>0</v>
      </c>
      <c r="F22" s="309">
        <v>0</v>
      </c>
      <c r="G22" s="309">
        <v>26452</v>
      </c>
    </row>
    <row r="23" spans="1:7">
      <c r="A23" s="307" t="s">
        <v>274</v>
      </c>
      <c r="B23" s="308" t="s">
        <v>357</v>
      </c>
      <c r="C23" s="309">
        <v>0</v>
      </c>
      <c r="D23" s="309">
        <v>0</v>
      </c>
      <c r="E23" s="309">
        <v>0</v>
      </c>
      <c r="F23" s="309">
        <v>0</v>
      </c>
      <c r="G23" s="309">
        <v>480</v>
      </c>
    </row>
    <row r="24" spans="1:7">
      <c r="A24" s="307" t="s">
        <v>284</v>
      </c>
      <c r="B24" s="308" t="s">
        <v>510</v>
      </c>
      <c r="C24" s="309">
        <v>5600</v>
      </c>
      <c r="D24" s="309">
        <v>8324</v>
      </c>
      <c r="E24" s="309">
        <v>8323</v>
      </c>
      <c r="F24" s="309">
        <v>0</v>
      </c>
      <c r="G24" s="309">
        <v>6965</v>
      </c>
    </row>
    <row r="25" spans="1:7">
      <c r="A25" s="307" t="s">
        <v>285</v>
      </c>
      <c r="B25" s="308" t="s">
        <v>358</v>
      </c>
      <c r="C25" s="309">
        <v>0</v>
      </c>
      <c r="D25" s="309">
        <v>0</v>
      </c>
      <c r="E25" s="309">
        <v>0</v>
      </c>
      <c r="F25" s="309">
        <v>0</v>
      </c>
      <c r="G25" s="309">
        <v>6965</v>
      </c>
    </row>
    <row r="26" spans="1:7">
      <c r="A26" s="307" t="s">
        <v>287</v>
      </c>
      <c r="B26" s="308" t="s">
        <v>511</v>
      </c>
      <c r="C26" s="309">
        <v>1000</v>
      </c>
      <c r="D26" s="309">
        <v>1502</v>
      </c>
      <c r="E26" s="309">
        <v>1502</v>
      </c>
      <c r="F26" s="309">
        <v>0</v>
      </c>
      <c r="G26" s="309">
        <v>915</v>
      </c>
    </row>
    <row r="27" spans="1:7">
      <c r="A27" s="307" t="s">
        <v>412</v>
      </c>
      <c r="B27" s="308" t="s">
        <v>359</v>
      </c>
      <c r="C27" s="309">
        <v>0</v>
      </c>
      <c r="D27" s="309">
        <v>0</v>
      </c>
      <c r="E27" s="309">
        <v>0</v>
      </c>
      <c r="F27" s="309">
        <v>0</v>
      </c>
      <c r="G27" s="309">
        <v>915</v>
      </c>
    </row>
    <row r="28" spans="1:7">
      <c r="A28" s="310" t="s">
        <v>419</v>
      </c>
      <c r="B28" s="311" t="s">
        <v>512</v>
      </c>
      <c r="C28" s="312">
        <v>25600</v>
      </c>
      <c r="D28" s="312">
        <v>38391</v>
      </c>
      <c r="E28" s="312">
        <v>38390</v>
      </c>
      <c r="F28" s="312">
        <v>0</v>
      </c>
      <c r="G28" s="312">
        <v>34812</v>
      </c>
    </row>
    <row r="29" spans="1:7">
      <c r="A29" s="307" t="s">
        <v>420</v>
      </c>
      <c r="B29" s="308" t="s">
        <v>513</v>
      </c>
      <c r="C29" s="309">
        <v>600</v>
      </c>
      <c r="D29" s="309">
        <v>2662</v>
      </c>
      <c r="E29" s="309">
        <v>2662</v>
      </c>
      <c r="F29" s="309">
        <v>0</v>
      </c>
      <c r="G29" s="309">
        <v>1274</v>
      </c>
    </row>
    <row r="30" spans="1:7">
      <c r="A30" s="307" t="s">
        <v>422</v>
      </c>
      <c r="B30" s="308" t="s">
        <v>360</v>
      </c>
      <c r="C30" s="309">
        <v>0</v>
      </c>
      <c r="D30" s="309">
        <v>0</v>
      </c>
      <c r="E30" s="309">
        <v>0</v>
      </c>
      <c r="F30" s="309">
        <v>0</v>
      </c>
      <c r="G30" s="309">
        <v>10</v>
      </c>
    </row>
    <row r="31" spans="1:7" ht="25.5">
      <c r="A31" s="307" t="s">
        <v>426</v>
      </c>
      <c r="B31" s="308" t="s">
        <v>361</v>
      </c>
      <c r="C31" s="309">
        <v>0</v>
      </c>
      <c r="D31" s="309">
        <v>0</v>
      </c>
      <c r="E31" s="309">
        <v>0</v>
      </c>
      <c r="F31" s="309">
        <v>0</v>
      </c>
      <c r="G31" s="309">
        <v>333</v>
      </c>
    </row>
    <row r="32" spans="1:7">
      <c r="A32" s="307" t="s">
        <v>427</v>
      </c>
      <c r="B32" s="308" t="s">
        <v>473</v>
      </c>
      <c r="C32" s="309">
        <v>0</v>
      </c>
      <c r="D32" s="309">
        <v>0</v>
      </c>
      <c r="E32" s="309">
        <v>0</v>
      </c>
      <c r="F32" s="309">
        <v>0</v>
      </c>
      <c r="G32" s="309">
        <v>578</v>
      </c>
    </row>
    <row r="33" spans="1:7">
      <c r="A33" s="310" t="s">
        <v>428</v>
      </c>
      <c r="B33" s="311" t="s">
        <v>514</v>
      </c>
      <c r="C33" s="312">
        <v>26200</v>
      </c>
      <c r="D33" s="312">
        <v>41053</v>
      </c>
      <c r="E33" s="312">
        <v>41052</v>
      </c>
      <c r="F33" s="312">
        <v>0</v>
      </c>
      <c r="G33" s="312">
        <v>36086</v>
      </c>
    </row>
    <row r="34" spans="1:7">
      <c r="A34" s="307" t="s">
        <v>429</v>
      </c>
      <c r="B34" s="308" t="s">
        <v>362</v>
      </c>
      <c r="C34" s="309">
        <v>0</v>
      </c>
      <c r="D34" s="309">
        <v>4</v>
      </c>
      <c r="E34" s="309">
        <v>4</v>
      </c>
      <c r="F34" s="309">
        <v>0</v>
      </c>
      <c r="G34" s="309">
        <v>4</v>
      </c>
    </row>
    <row r="35" spans="1:7">
      <c r="A35" s="307" t="s">
        <v>430</v>
      </c>
      <c r="B35" s="308" t="s">
        <v>515</v>
      </c>
      <c r="C35" s="309">
        <v>0</v>
      </c>
      <c r="D35" s="309">
        <v>10200</v>
      </c>
      <c r="E35" s="309">
        <v>10200</v>
      </c>
      <c r="F35" s="309">
        <v>0</v>
      </c>
      <c r="G35" s="309">
        <v>9972</v>
      </c>
    </row>
    <row r="36" spans="1:7">
      <c r="A36" s="307" t="s">
        <v>431</v>
      </c>
      <c r="B36" s="308" t="s">
        <v>474</v>
      </c>
      <c r="C36" s="309">
        <v>0</v>
      </c>
      <c r="D36" s="309">
        <v>0</v>
      </c>
      <c r="E36" s="309">
        <v>0</v>
      </c>
      <c r="F36" s="309">
        <v>0</v>
      </c>
      <c r="G36" s="309">
        <v>846</v>
      </c>
    </row>
    <row r="37" spans="1:7">
      <c r="A37" s="307" t="s">
        <v>433</v>
      </c>
      <c r="B37" s="308" t="s">
        <v>516</v>
      </c>
      <c r="C37" s="309">
        <v>10000</v>
      </c>
      <c r="D37" s="309">
        <v>1335</v>
      </c>
      <c r="E37" s="309">
        <v>1335</v>
      </c>
      <c r="F37" s="309">
        <v>0</v>
      </c>
      <c r="G37" s="309">
        <v>1252</v>
      </c>
    </row>
    <row r="38" spans="1:7">
      <c r="A38" s="307" t="s">
        <v>434</v>
      </c>
      <c r="B38" s="308" t="s">
        <v>517</v>
      </c>
      <c r="C38" s="309">
        <v>7000</v>
      </c>
      <c r="D38" s="309">
        <v>14</v>
      </c>
      <c r="E38" s="309">
        <v>14</v>
      </c>
      <c r="F38" s="309">
        <v>0</v>
      </c>
      <c r="G38" s="309">
        <v>2</v>
      </c>
    </row>
    <row r="39" spans="1:7">
      <c r="A39" s="307" t="s">
        <v>435</v>
      </c>
      <c r="B39" s="308" t="s">
        <v>363</v>
      </c>
      <c r="C39" s="309">
        <v>0</v>
      </c>
      <c r="D39" s="309">
        <v>0</v>
      </c>
      <c r="E39" s="309">
        <v>0</v>
      </c>
      <c r="F39" s="309">
        <v>0</v>
      </c>
      <c r="G39" s="309">
        <v>2</v>
      </c>
    </row>
    <row r="40" spans="1:7">
      <c r="A40" s="307" t="s">
        <v>437</v>
      </c>
      <c r="B40" s="308" t="s">
        <v>364</v>
      </c>
      <c r="C40" s="309">
        <v>0</v>
      </c>
      <c r="D40" s="309">
        <v>39</v>
      </c>
      <c r="E40" s="309">
        <v>39</v>
      </c>
      <c r="F40" s="309">
        <v>0</v>
      </c>
      <c r="G40" s="309">
        <v>39</v>
      </c>
    </row>
    <row r="41" spans="1:7">
      <c r="A41" s="307" t="s">
        <v>439</v>
      </c>
      <c r="B41" s="308" t="s">
        <v>365</v>
      </c>
      <c r="C41" s="309">
        <v>0</v>
      </c>
      <c r="D41" s="309">
        <v>797</v>
      </c>
      <c r="E41" s="309">
        <v>797</v>
      </c>
      <c r="F41" s="309">
        <v>0</v>
      </c>
      <c r="G41" s="309">
        <v>710</v>
      </c>
    </row>
    <row r="42" spans="1:7">
      <c r="A42" s="307" t="s">
        <v>441</v>
      </c>
      <c r="B42" s="308" t="s">
        <v>518</v>
      </c>
      <c r="C42" s="309">
        <v>0</v>
      </c>
      <c r="D42" s="309">
        <v>805</v>
      </c>
      <c r="E42" s="309">
        <v>805</v>
      </c>
      <c r="F42" s="309">
        <v>0</v>
      </c>
      <c r="G42" s="309">
        <v>805</v>
      </c>
    </row>
    <row r="43" spans="1:7">
      <c r="A43" s="307" t="s">
        <v>450</v>
      </c>
      <c r="B43" s="308" t="s">
        <v>519</v>
      </c>
      <c r="C43" s="309">
        <v>0</v>
      </c>
      <c r="D43" s="309">
        <v>881</v>
      </c>
      <c r="E43" s="309">
        <v>881</v>
      </c>
      <c r="F43" s="309">
        <v>0</v>
      </c>
      <c r="G43" s="309">
        <v>881</v>
      </c>
    </row>
    <row r="44" spans="1:7">
      <c r="A44" s="307" t="s">
        <v>451</v>
      </c>
      <c r="B44" s="308" t="s">
        <v>520</v>
      </c>
      <c r="C44" s="309">
        <v>0</v>
      </c>
      <c r="D44" s="309">
        <v>0</v>
      </c>
      <c r="E44" s="309">
        <v>0</v>
      </c>
      <c r="F44" s="309">
        <v>0</v>
      </c>
      <c r="G44" s="309">
        <v>881</v>
      </c>
    </row>
    <row r="45" spans="1:7">
      <c r="A45" s="310" t="s">
        <v>452</v>
      </c>
      <c r="B45" s="311" t="s">
        <v>521</v>
      </c>
      <c r="C45" s="312">
        <v>17000</v>
      </c>
      <c r="D45" s="312">
        <v>14075</v>
      </c>
      <c r="E45" s="312">
        <v>14075</v>
      </c>
      <c r="F45" s="312">
        <v>0</v>
      </c>
      <c r="G45" s="312">
        <v>13665</v>
      </c>
    </row>
    <row r="46" spans="1:7">
      <c r="A46" s="307" t="s">
        <v>522</v>
      </c>
      <c r="B46" s="308" t="s">
        <v>523</v>
      </c>
      <c r="C46" s="309">
        <v>501006</v>
      </c>
      <c r="D46" s="309">
        <v>548131</v>
      </c>
      <c r="E46" s="309">
        <v>548130</v>
      </c>
      <c r="F46" s="309">
        <v>0</v>
      </c>
      <c r="G46" s="309">
        <v>542754</v>
      </c>
    </row>
  </sheetData>
  <mergeCells count="1">
    <mergeCell ref="A1:G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A25" sqref="A25"/>
    </sheetView>
  </sheetViews>
  <sheetFormatPr defaultRowHeight="12.75"/>
  <cols>
    <col min="1" max="1" width="47.1640625" style="8" customWidth="1"/>
    <col min="2" max="2" width="15.6640625" style="5" customWidth="1"/>
    <col min="3" max="3" width="13.83203125" style="5" customWidth="1"/>
    <col min="4" max="4" width="15" style="5" customWidth="1"/>
    <col min="5" max="5" width="13.6640625" style="5" customWidth="1"/>
    <col min="6" max="6" width="18.83203125" style="118" customWidth="1"/>
    <col min="7" max="8" width="12.83203125" style="5" customWidth="1"/>
    <col min="9" max="9" width="13.83203125" style="5" customWidth="1"/>
    <col min="10" max="16384" width="9.33203125" style="5"/>
  </cols>
  <sheetData>
    <row r="1" spans="1:7" ht="35.25" customHeight="1" thickBot="1">
      <c r="A1" s="117"/>
      <c r="B1" s="118"/>
      <c r="C1" s="118"/>
      <c r="D1" s="118"/>
      <c r="E1" s="118"/>
      <c r="F1" s="119" t="s">
        <v>54</v>
      </c>
      <c r="G1" s="477" t="s">
        <v>172</v>
      </c>
    </row>
    <row r="2" spans="1:7" s="16" customFormat="1" ht="44.25" customHeight="1" thickBot="1">
      <c r="A2" s="120" t="s">
        <v>118</v>
      </c>
      <c r="B2" s="121" t="s">
        <v>119</v>
      </c>
      <c r="C2" s="121" t="s">
        <v>120</v>
      </c>
      <c r="D2" s="121" t="s">
        <v>692</v>
      </c>
      <c r="E2" s="121" t="s">
        <v>226</v>
      </c>
      <c r="F2" s="122" t="s">
        <v>595</v>
      </c>
      <c r="G2" s="477"/>
    </row>
    <row r="3" spans="1:7" s="118" customFormat="1" ht="12" customHeight="1" thickBot="1">
      <c r="A3" s="123">
        <v>1</v>
      </c>
      <c r="B3" s="124">
        <v>2</v>
      </c>
      <c r="C3" s="124">
        <v>3</v>
      </c>
      <c r="D3" s="124">
        <v>4</v>
      </c>
      <c r="E3" s="124">
        <v>5</v>
      </c>
      <c r="F3" s="125" t="s">
        <v>121</v>
      </c>
      <c r="G3" s="477"/>
    </row>
    <row r="4" spans="1:7" ht="15.95" customHeight="1">
      <c r="A4" s="27" t="s">
        <v>693</v>
      </c>
      <c r="B4" s="28">
        <v>300</v>
      </c>
      <c r="C4" s="237" t="s">
        <v>175</v>
      </c>
      <c r="D4" s="28">
        <v>0</v>
      </c>
      <c r="E4" s="28">
        <v>300</v>
      </c>
      <c r="F4" s="126">
        <v>300</v>
      </c>
      <c r="G4" s="477"/>
    </row>
    <row r="5" spans="1:7" ht="15.95" customHeight="1">
      <c r="A5" s="27" t="s">
        <v>694</v>
      </c>
      <c r="B5" s="28">
        <v>1600</v>
      </c>
      <c r="C5" s="237" t="s">
        <v>175</v>
      </c>
      <c r="D5" s="28">
        <v>0</v>
      </c>
      <c r="E5" s="28">
        <v>800</v>
      </c>
      <c r="F5" s="126">
        <v>800</v>
      </c>
      <c r="G5" s="477"/>
    </row>
    <row r="6" spans="1:7" ht="15.95" customHeight="1">
      <c r="A6" s="27" t="s">
        <v>339</v>
      </c>
      <c r="B6" s="28">
        <v>6570</v>
      </c>
      <c r="C6" s="237" t="s">
        <v>175</v>
      </c>
      <c r="D6" s="28"/>
      <c r="E6" s="28">
        <v>6570</v>
      </c>
      <c r="F6" s="126">
        <v>6570</v>
      </c>
      <c r="G6" s="477"/>
    </row>
    <row r="7" spans="1:7" ht="15.95" customHeight="1">
      <c r="A7" s="27" t="s">
        <v>695</v>
      </c>
      <c r="B7" s="28">
        <v>116</v>
      </c>
      <c r="C7" s="237" t="s">
        <v>175</v>
      </c>
      <c r="D7" s="28"/>
      <c r="E7" s="28">
        <v>116</v>
      </c>
      <c r="F7" s="126">
        <v>116</v>
      </c>
      <c r="G7" s="477"/>
    </row>
    <row r="8" spans="1:7" ht="15.95" customHeight="1">
      <c r="A8" s="27" t="s">
        <v>696</v>
      </c>
      <c r="B8" s="28">
        <v>2530</v>
      </c>
      <c r="C8" s="237" t="s">
        <v>175</v>
      </c>
      <c r="D8" s="28"/>
      <c r="E8" s="28">
        <v>2530</v>
      </c>
      <c r="F8" s="126">
        <v>2530</v>
      </c>
      <c r="G8" s="477"/>
    </row>
    <row r="9" spans="1:7" ht="39.75" customHeight="1">
      <c r="A9" s="27" t="s">
        <v>697</v>
      </c>
      <c r="B9" s="28"/>
      <c r="C9" s="237"/>
      <c r="D9" s="28"/>
      <c r="E9" s="28"/>
      <c r="F9" s="126"/>
      <c r="G9" s="477"/>
    </row>
    <row r="10" spans="1:7" ht="15.95" customHeight="1">
      <c r="A10" s="27"/>
      <c r="B10" s="28"/>
      <c r="C10" s="237"/>
      <c r="D10" s="28"/>
      <c r="E10" s="28"/>
      <c r="F10" s="126"/>
      <c r="G10" s="477"/>
    </row>
    <row r="11" spans="1:7" ht="15.95" customHeight="1">
      <c r="A11" s="27"/>
      <c r="B11" s="28"/>
      <c r="C11" s="237"/>
      <c r="D11" s="28"/>
      <c r="E11" s="28"/>
      <c r="F11" s="126"/>
      <c r="G11" s="477"/>
    </row>
    <row r="12" spans="1:7" ht="15.95" customHeight="1">
      <c r="A12" s="27"/>
      <c r="B12" s="28"/>
      <c r="C12" s="237"/>
      <c r="D12" s="28"/>
      <c r="E12" s="28"/>
      <c r="F12" s="126"/>
      <c r="G12" s="477"/>
    </row>
    <row r="13" spans="1:7" ht="15.95" customHeight="1">
      <c r="A13" s="27"/>
      <c r="B13" s="28"/>
      <c r="C13" s="237"/>
      <c r="D13" s="28"/>
      <c r="E13" s="28"/>
      <c r="F13" s="126">
        <f t="shared" ref="F13:F19" si="0">B13-D13-E13</f>
        <v>0</v>
      </c>
      <c r="G13" s="477"/>
    </row>
    <row r="14" spans="1:7" ht="15.95" customHeight="1">
      <c r="A14" s="27"/>
      <c r="B14" s="28"/>
      <c r="C14" s="237"/>
      <c r="D14" s="28"/>
      <c r="E14" s="28"/>
      <c r="F14" s="126">
        <f t="shared" si="0"/>
        <v>0</v>
      </c>
      <c r="G14" s="477"/>
    </row>
    <row r="15" spans="1:7" ht="15.95" customHeight="1">
      <c r="A15" s="27"/>
      <c r="B15" s="28"/>
      <c r="C15" s="237"/>
      <c r="D15" s="28"/>
      <c r="E15" s="28"/>
      <c r="F15" s="126">
        <f t="shared" si="0"/>
        <v>0</v>
      </c>
      <c r="G15" s="477"/>
    </row>
    <row r="16" spans="1:7" ht="15.95" customHeight="1">
      <c r="A16" s="27"/>
      <c r="B16" s="28"/>
      <c r="C16" s="237"/>
      <c r="D16" s="28"/>
      <c r="E16" s="28"/>
      <c r="F16" s="126">
        <f t="shared" si="0"/>
        <v>0</v>
      </c>
      <c r="G16" s="477"/>
    </row>
    <row r="17" spans="1:7" ht="15.95" customHeight="1">
      <c r="A17" s="27"/>
      <c r="B17" s="28"/>
      <c r="C17" s="237"/>
      <c r="D17" s="28"/>
      <c r="E17" s="28"/>
      <c r="F17" s="126">
        <f t="shared" si="0"/>
        <v>0</v>
      </c>
      <c r="G17" s="477"/>
    </row>
    <row r="18" spans="1:7" ht="15.95" customHeight="1">
      <c r="A18" s="27"/>
      <c r="B18" s="28"/>
      <c r="C18" s="237"/>
      <c r="D18" s="28"/>
      <c r="E18" s="28"/>
      <c r="F18" s="126">
        <f t="shared" si="0"/>
        <v>0</v>
      </c>
      <c r="G18" s="477"/>
    </row>
    <row r="19" spans="1:7" ht="15.95" customHeight="1" thickBot="1">
      <c r="A19" s="27"/>
      <c r="B19" s="33"/>
      <c r="C19" s="290"/>
      <c r="D19" s="33"/>
      <c r="E19" s="33"/>
      <c r="F19" s="127">
        <f t="shared" si="0"/>
        <v>0</v>
      </c>
      <c r="G19" s="477"/>
    </row>
    <row r="20" spans="1:7" s="132" customFormat="1" ht="18" customHeight="1" thickBot="1">
      <c r="A20" s="128" t="s">
        <v>122</v>
      </c>
      <c r="B20" s="129">
        <f>SUM(B4:B19)</f>
        <v>11116</v>
      </c>
      <c r="C20" s="130"/>
      <c r="D20" s="129">
        <f>SUM(D4:D19)</f>
        <v>0</v>
      </c>
      <c r="E20" s="129">
        <f>SUM(E4:E19)</f>
        <v>10316</v>
      </c>
      <c r="F20" s="131">
        <f>SUM(F4:F19)</f>
        <v>10316</v>
      </c>
      <c r="G20" s="477"/>
    </row>
  </sheetData>
  <mergeCells count="1">
    <mergeCell ref="G1:G20"/>
  </mergeCells>
  <phoneticPr fontId="0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105" orientation="landscape" r:id="rId1"/>
  <headerFooter alignWithMargins="0">
    <oddHeader xml:space="preserve">&amp;C&amp;"Times New Roman CE,Félkövér"&amp;12
Beruházási (felhalmozási) kiadások
előirányzata beruházásonként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C13" sqref="C13"/>
    </sheetView>
  </sheetViews>
  <sheetFormatPr defaultRowHeight="15"/>
  <cols>
    <col min="1" max="1" width="5.1640625" style="450" customWidth="1"/>
    <col min="2" max="2" width="8.33203125" style="451" customWidth="1"/>
    <col min="3" max="3" width="85.83203125" style="452" customWidth="1"/>
    <col min="4" max="5" width="14.33203125" style="452" customWidth="1"/>
    <col min="6" max="6" width="13.33203125" style="451" customWidth="1"/>
    <col min="7" max="16384" width="9.33203125" style="421"/>
  </cols>
  <sheetData>
    <row r="1" spans="1:6" s="435" customFormat="1" ht="20.25" customHeight="1" thickBot="1">
      <c r="A1" s="431"/>
      <c r="B1" s="432"/>
      <c r="C1" s="433"/>
      <c r="D1" s="433"/>
      <c r="E1" s="433"/>
      <c r="F1" s="434" t="s">
        <v>718</v>
      </c>
    </row>
    <row r="2" spans="1:6" s="439" customFormat="1" ht="15.75" customHeight="1">
      <c r="A2" s="500" t="s">
        <v>141</v>
      </c>
      <c r="B2" s="501"/>
      <c r="C2" s="436" t="s">
        <v>231</v>
      </c>
      <c r="D2" s="437"/>
      <c r="E2" s="437"/>
      <c r="F2" s="438" t="s">
        <v>140</v>
      </c>
    </row>
    <row r="3" spans="1:6" s="439" customFormat="1" ht="16.5" thickBot="1">
      <c r="A3" s="502"/>
      <c r="B3" s="503"/>
      <c r="C3" s="440" t="s">
        <v>142</v>
      </c>
      <c r="D3" s="441"/>
      <c r="E3" s="441"/>
      <c r="F3" s="442" t="s">
        <v>143</v>
      </c>
    </row>
    <row r="4" spans="1:6" s="439" customFormat="1" ht="9" customHeight="1">
      <c r="A4" s="457"/>
      <c r="B4" s="457"/>
      <c r="C4" s="458"/>
      <c r="D4" s="458"/>
      <c r="E4" s="458"/>
      <c r="F4" s="460"/>
    </row>
    <row r="5" spans="1:6" s="445" customFormat="1" ht="15.95" customHeight="1" thickBot="1">
      <c r="A5" s="461"/>
      <c r="B5" s="443"/>
      <c r="C5" s="444"/>
      <c r="D5" s="444"/>
      <c r="E5" s="444"/>
      <c r="F5" s="459" t="s">
        <v>709</v>
      </c>
    </row>
    <row r="6" spans="1:6" ht="33" customHeight="1" thickBot="1">
      <c r="A6" s="498" t="s">
        <v>144</v>
      </c>
      <c r="B6" s="499"/>
      <c r="C6" s="446" t="s">
        <v>145</v>
      </c>
      <c r="D6" s="447" t="s">
        <v>340</v>
      </c>
      <c r="E6" s="447" t="s">
        <v>341</v>
      </c>
      <c r="F6" s="448" t="s">
        <v>342</v>
      </c>
    </row>
    <row r="7" spans="1:6" s="405" customFormat="1" ht="19.5" customHeight="1">
      <c r="A7" s="453">
        <v>1</v>
      </c>
      <c r="B7" s="454">
        <v>2</v>
      </c>
      <c r="C7" s="446">
        <v>3</v>
      </c>
      <c r="D7" s="447">
        <v>4</v>
      </c>
      <c r="E7" s="447">
        <v>5</v>
      </c>
      <c r="F7" s="448">
        <v>6</v>
      </c>
    </row>
    <row r="8" spans="1:6" s="417" customFormat="1" ht="15" customHeight="1">
      <c r="A8" s="413" t="s">
        <v>702</v>
      </c>
      <c r="B8" s="413" t="s">
        <v>204</v>
      </c>
      <c r="C8" s="414" t="s">
        <v>707</v>
      </c>
      <c r="D8" s="415">
        <v>133477</v>
      </c>
      <c r="E8" s="415">
        <v>164213</v>
      </c>
      <c r="F8" s="415">
        <v>119619</v>
      </c>
    </row>
    <row r="9" spans="1:6" s="417" customFormat="1" ht="15" customHeight="1">
      <c r="A9" s="413" t="s">
        <v>702</v>
      </c>
      <c r="B9" s="413" t="s">
        <v>205</v>
      </c>
      <c r="C9" s="414" t="s">
        <v>706</v>
      </c>
      <c r="D9" s="415">
        <v>22883</v>
      </c>
      <c r="E9" s="415">
        <v>26383</v>
      </c>
      <c r="F9" s="415">
        <v>23387</v>
      </c>
    </row>
    <row r="10" spans="1:6" s="417" customFormat="1" ht="15" customHeight="1">
      <c r="A10" s="407" t="s">
        <v>702</v>
      </c>
      <c r="B10" s="407" t="s">
        <v>206</v>
      </c>
      <c r="C10" s="408" t="s">
        <v>378</v>
      </c>
      <c r="D10" s="409">
        <v>0</v>
      </c>
      <c r="E10" s="409">
        <v>0</v>
      </c>
      <c r="F10" s="409">
        <v>23061</v>
      </c>
    </row>
    <row r="11" spans="1:6" s="417" customFormat="1" ht="15" customHeight="1">
      <c r="A11" s="407" t="s">
        <v>702</v>
      </c>
      <c r="B11" s="407" t="s">
        <v>209</v>
      </c>
      <c r="C11" s="408" t="s">
        <v>379</v>
      </c>
      <c r="D11" s="409">
        <v>0</v>
      </c>
      <c r="E11" s="409">
        <v>0</v>
      </c>
      <c r="F11" s="409">
        <v>19</v>
      </c>
    </row>
    <row r="12" spans="1:6" s="418" customFormat="1" ht="15" customHeight="1">
      <c r="A12" s="407" t="s">
        <v>702</v>
      </c>
      <c r="B12" s="407" t="s">
        <v>210</v>
      </c>
      <c r="C12" s="408" t="s">
        <v>380</v>
      </c>
      <c r="D12" s="409">
        <v>0</v>
      </c>
      <c r="E12" s="409">
        <v>0</v>
      </c>
      <c r="F12" s="409">
        <v>285</v>
      </c>
    </row>
    <row r="13" spans="1:6" s="418" customFormat="1" ht="15" customHeight="1">
      <c r="A13" s="407" t="s">
        <v>702</v>
      </c>
      <c r="B13" s="407" t="s">
        <v>211</v>
      </c>
      <c r="C13" s="408" t="s">
        <v>381</v>
      </c>
      <c r="D13" s="409">
        <v>0</v>
      </c>
      <c r="E13" s="409">
        <v>0</v>
      </c>
      <c r="F13" s="409">
        <v>22</v>
      </c>
    </row>
    <row r="14" spans="1:6" s="418" customFormat="1" ht="15" customHeight="1">
      <c r="A14" s="407" t="s">
        <v>702</v>
      </c>
      <c r="B14" s="407" t="s">
        <v>213</v>
      </c>
      <c r="C14" s="408" t="s">
        <v>382</v>
      </c>
      <c r="D14" s="409">
        <v>2060</v>
      </c>
      <c r="E14" s="409">
        <v>1708</v>
      </c>
      <c r="F14" s="409">
        <v>1518</v>
      </c>
    </row>
    <row r="15" spans="1:6" s="418" customFormat="1" ht="15" customHeight="1">
      <c r="A15" s="407" t="s">
        <v>702</v>
      </c>
      <c r="B15" s="407" t="s">
        <v>214</v>
      </c>
      <c r="C15" s="408" t="s">
        <v>383</v>
      </c>
      <c r="D15" s="409">
        <v>30534</v>
      </c>
      <c r="E15" s="409">
        <v>14581</v>
      </c>
      <c r="F15" s="409">
        <v>13406</v>
      </c>
    </row>
    <row r="16" spans="1:6" s="417" customFormat="1" ht="15" customHeight="1">
      <c r="A16" s="413" t="s">
        <v>702</v>
      </c>
      <c r="B16" s="413" t="s">
        <v>215</v>
      </c>
      <c r="C16" s="414" t="s">
        <v>384</v>
      </c>
      <c r="D16" s="415">
        <v>32594</v>
      </c>
      <c r="E16" s="415">
        <v>16289</v>
      </c>
      <c r="F16" s="415">
        <v>14924</v>
      </c>
    </row>
    <row r="17" spans="1:14" s="420" customFormat="1" ht="15" customHeight="1">
      <c r="A17" s="407" t="s">
        <v>702</v>
      </c>
      <c r="B17" s="407" t="s">
        <v>216</v>
      </c>
      <c r="C17" s="408" t="s">
        <v>385</v>
      </c>
      <c r="D17" s="409">
        <v>320</v>
      </c>
      <c r="E17" s="409">
        <v>246</v>
      </c>
      <c r="F17" s="409">
        <v>246</v>
      </c>
    </row>
    <row r="18" spans="1:14" s="420" customFormat="1" ht="15" customHeight="1">
      <c r="A18" s="407" t="s">
        <v>702</v>
      </c>
      <c r="B18" s="407" t="s">
        <v>217</v>
      </c>
      <c r="C18" s="408" t="s">
        <v>386</v>
      </c>
      <c r="D18" s="409">
        <v>840</v>
      </c>
      <c r="E18" s="409">
        <v>612</v>
      </c>
      <c r="F18" s="409">
        <v>612</v>
      </c>
    </row>
    <row r="19" spans="1:14" s="420" customFormat="1" ht="15" customHeight="1">
      <c r="A19" s="413" t="s">
        <v>702</v>
      </c>
      <c r="B19" s="413" t="s">
        <v>218</v>
      </c>
      <c r="C19" s="414" t="s">
        <v>387</v>
      </c>
      <c r="D19" s="415">
        <v>1160</v>
      </c>
      <c r="E19" s="415">
        <v>858</v>
      </c>
      <c r="F19" s="415">
        <v>858</v>
      </c>
    </row>
    <row r="20" spans="1:14" ht="15" customHeight="1">
      <c r="A20" s="407" t="s">
        <v>702</v>
      </c>
      <c r="B20" s="407" t="s">
        <v>219</v>
      </c>
      <c r="C20" s="408" t="s">
        <v>388</v>
      </c>
      <c r="D20" s="409">
        <v>7390</v>
      </c>
      <c r="E20" s="409">
        <v>11776</v>
      </c>
      <c r="F20" s="409">
        <v>9244</v>
      </c>
    </row>
    <row r="21" spans="1:14" s="422" customFormat="1" ht="15" customHeight="1">
      <c r="A21" s="407" t="s">
        <v>702</v>
      </c>
      <c r="B21" s="407" t="s">
        <v>220</v>
      </c>
      <c r="C21" s="408" t="s">
        <v>389</v>
      </c>
      <c r="D21" s="409">
        <v>1900</v>
      </c>
      <c r="E21" s="409">
        <v>3037</v>
      </c>
      <c r="F21" s="409">
        <v>3037</v>
      </c>
    </row>
    <row r="22" spans="1:14" ht="15" customHeight="1">
      <c r="A22" s="407" t="s">
        <v>702</v>
      </c>
      <c r="B22" s="407" t="s">
        <v>221</v>
      </c>
      <c r="C22" s="408" t="s">
        <v>390</v>
      </c>
      <c r="D22" s="409">
        <v>0</v>
      </c>
      <c r="E22" s="409">
        <v>1600</v>
      </c>
      <c r="F22" s="409">
        <v>1600</v>
      </c>
      <c r="N22" s="423"/>
    </row>
    <row r="23" spans="1:14" ht="15" customHeight="1">
      <c r="A23" s="407" t="s">
        <v>702</v>
      </c>
      <c r="B23" s="407" t="s">
        <v>223</v>
      </c>
      <c r="C23" s="408" t="s">
        <v>391</v>
      </c>
      <c r="D23" s="409">
        <v>3764</v>
      </c>
      <c r="E23" s="409">
        <v>2571</v>
      </c>
      <c r="F23" s="409">
        <v>2571</v>
      </c>
      <c r="N23" s="423"/>
    </row>
    <row r="24" spans="1:14" s="420" customFormat="1" ht="15" customHeight="1">
      <c r="A24" s="407" t="s">
        <v>702</v>
      </c>
      <c r="B24" s="407" t="s">
        <v>240</v>
      </c>
      <c r="C24" s="408" t="s">
        <v>392</v>
      </c>
      <c r="D24" s="409">
        <v>7500</v>
      </c>
      <c r="E24" s="409">
        <v>0</v>
      </c>
      <c r="F24" s="409">
        <v>0</v>
      </c>
    </row>
    <row r="25" spans="1:14" s="420" customFormat="1" ht="15" customHeight="1">
      <c r="A25" s="407" t="s">
        <v>702</v>
      </c>
      <c r="B25" s="407" t="s">
        <v>241</v>
      </c>
      <c r="C25" s="408" t="s">
        <v>393</v>
      </c>
      <c r="D25" s="409">
        <v>13400</v>
      </c>
      <c r="E25" s="409">
        <v>19903</v>
      </c>
      <c r="F25" s="409">
        <v>19903</v>
      </c>
    </row>
    <row r="26" spans="1:14" ht="15" customHeight="1">
      <c r="A26" s="407" t="s">
        <v>702</v>
      </c>
      <c r="B26" s="407" t="s">
        <v>242</v>
      </c>
      <c r="C26" s="408" t="s">
        <v>394</v>
      </c>
      <c r="D26" s="409">
        <v>13580</v>
      </c>
      <c r="E26" s="409">
        <v>15558</v>
      </c>
      <c r="F26" s="409">
        <v>15558</v>
      </c>
    </row>
    <row r="27" spans="1:14" s="422" customFormat="1" ht="15" customHeight="1">
      <c r="A27" s="413" t="s">
        <v>702</v>
      </c>
      <c r="B27" s="413" t="s">
        <v>243</v>
      </c>
      <c r="C27" s="414" t="s">
        <v>395</v>
      </c>
      <c r="D27" s="415">
        <v>47534</v>
      </c>
      <c r="E27" s="415">
        <v>54445</v>
      </c>
      <c r="F27" s="415">
        <v>51913</v>
      </c>
    </row>
    <row r="28" spans="1:14" s="422" customFormat="1" ht="15" customHeight="1">
      <c r="A28" s="407" t="s">
        <v>702</v>
      </c>
      <c r="B28" s="407" t="s">
        <v>244</v>
      </c>
      <c r="C28" s="408" t="s">
        <v>396</v>
      </c>
      <c r="D28" s="409">
        <v>250</v>
      </c>
      <c r="E28" s="409">
        <v>135</v>
      </c>
      <c r="F28" s="409">
        <v>135</v>
      </c>
    </row>
    <row r="29" spans="1:14" s="422" customFormat="1" ht="15" customHeight="1">
      <c r="A29" s="413" t="s">
        <v>702</v>
      </c>
      <c r="B29" s="413" t="s">
        <v>246</v>
      </c>
      <c r="C29" s="414" t="s">
        <v>397</v>
      </c>
      <c r="D29" s="415">
        <v>250</v>
      </c>
      <c r="E29" s="415">
        <v>135</v>
      </c>
      <c r="F29" s="415">
        <v>135</v>
      </c>
    </row>
    <row r="30" spans="1:14" s="422" customFormat="1" ht="15" customHeight="1">
      <c r="A30" s="407" t="s">
        <v>702</v>
      </c>
      <c r="B30" s="407" t="s">
        <v>247</v>
      </c>
      <c r="C30" s="408" t="s">
        <v>398</v>
      </c>
      <c r="D30" s="409">
        <v>27884</v>
      </c>
      <c r="E30" s="409">
        <v>22038</v>
      </c>
      <c r="F30" s="409">
        <v>14156</v>
      </c>
    </row>
    <row r="31" spans="1:14" s="424" customFormat="1" ht="15" customHeight="1">
      <c r="A31" s="407" t="s">
        <v>702</v>
      </c>
      <c r="B31" s="407" t="s">
        <v>248</v>
      </c>
      <c r="C31" s="408" t="s">
        <v>399</v>
      </c>
      <c r="D31" s="409">
        <v>0</v>
      </c>
      <c r="E31" s="409">
        <v>895</v>
      </c>
      <c r="F31" s="409">
        <v>895</v>
      </c>
    </row>
    <row r="32" spans="1:14" s="449" customFormat="1" ht="15" customHeight="1">
      <c r="A32" s="407" t="s">
        <v>702</v>
      </c>
      <c r="B32" s="407" t="s">
        <v>249</v>
      </c>
      <c r="C32" s="408" t="s">
        <v>400</v>
      </c>
      <c r="D32" s="409">
        <v>0</v>
      </c>
      <c r="E32" s="409">
        <v>746</v>
      </c>
      <c r="F32" s="409">
        <v>746</v>
      </c>
    </row>
    <row r="33" spans="1:6" s="449" customFormat="1" ht="15" customHeight="1">
      <c r="A33" s="407" t="s">
        <v>702</v>
      </c>
      <c r="B33" s="407" t="s">
        <v>252</v>
      </c>
      <c r="C33" s="408" t="s">
        <v>401</v>
      </c>
      <c r="D33" s="409">
        <v>5400</v>
      </c>
      <c r="E33" s="409">
        <v>368</v>
      </c>
      <c r="F33" s="409">
        <v>368</v>
      </c>
    </row>
    <row r="34" spans="1:6" ht="15" customHeight="1">
      <c r="A34" s="413" t="s">
        <v>702</v>
      </c>
      <c r="B34" s="413" t="s">
        <v>253</v>
      </c>
      <c r="C34" s="414" t="s">
        <v>402</v>
      </c>
      <c r="D34" s="415">
        <v>33284</v>
      </c>
      <c r="E34" s="415">
        <v>24047</v>
      </c>
      <c r="F34" s="415">
        <v>16165</v>
      </c>
    </row>
    <row r="35" spans="1:6" ht="15" customHeight="1">
      <c r="A35" s="413" t="s">
        <v>702</v>
      </c>
      <c r="B35" s="413" t="s">
        <v>254</v>
      </c>
      <c r="C35" s="414" t="s">
        <v>403</v>
      </c>
      <c r="D35" s="415">
        <v>114822</v>
      </c>
      <c r="E35" s="415">
        <v>95774</v>
      </c>
      <c r="F35" s="415">
        <v>83995</v>
      </c>
    </row>
    <row r="36" spans="1:6" ht="15" customHeight="1">
      <c r="A36" s="407" t="s">
        <v>702</v>
      </c>
      <c r="B36" s="407" t="s">
        <v>255</v>
      </c>
      <c r="C36" s="408" t="s">
        <v>404</v>
      </c>
      <c r="D36" s="409">
        <v>0</v>
      </c>
      <c r="E36" s="409">
        <v>5847</v>
      </c>
      <c r="F36" s="409">
        <v>5847</v>
      </c>
    </row>
    <row r="37" spans="1:6" ht="15" customHeight="1">
      <c r="A37" s="407" t="s">
        <v>702</v>
      </c>
      <c r="B37" s="407" t="s">
        <v>264</v>
      </c>
      <c r="C37" s="408" t="s">
        <v>482</v>
      </c>
      <c r="D37" s="409">
        <v>6340</v>
      </c>
      <c r="E37" s="409">
        <v>8898</v>
      </c>
      <c r="F37" s="409">
        <v>8898</v>
      </c>
    </row>
    <row r="38" spans="1:6" ht="15" customHeight="1">
      <c r="A38" s="407" t="s">
        <v>702</v>
      </c>
      <c r="B38" s="407" t="s">
        <v>266</v>
      </c>
      <c r="C38" s="408" t="s">
        <v>483</v>
      </c>
      <c r="D38" s="409">
        <v>1500</v>
      </c>
      <c r="E38" s="409">
        <v>4719</v>
      </c>
      <c r="F38" s="409">
        <v>4719</v>
      </c>
    </row>
    <row r="39" spans="1:6" ht="15" customHeight="1">
      <c r="A39" s="407" t="s">
        <v>702</v>
      </c>
      <c r="B39" s="407" t="s">
        <v>269</v>
      </c>
      <c r="C39" s="408" t="s">
        <v>484</v>
      </c>
      <c r="D39" s="409">
        <v>16450</v>
      </c>
      <c r="E39" s="409">
        <v>24414</v>
      </c>
      <c r="F39" s="409">
        <v>24414</v>
      </c>
    </row>
    <row r="40" spans="1:6" ht="15" customHeight="1">
      <c r="A40" s="413" t="s">
        <v>702</v>
      </c>
      <c r="B40" s="413" t="s">
        <v>279</v>
      </c>
      <c r="C40" s="414" t="s">
        <v>489</v>
      </c>
      <c r="D40" s="415">
        <v>24290</v>
      </c>
      <c r="E40" s="415">
        <v>43878</v>
      </c>
      <c r="F40" s="415">
        <v>43878</v>
      </c>
    </row>
    <row r="41" spans="1:6" ht="15" customHeight="1">
      <c r="A41" s="407" t="s">
        <v>702</v>
      </c>
      <c r="B41" s="407" t="s">
        <v>280</v>
      </c>
      <c r="C41" s="408" t="s">
        <v>490</v>
      </c>
      <c r="D41" s="409">
        <v>0</v>
      </c>
      <c r="E41" s="409">
        <v>675</v>
      </c>
      <c r="F41" s="409">
        <v>675</v>
      </c>
    </row>
    <row r="42" spans="1:6" ht="15" customHeight="1">
      <c r="A42" s="407" t="s">
        <v>702</v>
      </c>
      <c r="B42" s="407" t="s">
        <v>281</v>
      </c>
      <c r="C42" s="408" t="s">
        <v>491</v>
      </c>
      <c r="D42" s="409">
        <v>0</v>
      </c>
      <c r="E42" s="409">
        <v>37</v>
      </c>
      <c r="F42" s="409">
        <v>37</v>
      </c>
    </row>
    <row r="43" spans="1:6" ht="15" customHeight="1">
      <c r="A43" s="407" t="s">
        <v>702</v>
      </c>
      <c r="B43" s="407" t="s">
        <v>282</v>
      </c>
      <c r="C43" s="408" t="s">
        <v>492</v>
      </c>
      <c r="D43" s="409">
        <v>0</v>
      </c>
      <c r="E43" s="409">
        <v>712</v>
      </c>
      <c r="F43" s="409">
        <v>712</v>
      </c>
    </row>
    <row r="44" spans="1:6" ht="15" customHeight="1">
      <c r="A44" s="407" t="s">
        <v>702</v>
      </c>
      <c r="B44" s="407" t="s">
        <v>413</v>
      </c>
      <c r="C44" s="408" t="s">
        <v>493</v>
      </c>
      <c r="D44" s="409">
        <v>191034</v>
      </c>
      <c r="E44" s="409">
        <v>198145</v>
      </c>
      <c r="F44" s="409">
        <v>198145</v>
      </c>
    </row>
    <row r="45" spans="1:6" ht="15" customHeight="1">
      <c r="A45" s="407" t="s">
        <v>702</v>
      </c>
      <c r="B45" s="407" t="s">
        <v>420</v>
      </c>
      <c r="C45" s="408" t="s">
        <v>349</v>
      </c>
      <c r="D45" s="409">
        <v>0</v>
      </c>
      <c r="E45" s="409">
        <v>0</v>
      </c>
      <c r="F45" s="409">
        <v>198145</v>
      </c>
    </row>
    <row r="46" spans="1:6" ht="15" customHeight="1">
      <c r="A46" s="407" t="s">
        <v>702</v>
      </c>
      <c r="B46" s="407" t="s">
        <v>432</v>
      </c>
      <c r="C46" s="408" t="s">
        <v>708</v>
      </c>
      <c r="D46" s="409">
        <v>4100</v>
      </c>
      <c r="E46" s="409">
        <v>15533</v>
      </c>
      <c r="F46" s="409">
        <v>15533</v>
      </c>
    </row>
    <row r="47" spans="1:6" ht="24" customHeight="1">
      <c r="A47" s="413" t="s">
        <v>702</v>
      </c>
      <c r="B47" s="413" t="s">
        <v>440</v>
      </c>
      <c r="C47" s="414" t="s">
        <v>498</v>
      </c>
      <c r="D47" s="415">
        <v>195134</v>
      </c>
      <c r="E47" s="415">
        <v>214390</v>
      </c>
      <c r="F47" s="415">
        <v>214390</v>
      </c>
    </row>
    <row r="48" spans="1:6" ht="15" customHeight="1">
      <c r="A48" s="407" t="s">
        <v>702</v>
      </c>
      <c r="B48" s="407" t="s">
        <v>443</v>
      </c>
      <c r="C48" s="408" t="s">
        <v>499</v>
      </c>
      <c r="D48" s="409">
        <v>0</v>
      </c>
      <c r="E48" s="409">
        <v>300</v>
      </c>
      <c r="F48" s="409">
        <v>300</v>
      </c>
    </row>
    <row r="49" spans="1:6" ht="15" customHeight="1">
      <c r="A49" s="407" t="s">
        <v>702</v>
      </c>
      <c r="B49" s="407" t="s">
        <v>445</v>
      </c>
      <c r="C49" s="408" t="s">
        <v>438</v>
      </c>
      <c r="D49" s="409">
        <v>5178</v>
      </c>
      <c r="E49" s="409">
        <v>8057</v>
      </c>
      <c r="F49" s="409">
        <v>8057</v>
      </c>
    </row>
    <row r="50" spans="1:6" ht="15" customHeight="1">
      <c r="A50" s="407" t="s">
        <v>702</v>
      </c>
      <c r="B50" s="407" t="s">
        <v>447</v>
      </c>
      <c r="C50" s="408" t="s">
        <v>442</v>
      </c>
      <c r="D50" s="409">
        <v>1398</v>
      </c>
      <c r="E50" s="409">
        <v>1959</v>
      </c>
      <c r="F50" s="409">
        <v>1959</v>
      </c>
    </row>
    <row r="51" spans="1:6" ht="15" customHeight="1">
      <c r="A51" s="413" t="s">
        <v>702</v>
      </c>
      <c r="B51" s="413" t="s">
        <v>448</v>
      </c>
      <c r="C51" s="414" t="s">
        <v>500</v>
      </c>
      <c r="D51" s="415">
        <v>6576</v>
      </c>
      <c r="E51" s="415">
        <v>10316</v>
      </c>
      <c r="F51" s="415">
        <v>10316</v>
      </c>
    </row>
    <row r="52" spans="1:6" ht="15" customHeight="1">
      <c r="A52" s="407" t="s">
        <v>702</v>
      </c>
      <c r="B52" s="407" t="s">
        <v>449</v>
      </c>
      <c r="C52" s="408" t="s">
        <v>444</v>
      </c>
      <c r="D52" s="409">
        <v>19500</v>
      </c>
      <c r="E52" s="409">
        <v>19685</v>
      </c>
      <c r="F52" s="409">
        <v>19685</v>
      </c>
    </row>
    <row r="53" spans="1:6" ht="15" customHeight="1">
      <c r="A53" s="407" t="s">
        <v>702</v>
      </c>
      <c r="B53" s="407" t="s">
        <v>451</v>
      </c>
      <c r="C53" s="408" t="s">
        <v>446</v>
      </c>
      <c r="D53" s="409">
        <v>5250</v>
      </c>
      <c r="E53" s="409">
        <v>5315</v>
      </c>
      <c r="F53" s="409">
        <v>5315</v>
      </c>
    </row>
    <row r="54" spans="1:6" ht="15" customHeight="1">
      <c r="A54" s="413" t="s">
        <v>702</v>
      </c>
      <c r="B54" s="413" t="s">
        <v>452</v>
      </c>
      <c r="C54" s="414" t="s">
        <v>501</v>
      </c>
      <c r="D54" s="415">
        <v>24750</v>
      </c>
      <c r="E54" s="415">
        <v>25000</v>
      </c>
      <c r="F54" s="415">
        <v>25000</v>
      </c>
    </row>
    <row r="55" spans="1:6" ht="15" customHeight="1">
      <c r="A55" s="413" t="s">
        <v>702</v>
      </c>
      <c r="B55" s="413" t="s">
        <v>502</v>
      </c>
      <c r="C55" s="414" t="s">
        <v>503</v>
      </c>
      <c r="D55" s="415">
        <v>521932</v>
      </c>
      <c r="E55" s="415">
        <v>579954</v>
      </c>
      <c r="F55" s="415">
        <v>520585</v>
      </c>
    </row>
    <row r="56" spans="1:6" ht="15" customHeight="1">
      <c r="A56" s="413" t="s">
        <v>704</v>
      </c>
      <c r="B56" s="407" t="s">
        <v>205</v>
      </c>
      <c r="C56" s="408" t="s">
        <v>525</v>
      </c>
      <c r="D56" s="409">
        <v>0</v>
      </c>
      <c r="E56" s="409">
        <v>9932</v>
      </c>
      <c r="F56" s="409">
        <v>9932</v>
      </c>
    </row>
    <row r="57" spans="1:6" ht="15" customHeight="1">
      <c r="A57" s="413" t="s">
        <v>704</v>
      </c>
      <c r="B57" s="407" t="s">
        <v>206</v>
      </c>
      <c r="C57" s="408" t="s">
        <v>526</v>
      </c>
      <c r="D57" s="409">
        <v>58074</v>
      </c>
      <c r="E57" s="409">
        <v>55534</v>
      </c>
      <c r="F57" s="409">
        <v>55534</v>
      </c>
    </row>
    <row r="58" spans="1:6" ht="15" customHeight="1">
      <c r="A58" s="413" t="s">
        <v>704</v>
      </c>
      <c r="B58" s="407" t="s">
        <v>213</v>
      </c>
      <c r="C58" s="408" t="s">
        <v>527</v>
      </c>
      <c r="D58" s="409">
        <v>58074</v>
      </c>
      <c r="E58" s="409">
        <v>65466</v>
      </c>
      <c r="F58" s="409">
        <v>65466</v>
      </c>
    </row>
    <row r="59" spans="1:6" ht="15" customHeight="1">
      <c r="A59" s="413" t="s">
        <v>704</v>
      </c>
      <c r="B59" s="407" t="s">
        <v>223</v>
      </c>
      <c r="C59" s="408" t="s">
        <v>528</v>
      </c>
      <c r="D59" s="409">
        <v>58074</v>
      </c>
      <c r="E59" s="409">
        <v>65466</v>
      </c>
      <c r="F59" s="409">
        <v>65466</v>
      </c>
    </row>
    <row r="60" spans="1:6" ht="15" customHeight="1">
      <c r="A60" s="455" t="s">
        <v>703</v>
      </c>
      <c r="B60" s="407" t="s">
        <v>140</v>
      </c>
      <c r="C60" s="408" t="s">
        <v>352</v>
      </c>
      <c r="D60" s="409">
        <v>106176</v>
      </c>
      <c r="E60" s="409">
        <v>109562</v>
      </c>
      <c r="F60" s="409">
        <v>109562</v>
      </c>
    </row>
    <row r="61" spans="1:6" ht="15" customHeight="1">
      <c r="A61" s="455" t="s">
        <v>703</v>
      </c>
      <c r="B61" s="407" t="s">
        <v>146</v>
      </c>
      <c r="C61" s="408" t="s">
        <v>353</v>
      </c>
      <c r="D61" s="409">
        <v>94752</v>
      </c>
      <c r="E61" s="409">
        <v>94368</v>
      </c>
      <c r="F61" s="409">
        <v>94368</v>
      </c>
    </row>
    <row r="62" spans="1:6" ht="15" customHeight="1">
      <c r="A62" s="455" t="s">
        <v>703</v>
      </c>
      <c r="B62" s="407" t="s">
        <v>189</v>
      </c>
      <c r="C62" s="408" t="s">
        <v>354</v>
      </c>
      <c r="D62" s="409">
        <v>91198</v>
      </c>
      <c r="E62" s="409">
        <v>99464</v>
      </c>
      <c r="F62" s="409">
        <v>99464</v>
      </c>
    </row>
    <row r="63" spans="1:6" ht="15" customHeight="1">
      <c r="A63" s="455" t="s">
        <v>703</v>
      </c>
      <c r="B63" s="407" t="s">
        <v>147</v>
      </c>
      <c r="C63" s="408" t="s">
        <v>355</v>
      </c>
      <c r="D63" s="409">
        <v>4185</v>
      </c>
      <c r="E63" s="409">
        <v>4185</v>
      </c>
      <c r="F63" s="409">
        <v>4185</v>
      </c>
    </row>
    <row r="64" spans="1:6" ht="15" customHeight="1">
      <c r="A64" s="455" t="s">
        <v>703</v>
      </c>
      <c r="B64" s="407" t="s">
        <v>148</v>
      </c>
      <c r="C64" s="408" t="s">
        <v>507</v>
      </c>
      <c r="D64" s="409">
        <v>0</v>
      </c>
      <c r="E64" s="409">
        <v>23450</v>
      </c>
      <c r="F64" s="409">
        <v>23450</v>
      </c>
    </row>
    <row r="65" spans="1:6" ht="15" customHeight="1">
      <c r="A65" s="455" t="s">
        <v>703</v>
      </c>
      <c r="B65" s="407" t="s">
        <v>190</v>
      </c>
      <c r="C65" s="408" t="s">
        <v>508</v>
      </c>
      <c r="D65" s="409">
        <v>0</v>
      </c>
      <c r="E65" s="409">
        <v>2038</v>
      </c>
      <c r="F65" s="409">
        <v>2038</v>
      </c>
    </row>
    <row r="66" spans="1:6" ht="15" customHeight="1">
      <c r="A66" s="455" t="s">
        <v>703</v>
      </c>
      <c r="B66" s="413" t="s">
        <v>191</v>
      </c>
      <c r="C66" s="414" t="s">
        <v>462</v>
      </c>
      <c r="D66" s="415">
        <v>296311</v>
      </c>
      <c r="E66" s="415">
        <v>333067</v>
      </c>
      <c r="F66" s="415">
        <v>333067</v>
      </c>
    </row>
    <row r="67" spans="1:6" ht="15" customHeight="1">
      <c r="A67" s="455" t="s">
        <v>703</v>
      </c>
      <c r="B67" s="407" t="s">
        <v>215</v>
      </c>
      <c r="C67" s="408" t="s">
        <v>463</v>
      </c>
      <c r="D67" s="409">
        <v>161495</v>
      </c>
      <c r="E67" s="409">
        <v>158873</v>
      </c>
      <c r="F67" s="409">
        <v>158873</v>
      </c>
    </row>
    <row r="68" spans="1:6" ht="15" customHeight="1">
      <c r="A68" s="455" t="s">
        <v>703</v>
      </c>
      <c r="B68" s="407" t="s">
        <v>218</v>
      </c>
      <c r="C68" s="408" t="s">
        <v>464</v>
      </c>
      <c r="D68" s="409">
        <v>0</v>
      </c>
      <c r="E68" s="409">
        <v>0</v>
      </c>
      <c r="F68" s="409">
        <v>21221</v>
      </c>
    </row>
    <row r="69" spans="1:6" ht="15" customHeight="1">
      <c r="A69" s="455" t="s">
        <v>703</v>
      </c>
      <c r="B69" s="407" t="s">
        <v>219</v>
      </c>
      <c r="C69" s="408" t="s">
        <v>465</v>
      </c>
      <c r="D69" s="409">
        <v>0</v>
      </c>
      <c r="E69" s="409">
        <v>0</v>
      </c>
      <c r="F69" s="409">
        <v>13115</v>
      </c>
    </row>
    <row r="70" spans="1:6" ht="15" customHeight="1">
      <c r="A70" s="455" t="s">
        <v>703</v>
      </c>
      <c r="B70" s="407" t="s">
        <v>220</v>
      </c>
      <c r="C70" s="408" t="s">
        <v>466</v>
      </c>
      <c r="D70" s="409">
        <v>0</v>
      </c>
      <c r="E70" s="409">
        <v>0</v>
      </c>
      <c r="F70" s="409">
        <v>18309</v>
      </c>
    </row>
    <row r="71" spans="1:6" ht="15" customHeight="1">
      <c r="A71" s="455" t="s">
        <v>703</v>
      </c>
      <c r="B71" s="407" t="s">
        <v>221</v>
      </c>
      <c r="C71" s="408" t="s">
        <v>467</v>
      </c>
      <c r="D71" s="409">
        <v>0</v>
      </c>
      <c r="E71" s="409">
        <v>0</v>
      </c>
      <c r="F71" s="409">
        <v>106228</v>
      </c>
    </row>
    <row r="72" spans="1:6" ht="15" customHeight="1">
      <c r="A72" s="455" t="s">
        <v>703</v>
      </c>
      <c r="B72" s="413" t="s">
        <v>241</v>
      </c>
      <c r="C72" s="414" t="s">
        <v>469</v>
      </c>
      <c r="D72" s="415">
        <v>457806</v>
      </c>
      <c r="E72" s="415">
        <v>491940</v>
      </c>
      <c r="F72" s="415">
        <v>491940</v>
      </c>
    </row>
    <row r="73" spans="1:6" ht="15" customHeight="1">
      <c r="A73" s="455" t="s">
        <v>703</v>
      </c>
      <c r="B73" s="407" t="s">
        <v>257</v>
      </c>
      <c r="C73" s="408" t="s">
        <v>470</v>
      </c>
      <c r="D73" s="409">
        <v>0</v>
      </c>
      <c r="E73" s="409">
        <v>979</v>
      </c>
      <c r="F73" s="409">
        <v>979</v>
      </c>
    </row>
    <row r="74" spans="1:6" ht="15" customHeight="1">
      <c r="A74" s="455" t="s">
        <v>703</v>
      </c>
      <c r="B74" s="407" t="s">
        <v>260</v>
      </c>
      <c r="C74" s="408" t="s">
        <v>471</v>
      </c>
      <c r="D74" s="409">
        <v>0</v>
      </c>
      <c r="E74" s="409">
        <v>0</v>
      </c>
      <c r="F74" s="409">
        <v>979</v>
      </c>
    </row>
    <row r="75" spans="1:6" ht="15" customHeight="1">
      <c r="A75" s="455" t="s">
        <v>703</v>
      </c>
      <c r="B75" s="413" t="s">
        <v>263</v>
      </c>
      <c r="C75" s="414" t="s">
        <v>472</v>
      </c>
      <c r="D75" s="415">
        <v>0</v>
      </c>
      <c r="E75" s="415">
        <v>979</v>
      </c>
      <c r="F75" s="415">
        <v>979</v>
      </c>
    </row>
    <row r="76" spans="1:6" ht="15" customHeight="1">
      <c r="A76" s="455" t="s">
        <v>703</v>
      </c>
      <c r="B76" s="407" t="s">
        <v>270</v>
      </c>
      <c r="C76" s="408" t="s">
        <v>509</v>
      </c>
      <c r="D76" s="409">
        <v>19000</v>
      </c>
      <c r="E76" s="409">
        <v>28565</v>
      </c>
      <c r="F76" s="409">
        <v>26932</v>
      </c>
    </row>
    <row r="77" spans="1:6" ht="15" customHeight="1">
      <c r="A77" s="455" t="s">
        <v>703</v>
      </c>
      <c r="B77" s="407" t="s">
        <v>273</v>
      </c>
      <c r="C77" s="408" t="s">
        <v>356</v>
      </c>
      <c r="D77" s="409">
        <v>0</v>
      </c>
      <c r="E77" s="409">
        <v>0</v>
      </c>
      <c r="F77" s="409">
        <v>26452</v>
      </c>
    </row>
    <row r="78" spans="1:6" ht="15" customHeight="1">
      <c r="A78" s="455" t="s">
        <v>703</v>
      </c>
      <c r="B78" s="407" t="s">
        <v>274</v>
      </c>
      <c r="C78" s="408" t="s">
        <v>357</v>
      </c>
      <c r="D78" s="409">
        <v>0</v>
      </c>
      <c r="E78" s="409">
        <v>0</v>
      </c>
      <c r="F78" s="409">
        <v>480</v>
      </c>
    </row>
    <row r="79" spans="1:6" ht="15" customHeight="1">
      <c r="A79" s="455" t="s">
        <v>703</v>
      </c>
      <c r="B79" s="407" t="s">
        <v>284</v>
      </c>
      <c r="C79" s="408" t="s">
        <v>510</v>
      </c>
      <c r="D79" s="409">
        <v>5600</v>
      </c>
      <c r="E79" s="409">
        <v>8324</v>
      </c>
      <c r="F79" s="409">
        <v>6965</v>
      </c>
    </row>
    <row r="80" spans="1:6" ht="15" customHeight="1">
      <c r="A80" s="455" t="s">
        <v>703</v>
      </c>
      <c r="B80" s="407" t="s">
        <v>285</v>
      </c>
      <c r="C80" s="408" t="s">
        <v>358</v>
      </c>
      <c r="D80" s="409">
        <v>0</v>
      </c>
      <c r="E80" s="409">
        <v>0</v>
      </c>
      <c r="F80" s="409">
        <v>6965</v>
      </c>
    </row>
    <row r="81" spans="1:6" ht="15" customHeight="1">
      <c r="A81" s="455" t="s">
        <v>703</v>
      </c>
      <c r="B81" s="407" t="s">
        <v>287</v>
      </c>
      <c r="C81" s="408" t="s">
        <v>511</v>
      </c>
      <c r="D81" s="409">
        <v>1000</v>
      </c>
      <c r="E81" s="409">
        <v>1502</v>
      </c>
      <c r="F81" s="409">
        <v>915</v>
      </c>
    </row>
    <row r="82" spans="1:6" ht="15" customHeight="1">
      <c r="A82" s="455" t="s">
        <v>703</v>
      </c>
      <c r="B82" s="407" t="s">
        <v>412</v>
      </c>
      <c r="C82" s="408" t="s">
        <v>359</v>
      </c>
      <c r="D82" s="409">
        <v>0</v>
      </c>
      <c r="E82" s="409">
        <v>0</v>
      </c>
      <c r="F82" s="409">
        <v>915</v>
      </c>
    </row>
    <row r="83" spans="1:6" ht="15" customHeight="1">
      <c r="A83" s="455" t="s">
        <v>703</v>
      </c>
      <c r="B83" s="413" t="s">
        <v>419</v>
      </c>
      <c r="C83" s="414" t="s">
        <v>512</v>
      </c>
      <c r="D83" s="415">
        <v>25600</v>
      </c>
      <c r="E83" s="415">
        <v>38391</v>
      </c>
      <c r="F83" s="415">
        <v>34812</v>
      </c>
    </row>
    <row r="84" spans="1:6" ht="15" customHeight="1">
      <c r="A84" s="455" t="s">
        <v>703</v>
      </c>
      <c r="B84" s="407" t="s">
        <v>420</v>
      </c>
      <c r="C84" s="408" t="s">
        <v>513</v>
      </c>
      <c r="D84" s="409">
        <v>600</v>
      </c>
      <c r="E84" s="409">
        <v>2652</v>
      </c>
      <c r="F84" s="409">
        <v>1264</v>
      </c>
    </row>
    <row r="85" spans="1:6" ht="15" customHeight="1">
      <c r="A85" s="455" t="s">
        <v>703</v>
      </c>
      <c r="B85" s="407" t="s">
        <v>426</v>
      </c>
      <c r="C85" s="408" t="s">
        <v>361</v>
      </c>
      <c r="D85" s="409">
        <v>0</v>
      </c>
      <c r="E85" s="409">
        <v>0</v>
      </c>
      <c r="F85" s="409">
        <v>333</v>
      </c>
    </row>
    <row r="86" spans="1:6" ht="15" customHeight="1">
      <c r="A86" s="455" t="s">
        <v>703</v>
      </c>
      <c r="B86" s="407" t="s">
        <v>427</v>
      </c>
      <c r="C86" s="408" t="s">
        <v>473</v>
      </c>
      <c r="D86" s="409">
        <v>0</v>
      </c>
      <c r="E86" s="409">
        <v>0</v>
      </c>
      <c r="F86" s="409">
        <v>578</v>
      </c>
    </row>
    <row r="87" spans="1:6" ht="15" customHeight="1">
      <c r="A87" s="455" t="s">
        <v>703</v>
      </c>
      <c r="B87" s="413" t="s">
        <v>428</v>
      </c>
      <c r="C87" s="414" t="s">
        <v>514</v>
      </c>
      <c r="D87" s="415">
        <v>26200</v>
      </c>
      <c r="E87" s="415">
        <v>41043</v>
      </c>
      <c r="F87" s="415">
        <v>36076</v>
      </c>
    </row>
    <row r="88" spans="1:6" ht="15" customHeight="1">
      <c r="A88" s="455" t="s">
        <v>703</v>
      </c>
      <c r="B88" s="407" t="s">
        <v>429</v>
      </c>
      <c r="C88" s="408" t="s">
        <v>362</v>
      </c>
      <c r="D88" s="409">
        <v>0</v>
      </c>
      <c r="E88" s="409">
        <v>4</v>
      </c>
      <c r="F88" s="409">
        <v>4</v>
      </c>
    </row>
    <row r="89" spans="1:6" ht="15" customHeight="1">
      <c r="A89" s="455" t="s">
        <v>703</v>
      </c>
      <c r="B89" s="407" t="s">
        <v>430</v>
      </c>
      <c r="C89" s="408" t="s">
        <v>515</v>
      </c>
      <c r="D89" s="409">
        <v>0</v>
      </c>
      <c r="E89" s="409">
        <v>10200</v>
      </c>
      <c r="F89" s="409">
        <v>9972</v>
      </c>
    </row>
    <row r="90" spans="1:6" ht="15" customHeight="1">
      <c r="A90" s="455" t="s">
        <v>703</v>
      </c>
      <c r="B90" s="407" t="s">
        <v>431</v>
      </c>
      <c r="C90" s="408" t="s">
        <v>474</v>
      </c>
      <c r="D90" s="409">
        <v>0</v>
      </c>
      <c r="E90" s="409">
        <v>0</v>
      </c>
      <c r="F90" s="409">
        <v>846</v>
      </c>
    </row>
    <row r="91" spans="1:6" ht="15" customHeight="1">
      <c r="A91" s="455" t="s">
        <v>703</v>
      </c>
      <c r="B91" s="407" t="s">
        <v>433</v>
      </c>
      <c r="C91" s="408" t="s">
        <v>516</v>
      </c>
      <c r="D91" s="409">
        <v>10000</v>
      </c>
      <c r="E91" s="409">
        <v>1335</v>
      </c>
      <c r="F91" s="409">
        <v>1252</v>
      </c>
    </row>
    <row r="92" spans="1:6" ht="15" customHeight="1">
      <c r="A92" s="455" t="s">
        <v>703</v>
      </c>
      <c r="B92" s="407" t="s">
        <v>434</v>
      </c>
      <c r="C92" s="408" t="s">
        <v>517</v>
      </c>
      <c r="D92" s="409">
        <v>7000</v>
      </c>
      <c r="E92" s="409">
        <v>14</v>
      </c>
      <c r="F92" s="409">
        <v>2</v>
      </c>
    </row>
    <row r="93" spans="1:6" ht="15" customHeight="1">
      <c r="A93" s="455" t="s">
        <v>703</v>
      </c>
      <c r="B93" s="407" t="s">
        <v>435</v>
      </c>
      <c r="C93" s="408" t="s">
        <v>363</v>
      </c>
      <c r="D93" s="409">
        <v>0</v>
      </c>
      <c r="E93" s="409">
        <v>0</v>
      </c>
      <c r="F93" s="409">
        <v>2</v>
      </c>
    </row>
    <row r="94" spans="1:6" ht="15" customHeight="1">
      <c r="A94" s="455" t="s">
        <v>703</v>
      </c>
      <c r="B94" s="407" t="s">
        <v>437</v>
      </c>
      <c r="C94" s="408" t="s">
        <v>364</v>
      </c>
      <c r="D94" s="409">
        <v>0</v>
      </c>
      <c r="E94" s="409">
        <v>39</v>
      </c>
      <c r="F94" s="409">
        <v>39</v>
      </c>
    </row>
    <row r="95" spans="1:6" ht="15" customHeight="1">
      <c r="A95" s="455" t="s">
        <v>703</v>
      </c>
      <c r="B95" s="407" t="s">
        <v>439</v>
      </c>
      <c r="C95" s="408" t="s">
        <v>365</v>
      </c>
      <c r="D95" s="409">
        <v>0</v>
      </c>
      <c r="E95" s="409">
        <v>797</v>
      </c>
      <c r="F95" s="409">
        <v>710</v>
      </c>
    </row>
    <row r="96" spans="1:6" ht="15" customHeight="1">
      <c r="A96" s="455" t="s">
        <v>703</v>
      </c>
      <c r="B96" s="407" t="s">
        <v>441</v>
      </c>
      <c r="C96" s="408" t="s">
        <v>518</v>
      </c>
      <c r="D96" s="409">
        <v>0</v>
      </c>
      <c r="E96" s="409">
        <v>805</v>
      </c>
      <c r="F96" s="409">
        <v>805</v>
      </c>
    </row>
    <row r="97" spans="1:6" ht="15" customHeight="1">
      <c r="A97" s="455" t="s">
        <v>703</v>
      </c>
      <c r="B97" s="407" t="s">
        <v>450</v>
      </c>
      <c r="C97" s="408" t="s">
        <v>519</v>
      </c>
      <c r="D97" s="409">
        <v>0</v>
      </c>
      <c r="E97" s="409">
        <v>51</v>
      </c>
      <c r="F97" s="409">
        <v>51</v>
      </c>
    </row>
    <row r="98" spans="1:6" ht="15" customHeight="1">
      <c r="A98" s="455" t="s">
        <v>703</v>
      </c>
      <c r="B98" s="407" t="s">
        <v>451</v>
      </c>
      <c r="C98" s="408" t="s">
        <v>520</v>
      </c>
      <c r="D98" s="409">
        <v>0</v>
      </c>
      <c r="E98" s="409">
        <v>0</v>
      </c>
      <c r="F98" s="409">
        <v>51</v>
      </c>
    </row>
    <row r="99" spans="1:6" ht="15" customHeight="1">
      <c r="A99" s="455" t="s">
        <v>703</v>
      </c>
      <c r="B99" s="413" t="s">
        <v>452</v>
      </c>
      <c r="C99" s="414" t="s">
        <v>521</v>
      </c>
      <c r="D99" s="415">
        <v>17000</v>
      </c>
      <c r="E99" s="415">
        <v>13245</v>
      </c>
      <c r="F99" s="415">
        <v>12835</v>
      </c>
    </row>
    <row r="100" spans="1:6" s="420" customFormat="1" ht="15" customHeight="1">
      <c r="A100" s="456" t="s">
        <v>703</v>
      </c>
      <c r="B100" s="413" t="s">
        <v>522</v>
      </c>
      <c r="C100" s="414" t="s">
        <v>523</v>
      </c>
      <c r="D100" s="415">
        <v>501006</v>
      </c>
      <c r="E100" s="415">
        <v>547207</v>
      </c>
      <c r="F100" s="415">
        <v>541830</v>
      </c>
    </row>
    <row r="101" spans="1:6" ht="15" customHeight="1">
      <c r="A101" s="455" t="s">
        <v>705</v>
      </c>
      <c r="B101" s="407" t="s">
        <v>196</v>
      </c>
      <c r="C101" s="408" t="s">
        <v>531</v>
      </c>
      <c r="D101" s="409">
        <v>79000</v>
      </c>
      <c r="E101" s="409">
        <v>87206</v>
      </c>
      <c r="F101" s="409">
        <v>87206</v>
      </c>
    </row>
    <row r="102" spans="1:6" ht="15" customHeight="1">
      <c r="A102" s="455" t="s">
        <v>705</v>
      </c>
      <c r="B102" s="407" t="s">
        <v>198</v>
      </c>
      <c r="C102" s="408" t="s">
        <v>532</v>
      </c>
      <c r="D102" s="409">
        <v>79000</v>
      </c>
      <c r="E102" s="409">
        <v>87206</v>
      </c>
      <c r="F102" s="409">
        <v>87206</v>
      </c>
    </row>
    <row r="103" spans="1:6" ht="15" customHeight="1">
      <c r="A103" s="455" t="s">
        <v>705</v>
      </c>
      <c r="B103" s="407" t="s">
        <v>199</v>
      </c>
      <c r="C103" s="408" t="s">
        <v>533</v>
      </c>
      <c r="D103" s="409">
        <v>0</v>
      </c>
      <c r="E103" s="409">
        <v>11007</v>
      </c>
      <c r="F103" s="409">
        <v>11007</v>
      </c>
    </row>
    <row r="104" spans="1:6" ht="15" customHeight="1">
      <c r="A104" s="455" t="s">
        <v>705</v>
      </c>
      <c r="B104" s="407" t="s">
        <v>207</v>
      </c>
      <c r="C104" s="408" t="s">
        <v>535</v>
      </c>
      <c r="D104" s="409">
        <v>79000</v>
      </c>
      <c r="E104" s="409">
        <v>98213</v>
      </c>
      <c r="F104" s="409">
        <v>98213</v>
      </c>
    </row>
    <row r="105" spans="1:6" s="420" customFormat="1" ht="15" customHeight="1">
      <c r="A105" s="456" t="s">
        <v>705</v>
      </c>
      <c r="B105" s="413" t="s">
        <v>215</v>
      </c>
      <c r="C105" s="414" t="s">
        <v>536</v>
      </c>
      <c r="D105" s="415">
        <v>79000</v>
      </c>
      <c r="E105" s="415">
        <v>98213</v>
      </c>
      <c r="F105" s="415">
        <v>98213</v>
      </c>
    </row>
  </sheetData>
  <sheetProtection formatCells="0"/>
  <mergeCells count="2">
    <mergeCell ref="A6:B6"/>
    <mergeCell ref="A2:B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headerFooter alignWithMargins="0"/>
  <rowBreaks count="1" manualBreakCount="1">
    <brk id="5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N48"/>
  <sheetViews>
    <sheetView zoomScale="85" zoomScaleNormal="85" workbookViewId="0">
      <selection activeCell="C13" sqref="C13"/>
    </sheetView>
  </sheetViews>
  <sheetFormatPr defaultRowHeight="15"/>
  <cols>
    <col min="1" max="1" width="1.1640625" style="214" customWidth="1"/>
    <col min="2" max="2" width="8.33203125" style="215" customWidth="1"/>
    <col min="3" max="3" width="68" style="221" customWidth="1"/>
    <col min="4" max="5" width="14.83203125" style="221" customWidth="1"/>
    <col min="6" max="6" width="13.33203125" style="215" customWidth="1"/>
    <col min="7" max="16384" width="9.33203125" style="159"/>
  </cols>
  <sheetData>
    <row r="1" spans="1:6" s="156" customFormat="1" ht="20.25" customHeight="1" thickBot="1">
      <c r="A1" s="206"/>
      <c r="B1" s="207"/>
      <c r="C1" s="216"/>
      <c r="D1" s="216"/>
      <c r="E1" s="216"/>
      <c r="F1" s="295" t="s">
        <v>169</v>
      </c>
    </row>
    <row r="2" spans="1:6" s="157" customFormat="1" ht="25.5" customHeight="1">
      <c r="A2" s="506" t="s">
        <v>141</v>
      </c>
      <c r="B2" s="507"/>
      <c r="C2" s="217" t="s">
        <v>224</v>
      </c>
      <c r="D2" s="291"/>
      <c r="E2" s="291"/>
      <c r="F2" s="208" t="s">
        <v>140</v>
      </c>
    </row>
    <row r="3" spans="1:6" s="157" customFormat="1" ht="16.5" thickBot="1">
      <c r="A3" s="508"/>
      <c r="B3" s="509"/>
      <c r="C3" s="218"/>
      <c r="D3" s="292"/>
      <c r="E3" s="292"/>
      <c r="F3" s="209" t="s">
        <v>143</v>
      </c>
    </row>
    <row r="4" spans="1:6" s="158" customFormat="1" ht="15.95" customHeight="1" thickBot="1">
      <c r="A4" s="222"/>
      <c r="B4" s="223"/>
      <c r="C4" s="224"/>
      <c r="D4" s="224"/>
      <c r="E4" s="224"/>
      <c r="F4" s="225" t="s">
        <v>105</v>
      </c>
    </row>
    <row r="5" spans="1:6" ht="27" customHeight="1" thickBot="1">
      <c r="A5" s="504" t="s">
        <v>144</v>
      </c>
      <c r="B5" s="505"/>
      <c r="C5" s="219" t="s">
        <v>145</v>
      </c>
      <c r="D5" s="293" t="s">
        <v>340</v>
      </c>
      <c r="E5" s="293" t="s">
        <v>341</v>
      </c>
      <c r="F5" s="210" t="s">
        <v>342</v>
      </c>
    </row>
    <row r="6" spans="1:6" s="162" customFormat="1" ht="19.5" customHeight="1" thickBot="1">
      <c r="A6" s="211">
        <v>1</v>
      </c>
      <c r="B6" s="212">
        <v>2</v>
      </c>
      <c r="C6" s="220">
        <v>3</v>
      </c>
      <c r="D6" s="294">
        <v>4</v>
      </c>
      <c r="E6" s="294">
        <v>5</v>
      </c>
      <c r="F6" s="213">
        <v>6</v>
      </c>
    </row>
    <row r="7" spans="1:6" s="405" customFormat="1" ht="17.25" customHeight="1">
      <c r="A7" s="401"/>
      <c r="B7" s="402" t="s">
        <v>199</v>
      </c>
      <c r="C7" s="403" t="s">
        <v>701</v>
      </c>
      <c r="D7" s="404">
        <v>37260</v>
      </c>
      <c r="E7" s="404">
        <v>38245</v>
      </c>
      <c r="F7" s="404">
        <v>38064</v>
      </c>
    </row>
    <row r="8" spans="1:6" s="410" customFormat="1" ht="27.75" customHeight="1">
      <c r="A8" s="406"/>
      <c r="B8" s="407" t="s">
        <v>201</v>
      </c>
      <c r="C8" s="408" t="s">
        <v>374</v>
      </c>
      <c r="D8" s="409">
        <v>0</v>
      </c>
      <c r="E8" s="409">
        <v>918</v>
      </c>
      <c r="F8" s="409">
        <v>918</v>
      </c>
    </row>
    <row r="9" spans="1:6" s="412" customFormat="1" ht="17.25" customHeight="1">
      <c r="A9" s="411"/>
      <c r="B9" s="407" t="s">
        <v>202</v>
      </c>
      <c r="C9" s="408" t="s">
        <v>375</v>
      </c>
      <c r="D9" s="409">
        <v>732</v>
      </c>
      <c r="E9" s="409">
        <v>0</v>
      </c>
      <c r="F9" s="409">
        <v>0</v>
      </c>
    </row>
    <row r="10" spans="1:6" s="412" customFormat="1" ht="17.25" customHeight="1">
      <c r="A10" s="411"/>
      <c r="B10" s="413" t="s">
        <v>203</v>
      </c>
      <c r="C10" s="414" t="s">
        <v>376</v>
      </c>
      <c r="D10" s="415">
        <v>732</v>
      </c>
      <c r="E10" s="415">
        <v>918</v>
      </c>
      <c r="F10" s="415">
        <v>918</v>
      </c>
    </row>
    <row r="11" spans="1:6" s="412" customFormat="1" ht="17.25" customHeight="1">
      <c r="A11" s="411"/>
      <c r="B11" s="413" t="s">
        <v>204</v>
      </c>
      <c r="C11" s="414" t="s">
        <v>481</v>
      </c>
      <c r="D11" s="415">
        <v>37992</v>
      </c>
      <c r="E11" s="415">
        <v>39163</v>
      </c>
      <c r="F11" s="415">
        <v>38982</v>
      </c>
    </row>
    <row r="12" spans="1:6" s="416" customFormat="1" ht="33" customHeight="1">
      <c r="A12" s="411"/>
      <c r="B12" s="413" t="s">
        <v>205</v>
      </c>
      <c r="C12" s="414" t="s">
        <v>700</v>
      </c>
      <c r="D12" s="415">
        <v>10258</v>
      </c>
      <c r="E12" s="415">
        <v>10623</v>
      </c>
      <c r="F12" s="415">
        <v>10623</v>
      </c>
    </row>
    <row r="13" spans="1:6" s="416" customFormat="1" ht="17.25" customHeight="1">
      <c r="A13" s="411"/>
      <c r="B13" s="407" t="s">
        <v>206</v>
      </c>
      <c r="C13" s="408" t="s">
        <v>378</v>
      </c>
      <c r="D13" s="409">
        <v>0</v>
      </c>
      <c r="E13" s="409">
        <v>0</v>
      </c>
      <c r="F13" s="409">
        <v>10066</v>
      </c>
    </row>
    <row r="14" spans="1:6" s="416" customFormat="1" ht="17.25" customHeight="1">
      <c r="A14" s="411"/>
      <c r="B14" s="407" t="s">
        <v>209</v>
      </c>
      <c r="C14" s="408" t="s">
        <v>379</v>
      </c>
      <c r="D14" s="409">
        <v>0</v>
      </c>
      <c r="E14" s="409">
        <v>0</v>
      </c>
      <c r="F14" s="409">
        <v>260</v>
      </c>
    </row>
    <row r="15" spans="1:6" s="410" customFormat="1" ht="27.75" customHeight="1">
      <c r="A15" s="406"/>
      <c r="B15" s="407" t="s">
        <v>211</v>
      </c>
      <c r="C15" s="408" t="s">
        <v>381</v>
      </c>
      <c r="D15" s="409">
        <v>0</v>
      </c>
      <c r="E15" s="409">
        <v>0</v>
      </c>
      <c r="F15" s="409">
        <v>297</v>
      </c>
    </row>
    <row r="16" spans="1:6" s="410" customFormat="1" ht="17.25" customHeight="1">
      <c r="A16" s="406"/>
      <c r="B16" s="407" t="s">
        <v>214</v>
      </c>
      <c r="C16" s="408" t="s">
        <v>383</v>
      </c>
      <c r="D16" s="409">
        <v>756</v>
      </c>
      <c r="E16" s="409">
        <v>418</v>
      </c>
      <c r="F16" s="409">
        <v>418</v>
      </c>
    </row>
    <row r="17" spans="1:14" s="412" customFormat="1" ht="17.25" customHeight="1">
      <c r="A17" s="411"/>
      <c r="B17" s="413" t="s">
        <v>215</v>
      </c>
      <c r="C17" s="414" t="s">
        <v>384</v>
      </c>
      <c r="D17" s="415">
        <v>756</v>
      </c>
      <c r="E17" s="415">
        <v>418</v>
      </c>
      <c r="F17" s="415">
        <v>418</v>
      </c>
    </row>
    <row r="18" spans="1:14" s="417" customFormat="1" ht="17.25" customHeight="1">
      <c r="A18" s="406"/>
      <c r="B18" s="407" t="s">
        <v>217</v>
      </c>
      <c r="C18" s="408" t="s">
        <v>386</v>
      </c>
      <c r="D18" s="409">
        <v>500</v>
      </c>
      <c r="E18" s="409">
        <v>406</v>
      </c>
      <c r="F18" s="409">
        <v>406</v>
      </c>
    </row>
    <row r="19" spans="1:14" s="417" customFormat="1" ht="17.25" customHeight="1">
      <c r="A19" s="406"/>
      <c r="B19" s="413" t="s">
        <v>218</v>
      </c>
      <c r="C19" s="414" t="s">
        <v>387</v>
      </c>
      <c r="D19" s="415">
        <v>500</v>
      </c>
      <c r="E19" s="415">
        <v>406</v>
      </c>
      <c r="F19" s="415">
        <v>406</v>
      </c>
    </row>
    <row r="20" spans="1:14" s="417" customFormat="1" ht="17.25" customHeight="1">
      <c r="A20" s="411"/>
      <c r="B20" s="407" t="s">
        <v>219</v>
      </c>
      <c r="C20" s="408" t="s">
        <v>388</v>
      </c>
      <c r="D20" s="409">
        <v>2366</v>
      </c>
      <c r="E20" s="409">
        <v>832</v>
      </c>
      <c r="F20" s="409">
        <v>832</v>
      </c>
    </row>
    <row r="21" spans="1:14" s="417" customFormat="1" ht="17.25" customHeight="1">
      <c r="A21" s="411"/>
      <c r="B21" s="407" t="s">
        <v>220</v>
      </c>
      <c r="C21" s="408" t="s">
        <v>389</v>
      </c>
      <c r="D21" s="409">
        <v>500</v>
      </c>
      <c r="E21" s="409">
        <v>0</v>
      </c>
      <c r="F21" s="409">
        <v>0</v>
      </c>
    </row>
    <row r="22" spans="1:14" s="418" customFormat="1" ht="17.25" customHeight="1">
      <c r="A22" s="406"/>
      <c r="B22" s="407" t="s">
        <v>223</v>
      </c>
      <c r="C22" s="408" t="s">
        <v>391</v>
      </c>
      <c r="D22" s="409">
        <v>302</v>
      </c>
      <c r="E22" s="409">
        <v>0</v>
      </c>
      <c r="F22" s="409">
        <v>0</v>
      </c>
    </row>
    <row r="23" spans="1:14" s="418" customFormat="1" ht="17.25" customHeight="1">
      <c r="A23" s="406"/>
      <c r="B23" s="407" t="s">
        <v>241</v>
      </c>
      <c r="C23" s="408" t="s">
        <v>393</v>
      </c>
      <c r="D23" s="409">
        <v>0</v>
      </c>
      <c r="E23" s="409">
        <v>409</v>
      </c>
      <c r="F23" s="409">
        <v>409</v>
      </c>
    </row>
    <row r="24" spans="1:14" s="418" customFormat="1" ht="17.25" customHeight="1">
      <c r="A24" s="406"/>
      <c r="B24" s="407" t="s">
        <v>242</v>
      </c>
      <c r="C24" s="408" t="s">
        <v>394</v>
      </c>
      <c r="D24" s="409">
        <v>2900</v>
      </c>
      <c r="E24" s="409">
        <v>3081</v>
      </c>
      <c r="F24" s="409">
        <v>3081</v>
      </c>
    </row>
    <row r="25" spans="1:14" s="418" customFormat="1" ht="17.25" customHeight="1">
      <c r="A25" s="406"/>
      <c r="B25" s="413" t="s">
        <v>243</v>
      </c>
      <c r="C25" s="414" t="s">
        <v>395</v>
      </c>
      <c r="D25" s="415">
        <v>6068</v>
      </c>
      <c r="E25" s="415">
        <v>4322</v>
      </c>
      <c r="F25" s="415">
        <v>4322</v>
      </c>
    </row>
    <row r="26" spans="1:14" s="417" customFormat="1" ht="17.25" customHeight="1">
      <c r="A26" s="419"/>
      <c r="B26" s="407" t="s">
        <v>244</v>
      </c>
      <c r="C26" s="408" t="s">
        <v>396</v>
      </c>
      <c r="D26" s="409">
        <v>600</v>
      </c>
      <c r="E26" s="409">
        <v>440</v>
      </c>
      <c r="F26" s="409">
        <v>440</v>
      </c>
    </row>
    <row r="27" spans="1:14" s="420" customFormat="1" ht="24" customHeight="1">
      <c r="A27" s="411"/>
      <c r="B27" s="413" t="s">
        <v>246</v>
      </c>
      <c r="C27" s="414" t="s">
        <v>397</v>
      </c>
      <c r="D27" s="415">
        <v>600</v>
      </c>
      <c r="E27" s="415">
        <v>440</v>
      </c>
      <c r="F27" s="415">
        <v>440</v>
      </c>
    </row>
    <row r="28" spans="1:14" s="420" customFormat="1" ht="25.5" customHeight="1">
      <c r="A28" s="411"/>
      <c r="B28" s="407" t="s">
        <v>247</v>
      </c>
      <c r="C28" s="408" t="s">
        <v>398</v>
      </c>
      <c r="D28" s="409">
        <v>1700</v>
      </c>
      <c r="E28" s="409">
        <v>1086</v>
      </c>
      <c r="F28" s="409">
        <v>1086</v>
      </c>
    </row>
    <row r="29" spans="1:14" s="420" customFormat="1" ht="13.5" customHeight="1">
      <c r="A29" s="411"/>
      <c r="B29" s="407" t="s">
        <v>252</v>
      </c>
      <c r="C29" s="408" t="s">
        <v>401</v>
      </c>
      <c r="D29" s="409">
        <v>200</v>
      </c>
      <c r="E29" s="409">
        <v>0</v>
      </c>
      <c r="F29" s="409">
        <v>0</v>
      </c>
    </row>
    <row r="30" spans="1:14" s="421" customFormat="1" ht="27.75" customHeight="1">
      <c r="A30" s="411"/>
      <c r="B30" s="413" t="s">
        <v>253</v>
      </c>
      <c r="C30" s="414" t="s">
        <v>402</v>
      </c>
      <c r="D30" s="415">
        <v>1900</v>
      </c>
      <c r="E30" s="415">
        <v>1086</v>
      </c>
      <c r="F30" s="415">
        <v>1086</v>
      </c>
    </row>
    <row r="31" spans="1:14" s="422" customFormat="1" ht="27.75" customHeight="1">
      <c r="A31" s="411"/>
      <c r="B31" s="413" t="s">
        <v>254</v>
      </c>
      <c r="C31" s="414" t="s">
        <v>403</v>
      </c>
      <c r="D31" s="415">
        <v>9824</v>
      </c>
      <c r="E31" s="415">
        <v>6672</v>
      </c>
      <c r="F31" s="415">
        <v>6672</v>
      </c>
    </row>
    <row r="32" spans="1:14" s="421" customFormat="1" ht="27.75" customHeight="1">
      <c r="A32" s="411"/>
      <c r="B32" s="413" t="s">
        <v>502</v>
      </c>
      <c r="C32" s="414" t="s">
        <v>503</v>
      </c>
      <c r="D32" s="415">
        <v>58074</v>
      </c>
      <c r="E32" s="415">
        <v>56458</v>
      </c>
      <c r="F32" s="415">
        <v>56277</v>
      </c>
      <c r="N32" s="423"/>
    </row>
    <row r="33" spans="1:14" s="421" customFormat="1" ht="27.75" customHeight="1">
      <c r="A33" s="411"/>
      <c r="B33" s="407" t="s">
        <v>215</v>
      </c>
      <c r="C33" s="408" t="s">
        <v>463</v>
      </c>
      <c r="D33" s="409">
        <v>0</v>
      </c>
      <c r="E33" s="409">
        <v>84</v>
      </c>
      <c r="F33" s="409">
        <v>84</v>
      </c>
      <c r="N33" s="423"/>
    </row>
    <row r="34" spans="1:14" s="421" customFormat="1" ht="13.5" customHeight="1">
      <c r="A34" s="411"/>
      <c r="B34" s="407" t="s">
        <v>222</v>
      </c>
      <c r="C34" s="408" t="s">
        <v>468</v>
      </c>
      <c r="D34" s="409">
        <v>0</v>
      </c>
      <c r="E34" s="409">
        <v>0</v>
      </c>
      <c r="F34" s="409">
        <v>84</v>
      </c>
      <c r="N34" s="423"/>
    </row>
    <row r="35" spans="1:14" s="421" customFormat="1" ht="27.75" customHeight="1">
      <c r="A35" s="411"/>
      <c r="B35" s="413" t="s">
        <v>241</v>
      </c>
      <c r="C35" s="414" t="s">
        <v>469</v>
      </c>
      <c r="D35" s="415">
        <v>0</v>
      </c>
      <c r="E35" s="415">
        <v>84</v>
      </c>
      <c r="F35" s="415">
        <v>84</v>
      </c>
      <c r="N35" s="423"/>
    </row>
    <row r="36" spans="1:14" s="422" customFormat="1" ht="13.5" customHeight="1">
      <c r="A36" s="411"/>
      <c r="B36" s="407" t="s">
        <v>420</v>
      </c>
      <c r="C36" s="408" t="s">
        <v>513</v>
      </c>
      <c r="D36" s="409">
        <v>0</v>
      </c>
      <c r="E36" s="409">
        <v>10</v>
      </c>
      <c r="F36" s="409">
        <v>10</v>
      </c>
    </row>
    <row r="37" spans="1:14" s="421" customFormat="1" ht="13.5" customHeight="1">
      <c r="A37" s="411"/>
      <c r="B37" s="407" t="s">
        <v>422</v>
      </c>
      <c r="C37" s="408" t="s">
        <v>360</v>
      </c>
      <c r="D37" s="409">
        <v>0</v>
      </c>
      <c r="E37" s="409">
        <v>0</v>
      </c>
      <c r="F37" s="409">
        <v>10</v>
      </c>
      <c r="N37" s="423"/>
    </row>
    <row r="38" spans="1:14" s="420" customFormat="1" ht="13.5" customHeight="1">
      <c r="A38" s="411"/>
      <c r="B38" s="413" t="s">
        <v>428</v>
      </c>
      <c r="C38" s="414" t="s">
        <v>514</v>
      </c>
      <c r="D38" s="415">
        <v>0</v>
      </c>
      <c r="E38" s="415">
        <v>10</v>
      </c>
      <c r="F38" s="415">
        <v>10</v>
      </c>
    </row>
    <row r="39" spans="1:14" s="420" customFormat="1" ht="13.5" customHeight="1">
      <c r="A39" s="411"/>
      <c r="B39" s="407" t="s">
        <v>450</v>
      </c>
      <c r="C39" s="408" t="s">
        <v>519</v>
      </c>
      <c r="D39" s="409">
        <v>0</v>
      </c>
      <c r="E39" s="409">
        <v>830</v>
      </c>
      <c r="F39" s="409">
        <v>830</v>
      </c>
    </row>
    <row r="40" spans="1:14" s="421" customFormat="1" ht="13.5" customHeight="1">
      <c r="A40" s="411"/>
      <c r="B40" s="407" t="s">
        <v>451</v>
      </c>
      <c r="C40" s="408" t="s">
        <v>520</v>
      </c>
      <c r="D40" s="409">
        <v>0</v>
      </c>
      <c r="E40" s="409">
        <v>0</v>
      </c>
      <c r="F40" s="409">
        <v>830</v>
      </c>
    </row>
    <row r="41" spans="1:14" s="422" customFormat="1" ht="27.75" customHeight="1">
      <c r="A41" s="411"/>
      <c r="B41" s="413" t="s">
        <v>452</v>
      </c>
      <c r="C41" s="414" t="s">
        <v>521</v>
      </c>
      <c r="D41" s="415">
        <v>0</v>
      </c>
      <c r="E41" s="415">
        <v>830</v>
      </c>
      <c r="F41" s="415">
        <v>830</v>
      </c>
    </row>
    <row r="42" spans="1:14" s="422" customFormat="1" ht="13.5" customHeight="1">
      <c r="A42" s="411"/>
      <c r="B42" s="407" t="s">
        <v>522</v>
      </c>
      <c r="C42" s="408" t="s">
        <v>523</v>
      </c>
      <c r="D42" s="409">
        <v>0</v>
      </c>
      <c r="E42" s="409">
        <v>924</v>
      </c>
      <c r="F42" s="409">
        <v>924</v>
      </c>
    </row>
    <row r="43" spans="1:14" s="422" customFormat="1" ht="13.5" customHeight="1">
      <c r="A43" s="411"/>
      <c r="B43" s="407" t="s">
        <v>201</v>
      </c>
      <c r="C43" s="408" t="s">
        <v>534</v>
      </c>
      <c r="D43" s="409">
        <v>58074</v>
      </c>
      <c r="E43" s="409">
        <v>55534</v>
      </c>
      <c r="F43" s="409">
        <v>55534</v>
      </c>
    </row>
    <row r="44" spans="1:14" s="422" customFormat="1" ht="13.5" customHeight="1">
      <c r="A44" s="411"/>
      <c r="B44" s="407" t="s">
        <v>207</v>
      </c>
      <c r="C44" s="408" t="s">
        <v>535</v>
      </c>
      <c r="D44" s="409">
        <v>58074</v>
      </c>
      <c r="E44" s="409">
        <v>55534</v>
      </c>
      <c r="F44" s="409">
        <v>55534</v>
      </c>
    </row>
    <row r="45" spans="1:14" s="424" customFormat="1" ht="13.5" customHeight="1">
      <c r="A45" s="411"/>
      <c r="B45" s="407" t="s">
        <v>215</v>
      </c>
      <c r="C45" s="408" t="s">
        <v>536</v>
      </c>
      <c r="D45" s="409">
        <v>58074</v>
      </c>
      <c r="E45" s="409">
        <v>55534</v>
      </c>
      <c r="F45" s="409">
        <v>55534</v>
      </c>
    </row>
    <row r="46" spans="1:14" s="420" customFormat="1" ht="18" customHeight="1">
      <c r="A46" s="411"/>
      <c r="B46" s="425" t="s">
        <v>216</v>
      </c>
      <c r="C46" s="226" t="s">
        <v>698</v>
      </c>
      <c r="D46" s="429">
        <f>D32</f>
        <v>58074</v>
      </c>
      <c r="E46" s="429">
        <f>E32</f>
        <v>56458</v>
      </c>
      <c r="F46" s="429">
        <f>F32</f>
        <v>56277</v>
      </c>
    </row>
    <row r="47" spans="1:14" s="420" customFormat="1" ht="18" customHeight="1">
      <c r="A47" s="411"/>
      <c r="B47" s="425" t="s">
        <v>217</v>
      </c>
      <c r="C47" s="226" t="s">
        <v>699</v>
      </c>
      <c r="D47" s="429">
        <f>D27+D45</f>
        <v>58674</v>
      </c>
      <c r="E47" s="429">
        <f>E42+E45</f>
        <v>56458</v>
      </c>
      <c r="F47" s="429">
        <f>F45+F42</f>
        <v>56458</v>
      </c>
    </row>
    <row r="48" spans="1:14" s="421" customFormat="1" ht="18" customHeight="1">
      <c r="A48" s="426"/>
      <c r="B48" s="427" t="s">
        <v>218</v>
      </c>
      <c r="C48" s="428" t="s">
        <v>232</v>
      </c>
      <c r="D48" s="430">
        <v>13</v>
      </c>
      <c r="E48" s="430">
        <v>13</v>
      </c>
      <c r="F48" s="430">
        <v>13</v>
      </c>
    </row>
  </sheetData>
  <sheetProtection formatCells="0"/>
  <mergeCells count="2">
    <mergeCell ref="A5:B5"/>
    <mergeCell ref="A2:B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B2:F19"/>
  <sheetViews>
    <sheetView workbookViewId="0">
      <selection activeCell="C7" sqref="C7"/>
    </sheetView>
  </sheetViews>
  <sheetFormatPr defaultColWidth="10.6640625" defaultRowHeight="12.75"/>
  <cols>
    <col min="1" max="1" width="2.6640625" style="192" customWidth="1"/>
    <col min="2" max="2" width="80.5" style="192" customWidth="1"/>
    <col min="3" max="3" width="16.33203125" style="192" customWidth="1"/>
    <col min="4" max="5" width="13.1640625" style="192" customWidth="1"/>
    <col min="6" max="6" width="4.1640625" style="192" customWidth="1"/>
    <col min="7" max="16384" width="10.6640625" style="192"/>
  </cols>
  <sheetData>
    <row r="2" spans="2:6">
      <c r="B2" s="510" t="s">
        <v>343</v>
      </c>
      <c r="C2" s="510"/>
      <c r="D2" s="510"/>
      <c r="E2" s="510"/>
    </row>
    <row r="3" spans="2:6" ht="19.5" customHeight="1">
      <c r="B3" s="511" t="s">
        <v>597</v>
      </c>
      <c r="C3" s="511"/>
      <c r="D3" s="511"/>
      <c r="E3" s="193" t="s">
        <v>178</v>
      </c>
    </row>
    <row r="4" spans="2:6" s="195" customFormat="1" ht="22.5" customHeight="1">
      <c r="B4" s="194" t="s">
        <v>56</v>
      </c>
      <c r="C4" s="194" t="s">
        <v>179</v>
      </c>
      <c r="D4" s="194" t="s">
        <v>180</v>
      </c>
      <c r="E4" s="194" t="s">
        <v>126</v>
      </c>
    </row>
    <row r="5" spans="2:6" ht="24.95" customHeight="1">
      <c r="B5" s="201" t="s">
        <v>188</v>
      </c>
      <c r="C5" s="198"/>
      <c r="D5" s="198"/>
      <c r="E5" s="198"/>
    </row>
    <row r="6" spans="2:6" ht="24.95" customHeight="1">
      <c r="B6" s="202" t="s">
        <v>181</v>
      </c>
      <c r="C6" s="199">
        <v>435770</v>
      </c>
      <c r="D6" s="199">
        <v>56277</v>
      </c>
      <c r="E6" s="199">
        <f>SUM(C6:D6)</f>
        <v>492047</v>
      </c>
    </row>
    <row r="7" spans="2:6" ht="24.95" customHeight="1">
      <c r="B7" s="203" t="s">
        <v>182</v>
      </c>
      <c r="C7" s="199">
        <v>35316</v>
      </c>
      <c r="D7" s="199">
        <v>0</v>
      </c>
      <c r="E7" s="199">
        <f>SUM(C7:D7)</f>
        <v>35316</v>
      </c>
    </row>
    <row r="8" spans="2:6" s="195" customFormat="1" ht="24.95" customHeight="1">
      <c r="B8" s="204" t="s">
        <v>183</v>
      </c>
      <c r="C8" s="197">
        <f>SUM(C6:C7)</f>
        <v>471086</v>
      </c>
      <c r="D8" s="197">
        <f>SUM(D6:D7)</f>
        <v>56277</v>
      </c>
      <c r="E8" s="197">
        <f>SUM(E6:E7)</f>
        <v>527363</v>
      </c>
    </row>
    <row r="9" spans="2:6" ht="24.95" customHeight="1">
      <c r="B9" s="200" t="s">
        <v>186</v>
      </c>
      <c r="C9" s="199"/>
      <c r="D9" s="199"/>
      <c r="E9" s="199"/>
    </row>
    <row r="10" spans="2:6" ht="26.25" customHeight="1">
      <c r="B10" s="205" t="s">
        <v>233</v>
      </c>
      <c r="C10" s="199">
        <v>35882</v>
      </c>
      <c r="D10" s="199">
        <v>0</v>
      </c>
      <c r="E10" s="199">
        <f>SUM(C10:D10)</f>
        <v>35882</v>
      </c>
    </row>
    <row r="11" spans="2:6" ht="24.95" customHeight="1">
      <c r="B11" s="203" t="s">
        <v>182</v>
      </c>
      <c r="C11" s="199">
        <v>0</v>
      </c>
      <c r="D11" s="199">
        <v>0</v>
      </c>
      <c r="E11" s="199">
        <f>SUM(C11:D11)</f>
        <v>0</v>
      </c>
    </row>
    <row r="12" spans="2:6" s="195" customFormat="1" ht="24.95" customHeight="1">
      <c r="B12" s="204" t="s">
        <v>184</v>
      </c>
      <c r="C12" s="197">
        <f>SUM(C10:C11)</f>
        <v>35882</v>
      </c>
      <c r="D12" s="197">
        <f>SUM(D10:D11)</f>
        <v>0</v>
      </c>
      <c r="E12" s="197">
        <f>SUM(E10:E11)</f>
        <v>35882</v>
      </c>
    </row>
    <row r="13" spans="2:6" ht="24.95" customHeight="1">
      <c r="B13" s="200" t="s">
        <v>187</v>
      </c>
      <c r="C13" s="199"/>
      <c r="D13" s="199"/>
      <c r="E13" s="199"/>
      <c r="F13" s="512" t="s">
        <v>225</v>
      </c>
    </row>
    <row r="14" spans="2:6" ht="24.95" customHeight="1">
      <c r="B14" s="205" t="s">
        <v>710</v>
      </c>
      <c r="C14" s="199">
        <v>13617</v>
      </c>
      <c r="D14" s="199">
        <v>0</v>
      </c>
      <c r="E14" s="199">
        <f>SUM(C14:D14)</f>
        <v>13617</v>
      </c>
      <c r="F14" s="512"/>
    </row>
    <row r="15" spans="2:6" ht="24.95" customHeight="1">
      <c r="B15" s="203" t="s">
        <v>182</v>
      </c>
      <c r="C15" s="199">
        <v>0</v>
      </c>
      <c r="D15" s="199">
        <v>0</v>
      </c>
      <c r="E15" s="199">
        <f>SUM(C15:D15)</f>
        <v>0</v>
      </c>
      <c r="F15" s="512"/>
    </row>
    <row r="16" spans="2:6" s="195" customFormat="1" ht="24.95" customHeight="1">
      <c r="B16" s="204" t="s">
        <v>185</v>
      </c>
      <c r="C16" s="197">
        <f>SUM(C14:C15)</f>
        <v>13617</v>
      </c>
      <c r="D16" s="197">
        <f>SUM(D14:D15)</f>
        <v>0</v>
      </c>
      <c r="E16" s="197">
        <f>SUM(E14:E15)</f>
        <v>13617</v>
      </c>
      <c r="F16" s="512"/>
    </row>
    <row r="17" spans="2:6" s="195" customFormat="1" ht="24.95" customHeight="1">
      <c r="B17" s="196" t="s">
        <v>711</v>
      </c>
      <c r="C17" s="197">
        <f>C8+C12+C16</f>
        <v>520585</v>
      </c>
      <c r="D17" s="197">
        <f>D8+D12+D16</f>
        <v>56277</v>
      </c>
      <c r="E17" s="197">
        <f>E8+E12+E16</f>
        <v>576862</v>
      </c>
      <c r="F17" s="512"/>
    </row>
    <row r="18" spans="2:6" s="195" customFormat="1" ht="24.95" customHeight="1">
      <c r="B18" s="462"/>
      <c r="C18" s="463"/>
      <c r="D18" s="463"/>
      <c r="E18" s="463"/>
      <c r="F18" s="466"/>
    </row>
    <row r="19" spans="2:6" s="195" customFormat="1" ht="24.95" customHeight="1">
      <c r="B19" s="464"/>
      <c r="C19" s="465"/>
      <c r="D19" s="465"/>
      <c r="E19" s="465"/>
      <c r="F19" s="466"/>
    </row>
  </sheetData>
  <mergeCells count="3">
    <mergeCell ref="B2:E2"/>
    <mergeCell ref="B3:D3"/>
    <mergeCell ref="F13:F17"/>
  </mergeCells>
  <phoneticPr fontId="51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B37" sqref="B37"/>
    </sheetView>
  </sheetViews>
  <sheetFormatPr defaultRowHeight="12.75"/>
  <cols>
    <col min="1" max="1" width="5.6640625" style="272" customWidth="1"/>
    <col min="2" max="2" width="41.33203125" style="277" customWidth="1"/>
    <col min="3" max="3" width="7.33203125" style="272" customWidth="1"/>
    <col min="4" max="4" width="5.6640625" style="272" customWidth="1"/>
    <col min="5" max="7" width="11.5" style="285" customWidth="1"/>
    <col min="8" max="8" width="10.33203125" style="275" customWidth="1"/>
    <col min="9" max="16384" width="9.33203125" style="272"/>
  </cols>
  <sheetData>
    <row r="1" spans="1:8" ht="29.25" customHeight="1">
      <c r="A1" s="513" t="s">
        <v>712</v>
      </c>
      <c r="B1" s="513"/>
      <c r="C1" s="513"/>
      <c r="D1" s="513"/>
      <c r="E1" s="513"/>
      <c r="F1" s="513"/>
      <c r="G1" s="513"/>
      <c r="H1" s="513"/>
    </row>
    <row r="2" spans="1:8" ht="22.5" customHeight="1">
      <c r="A2" s="513" t="s">
        <v>57</v>
      </c>
      <c r="B2" s="513"/>
      <c r="C2" s="273" t="s">
        <v>289</v>
      </c>
      <c r="D2" s="273" t="s">
        <v>290</v>
      </c>
      <c r="E2" s="274" t="s">
        <v>344</v>
      </c>
      <c r="F2" s="274" t="s">
        <v>291</v>
      </c>
      <c r="G2" s="274" t="s">
        <v>292</v>
      </c>
      <c r="H2" s="275" t="s">
        <v>126</v>
      </c>
    </row>
    <row r="3" spans="1:8" ht="16.5" customHeight="1">
      <c r="A3" s="276" t="s">
        <v>15</v>
      </c>
      <c r="B3" s="277" t="s">
        <v>293</v>
      </c>
      <c r="C3" s="276" t="s">
        <v>15</v>
      </c>
      <c r="D3" s="278">
        <v>0</v>
      </c>
      <c r="E3" s="279"/>
      <c r="F3" s="279"/>
      <c r="G3" s="279"/>
      <c r="H3" s="280">
        <f t="shared" ref="H3:H32" si="0">SUM(E3:G3)</f>
        <v>0</v>
      </c>
    </row>
    <row r="4" spans="1:8" ht="16.5" customHeight="1">
      <c r="A4" s="276" t="s">
        <v>16</v>
      </c>
      <c r="B4" s="277" t="s">
        <v>294</v>
      </c>
      <c r="C4" s="276" t="s">
        <v>16</v>
      </c>
      <c r="D4" s="278">
        <v>0</v>
      </c>
      <c r="E4" s="279"/>
      <c r="F4" s="279"/>
      <c r="G4" s="279"/>
      <c r="H4" s="280">
        <f t="shared" si="0"/>
        <v>0</v>
      </c>
    </row>
    <row r="5" spans="1:8" ht="16.5" customHeight="1">
      <c r="A5" s="276" t="s">
        <v>17</v>
      </c>
      <c r="B5" s="277" t="s">
        <v>295</v>
      </c>
      <c r="C5" s="276" t="s">
        <v>17</v>
      </c>
      <c r="D5" s="278">
        <v>0</v>
      </c>
      <c r="E5" s="279"/>
      <c r="F5" s="279"/>
      <c r="G5" s="279"/>
      <c r="H5" s="280">
        <f t="shared" si="0"/>
        <v>0</v>
      </c>
    </row>
    <row r="6" spans="1:8" ht="16.5" customHeight="1">
      <c r="A6" s="276" t="s">
        <v>41</v>
      </c>
      <c r="B6" s="277" t="s">
        <v>296</v>
      </c>
      <c r="C6" s="276" t="s">
        <v>41</v>
      </c>
      <c r="D6" s="278">
        <v>12</v>
      </c>
      <c r="E6" s="279"/>
      <c r="F6" s="279">
        <v>3478</v>
      </c>
      <c r="G6" s="279"/>
      <c r="H6" s="280">
        <f t="shared" si="0"/>
        <v>3478</v>
      </c>
    </row>
    <row r="7" spans="1:8" ht="16.5" customHeight="1">
      <c r="A7" s="276" t="s">
        <v>18</v>
      </c>
      <c r="B7" s="277" t="s">
        <v>297</v>
      </c>
      <c r="C7" s="276" t="s">
        <v>18</v>
      </c>
      <c r="D7" s="278">
        <v>0</v>
      </c>
      <c r="E7" s="279"/>
      <c r="F7" s="279"/>
      <c r="G7" s="279"/>
      <c r="H7" s="280">
        <f t="shared" si="0"/>
        <v>0</v>
      </c>
    </row>
    <row r="8" spans="1:8" ht="16.5" customHeight="1">
      <c r="A8" s="276" t="s">
        <v>19</v>
      </c>
      <c r="B8" s="277" t="s">
        <v>298</v>
      </c>
      <c r="C8" s="276" t="s">
        <v>19</v>
      </c>
      <c r="D8" s="278">
        <v>0</v>
      </c>
      <c r="E8" s="279"/>
      <c r="F8" s="279"/>
      <c r="G8" s="279"/>
      <c r="H8" s="280">
        <f t="shared" si="0"/>
        <v>0</v>
      </c>
    </row>
    <row r="9" spans="1:8" s="284" customFormat="1" ht="16.5" customHeight="1">
      <c r="A9" s="275" t="s">
        <v>299</v>
      </c>
      <c r="B9" s="281" t="s">
        <v>300</v>
      </c>
      <c r="C9" s="282" t="s">
        <v>52</v>
      </c>
      <c r="D9" s="283">
        <f>SUM(D3:D8)</f>
        <v>12</v>
      </c>
      <c r="E9" s="280">
        <f>SUM(E3:E8)</f>
        <v>0</v>
      </c>
      <c r="F9" s="280">
        <f>SUM(F3:F8)</f>
        <v>3478</v>
      </c>
      <c r="G9" s="280">
        <f>SUM(G3:G8)</f>
        <v>0</v>
      </c>
      <c r="H9" s="280">
        <f t="shared" si="0"/>
        <v>3478</v>
      </c>
    </row>
    <row r="10" spans="1:8" ht="16.5" customHeight="1">
      <c r="A10" s="276" t="s">
        <v>15</v>
      </c>
      <c r="B10" s="277" t="s">
        <v>301</v>
      </c>
      <c r="C10" s="276" t="s">
        <v>21</v>
      </c>
      <c r="D10" s="278">
        <v>456</v>
      </c>
      <c r="E10" s="279">
        <v>1165680</v>
      </c>
      <c r="F10" s="279">
        <v>1026988</v>
      </c>
      <c r="G10" s="279"/>
      <c r="H10" s="280">
        <f t="shared" si="0"/>
        <v>2192668</v>
      </c>
    </row>
    <row r="11" spans="1:8" ht="16.5" customHeight="1">
      <c r="A11" s="276" t="s">
        <v>16</v>
      </c>
      <c r="B11" s="277" t="s">
        <v>302</v>
      </c>
      <c r="C11" s="276" t="s">
        <v>62</v>
      </c>
      <c r="D11" s="278">
        <v>302</v>
      </c>
      <c r="E11" s="279">
        <v>11726</v>
      </c>
      <c r="F11" s="279">
        <v>111065</v>
      </c>
      <c r="G11" s="279">
        <v>10561</v>
      </c>
      <c r="H11" s="280">
        <f t="shared" si="0"/>
        <v>133352</v>
      </c>
    </row>
    <row r="12" spans="1:8" ht="16.5" customHeight="1">
      <c r="A12" s="276" t="s">
        <v>17</v>
      </c>
      <c r="B12" s="277" t="s">
        <v>303</v>
      </c>
      <c r="C12" s="276" t="s">
        <v>22</v>
      </c>
      <c r="D12" s="278">
        <v>5</v>
      </c>
      <c r="E12" s="279"/>
      <c r="F12" s="279">
        <v>16232</v>
      </c>
      <c r="G12" s="279"/>
      <c r="H12" s="280">
        <f t="shared" si="0"/>
        <v>16232</v>
      </c>
    </row>
    <row r="13" spans="1:8" ht="16.5" customHeight="1">
      <c r="A13" s="276" t="s">
        <v>41</v>
      </c>
      <c r="B13" s="277" t="s">
        <v>304</v>
      </c>
      <c r="C13" s="276" t="s">
        <v>23</v>
      </c>
      <c r="D13" s="278">
        <v>0</v>
      </c>
      <c r="E13" s="279"/>
      <c r="F13" s="279"/>
      <c r="G13" s="279"/>
      <c r="H13" s="280">
        <f t="shared" si="0"/>
        <v>0</v>
      </c>
    </row>
    <row r="14" spans="1:8" ht="16.5" customHeight="1">
      <c r="A14" s="276" t="s">
        <v>18</v>
      </c>
      <c r="B14" s="277" t="s">
        <v>305</v>
      </c>
      <c r="C14" s="276" t="s">
        <v>24</v>
      </c>
      <c r="D14" s="278">
        <v>0</v>
      </c>
      <c r="E14" s="279"/>
      <c r="F14" s="279"/>
      <c r="G14" s="279"/>
      <c r="H14" s="280">
        <f t="shared" si="0"/>
        <v>0</v>
      </c>
    </row>
    <row r="15" spans="1:8" ht="16.5" customHeight="1">
      <c r="A15" s="276" t="s">
        <v>19</v>
      </c>
      <c r="B15" s="277" t="s">
        <v>306</v>
      </c>
      <c r="C15" s="276" t="s">
        <v>32</v>
      </c>
      <c r="D15" s="278"/>
      <c r="E15" s="279"/>
      <c r="F15" s="279"/>
      <c r="G15" s="279"/>
      <c r="H15" s="280">
        <f t="shared" si="0"/>
        <v>0</v>
      </c>
    </row>
    <row r="16" spans="1:8" ht="16.5" customHeight="1">
      <c r="A16" s="276" t="s">
        <v>52</v>
      </c>
      <c r="B16" s="277" t="s">
        <v>307</v>
      </c>
      <c r="C16" s="276" t="s">
        <v>65</v>
      </c>
      <c r="D16" s="278">
        <v>0</v>
      </c>
      <c r="E16" s="279"/>
      <c r="F16" s="279"/>
      <c r="G16" s="279"/>
      <c r="H16" s="280">
        <f t="shared" si="0"/>
        <v>0</v>
      </c>
    </row>
    <row r="17" spans="1:8" ht="16.5" customHeight="1">
      <c r="A17" s="276" t="s">
        <v>21</v>
      </c>
      <c r="B17" s="277" t="s">
        <v>308</v>
      </c>
      <c r="C17" s="276" t="s">
        <v>67</v>
      </c>
      <c r="D17" s="278">
        <v>0</v>
      </c>
      <c r="E17" s="279"/>
      <c r="F17" s="279"/>
      <c r="G17" s="279"/>
      <c r="H17" s="280">
        <f t="shared" si="0"/>
        <v>0</v>
      </c>
    </row>
    <row r="18" spans="1:8" s="284" customFormat="1" ht="16.5" customHeight="1">
      <c r="A18" s="275" t="s">
        <v>309</v>
      </c>
      <c r="B18" s="281" t="s">
        <v>310</v>
      </c>
      <c r="C18" s="282" t="s">
        <v>69</v>
      </c>
      <c r="D18" s="283">
        <f>SUM(D10:D17)</f>
        <v>763</v>
      </c>
      <c r="E18" s="280">
        <f>SUM(E10:E17)</f>
        <v>1177406</v>
      </c>
      <c r="F18" s="280">
        <f t="shared" ref="F18:G18" si="1">SUM(F10:F17)</f>
        <v>1154285</v>
      </c>
      <c r="G18" s="280">
        <f t="shared" si="1"/>
        <v>10561</v>
      </c>
      <c r="H18" s="280">
        <f t="shared" si="0"/>
        <v>2342252</v>
      </c>
    </row>
    <row r="19" spans="1:8" ht="15.75" customHeight="1">
      <c r="A19" s="276" t="s">
        <v>15</v>
      </c>
      <c r="B19" s="277" t="s">
        <v>311</v>
      </c>
      <c r="C19" s="276" t="s">
        <v>71</v>
      </c>
      <c r="D19" s="278">
        <v>1</v>
      </c>
      <c r="E19" s="279"/>
      <c r="F19" s="279">
        <v>18950</v>
      </c>
      <c r="G19" s="279"/>
      <c r="H19" s="280">
        <f t="shared" si="0"/>
        <v>18950</v>
      </c>
    </row>
    <row r="20" spans="1:8" ht="27.75" customHeight="1">
      <c r="A20" s="276" t="s">
        <v>16</v>
      </c>
      <c r="B20" s="277" t="s">
        <v>312</v>
      </c>
      <c r="C20" s="276" t="s">
        <v>72</v>
      </c>
      <c r="D20" s="278">
        <v>0</v>
      </c>
      <c r="E20" s="279"/>
      <c r="F20" s="279"/>
      <c r="G20" s="279"/>
      <c r="H20" s="280">
        <f t="shared" si="0"/>
        <v>0</v>
      </c>
    </row>
    <row r="21" spans="1:8" ht="16.5" customHeight="1">
      <c r="A21" s="276" t="s">
        <v>17</v>
      </c>
      <c r="B21" s="277" t="s">
        <v>313</v>
      </c>
      <c r="C21" s="276" t="s">
        <v>73</v>
      </c>
      <c r="D21" s="278">
        <v>1</v>
      </c>
      <c r="E21" s="279"/>
      <c r="F21" s="279">
        <v>0</v>
      </c>
      <c r="G21" s="279"/>
      <c r="H21" s="280">
        <f t="shared" si="0"/>
        <v>0</v>
      </c>
    </row>
    <row r="22" spans="1:8" ht="16.5" customHeight="1">
      <c r="A22" s="276" t="s">
        <v>41</v>
      </c>
      <c r="B22" s="277" t="s">
        <v>314</v>
      </c>
      <c r="C22" s="276" t="s">
        <v>76</v>
      </c>
      <c r="D22" s="278">
        <v>1</v>
      </c>
      <c r="E22" s="279"/>
      <c r="F22" s="279"/>
      <c r="G22" s="279">
        <v>0</v>
      </c>
      <c r="H22" s="280">
        <f t="shared" si="0"/>
        <v>0</v>
      </c>
    </row>
    <row r="23" spans="1:8" ht="16.5" customHeight="1">
      <c r="A23" s="276" t="s">
        <v>18</v>
      </c>
      <c r="B23" s="277" t="s">
        <v>315</v>
      </c>
      <c r="C23" s="276" t="s">
        <v>77</v>
      </c>
      <c r="D23" s="278">
        <v>0</v>
      </c>
      <c r="E23" s="279"/>
      <c r="F23" s="279"/>
      <c r="G23" s="279"/>
      <c r="H23" s="280">
        <f t="shared" si="0"/>
        <v>0</v>
      </c>
    </row>
    <row r="24" spans="1:8" ht="24.75" customHeight="1">
      <c r="A24" s="276" t="s">
        <v>19</v>
      </c>
      <c r="B24" s="277" t="s">
        <v>316</v>
      </c>
      <c r="C24" s="276" t="s">
        <v>79</v>
      </c>
      <c r="D24" s="278">
        <v>0</v>
      </c>
      <c r="E24" s="279"/>
      <c r="F24" s="279"/>
      <c r="G24" s="279"/>
      <c r="H24" s="280">
        <f t="shared" si="0"/>
        <v>0</v>
      </c>
    </row>
    <row r="25" spans="1:8" s="284" customFormat="1" ht="29.25" customHeight="1">
      <c r="A25" s="275" t="s">
        <v>317</v>
      </c>
      <c r="B25" s="281" t="s">
        <v>318</v>
      </c>
      <c r="C25" s="282" t="s">
        <v>80</v>
      </c>
      <c r="D25" s="283">
        <f>SUM(D19:D24)</f>
        <v>3</v>
      </c>
      <c r="E25" s="280">
        <f>SUM(E19:E24)</f>
        <v>0</v>
      </c>
      <c r="F25" s="280">
        <f>SUM(F19:F24)</f>
        <v>18950</v>
      </c>
      <c r="G25" s="280">
        <f>SUM(G19:G24)</f>
        <v>0</v>
      </c>
      <c r="H25" s="280">
        <f t="shared" si="0"/>
        <v>18950</v>
      </c>
    </row>
    <row r="26" spans="1:8" ht="27" customHeight="1">
      <c r="A26" s="276" t="s">
        <v>15</v>
      </c>
      <c r="B26" s="277" t="s">
        <v>319</v>
      </c>
      <c r="C26" s="276" t="s">
        <v>81</v>
      </c>
      <c r="D26" s="278">
        <v>2</v>
      </c>
      <c r="E26" s="279"/>
      <c r="F26" s="279">
        <v>317201</v>
      </c>
      <c r="G26" s="279"/>
      <c r="H26" s="280">
        <f t="shared" si="0"/>
        <v>317201</v>
      </c>
    </row>
    <row r="27" spans="1:8" ht="16.5" customHeight="1">
      <c r="A27" s="276" t="s">
        <v>16</v>
      </c>
      <c r="B27" s="277" t="s">
        <v>320</v>
      </c>
      <c r="C27" s="276" t="s">
        <v>82</v>
      </c>
      <c r="D27" s="278">
        <v>0</v>
      </c>
      <c r="E27" s="279"/>
      <c r="F27" s="279"/>
      <c r="G27" s="279"/>
      <c r="H27" s="280">
        <f t="shared" si="0"/>
        <v>0</v>
      </c>
    </row>
    <row r="28" spans="1:8" ht="16.5" customHeight="1">
      <c r="A28" s="276" t="s">
        <v>17</v>
      </c>
      <c r="B28" s="277" t="s">
        <v>321</v>
      </c>
      <c r="C28" s="276" t="s">
        <v>85</v>
      </c>
      <c r="D28" s="278">
        <v>0</v>
      </c>
      <c r="E28" s="279"/>
      <c r="F28" s="279"/>
      <c r="G28" s="279"/>
      <c r="H28" s="280">
        <f t="shared" si="0"/>
        <v>0</v>
      </c>
    </row>
    <row r="29" spans="1:8" ht="16.5" customHeight="1">
      <c r="A29" s="276" t="s">
        <v>41</v>
      </c>
      <c r="B29" s="277" t="s">
        <v>322</v>
      </c>
      <c r="C29" s="276" t="s">
        <v>88</v>
      </c>
      <c r="D29" s="278">
        <v>0</v>
      </c>
      <c r="E29" s="279"/>
      <c r="F29" s="279"/>
      <c r="G29" s="279"/>
      <c r="H29" s="280">
        <f t="shared" si="0"/>
        <v>0</v>
      </c>
    </row>
    <row r="30" spans="1:8" ht="13.5" customHeight="1">
      <c r="A30" s="276" t="s">
        <v>18</v>
      </c>
      <c r="B30" s="277" t="s">
        <v>323</v>
      </c>
      <c r="C30" s="276" t="s">
        <v>324</v>
      </c>
      <c r="D30" s="278">
        <v>0</v>
      </c>
      <c r="E30" s="279"/>
      <c r="F30" s="279"/>
      <c r="G30" s="279"/>
      <c r="H30" s="280">
        <f t="shared" si="0"/>
        <v>0</v>
      </c>
    </row>
    <row r="31" spans="1:8" s="284" customFormat="1" ht="24.75" customHeight="1">
      <c r="A31" s="275" t="s">
        <v>325</v>
      </c>
      <c r="B31" s="281" t="s">
        <v>326</v>
      </c>
      <c r="C31" s="282" t="s">
        <v>327</v>
      </c>
      <c r="D31" s="283">
        <f>SUM(D26:D30)</f>
        <v>2</v>
      </c>
      <c r="E31" s="280">
        <f>SUM(E26:E30)</f>
        <v>0</v>
      </c>
      <c r="F31" s="280">
        <f>SUM(F26:F30)</f>
        <v>317201</v>
      </c>
      <c r="G31" s="280">
        <f>SUM(G26:G30)</f>
        <v>0</v>
      </c>
      <c r="H31" s="280">
        <f t="shared" si="0"/>
        <v>317201</v>
      </c>
    </row>
    <row r="32" spans="1:8" s="284" customFormat="1" ht="20.100000000000001" customHeight="1">
      <c r="A32" s="282" t="s">
        <v>328</v>
      </c>
      <c r="B32" s="281" t="s">
        <v>329</v>
      </c>
      <c r="C32" s="282" t="s">
        <v>330</v>
      </c>
      <c r="D32" s="283">
        <f>D9+D18+D25+D31</f>
        <v>780</v>
      </c>
      <c r="E32" s="280">
        <f>E31+E25+E18+E9</f>
        <v>1177406</v>
      </c>
      <c r="F32" s="280">
        <f>F31+F25+F18+F9</f>
        <v>1493914</v>
      </c>
      <c r="G32" s="280">
        <f>G9+G18+G25+G31</f>
        <v>10561</v>
      </c>
      <c r="H32" s="280">
        <f t="shared" si="0"/>
        <v>2681881</v>
      </c>
    </row>
    <row r="33" spans="1:12" s="284" customFormat="1" ht="20.100000000000001" customHeight="1">
      <c r="B33" s="281"/>
      <c r="C33" s="282"/>
      <c r="E33" s="280"/>
      <c r="F33" s="280"/>
      <c r="G33" s="280"/>
      <c r="H33" s="280"/>
    </row>
    <row r="34" spans="1:12" s="277" customFormat="1" ht="30.75" customHeight="1">
      <c r="A34" s="514" t="s">
        <v>713</v>
      </c>
      <c r="B34" s="514"/>
      <c r="C34" s="514"/>
      <c r="D34" s="514"/>
      <c r="E34" s="514"/>
      <c r="F34" s="514"/>
      <c r="G34" s="514"/>
      <c r="H34" s="514"/>
      <c r="I34" s="281"/>
      <c r="J34" s="281"/>
      <c r="K34" s="281"/>
      <c r="L34" s="281"/>
    </row>
    <row r="35" spans="1:12" s="277" customFormat="1" ht="43.5" customHeight="1">
      <c r="A35" s="514" t="s">
        <v>331</v>
      </c>
      <c r="B35" s="514"/>
      <c r="C35" s="514"/>
      <c r="D35" s="514"/>
      <c r="E35" s="514"/>
      <c r="F35" s="514"/>
      <c r="G35" s="514"/>
      <c r="H35" s="514"/>
      <c r="I35" s="281"/>
      <c r="J35" s="281"/>
      <c r="K35" s="281"/>
      <c r="L35" s="281"/>
    </row>
    <row r="36" spans="1:12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</row>
  </sheetData>
  <mergeCells count="4">
    <mergeCell ref="A1:H1"/>
    <mergeCell ref="A2:B2"/>
    <mergeCell ref="A34:H34"/>
    <mergeCell ref="A35:H35"/>
  </mergeCells>
  <pageMargins left="0.25" right="0.25" top="0.75" bottom="0.75" header="0.3" footer="0.3"/>
  <pageSetup paperSize="9" orientation="portrait" r:id="rId1"/>
  <headerFooter alignWithMargins="0">
    <oddHeader>&amp;R2.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pane ySplit="3" topLeftCell="A4" activePane="bottomLeft" state="frozen"/>
      <selection pane="bottomLeft" activeCell="B26" sqref="B26"/>
    </sheetView>
  </sheetViews>
  <sheetFormatPr defaultRowHeight="12.75"/>
  <cols>
    <col min="1" max="1" width="9.5" style="298" customWidth="1"/>
    <col min="2" max="2" width="95.6640625" style="298" customWidth="1"/>
    <col min="3" max="9" width="22.33203125" style="298" customWidth="1"/>
    <col min="10" max="256" width="9.33203125" style="298"/>
    <col min="257" max="257" width="9.5" style="298" customWidth="1"/>
    <col min="258" max="258" width="95.6640625" style="298" customWidth="1"/>
    <col min="259" max="265" width="22.33203125" style="298" customWidth="1"/>
    <col min="266" max="512" width="9.33203125" style="298"/>
    <col min="513" max="513" width="9.5" style="298" customWidth="1"/>
    <col min="514" max="514" width="95.6640625" style="298" customWidth="1"/>
    <col min="515" max="521" width="22.33203125" style="298" customWidth="1"/>
    <col min="522" max="768" width="9.33203125" style="298"/>
    <col min="769" max="769" width="9.5" style="298" customWidth="1"/>
    <col min="770" max="770" width="95.6640625" style="298" customWidth="1"/>
    <col min="771" max="777" width="22.33203125" style="298" customWidth="1"/>
    <col min="778" max="1024" width="9.33203125" style="298"/>
    <col min="1025" max="1025" width="9.5" style="298" customWidth="1"/>
    <col min="1026" max="1026" width="95.6640625" style="298" customWidth="1"/>
    <col min="1027" max="1033" width="22.33203125" style="298" customWidth="1"/>
    <col min="1034" max="1280" width="9.33203125" style="298"/>
    <col min="1281" max="1281" width="9.5" style="298" customWidth="1"/>
    <col min="1282" max="1282" width="95.6640625" style="298" customWidth="1"/>
    <col min="1283" max="1289" width="22.33203125" style="298" customWidth="1"/>
    <col min="1290" max="1536" width="9.33203125" style="298"/>
    <col min="1537" max="1537" width="9.5" style="298" customWidth="1"/>
    <col min="1538" max="1538" width="95.6640625" style="298" customWidth="1"/>
    <col min="1539" max="1545" width="22.33203125" style="298" customWidth="1"/>
    <col min="1546" max="1792" width="9.33203125" style="298"/>
    <col min="1793" max="1793" width="9.5" style="298" customWidth="1"/>
    <col min="1794" max="1794" width="95.6640625" style="298" customWidth="1"/>
    <col min="1795" max="1801" width="22.33203125" style="298" customWidth="1"/>
    <col min="1802" max="2048" width="9.33203125" style="298"/>
    <col min="2049" max="2049" width="9.5" style="298" customWidth="1"/>
    <col min="2050" max="2050" width="95.6640625" style="298" customWidth="1"/>
    <col min="2051" max="2057" width="22.33203125" style="298" customWidth="1"/>
    <col min="2058" max="2304" width="9.33203125" style="298"/>
    <col min="2305" max="2305" width="9.5" style="298" customWidth="1"/>
    <col min="2306" max="2306" width="95.6640625" style="298" customWidth="1"/>
    <col min="2307" max="2313" width="22.33203125" style="298" customWidth="1"/>
    <col min="2314" max="2560" width="9.33203125" style="298"/>
    <col min="2561" max="2561" width="9.5" style="298" customWidth="1"/>
    <col min="2562" max="2562" width="95.6640625" style="298" customWidth="1"/>
    <col min="2563" max="2569" width="22.33203125" style="298" customWidth="1"/>
    <col min="2570" max="2816" width="9.33203125" style="298"/>
    <col min="2817" max="2817" width="9.5" style="298" customWidth="1"/>
    <col min="2818" max="2818" width="95.6640625" style="298" customWidth="1"/>
    <col min="2819" max="2825" width="22.33203125" style="298" customWidth="1"/>
    <col min="2826" max="3072" width="9.33203125" style="298"/>
    <col min="3073" max="3073" width="9.5" style="298" customWidth="1"/>
    <col min="3074" max="3074" width="95.6640625" style="298" customWidth="1"/>
    <col min="3075" max="3081" width="22.33203125" style="298" customWidth="1"/>
    <col min="3082" max="3328" width="9.33203125" style="298"/>
    <col min="3329" max="3329" width="9.5" style="298" customWidth="1"/>
    <col min="3330" max="3330" width="95.6640625" style="298" customWidth="1"/>
    <col min="3331" max="3337" width="22.33203125" style="298" customWidth="1"/>
    <col min="3338" max="3584" width="9.33203125" style="298"/>
    <col min="3585" max="3585" width="9.5" style="298" customWidth="1"/>
    <col min="3586" max="3586" width="95.6640625" style="298" customWidth="1"/>
    <col min="3587" max="3593" width="22.33203125" style="298" customWidth="1"/>
    <col min="3594" max="3840" width="9.33203125" style="298"/>
    <col min="3841" max="3841" width="9.5" style="298" customWidth="1"/>
    <col min="3842" max="3842" width="95.6640625" style="298" customWidth="1"/>
    <col min="3843" max="3849" width="22.33203125" style="298" customWidth="1"/>
    <col min="3850" max="4096" width="9.33203125" style="298"/>
    <col min="4097" max="4097" width="9.5" style="298" customWidth="1"/>
    <col min="4098" max="4098" width="95.6640625" style="298" customWidth="1"/>
    <col min="4099" max="4105" width="22.33203125" style="298" customWidth="1"/>
    <col min="4106" max="4352" width="9.33203125" style="298"/>
    <col min="4353" max="4353" width="9.5" style="298" customWidth="1"/>
    <col min="4354" max="4354" width="95.6640625" style="298" customWidth="1"/>
    <col min="4355" max="4361" width="22.33203125" style="298" customWidth="1"/>
    <col min="4362" max="4608" width="9.33203125" style="298"/>
    <col min="4609" max="4609" width="9.5" style="298" customWidth="1"/>
    <col min="4610" max="4610" width="95.6640625" style="298" customWidth="1"/>
    <col min="4611" max="4617" width="22.33203125" style="298" customWidth="1"/>
    <col min="4618" max="4864" width="9.33203125" style="298"/>
    <col min="4865" max="4865" width="9.5" style="298" customWidth="1"/>
    <col min="4866" max="4866" width="95.6640625" style="298" customWidth="1"/>
    <col min="4867" max="4873" width="22.33203125" style="298" customWidth="1"/>
    <col min="4874" max="5120" width="9.33203125" style="298"/>
    <col min="5121" max="5121" width="9.5" style="298" customWidth="1"/>
    <col min="5122" max="5122" width="95.6640625" style="298" customWidth="1"/>
    <col min="5123" max="5129" width="22.33203125" style="298" customWidth="1"/>
    <col min="5130" max="5376" width="9.33203125" style="298"/>
    <col min="5377" max="5377" width="9.5" style="298" customWidth="1"/>
    <col min="5378" max="5378" width="95.6640625" style="298" customWidth="1"/>
    <col min="5379" max="5385" width="22.33203125" style="298" customWidth="1"/>
    <col min="5386" max="5632" width="9.33203125" style="298"/>
    <col min="5633" max="5633" width="9.5" style="298" customWidth="1"/>
    <col min="5634" max="5634" width="95.6640625" style="298" customWidth="1"/>
    <col min="5635" max="5641" width="22.33203125" style="298" customWidth="1"/>
    <col min="5642" max="5888" width="9.33203125" style="298"/>
    <col min="5889" max="5889" width="9.5" style="298" customWidth="1"/>
    <col min="5890" max="5890" width="95.6640625" style="298" customWidth="1"/>
    <col min="5891" max="5897" width="22.33203125" style="298" customWidth="1"/>
    <col min="5898" max="6144" width="9.33203125" style="298"/>
    <col min="6145" max="6145" width="9.5" style="298" customWidth="1"/>
    <col min="6146" max="6146" width="95.6640625" style="298" customWidth="1"/>
    <col min="6147" max="6153" width="22.33203125" style="298" customWidth="1"/>
    <col min="6154" max="6400" width="9.33203125" style="298"/>
    <col min="6401" max="6401" width="9.5" style="298" customWidth="1"/>
    <col min="6402" max="6402" width="95.6640625" style="298" customWidth="1"/>
    <col min="6403" max="6409" width="22.33203125" style="298" customWidth="1"/>
    <col min="6410" max="6656" width="9.33203125" style="298"/>
    <col min="6657" max="6657" width="9.5" style="298" customWidth="1"/>
    <col min="6658" max="6658" width="95.6640625" style="298" customWidth="1"/>
    <col min="6659" max="6665" width="22.33203125" style="298" customWidth="1"/>
    <col min="6666" max="6912" width="9.33203125" style="298"/>
    <col min="6913" max="6913" width="9.5" style="298" customWidth="1"/>
    <col min="6914" max="6914" width="95.6640625" style="298" customWidth="1"/>
    <col min="6915" max="6921" width="22.33203125" style="298" customWidth="1"/>
    <col min="6922" max="7168" width="9.33203125" style="298"/>
    <col min="7169" max="7169" width="9.5" style="298" customWidth="1"/>
    <col min="7170" max="7170" width="95.6640625" style="298" customWidth="1"/>
    <col min="7171" max="7177" width="22.33203125" style="298" customWidth="1"/>
    <col min="7178" max="7424" width="9.33203125" style="298"/>
    <col min="7425" max="7425" width="9.5" style="298" customWidth="1"/>
    <col min="7426" max="7426" width="95.6640625" style="298" customWidth="1"/>
    <col min="7427" max="7433" width="22.33203125" style="298" customWidth="1"/>
    <col min="7434" max="7680" width="9.33203125" style="298"/>
    <col min="7681" max="7681" width="9.5" style="298" customWidth="1"/>
    <col min="7682" max="7682" width="95.6640625" style="298" customWidth="1"/>
    <col min="7683" max="7689" width="22.33203125" style="298" customWidth="1"/>
    <col min="7690" max="7936" width="9.33203125" style="298"/>
    <col min="7937" max="7937" width="9.5" style="298" customWidth="1"/>
    <col min="7938" max="7938" width="95.6640625" style="298" customWidth="1"/>
    <col min="7939" max="7945" width="22.33203125" style="298" customWidth="1"/>
    <col min="7946" max="8192" width="9.33203125" style="298"/>
    <col min="8193" max="8193" width="9.5" style="298" customWidth="1"/>
    <col min="8194" max="8194" width="95.6640625" style="298" customWidth="1"/>
    <col min="8195" max="8201" width="22.33203125" style="298" customWidth="1"/>
    <col min="8202" max="8448" width="9.33203125" style="298"/>
    <col min="8449" max="8449" width="9.5" style="298" customWidth="1"/>
    <col min="8450" max="8450" width="95.6640625" style="298" customWidth="1"/>
    <col min="8451" max="8457" width="22.33203125" style="298" customWidth="1"/>
    <col min="8458" max="8704" width="9.33203125" style="298"/>
    <col min="8705" max="8705" width="9.5" style="298" customWidth="1"/>
    <col min="8706" max="8706" width="95.6640625" style="298" customWidth="1"/>
    <col min="8707" max="8713" width="22.33203125" style="298" customWidth="1"/>
    <col min="8714" max="8960" width="9.33203125" style="298"/>
    <col min="8961" max="8961" width="9.5" style="298" customWidth="1"/>
    <col min="8962" max="8962" width="95.6640625" style="298" customWidth="1"/>
    <col min="8963" max="8969" width="22.33203125" style="298" customWidth="1"/>
    <col min="8970" max="9216" width="9.33203125" style="298"/>
    <col min="9217" max="9217" width="9.5" style="298" customWidth="1"/>
    <col min="9218" max="9218" width="95.6640625" style="298" customWidth="1"/>
    <col min="9219" max="9225" width="22.33203125" style="298" customWidth="1"/>
    <col min="9226" max="9472" width="9.33203125" style="298"/>
    <col min="9473" max="9473" width="9.5" style="298" customWidth="1"/>
    <col min="9474" max="9474" width="95.6640625" style="298" customWidth="1"/>
    <col min="9475" max="9481" width="22.33203125" style="298" customWidth="1"/>
    <col min="9482" max="9728" width="9.33203125" style="298"/>
    <col min="9729" max="9729" width="9.5" style="298" customWidth="1"/>
    <col min="9730" max="9730" width="95.6640625" style="298" customWidth="1"/>
    <col min="9731" max="9737" width="22.33203125" style="298" customWidth="1"/>
    <col min="9738" max="9984" width="9.33203125" style="298"/>
    <col min="9985" max="9985" width="9.5" style="298" customWidth="1"/>
    <col min="9986" max="9986" width="95.6640625" style="298" customWidth="1"/>
    <col min="9987" max="9993" width="22.33203125" style="298" customWidth="1"/>
    <col min="9994" max="10240" width="9.33203125" style="298"/>
    <col min="10241" max="10241" width="9.5" style="298" customWidth="1"/>
    <col min="10242" max="10242" width="95.6640625" style="298" customWidth="1"/>
    <col min="10243" max="10249" width="22.33203125" style="298" customWidth="1"/>
    <col min="10250" max="10496" width="9.33203125" style="298"/>
    <col min="10497" max="10497" width="9.5" style="298" customWidth="1"/>
    <col min="10498" max="10498" width="95.6640625" style="298" customWidth="1"/>
    <col min="10499" max="10505" width="22.33203125" style="298" customWidth="1"/>
    <col min="10506" max="10752" width="9.33203125" style="298"/>
    <col min="10753" max="10753" width="9.5" style="298" customWidth="1"/>
    <col min="10754" max="10754" width="95.6640625" style="298" customWidth="1"/>
    <col min="10755" max="10761" width="22.33203125" style="298" customWidth="1"/>
    <col min="10762" max="11008" width="9.33203125" style="298"/>
    <col min="11009" max="11009" width="9.5" style="298" customWidth="1"/>
    <col min="11010" max="11010" width="95.6640625" style="298" customWidth="1"/>
    <col min="11011" max="11017" width="22.33203125" style="298" customWidth="1"/>
    <col min="11018" max="11264" width="9.33203125" style="298"/>
    <col min="11265" max="11265" width="9.5" style="298" customWidth="1"/>
    <col min="11266" max="11266" width="95.6640625" style="298" customWidth="1"/>
    <col min="11267" max="11273" width="22.33203125" style="298" customWidth="1"/>
    <col min="11274" max="11520" width="9.33203125" style="298"/>
    <col min="11521" max="11521" width="9.5" style="298" customWidth="1"/>
    <col min="11522" max="11522" width="95.6640625" style="298" customWidth="1"/>
    <col min="11523" max="11529" width="22.33203125" style="298" customWidth="1"/>
    <col min="11530" max="11776" width="9.33203125" style="298"/>
    <col min="11777" max="11777" width="9.5" style="298" customWidth="1"/>
    <col min="11778" max="11778" width="95.6640625" style="298" customWidth="1"/>
    <col min="11779" max="11785" width="22.33203125" style="298" customWidth="1"/>
    <col min="11786" max="12032" width="9.33203125" style="298"/>
    <col min="12033" max="12033" width="9.5" style="298" customWidth="1"/>
    <col min="12034" max="12034" width="95.6640625" style="298" customWidth="1"/>
    <col min="12035" max="12041" width="22.33203125" style="298" customWidth="1"/>
    <col min="12042" max="12288" width="9.33203125" style="298"/>
    <col min="12289" max="12289" width="9.5" style="298" customWidth="1"/>
    <col min="12290" max="12290" width="95.6640625" style="298" customWidth="1"/>
    <col min="12291" max="12297" width="22.33203125" style="298" customWidth="1"/>
    <col min="12298" max="12544" width="9.33203125" style="298"/>
    <col min="12545" max="12545" width="9.5" style="298" customWidth="1"/>
    <col min="12546" max="12546" width="95.6640625" style="298" customWidth="1"/>
    <col min="12547" max="12553" width="22.33203125" style="298" customWidth="1"/>
    <col min="12554" max="12800" width="9.33203125" style="298"/>
    <col min="12801" max="12801" width="9.5" style="298" customWidth="1"/>
    <col min="12802" max="12802" width="95.6640625" style="298" customWidth="1"/>
    <col min="12803" max="12809" width="22.33203125" style="298" customWidth="1"/>
    <col min="12810" max="13056" width="9.33203125" style="298"/>
    <col min="13057" max="13057" width="9.5" style="298" customWidth="1"/>
    <col min="13058" max="13058" width="95.6640625" style="298" customWidth="1"/>
    <col min="13059" max="13065" width="22.33203125" style="298" customWidth="1"/>
    <col min="13066" max="13312" width="9.33203125" style="298"/>
    <col min="13313" max="13313" width="9.5" style="298" customWidth="1"/>
    <col min="13314" max="13314" width="95.6640625" style="298" customWidth="1"/>
    <col min="13315" max="13321" width="22.33203125" style="298" customWidth="1"/>
    <col min="13322" max="13568" width="9.33203125" style="298"/>
    <col min="13569" max="13569" width="9.5" style="298" customWidth="1"/>
    <col min="13570" max="13570" width="95.6640625" style="298" customWidth="1"/>
    <col min="13571" max="13577" width="22.33203125" style="298" customWidth="1"/>
    <col min="13578" max="13824" width="9.33203125" style="298"/>
    <col min="13825" max="13825" width="9.5" style="298" customWidth="1"/>
    <col min="13826" max="13826" width="95.6640625" style="298" customWidth="1"/>
    <col min="13827" max="13833" width="22.33203125" style="298" customWidth="1"/>
    <col min="13834" max="14080" width="9.33203125" style="298"/>
    <col min="14081" max="14081" width="9.5" style="298" customWidth="1"/>
    <col min="14082" max="14082" width="95.6640625" style="298" customWidth="1"/>
    <col min="14083" max="14089" width="22.33203125" style="298" customWidth="1"/>
    <col min="14090" max="14336" width="9.33203125" style="298"/>
    <col min="14337" max="14337" width="9.5" style="298" customWidth="1"/>
    <col min="14338" max="14338" width="95.6640625" style="298" customWidth="1"/>
    <col min="14339" max="14345" width="22.33203125" style="298" customWidth="1"/>
    <col min="14346" max="14592" width="9.33203125" style="298"/>
    <col min="14593" max="14593" width="9.5" style="298" customWidth="1"/>
    <col min="14594" max="14594" width="95.6640625" style="298" customWidth="1"/>
    <col min="14595" max="14601" width="22.33203125" style="298" customWidth="1"/>
    <col min="14602" max="14848" width="9.33203125" style="298"/>
    <col min="14849" max="14849" width="9.5" style="298" customWidth="1"/>
    <col min="14850" max="14850" width="95.6640625" style="298" customWidth="1"/>
    <col min="14851" max="14857" width="22.33203125" style="298" customWidth="1"/>
    <col min="14858" max="15104" width="9.33203125" style="298"/>
    <col min="15105" max="15105" width="9.5" style="298" customWidth="1"/>
    <col min="15106" max="15106" width="95.6640625" style="298" customWidth="1"/>
    <col min="15107" max="15113" width="22.33203125" style="298" customWidth="1"/>
    <col min="15114" max="15360" width="9.33203125" style="298"/>
    <col min="15361" max="15361" width="9.5" style="298" customWidth="1"/>
    <col min="15362" max="15362" width="95.6640625" style="298" customWidth="1"/>
    <col min="15363" max="15369" width="22.33203125" style="298" customWidth="1"/>
    <col min="15370" max="15616" width="9.33203125" style="298"/>
    <col min="15617" max="15617" width="9.5" style="298" customWidth="1"/>
    <col min="15618" max="15618" width="95.6640625" style="298" customWidth="1"/>
    <col min="15619" max="15625" width="22.33203125" style="298" customWidth="1"/>
    <col min="15626" max="15872" width="9.33203125" style="298"/>
    <col min="15873" max="15873" width="9.5" style="298" customWidth="1"/>
    <col min="15874" max="15874" width="95.6640625" style="298" customWidth="1"/>
    <col min="15875" max="15881" width="22.33203125" style="298" customWidth="1"/>
    <col min="15882" max="16128" width="9.33203125" style="298"/>
    <col min="16129" max="16129" width="9.5" style="298" customWidth="1"/>
    <col min="16130" max="16130" width="95.6640625" style="298" customWidth="1"/>
    <col min="16131" max="16137" width="22.33203125" style="298" customWidth="1"/>
    <col min="16138" max="16384" width="9.33203125" style="298"/>
  </cols>
  <sheetData>
    <row r="1" spans="1:9">
      <c r="A1" s="468" t="s">
        <v>524</v>
      </c>
      <c r="B1" s="469"/>
      <c r="C1" s="469"/>
      <c r="D1" s="469"/>
      <c r="E1" s="469"/>
      <c r="F1" s="469"/>
      <c r="G1" s="469"/>
      <c r="H1" s="469"/>
      <c r="I1" s="469"/>
    </row>
    <row r="2" spans="1:9" ht="105">
      <c r="A2" s="306" t="s">
        <v>236</v>
      </c>
      <c r="B2" s="306" t="s">
        <v>57</v>
      </c>
      <c r="C2" s="306" t="s">
        <v>340</v>
      </c>
      <c r="D2" s="306" t="s">
        <v>341</v>
      </c>
      <c r="E2" s="306" t="s">
        <v>476</v>
      </c>
      <c r="F2" s="306" t="s">
        <v>477</v>
      </c>
      <c r="G2" s="306" t="s">
        <v>478</v>
      </c>
      <c r="H2" s="306" t="s">
        <v>479</v>
      </c>
      <c r="I2" s="306" t="s">
        <v>342</v>
      </c>
    </row>
    <row r="3" spans="1:9" ht="15">
      <c r="A3" s="306">
        <v>2</v>
      </c>
      <c r="B3" s="306">
        <v>3</v>
      </c>
      <c r="C3" s="306">
        <v>4</v>
      </c>
      <c r="D3" s="306">
        <v>5</v>
      </c>
      <c r="E3" s="306">
        <v>6</v>
      </c>
      <c r="F3" s="306">
        <v>7</v>
      </c>
      <c r="G3" s="306">
        <v>8</v>
      </c>
      <c r="H3" s="306">
        <v>9</v>
      </c>
      <c r="I3" s="306">
        <v>10</v>
      </c>
    </row>
    <row r="4" spans="1:9">
      <c r="A4" s="307" t="s">
        <v>205</v>
      </c>
      <c r="B4" s="308" t="s">
        <v>525</v>
      </c>
      <c r="C4" s="309">
        <v>0</v>
      </c>
      <c r="D4" s="309">
        <v>9932</v>
      </c>
      <c r="E4" s="309">
        <v>0</v>
      </c>
      <c r="F4" s="309">
        <v>9932</v>
      </c>
      <c r="G4" s="309">
        <v>0</v>
      </c>
      <c r="H4" s="309">
        <v>11007</v>
      </c>
      <c r="I4" s="309">
        <v>9932</v>
      </c>
    </row>
    <row r="5" spans="1:9">
      <c r="A5" s="307" t="s">
        <v>206</v>
      </c>
      <c r="B5" s="308" t="s">
        <v>526</v>
      </c>
      <c r="C5" s="309">
        <v>58074</v>
      </c>
      <c r="D5" s="309">
        <v>55534</v>
      </c>
      <c r="E5" s="309">
        <v>0</v>
      </c>
      <c r="F5" s="309">
        <v>55534</v>
      </c>
      <c r="G5" s="309">
        <v>0</v>
      </c>
      <c r="H5" s="309">
        <v>0</v>
      </c>
      <c r="I5" s="309">
        <v>55534</v>
      </c>
    </row>
    <row r="6" spans="1:9">
      <c r="A6" s="307" t="s">
        <v>213</v>
      </c>
      <c r="B6" s="308" t="s">
        <v>527</v>
      </c>
      <c r="C6" s="309">
        <v>58074</v>
      </c>
      <c r="D6" s="309">
        <v>65466</v>
      </c>
      <c r="E6" s="309">
        <v>0</v>
      </c>
      <c r="F6" s="309">
        <v>65466</v>
      </c>
      <c r="G6" s="309">
        <v>0</v>
      </c>
      <c r="H6" s="309">
        <v>11007</v>
      </c>
      <c r="I6" s="309">
        <v>65466</v>
      </c>
    </row>
    <row r="7" spans="1:9">
      <c r="A7" s="307" t="s">
        <v>223</v>
      </c>
      <c r="B7" s="308" t="s">
        <v>528</v>
      </c>
      <c r="C7" s="309">
        <v>58074</v>
      </c>
      <c r="D7" s="309">
        <v>65466</v>
      </c>
      <c r="E7" s="309">
        <v>0</v>
      </c>
      <c r="F7" s="309">
        <v>65466</v>
      </c>
      <c r="G7" s="309">
        <v>0</v>
      </c>
      <c r="H7" s="309">
        <v>11007</v>
      </c>
      <c r="I7" s="309">
        <v>65466</v>
      </c>
    </row>
  </sheetData>
  <mergeCells count="1">
    <mergeCell ref="A1:I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pane ySplit="3" topLeftCell="A4" activePane="bottomLeft" state="frozen"/>
      <selection pane="bottomLeft" sqref="A1:G1"/>
    </sheetView>
  </sheetViews>
  <sheetFormatPr defaultRowHeight="12.75"/>
  <cols>
    <col min="1" max="1" width="9.5" style="298" customWidth="1"/>
    <col min="2" max="2" width="95.6640625" style="298" customWidth="1"/>
    <col min="3" max="7" width="22.33203125" style="298" customWidth="1"/>
    <col min="8" max="256" width="9.33203125" style="298"/>
    <col min="257" max="257" width="9.5" style="298" customWidth="1"/>
    <col min="258" max="258" width="95.6640625" style="298" customWidth="1"/>
    <col min="259" max="263" width="22.33203125" style="298" customWidth="1"/>
    <col min="264" max="512" width="9.33203125" style="298"/>
    <col min="513" max="513" width="9.5" style="298" customWidth="1"/>
    <col min="514" max="514" width="95.6640625" style="298" customWidth="1"/>
    <col min="515" max="519" width="22.33203125" style="298" customWidth="1"/>
    <col min="520" max="768" width="9.33203125" style="298"/>
    <col min="769" max="769" width="9.5" style="298" customWidth="1"/>
    <col min="770" max="770" width="95.6640625" style="298" customWidth="1"/>
    <col min="771" max="775" width="22.33203125" style="298" customWidth="1"/>
    <col min="776" max="1024" width="9.33203125" style="298"/>
    <col min="1025" max="1025" width="9.5" style="298" customWidth="1"/>
    <col min="1026" max="1026" width="95.6640625" style="298" customWidth="1"/>
    <col min="1027" max="1031" width="22.33203125" style="298" customWidth="1"/>
    <col min="1032" max="1280" width="9.33203125" style="298"/>
    <col min="1281" max="1281" width="9.5" style="298" customWidth="1"/>
    <col min="1282" max="1282" width="95.6640625" style="298" customWidth="1"/>
    <col min="1283" max="1287" width="22.33203125" style="298" customWidth="1"/>
    <col min="1288" max="1536" width="9.33203125" style="298"/>
    <col min="1537" max="1537" width="9.5" style="298" customWidth="1"/>
    <col min="1538" max="1538" width="95.6640625" style="298" customWidth="1"/>
    <col min="1539" max="1543" width="22.33203125" style="298" customWidth="1"/>
    <col min="1544" max="1792" width="9.33203125" style="298"/>
    <col min="1793" max="1793" width="9.5" style="298" customWidth="1"/>
    <col min="1794" max="1794" width="95.6640625" style="298" customWidth="1"/>
    <col min="1795" max="1799" width="22.33203125" style="298" customWidth="1"/>
    <col min="1800" max="2048" width="9.33203125" style="298"/>
    <col min="2049" max="2049" width="9.5" style="298" customWidth="1"/>
    <col min="2050" max="2050" width="95.6640625" style="298" customWidth="1"/>
    <col min="2051" max="2055" width="22.33203125" style="298" customWidth="1"/>
    <col min="2056" max="2304" width="9.33203125" style="298"/>
    <col min="2305" max="2305" width="9.5" style="298" customWidth="1"/>
    <col min="2306" max="2306" width="95.6640625" style="298" customWidth="1"/>
    <col min="2307" max="2311" width="22.33203125" style="298" customWidth="1"/>
    <col min="2312" max="2560" width="9.33203125" style="298"/>
    <col min="2561" max="2561" width="9.5" style="298" customWidth="1"/>
    <col min="2562" max="2562" width="95.6640625" style="298" customWidth="1"/>
    <col min="2563" max="2567" width="22.33203125" style="298" customWidth="1"/>
    <col min="2568" max="2816" width="9.33203125" style="298"/>
    <col min="2817" max="2817" width="9.5" style="298" customWidth="1"/>
    <col min="2818" max="2818" width="95.6640625" style="298" customWidth="1"/>
    <col min="2819" max="2823" width="22.33203125" style="298" customWidth="1"/>
    <col min="2824" max="3072" width="9.33203125" style="298"/>
    <col min="3073" max="3073" width="9.5" style="298" customWidth="1"/>
    <col min="3074" max="3074" width="95.6640625" style="298" customWidth="1"/>
    <col min="3075" max="3079" width="22.33203125" style="298" customWidth="1"/>
    <col min="3080" max="3328" width="9.33203125" style="298"/>
    <col min="3329" max="3329" width="9.5" style="298" customWidth="1"/>
    <col min="3330" max="3330" width="95.6640625" style="298" customWidth="1"/>
    <col min="3331" max="3335" width="22.33203125" style="298" customWidth="1"/>
    <col min="3336" max="3584" width="9.33203125" style="298"/>
    <col min="3585" max="3585" width="9.5" style="298" customWidth="1"/>
    <col min="3586" max="3586" width="95.6640625" style="298" customWidth="1"/>
    <col min="3587" max="3591" width="22.33203125" style="298" customWidth="1"/>
    <col min="3592" max="3840" width="9.33203125" style="298"/>
    <col min="3841" max="3841" width="9.5" style="298" customWidth="1"/>
    <col min="3842" max="3842" width="95.6640625" style="298" customWidth="1"/>
    <col min="3843" max="3847" width="22.33203125" style="298" customWidth="1"/>
    <col min="3848" max="4096" width="9.33203125" style="298"/>
    <col min="4097" max="4097" width="9.5" style="298" customWidth="1"/>
    <col min="4098" max="4098" width="95.6640625" style="298" customWidth="1"/>
    <col min="4099" max="4103" width="22.33203125" style="298" customWidth="1"/>
    <col min="4104" max="4352" width="9.33203125" style="298"/>
    <col min="4353" max="4353" width="9.5" style="298" customWidth="1"/>
    <col min="4354" max="4354" width="95.6640625" style="298" customWidth="1"/>
    <col min="4355" max="4359" width="22.33203125" style="298" customWidth="1"/>
    <col min="4360" max="4608" width="9.33203125" style="298"/>
    <col min="4609" max="4609" width="9.5" style="298" customWidth="1"/>
    <col min="4610" max="4610" width="95.6640625" style="298" customWidth="1"/>
    <col min="4611" max="4615" width="22.33203125" style="298" customWidth="1"/>
    <col min="4616" max="4864" width="9.33203125" style="298"/>
    <col min="4865" max="4865" width="9.5" style="298" customWidth="1"/>
    <col min="4866" max="4866" width="95.6640625" style="298" customWidth="1"/>
    <col min="4867" max="4871" width="22.33203125" style="298" customWidth="1"/>
    <col min="4872" max="5120" width="9.33203125" style="298"/>
    <col min="5121" max="5121" width="9.5" style="298" customWidth="1"/>
    <col min="5122" max="5122" width="95.6640625" style="298" customWidth="1"/>
    <col min="5123" max="5127" width="22.33203125" style="298" customWidth="1"/>
    <col min="5128" max="5376" width="9.33203125" style="298"/>
    <col min="5377" max="5377" width="9.5" style="298" customWidth="1"/>
    <col min="5378" max="5378" width="95.6640625" style="298" customWidth="1"/>
    <col min="5379" max="5383" width="22.33203125" style="298" customWidth="1"/>
    <col min="5384" max="5632" width="9.33203125" style="298"/>
    <col min="5633" max="5633" width="9.5" style="298" customWidth="1"/>
    <col min="5634" max="5634" width="95.6640625" style="298" customWidth="1"/>
    <col min="5635" max="5639" width="22.33203125" style="298" customWidth="1"/>
    <col min="5640" max="5888" width="9.33203125" style="298"/>
    <col min="5889" max="5889" width="9.5" style="298" customWidth="1"/>
    <col min="5890" max="5890" width="95.6640625" style="298" customWidth="1"/>
    <col min="5891" max="5895" width="22.33203125" style="298" customWidth="1"/>
    <col min="5896" max="6144" width="9.33203125" style="298"/>
    <col min="6145" max="6145" width="9.5" style="298" customWidth="1"/>
    <col min="6146" max="6146" width="95.6640625" style="298" customWidth="1"/>
    <col min="6147" max="6151" width="22.33203125" style="298" customWidth="1"/>
    <col min="6152" max="6400" width="9.33203125" style="298"/>
    <col min="6401" max="6401" width="9.5" style="298" customWidth="1"/>
    <col min="6402" max="6402" width="95.6640625" style="298" customWidth="1"/>
    <col min="6403" max="6407" width="22.33203125" style="298" customWidth="1"/>
    <col min="6408" max="6656" width="9.33203125" style="298"/>
    <col min="6657" max="6657" width="9.5" style="298" customWidth="1"/>
    <col min="6658" max="6658" width="95.6640625" style="298" customWidth="1"/>
    <col min="6659" max="6663" width="22.33203125" style="298" customWidth="1"/>
    <col min="6664" max="6912" width="9.33203125" style="298"/>
    <col min="6913" max="6913" width="9.5" style="298" customWidth="1"/>
    <col min="6914" max="6914" width="95.6640625" style="298" customWidth="1"/>
    <col min="6915" max="6919" width="22.33203125" style="298" customWidth="1"/>
    <col min="6920" max="7168" width="9.33203125" style="298"/>
    <col min="7169" max="7169" width="9.5" style="298" customWidth="1"/>
    <col min="7170" max="7170" width="95.6640625" style="298" customWidth="1"/>
    <col min="7171" max="7175" width="22.33203125" style="298" customWidth="1"/>
    <col min="7176" max="7424" width="9.33203125" style="298"/>
    <col min="7425" max="7425" width="9.5" style="298" customWidth="1"/>
    <col min="7426" max="7426" width="95.6640625" style="298" customWidth="1"/>
    <col min="7427" max="7431" width="22.33203125" style="298" customWidth="1"/>
    <col min="7432" max="7680" width="9.33203125" style="298"/>
    <col min="7681" max="7681" width="9.5" style="298" customWidth="1"/>
    <col min="7682" max="7682" width="95.6640625" style="298" customWidth="1"/>
    <col min="7683" max="7687" width="22.33203125" style="298" customWidth="1"/>
    <col min="7688" max="7936" width="9.33203125" style="298"/>
    <col min="7937" max="7937" width="9.5" style="298" customWidth="1"/>
    <col min="7938" max="7938" width="95.6640625" style="298" customWidth="1"/>
    <col min="7939" max="7943" width="22.33203125" style="298" customWidth="1"/>
    <col min="7944" max="8192" width="9.33203125" style="298"/>
    <col min="8193" max="8193" width="9.5" style="298" customWidth="1"/>
    <col min="8194" max="8194" width="95.6640625" style="298" customWidth="1"/>
    <col min="8195" max="8199" width="22.33203125" style="298" customWidth="1"/>
    <col min="8200" max="8448" width="9.33203125" style="298"/>
    <col min="8449" max="8449" width="9.5" style="298" customWidth="1"/>
    <col min="8450" max="8450" width="95.6640625" style="298" customWidth="1"/>
    <col min="8451" max="8455" width="22.33203125" style="298" customWidth="1"/>
    <col min="8456" max="8704" width="9.33203125" style="298"/>
    <col min="8705" max="8705" width="9.5" style="298" customWidth="1"/>
    <col min="8706" max="8706" width="95.6640625" style="298" customWidth="1"/>
    <col min="8707" max="8711" width="22.33203125" style="298" customWidth="1"/>
    <col min="8712" max="8960" width="9.33203125" style="298"/>
    <col min="8961" max="8961" width="9.5" style="298" customWidth="1"/>
    <col min="8962" max="8962" width="95.6640625" style="298" customWidth="1"/>
    <col min="8963" max="8967" width="22.33203125" style="298" customWidth="1"/>
    <col min="8968" max="9216" width="9.33203125" style="298"/>
    <col min="9217" max="9217" width="9.5" style="298" customWidth="1"/>
    <col min="9218" max="9218" width="95.6640625" style="298" customWidth="1"/>
    <col min="9219" max="9223" width="22.33203125" style="298" customWidth="1"/>
    <col min="9224" max="9472" width="9.33203125" style="298"/>
    <col min="9473" max="9473" width="9.5" style="298" customWidth="1"/>
    <col min="9474" max="9474" width="95.6640625" style="298" customWidth="1"/>
    <col min="9475" max="9479" width="22.33203125" style="298" customWidth="1"/>
    <col min="9480" max="9728" width="9.33203125" style="298"/>
    <col min="9729" max="9729" width="9.5" style="298" customWidth="1"/>
    <col min="9730" max="9730" width="95.6640625" style="298" customWidth="1"/>
    <col min="9731" max="9735" width="22.33203125" style="298" customWidth="1"/>
    <col min="9736" max="9984" width="9.33203125" style="298"/>
    <col min="9985" max="9985" width="9.5" style="298" customWidth="1"/>
    <col min="9986" max="9986" width="95.6640625" style="298" customWidth="1"/>
    <col min="9987" max="9991" width="22.33203125" style="298" customWidth="1"/>
    <col min="9992" max="10240" width="9.33203125" style="298"/>
    <col min="10241" max="10241" width="9.5" style="298" customWidth="1"/>
    <col min="10242" max="10242" width="95.6640625" style="298" customWidth="1"/>
    <col min="10243" max="10247" width="22.33203125" style="298" customWidth="1"/>
    <col min="10248" max="10496" width="9.33203125" style="298"/>
    <col min="10497" max="10497" width="9.5" style="298" customWidth="1"/>
    <col min="10498" max="10498" width="95.6640625" style="298" customWidth="1"/>
    <col min="10499" max="10503" width="22.33203125" style="298" customWidth="1"/>
    <col min="10504" max="10752" width="9.33203125" style="298"/>
    <col min="10753" max="10753" width="9.5" style="298" customWidth="1"/>
    <col min="10754" max="10754" width="95.6640625" style="298" customWidth="1"/>
    <col min="10755" max="10759" width="22.33203125" style="298" customWidth="1"/>
    <col min="10760" max="11008" width="9.33203125" style="298"/>
    <col min="11009" max="11009" width="9.5" style="298" customWidth="1"/>
    <col min="11010" max="11010" width="95.6640625" style="298" customWidth="1"/>
    <col min="11011" max="11015" width="22.33203125" style="298" customWidth="1"/>
    <col min="11016" max="11264" width="9.33203125" style="298"/>
    <col min="11265" max="11265" width="9.5" style="298" customWidth="1"/>
    <col min="11266" max="11266" width="95.6640625" style="298" customWidth="1"/>
    <col min="11267" max="11271" width="22.33203125" style="298" customWidth="1"/>
    <col min="11272" max="11520" width="9.33203125" style="298"/>
    <col min="11521" max="11521" width="9.5" style="298" customWidth="1"/>
    <col min="11522" max="11522" width="95.6640625" style="298" customWidth="1"/>
    <col min="11523" max="11527" width="22.33203125" style="298" customWidth="1"/>
    <col min="11528" max="11776" width="9.33203125" style="298"/>
    <col min="11777" max="11777" width="9.5" style="298" customWidth="1"/>
    <col min="11778" max="11778" width="95.6640625" style="298" customWidth="1"/>
    <col min="11779" max="11783" width="22.33203125" style="298" customWidth="1"/>
    <col min="11784" max="12032" width="9.33203125" style="298"/>
    <col min="12033" max="12033" width="9.5" style="298" customWidth="1"/>
    <col min="12034" max="12034" width="95.6640625" style="298" customWidth="1"/>
    <col min="12035" max="12039" width="22.33203125" style="298" customWidth="1"/>
    <col min="12040" max="12288" width="9.33203125" style="298"/>
    <col min="12289" max="12289" width="9.5" style="298" customWidth="1"/>
    <col min="12290" max="12290" width="95.6640625" style="298" customWidth="1"/>
    <col min="12291" max="12295" width="22.33203125" style="298" customWidth="1"/>
    <col min="12296" max="12544" width="9.33203125" style="298"/>
    <col min="12545" max="12545" width="9.5" style="298" customWidth="1"/>
    <col min="12546" max="12546" width="95.6640625" style="298" customWidth="1"/>
    <col min="12547" max="12551" width="22.33203125" style="298" customWidth="1"/>
    <col min="12552" max="12800" width="9.33203125" style="298"/>
    <col min="12801" max="12801" width="9.5" style="298" customWidth="1"/>
    <col min="12802" max="12802" width="95.6640625" style="298" customWidth="1"/>
    <col min="12803" max="12807" width="22.33203125" style="298" customWidth="1"/>
    <col min="12808" max="13056" width="9.33203125" style="298"/>
    <col min="13057" max="13057" width="9.5" style="298" customWidth="1"/>
    <col min="13058" max="13058" width="95.6640625" style="298" customWidth="1"/>
    <col min="13059" max="13063" width="22.33203125" style="298" customWidth="1"/>
    <col min="13064" max="13312" width="9.33203125" style="298"/>
    <col min="13313" max="13313" width="9.5" style="298" customWidth="1"/>
    <col min="13314" max="13314" width="95.6640625" style="298" customWidth="1"/>
    <col min="13315" max="13319" width="22.33203125" style="298" customWidth="1"/>
    <col min="13320" max="13568" width="9.33203125" style="298"/>
    <col min="13569" max="13569" width="9.5" style="298" customWidth="1"/>
    <col min="13570" max="13570" width="95.6640625" style="298" customWidth="1"/>
    <col min="13571" max="13575" width="22.33203125" style="298" customWidth="1"/>
    <col min="13576" max="13824" width="9.33203125" style="298"/>
    <col min="13825" max="13825" width="9.5" style="298" customWidth="1"/>
    <col min="13826" max="13826" width="95.6640625" style="298" customWidth="1"/>
    <col min="13827" max="13831" width="22.33203125" style="298" customWidth="1"/>
    <col min="13832" max="14080" width="9.33203125" style="298"/>
    <col min="14081" max="14081" width="9.5" style="298" customWidth="1"/>
    <col min="14082" max="14082" width="95.6640625" style="298" customWidth="1"/>
    <col min="14083" max="14087" width="22.33203125" style="298" customWidth="1"/>
    <col min="14088" max="14336" width="9.33203125" style="298"/>
    <col min="14337" max="14337" width="9.5" style="298" customWidth="1"/>
    <col min="14338" max="14338" width="95.6640625" style="298" customWidth="1"/>
    <col min="14339" max="14343" width="22.33203125" style="298" customWidth="1"/>
    <col min="14344" max="14592" width="9.33203125" style="298"/>
    <col min="14593" max="14593" width="9.5" style="298" customWidth="1"/>
    <col min="14594" max="14594" width="95.6640625" style="298" customWidth="1"/>
    <col min="14595" max="14599" width="22.33203125" style="298" customWidth="1"/>
    <col min="14600" max="14848" width="9.33203125" style="298"/>
    <col min="14849" max="14849" width="9.5" style="298" customWidth="1"/>
    <col min="14850" max="14850" width="95.6640625" style="298" customWidth="1"/>
    <col min="14851" max="14855" width="22.33203125" style="298" customWidth="1"/>
    <col min="14856" max="15104" width="9.33203125" style="298"/>
    <col min="15105" max="15105" width="9.5" style="298" customWidth="1"/>
    <col min="15106" max="15106" width="95.6640625" style="298" customWidth="1"/>
    <col min="15107" max="15111" width="22.33203125" style="298" customWidth="1"/>
    <col min="15112" max="15360" width="9.33203125" style="298"/>
    <col min="15361" max="15361" width="9.5" style="298" customWidth="1"/>
    <col min="15362" max="15362" width="95.6640625" style="298" customWidth="1"/>
    <col min="15363" max="15367" width="22.33203125" style="298" customWidth="1"/>
    <col min="15368" max="15616" width="9.33203125" style="298"/>
    <col min="15617" max="15617" width="9.5" style="298" customWidth="1"/>
    <col min="15618" max="15618" width="95.6640625" style="298" customWidth="1"/>
    <col min="15619" max="15623" width="22.33203125" style="298" customWidth="1"/>
    <col min="15624" max="15872" width="9.33203125" style="298"/>
    <col min="15873" max="15873" width="9.5" style="298" customWidth="1"/>
    <col min="15874" max="15874" width="95.6640625" style="298" customWidth="1"/>
    <col min="15875" max="15879" width="22.33203125" style="298" customWidth="1"/>
    <col min="15880" max="16128" width="9.33203125" style="298"/>
    <col min="16129" max="16129" width="9.5" style="298" customWidth="1"/>
    <col min="16130" max="16130" width="95.6640625" style="298" customWidth="1"/>
    <col min="16131" max="16135" width="22.33203125" style="298" customWidth="1"/>
    <col min="16136" max="16384" width="9.33203125" style="298"/>
  </cols>
  <sheetData>
    <row r="1" spans="1:7">
      <c r="A1" s="468" t="s">
        <v>529</v>
      </c>
      <c r="B1" s="469"/>
      <c r="C1" s="469"/>
      <c r="D1" s="469"/>
      <c r="E1" s="469"/>
      <c r="F1" s="469"/>
      <c r="G1" s="469"/>
    </row>
    <row r="2" spans="1:7" ht="60">
      <c r="A2" s="306" t="s">
        <v>236</v>
      </c>
      <c r="B2" s="306" t="s">
        <v>57</v>
      </c>
      <c r="C2" s="306" t="s">
        <v>340</v>
      </c>
      <c r="D2" s="306" t="s">
        <v>341</v>
      </c>
      <c r="E2" s="306" t="s">
        <v>530</v>
      </c>
      <c r="F2" s="306" t="s">
        <v>506</v>
      </c>
      <c r="G2" s="306" t="s">
        <v>342</v>
      </c>
    </row>
    <row r="3" spans="1:7" ht="15">
      <c r="A3" s="306">
        <v>2</v>
      </c>
      <c r="B3" s="306">
        <v>3</v>
      </c>
      <c r="C3" s="306">
        <v>4</v>
      </c>
      <c r="D3" s="306">
        <v>5</v>
      </c>
      <c r="E3" s="306">
        <v>6</v>
      </c>
      <c r="F3" s="306">
        <v>7</v>
      </c>
      <c r="G3" s="306">
        <v>8</v>
      </c>
    </row>
    <row r="4" spans="1:7">
      <c r="A4" s="307" t="s">
        <v>196</v>
      </c>
      <c r="B4" s="308" t="s">
        <v>531</v>
      </c>
      <c r="C4" s="309">
        <v>79000</v>
      </c>
      <c r="D4" s="309">
        <v>87206</v>
      </c>
      <c r="E4" s="309">
        <v>87206</v>
      </c>
      <c r="F4" s="309">
        <v>0</v>
      </c>
      <c r="G4" s="309">
        <v>87206</v>
      </c>
    </row>
    <row r="5" spans="1:7">
      <c r="A5" s="307" t="s">
        <v>198</v>
      </c>
      <c r="B5" s="308" t="s">
        <v>532</v>
      </c>
      <c r="C5" s="309">
        <v>79000</v>
      </c>
      <c r="D5" s="309">
        <v>87206</v>
      </c>
      <c r="E5" s="309">
        <v>87206</v>
      </c>
      <c r="F5" s="309">
        <v>0</v>
      </c>
      <c r="G5" s="309">
        <v>87206</v>
      </c>
    </row>
    <row r="6" spans="1:7">
      <c r="A6" s="307" t="s">
        <v>199</v>
      </c>
      <c r="B6" s="308" t="s">
        <v>533</v>
      </c>
      <c r="C6" s="309">
        <v>0</v>
      </c>
      <c r="D6" s="309">
        <v>11007</v>
      </c>
      <c r="E6" s="309">
        <v>11007</v>
      </c>
      <c r="F6" s="309">
        <v>0</v>
      </c>
      <c r="G6" s="309">
        <v>11007</v>
      </c>
    </row>
    <row r="7" spans="1:7">
      <c r="A7" s="307" t="s">
        <v>201</v>
      </c>
      <c r="B7" s="308" t="s">
        <v>534</v>
      </c>
      <c r="C7" s="309">
        <v>58074</v>
      </c>
      <c r="D7" s="309">
        <v>55534</v>
      </c>
      <c r="E7" s="309">
        <v>55534</v>
      </c>
      <c r="F7" s="309">
        <v>0</v>
      </c>
      <c r="G7" s="309">
        <v>55534</v>
      </c>
    </row>
    <row r="8" spans="1:7">
      <c r="A8" s="307" t="s">
        <v>207</v>
      </c>
      <c r="B8" s="308" t="s">
        <v>535</v>
      </c>
      <c r="C8" s="309">
        <v>137074</v>
      </c>
      <c r="D8" s="309">
        <v>153747</v>
      </c>
      <c r="E8" s="309">
        <v>153747</v>
      </c>
      <c r="F8" s="309">
        <v>0</v>
      </c>
      <c r="G8" s="309">
        <v>153747</v>
      </c>
    </row>
    <row r="9" spans="1:7">
      <c r="A9" s="307" t="s">
        <v>215</v>
      </c>
      <c r="B9" s="308" t="s">
        <v>536</v>
      </c>
      <c r="C9" s="309">
        <v>137074</v>
      </c>
      <c r="D9" s="309">
        <v>153747</v>
      </c>
      <c r="E9" s="309">
        <v>153747</v>
      </c>
      <c r="F9" s="309">
        <v>0</v>
      </c>
      <c r="G9" s="309">
        <v>153747</v>
      </c>
    </row>
  </sheetData>
  <mergeCells count="1">
    <mergeCell ref="A1:G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pane ySplit="3" topLeftCell="A4" activePane="bottomLeft" state="frozen"/>
      <selection pane="bottomLeft" activeCell="A4" sqref="A4:A59"/>
    </sheetView>
  </sheetViews>
  <sheetFormatPr defaultRowHeight="12.75"/>
  <cols>
    <col min="1" max="1" width="9.5" style="313" customWidth="1"/>
    <col min="2" max="2" width="95.6640625" style="313" customWidth="1"/>
    <col min="3" max="5" width="22.33203125" style="313" customWidth="1"/>
    <col min="6" max="16384" width="9.33203125" style="313"/>
  </cols>
  <sheetData>
    <row r="1" spans="1:5">
      <c r="A1" s="470" t="s">
        <v>537</v>
      </c>
      <c r="B1" s="469"/>
      <c r="C1" s="469"/>
      <c r="D1" s="469"/>
      <c r="E1" s="469"/>
    </row>
    <row r="2" spans="1:5" ht="15">
      <c r="A2" s="324" t="s">
        <v>236</v>
      </c>
      <c r="B2" s="324" t="s">
        <v>57</v>
      </c>
      <c r="C2" s="324" t="s">
        <v>237</v>
      </c>
      <c r="D2" s="324" t="s">
        <v>538</v>
      </c>
      <c r="E2" s="324" t="s">
        <v>239</v>
      </c>
    </row>
    <row r="3" spans="1:5" ht="15">
      <c r="A3" s="324">
        <v>1</v>
      </c>
      <c r="B3" s="324">
        <v>2</v>
      </c>
      <c r="C3" s="324">
        <v>3</v>
      </c>
      <c r="D3" s="324">
        <v>4</v>
      </c>
      <c r="E3" s="324">
        <v>5</v>
      </c>
    </row>
    <row r="4" spans="1:5">
      <c r="A4" s="325" t="s">
        <v>146</v>
      </c>
      <c r="B4" s="326" t="s">
        <v>539</v>
      </c>
      <c r="C4" s="327">
        <v>450</v>
      </c>
      <c r="D4" s="327">
        <v>-37</v>
      </c>
      <c r="E4" s="327">
        <v>413</v>
      </c>
    </row>
    <row r="5" spans="1:5">
      <c r="A5" s="328" t="s">
        <v>147</v>
      </c>
      <c r="B5" s="329" t="s">
        <v>540</v>
      </c>
      <c r="C5" s="330">
        <v>450</v>
      </c>
      <c r="D5" s="330">
        <v>-37</v>
      </c>
      <c r="E5" s="330">
        <v>413</v>
      </c>
    </row>
    <row r="6" spans="1:5">
      <c r="A6" s="325" t="s">
        <v>148</v>
      </c>
      <c r="B6" s="326" t="s">
        <v>541</v>
      </c>
      <c r="C6" s="327">
        <v>1418648</v>
      </c>
      <c r="D6" s="327">
        <v>-22911</v>
      </c>
      <c r="E6" s="327">
        <v>1395737</v>
      </c>
    </row>
    <row r="7" spans="1:5">
      <c r="A7" s="325" t="s">
        <v>190</v>
      </c>
      <c r="B7" s="326" t="s">
        <v>542</v>
      </c>
      <c r="C7" s="327">
        <v>32034</v>
      </c>
      <c r="D7" s="327">
        <v>-52</v>
      </c>
      <c r="E7" s="327">
        <v>31982</v>
      </c>
    </row>
    <row r="8" spans="1:5">
      <c r="A8" s="325" t="s">
        <v>192</v>
      </c>
      <c r="B8" s="326" t="s">
        <v>543</v>
      </c>
      <c r="C8" s="327">
        <v>0</v>
      </c>
      <c r="D8" s="327">
        <v>800</v>
      </c>
      <c r="E8" s="327">
        <v>800</v>
      </c>
    </row>
    <row r="9" spans="1:5">
      <c r="A9" s="328" t="s">
        <v>194</v>
      </c>
      <c r="B9" s="329" t="s">
        <v>544</v>
      </c>
      <c r="C9" s="330">
        <v>1450682</v>
      </c>
      <c r="D9" s="330">
        <v>-22163</v>
      </c>
      <c r="E9" s="330">
        <v>1428519</v>
      </c>
    </row>
    <row r="10" spans="1:5">
      <c r="A10" s="325" t="s">
        <v>195</v>
      </c>
      <c r="B10" s="326" t="s">
        <v>545</v>
      </c>
      <c r="C10" s="327">
        <v>18950</v>
      </c>
      <c r="D10" s="327">
        <v>0</v>
      </c>
      <c r="E10" s="327">
        <v>18950</v>
      </c>
    </row>
    <row r="11" spans="1:5">
      <c r="A11" s="325" t="s">
        <v>197</v>
      </c>
      <c r="B11" s="326" t="s">
        <v>546</v>
      </c>
      <c r="C11" s="327">
        <v>18950</v>
      </c>
      <c r="D11" s="327">
        <v>0</v>
      </c>
      <c r="E11" s="327">
        <v>18950</v>
      </c>
    </row>
    <row r="12" spans="1:5">
      <c r="A12" s="328" t="s">
        <v>205</v>
      </c>
      <c r="B12" s="329" t="s">
        <v>547</v>
      </c>
      <c r="C12" s="330">
        <v>18950</v>
      </c>
      <c r="D12" s="330">
        <v>0</v>
      </c>
      <c r="E12" s="330">
        <v>18950</v>
      </c>
    </row>
    <row r="13" spans="1:5">
      <c r="A13" s="325" t="s">
        <v>206</v>
      </c>
      <c r="B13" s="326" t="s">
        <v>548</v>
      </c>
      <c r="C13" s="327">
        <v>196669</v>
      </c>
      <c r="D13" s="327">
        <v>-9516</v>
      </c>
      <c r="E13" s="327">
        <v>187153</v>
      </c>
    </row>
    <row r="14" spans="1:5">
      <c r="A14" s="325" t="s">
        <v>208</v>
      </c>
      <c r="B14" s="326" t="s">
        <v>549</v>
      </c>
      <c r="C14" s="327">
        <v>196669</v>
      </c>
      <c r="D14" s="327">
        <v>-9516</v>
      </c>
      <c r="E14" s="327">
        <v>187153</v>
      </c>
    </row>
    <row r="15" spans="1:5">
      <c r="A15" s="328" t="s">
        <v>211</v>
      </c>
      <c r="B15" s="329" t="s">
        <v>550</v>
      </c>
      <c r="C15" s="330">
        <v>196669</v>
      </c>
      <c r="D15" s="330">
        <v>-9516</v>
      </c>
      <c r="E15" s="330">
        <v>187153</v>
      </c>
    </row>
    <row r="16" spans="1:5">
      <c r="A16" s="328" t="s">
        <v>212</v>
      </c>
      <c r="B16" s="329" t="s">
        <v>551</v>
      </c>
      <c r="C16" s="330">
        <v>1666751</v>
      </c>
      <c r="D16" s="330">
        <v>-31716</v>
      </c>
      <c r="E16" s="330">
        <v>1635035</v>
      </c>
    </row>
    <row r="17" spans="1:5">
      <c r="A17" s="325" t="s">
        <v>245</v>
      </c>
      <c r="B17" s="326" t="s">
        <v>552</v>
      </c>
      <c r="C17" s="327">
        <v>193</v>
      </c>
      <c r="D17" s="327">
        <v>327</v>
      </c>
      <c r="E17" s="327">
        <v>520</v>
      </c>
    </row>
    <row r="18" spans="1:5">
      <c r="A18" s="328" t="s">
        <v>248</v>
      </c>
      <c r="B18" s="329" t="s">
        <v>553</v>
      </c>
      <c r="C18" s="330">
        <v>193</v>
      </c>
      <c r="D18" s="330">
        <v>327</v>
      </c>
      <c r="E18" s="330">
        <v>520</v>
      </c>
    </row>
    <row r="19" spans="1:5">
      <c r="A19" s="325" t="s">
        <v>249</v>
      </c>
      <c r="B19" s="326" t="s">
        <v>554</v>
      </c>
      <c r="C19" s="327">
        <v>79091</v>
      </c>
      <c r="D19" s="327">
        <v>-39938</v>
      </c>
      <c r="E19" s="327">
        <v>39153</v>
      </c>
    </row>
    <row r="20" spans="1:5">
      <c r="A20" s="328" t="s">
        <v>250</v>
      </c>
      <c r="B20" s="329" t="s">
        <v>555</v>
      </c>
      <c r="C20" s="330">
        <v>79091</v>
      </c>
      <c r="D20" s="330">
        <v>-39938</v>
      </c>
      <c r="E20" s="330">
        <v>39153</v>
      </c>
    </row>
    <row r="21" spans="1:5">
      <c r="A21" s="328" t="s">
        <v>251</v>
      </c>
      <c r="B21" s="329" t="s">
        <v>556</v>
      </c>
      <c r="C21" s="330">
        <v>79284</v>
      </c>
      <c r="D21" s="330">
        <v>-39611</v>
      </c>
      <c r="E21" s="330">
        <v>39673</v>
      </c>
    </row>
    <row r="22" spans="1:5">
      <c r="A22" s="325" t="s">
        <v>255</v>
      </c>
      <c r="B22" s="326" t="s">
        <v>557</v>
      </c>
      <c r="C22" s="327">
        <v>5383</v>
      </c>
      <c r="D22" s="327">
        <v>-417</v>
      </c>
      <c r="E22" s="327">
        <v>4966</v>
      </c>
    </row>
    <row r="23" spans="1:5">
      <c r="A23" s="325" t="s">
        <v>256</v>
      </c>
      <c r="B23" s="326" t="s">
        <v>558</v>
      </c>
      <c r="C23" s="327">
        <v>4313</v>
      </c>
      <c r="D23" s="327">
        <v>-735</v>
      </c>
      <c r="E23" s="327">
        <v>3578</v>
      </c>
    </row>
    <row r="24" spans="1:5">
      <c r="A24" s="325" t="s">
        <v>257</v>
      </c>
      <c r="B24" s="326" t="s">
        <v>559</v>
      </c>
      <c r="C24" s="327">
        <v>1070</v>
      </c>
      <c r="D24" s="327">
        <v>318</v>
      </c>
      <c r="E24" s="327">
        <v>1388</v>
      </c>
    </row>
    <row r="25" spans="1:5">
      <c r="A25" s="325" t="s">
        <v>258</v>
      </c>
      <c r="B25" s="326" t="s">
        <v>560</v>
      </c>
      <c r="C25" s="327">
        <v>0</v>
      </c>
      <c r="D25" s="327">
        <v>410</v>
      </c>
      <c r="E25" s="327">
        <v>410</v>
      </c>
    </row>
    <row r="26" spans="1:5" ht="25.5">
      <c r="A26" s="325" t="s">
        <v>259</v>
      </c>
      <c r="B26" s="326" t="s">
        <v>561</v>
      </c>
      <c r="C26" s="327">
        <v>0</v>
      </c>
      <c r="D26" s="327">
        <v>311</v>
      </c>
      <c r="E26" s="327">
        <v>311</v>
      </c>
    </row>
    <row r="27" spans="1:5">
      <c r="A27" s="325" t="s">
        <v>260</v>
      </c>
      <c r="B27" s="326" t="s">
        <v>562</v>
      </c>
      <c r="C27" s="327">
        <v>0</v>
      </c>
      <c r="D27" s="327">
        <v>12</v>
      </c>
      <c r="E27" s="327">
        <v>12</v>
      </c>
    </row>
    <row r="28" spans="1:5" ht="25.5">
      <c r="A28" s="325" t="s">
        <v>262</v>
      </c>
      <c r="B28" s="326" t="s">
        <v>563</v>
      </c>
      <c r="C28" s="327">
        <v>0</v>
      </c>
      <c r="D28" s="327">
        <v>87</v>
      </c>
      <c r="E28" s="327">
        <v>87</v>
      </c>
    </row>
    <row r="29" spans="1:5">
      <c r="A29" s="328" t="s">
        <v>268</v>
      </c>
      <c r="B29" s="329" t="s">
        <v>564</v>
      </c>
      <c r="C29" s="330">
        <v>5383</v>
      </c>
      <c r="D29" s="330">
        <v>-7</v>
      </c>
      <c r="E29" s="330">
        <v>5376</v>
      </c>
    </row>
    <row r="30" spans="1:5">
      <c r="A30" s="325" t="s">
        <v>283</v>
      </c>
      <c r="B30" s="326" t="s">
        <v>565</v>
      </c>
      <c r="C30" s="327">
        <v>0</v>
      </c>
      <c r="D30" s="327">
        <v>263</v>
      </c>
      <c r="E30" s="327">
        <v>263</v>
      </c>
    </row>
    <row r="31" spans="1:5">
      <c r="A31" s="325" t="s">
        <v>285</v>
      </c>
      <c r="B31" s="326" t="s">
        <v>566</v>
      </c>
      <c r="C31" s="327">
        <v>0</v>
      </c>
      <c r="D31" s="327">
        <v>180</v>
      </c>
      <c r="E31" s="327">
        <v>180</v>
      </c>
    </row>
    <row r="32" spans="1:5">
      <c r="A32" s="325" t="s">
        <v>286</v>
      </c>
      <c r="B32" s="326" t="s">
        <v>567</v>
      </c>
      <c r="C32" s="327">
        <v>0</v>
      </c>
      <c r="D32" s="327">
        <v>83</v>
      </c>
      <c r="E32" s="327">
        <v>83</v>
      </c>
    </row>
    <row r="33" spans="1:5">
      <c r="A33" s="325" t="s">
        <v>288</v>
      </c>
      <c r="B33" s="326" t="s">
        <v>568</v>
      </c>
      <c r="C33" s="327">
        <v>550</v>
      </c>
      <c r="D33" s="327">
        <v>0</v>
      </c>
      <c r="E33" s="327">
        <v>550</v>
      </c>
    </row>
    <row r="34" spans="1:5">
      <c r="A34" s="328" t="s">
        <v>410</v>
      </c>
      <c r="B34" s="329" t="s">
        <v>569</v>
      </c>
      <c r="C34" s="330">
        <v>550</v>
      </c>
      <c r="D34" s="330">
        <v>263</v>
      </c>
      <c r="E34" s="330">
        <v>813</v>
      </c>
    </row>
    <row r="35" spans="1:5">
      <c r="A35" s="328" t="s">
        <v>411</v>
      </c>
      <c r="B35" s="329" t="s">
        <v>570</v>
      </c>
      <c r="C35" s="330">
        <v>5933</v>
      </c>
      <c r="D35" s="330">
        <v>256</v>
      </c>
      <c r="E35" s="330">
        <v>6189</v>
      </c>
    </row>
    <row r="36" spans="1:5">
      <c r="A36" s="325" t="s">
        <v>412</v>
      </c>
      <c r="B36" s="326" t="s">
        <v>571</v>
      </c>
      <c r="C36" s="327">
        <v>9724</v>
      </c>
      <c r="D36" s="327">
        <v>3710</v>
      </c>
      <c r="E36" s="327">
        <v>13434</v>
      </c>
    </row>
    <row r="37" spans="1:5">
      <c r="A37" s="328" t="s">
        <v>413</v>
      </c>
      <c r="B37" s="329" t="s">
        <v>572</v>
      </c>
      <c r="C37" s="330">
        <v>9724</v>
      </c>
      <c r="D37" s="330">
        <v>3710</v>
      </c>
      <c r="E37" s="330">
        <v>13434</v>
      </c>
    </row>
    <row r="38" spans="1:5">
      <c r="A38" s="325" t="s">
        <v>414</v>
      </c>
      <c r="B38" s="326" t="s">
        <v>573</v>
      </c>
      <c r="C38" s="327">
        <v>5501</v>
      </c>
      <c r="D38" s="327">
        <v>-1728</v>
      </c>
      <c r="E38" s="327">
        <v>3773</v>
      </c>
    </row>
    <row r="39" spans="1:5">
      <c r="A39" s="325" t="s">
        <v>415</v>
      </c>
      <c r="B39" s="326" t="s">
        <v>574</v>
      </c>
      <c r="C39" s="327">
        <v>269</v>
      </c>
      <c r="D39" s="327">
        <v>61</v>
      </c>
      <c r="E39" s="327">
        <v>330</v>
      </c>
    </row>
    <row r="40" spans="1:5">
      <c r="A40" s="328" t="s">
        <v>416</v>
      </c>
      <c r="B40" s="329" t="s">
        <v>575</v>
      </c>
      <c r="C40" s="330">
        <v>5770</v>
      </c>
      <c r="D40" s="330">
        <v>-1667</v>
      </c>
      <c r="E40" s="330">
        <v>4103</v>
      </c>
    </row>
    <row r="41" spans="1:5">
      <c r="A41" s="328" t="s">
        <v>417</v>
      </c>
      <c r="B41" s="329" t="s">
        <v>576</v>
      </c>
      <c r="C41" s="330">
        <v>1767462</v>
      </c>
      <c r="D41" s="330">
        <v>-69028</v>
      </c>
      <c r="E41" s="330">
        <v>1698434</v>
      </c>
    </row>
    <row r="42" spans="1:5">
      <c r="A42" s="325" t="s">
        <v>418</v>
      </c>
      <c r="B42" s="326" t="s">
        <v>577</v>
      </c>
      <c r="C42" s="327">
        <v>2304031</v>
      </c>
      <c r="D42" s="327">
        <v>0</v>
      </c>
      <c r="E42" s="327">
        <v>2304031</v>
      </c>
    </row>
    <row r="43" spans="1:5">
      <c r="A43" s="325" t="s">
        <v>420</v>
      </c>
      <c r="B43" s="326" t="s">
        <v>578</v>
      </c>
      <c r="C43" s="327">
        <v>42120</v>
      </c>
      <c r="D43" s="327">
        <v>0</v>
      </c>
      <c r="E43" s="327">
        <v>42120</v>
      </c>
    </row>
    <row r="44" spans="1:5">
      <c r="A44" s="325" t="s">
        <v>421</v>
      </c>
      <c r="B44" s="326" t="s">
        <v>579</v>
      </c>
      <c r="C44" s="327">
        <v>-633114</v>
      </c>
      <c r="D44" s="327">
        <v>-9874</v>
      </c>
      <c r="E44" s="327">
        <v>-642988</v>
      </c>
    </row>
    <row r="45" spans="1:5">
      <c r="A45" s="325" t="s">
        <v>422</v>
      </c>
      <c r="B45" s="326" t="s">
        <v>580</v>
      </c>
      <c r="C45" s="327">
        <v>-9874</v>
      </c>
      <c r="D45" s="327">
        <v>-22603</v>
      </c>
      <c r="E45" s="327">
        <v>-32477</v>
      </c>
    </row>
    <row r="46" spans="1:5">
      <c r="A46" s="328" t="s">
        <v>423</v>
      </c>
      <c r="B46" s="329" t="s">
        <v>581</v>
      </c>
      <c r="C46" s="330">
        <v>1703163</v>
      </c>
      <c r="D46" s="330">
        <v>-32477</v>
      </c>
      <c r="E46" s="330">
        <v>1670686</v>
      </c>
    </row>
    <row r="47" spans="1:5">
      <c r="A47" s="325" t="s">
        <v>424</v>
      </c>
      <c r="B47" s="326" t="s">
        <v>582</v>
      </c>
      <c r="C47" s="327">
        <v>3459</v>
      </c>
      <c r="D47" s="327">
        <v>-3459</v>
      </c>
      <c r="E47" s="327">
        <v>0</v>
      </c>
    </row>
    <row r="48" spans="1:5" ht="25.5">
      <c r="A48" s="325" t="s">
        <v>425</v>
      </c>
      <c r="B48" s="326" t="s">
        <v>583</v>
      </c>
      <c r="C48" s="327">
        <v>95</v>
      </c>
      <c r="D48" s="327">
        <v>-95</v>
      </c>
      <c r="E48" s="327">
        <v>0</v>
      </c>
    </row>
    <row r="49" spans="1:5">
      <c r="A49" s="328" t="s">
        <v>437</v>
      </c>
      <c r="B49" s="329" t="s">
        <v>584</v>
      </c>
      <c r="C49" s="330">
        <v>3554</v>
      </c>
      <c r="D49" s="330">
        <v>-3554</v>
      </c>
      <c r="E49" s="330">
        <v>0</v>
      </c>
    </row>
    <row r="50" spans="1:5" ht="25.5">
      <c r="A50" s="325" t="s">
        <v>450</v>
      </c>
      <c r="B50" s="326" t="s">
        <v>585</v>
      </c>
      <c r="C50" s="327">
        <v>9932</v>
      </c>
      <c r="D50" s="327">
        <v>1075</v>
      </c>
      <c r="E50" s="327">
        <v>11007</v>
      </c>
    </row>
    <row r="51" spans="1:5">
      <c r="A51" s="328" t="s">
        <v>453</v>
      </c>
      <c r="B51" s="329" t="s">
        <v>586</v>
      </c>
      <c r="C51" s="330">
        <v>9932</v>
      </c>
      <c r="D51" s="330">
        <v>1075</v>
      </c>
      <c r="E51" s="330">
        <v>11007</v>
      </c>
    </row>
    <row r="52" spans="1:5">
      <c r="A52" s="325" t="s">
        <v>454</v>
      </c>
      <c r="B52" s="326" t="s">
        <v>587</v>
      </c>
      <c r="C52" s="327">
        <v>3737</v>
      </c>
      <c r="D52" s="327">
        <v>-2605</v>
      </c>
      <c r="E52" s="327">
        <v>1132</v>
      </c>
    </row>
    <row r="53" spans="1:5">
      <c r="A53" s="325" t="s">
        <v>455</v>
      </c>
      <c r="B53" s="326" t="s">
        <v>588</v>
      </c>
      <c r="C53" s="327">
        <v>3737</v>
      </c>
      <c r="D53" s="327">
        <v>-2605</v>
      </c>
      <c r="E53" s="327">
        <v>1132</v>
      </c>
    </row>
    <row r="54" spans="1:5">
      <c r="A54" s="328" t="s">
        <v>456</v>
      </c>
      <c r="B54" s="329" t="s">
        <v>589</v>
      </c>
      <c r="C54" s="330">
        <v>3737</v>
      </c>
      <c r="D54" s="330">
        <v>-2605</v>
      </c>
      <c r="E54" s="330">
        <v>1132</v>
      </c>
    </row>
    <row r="55" spans="1:5">
      <c r="A55" s="328" t="s">
        <v>457</v>
      </c>
      <c r="B55" s="329" t="s">
        <v>590</v>
      </c>
      <c r="C55" s="330">
        <v>17223</v>
      </c>
      <c r="D55" s="330">
        <v>-5084</v>
      </c>
      <c r="E55" s="330">
        <v>12139</v>
      </c>
    </row>
    <row r="56" spans="1:5">
      <c r="A56" s="325" t="s">
        <v>458</v>
      </c>
      <c r="B56" s="326" t="s">
        <v>591</v>
      </c>
      <c r="C56" s="327">
        <v>20704</v>
      </c>
      <c r="D56" s="327">
        <v>-5095</v>
      </c>
      <c r="E56" s="327">
        <v>15609</v>
      </c>
    </row>
    <row r="57" spans="1:5">
      <c r="A57" s="325" t="s">
        <v>459</v>
      </c>
      <c r="B57" s="326" t="s">
        <v>592</v>
      </c>
      <c r="C57" s="327">
        <v>26372</v>
      </c>
      <c r="D57" s="327">
        <v>-26372</v>
      </c>
      <c r="E57" s="327">
        <v>0</v>
      </c>
    </row>
    <row r="58" spans="1:5">
      <c r="A58" s="328" t="s">
        <v>460</v>
      </c>
      <c r="B58" s="329" t="s">
        <v>593</v>
      </c>
      <c r="C58" s="330">
        <v>47076</v>
      </c>
      <c r="D58" s="330">
        <v>-31467</v>
      </c>
      <c r="E58" s="330">
        <v>15609</v>
      </c>
    </row>
    <row r="59" spans="1:5">
      <c r="A59" s="328" t="s">
        <v>461</v>
      </c>
      <c r="B59" s="329" t="s">
        <v>594</v>
      </c>
      <c r="C59" s="330">
        <v>1767462</v>
      </c>
      <c r="D59" s="330">
        <v>-69028</v>
      </c>
      <c r="E59" s="330">
        <v>1698434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pane ySplit="3" topLeftCell="A4" activePane="bottomLeft" state="frozen"/>
      <selection pane="bottomLeft" activeCell="B33" sqref="B33"/>
    </sheetView>
  </sheetViews>
  <sheetFormatPr defaultRowHeight="12.75"/>
  <cols>
    <col min="1" max="1" width="9.5" style="314" customWidth="1"/>
    <col min="2" max="2" width="95.6640625" style="314" customWidth="1"/>
    <col min="3" max="5" width="22.33203125" style="314" customWidth="1"/>
    <col min="6" max="16384" width="9.33203125" style="314"/>
  </cols>
  <sheetData>
    <row r="1" spans="1:5">
      <c r="A1" s="470" t="s">
        <v>598</v>
      </c>
      <c r="B1" s="469"/>
      <c r="C1" s="469"/>
      <c r="D1" s="469"/>
      <c r="E1" s="469"/>
    </row>
    <row r="2" spans="1:5" ht="30">
      <c r="A2" s="324" t="s">
        <v>236</v>
      </c>
      <c r="B2" s="324" t="s">
        <v>57</v>
      </c>
      <c r="C2" s="324" t="s">
        <v>599</v>
      </c>
      <c r="D2" s="324" t="s">
        <v>600</v>
      </c>
      <c r="E2" s="324" t="s">
        <v>601</v>
      </c>
    </row>
    <row r="3" spans="1:5" ht="15">
      <c r="A3" s="324">
        <v>1</v>
      </c>
      <c r="B3" s="324">
        <v>2</v>
      </c>
      <c r="C3" s="324">
        <v>3</v>
      </c>
      <c r="D3" s="324">
        <v>4</v>
      </c>
      <c r="E3" s="324">
        <v>5</v>
      </c>
    </row>
    <row r="4" spans="1:5">
      <c r="A4" s="325" t="s">
        <v>140</v>
      </c>
      <c r="B4" s="326" t="s">
        <v>602</v>
      </c>
      <c r="C4" s="327">
        <v>36086</v>
      </c>
      <c r="D4" s="327">
        <v>0</v>
      </c>
      <c r="E4" s="327">
        <v>36086</v>
      </c>
    </row>
    <row r="5" spans="1:5">
      <c r="A5" s="325" t="s">
        <v>146</v>
      </c>
      <c r="B5" s="326" t="s">
        <v>603</v>
      </c>
      <c r="C5" s="327">
        <v>12835</v>
      </c>
      <c r="D5" s="327">
        <v>0</v>
      </c>
      <c r="E5" s="327">
        <v>12835</v>
      </c>
    </row>
    <row r="6" spans="1:5">
      <c r="A6" s="328" t="s">
        <v>147</v>
      </c>
      <c r="B6" s="329" t="s">
        <v>604</v>
      </c>
      <c r="C6" s="330">
        <v>48921</v>
      </c>
      <c r="D6" s="330">
        <v>0</v>
      </c>
      <c r="E6" s="330">
        <v>48921</v>
      </c>
    </row>
    <row r="7" spans="1:5">
      <c r="A7" s="325" t="s">
        <v>192</v>
      </c>
      <c r="B7" s="326" t="s">
        <v>605</v>
      </c>
      <c r="C7" s="327">
        <v>547474</v>
      </c>
      <c r="D7" s="327">
        <v>-55534</v>
      </c>
      <c r="E7" s="327">
        <v>491940</v>
      </c>
    </row>
    <row r="8" spans="1:5">
      <c r="A8" s="325" t="s">
        <v>193</v>
      </c>
      <c r="B8" s="326" t="s">
        <v>606</v>
      </c>
      <c r="C8" s="327">
        <v>84</v>
      </c>
      <c r="D8" s="327">
        <v>0</v>
      </c>
      <c r="E8" s="327">
        <v>84</v>
      </c>
    </row>
    <row r="9" spans="1:5">
      <c r="A9" s="328" t="s">
        <v>195</v>
      </c>
      <c r="B9" s="329" t="s">
        <v>607</v>
      </c>
      <c r="C9" s="330">
        <v>547558</v>
      </c>
      <c r="D9" s="330">
        <v>-55534</v>
      </c>
      <c r="E9" s="330">
        <v>492024</v>
      </c>
    </row>
    <row r="10" spans="1:5">
      <c r="A10" s="325" t="s">
        <v>196</v>
      </c>
      <c r="B10" s="326" t="s">
        <v>608</v>
      </c>
      <c r="C10" s="327">
        <v>15342</v>
      </c>
      <c r="D10" s="327">
        <v>0</v>
      </c>
      <c r="E10" s="327">
        <v>15342</v>
      </c>
    </row>
    <row r="11" spans="1:5">
      <c r="A11" s="325" t="s">
        <v>197</v>
      </c>
      <c r="B11" s="326" t="s">
        <v>609</v>
      </c>
      <c r="C11" s="327">
        <v>58074</v>
      </c>
      <c r="D11" s="327">
        <v>0</v>
      </c>
      <c r="E11" s="327">
        <v>58074</v>
      </c>
    </row>
    <row r="12" spans="1:5">
      <c r="A12" s="325" t="s">
        <v>199</v>
      </c>
      <c r="B12" s="326" t="s">
        <v>610</v>
      </c>
      <c r="C12" s="327">
        <v>1252</v>
      </c>
      <c r="D12" s="327">
        <v>0</v>
      </c>
      <c r="E12" s="327">
        <v>1252</v>
      </c>
    </row>
    <row r="13" spans="1:5">
      <c r="A13" s="328" t="s">
        <v>200</v>
      </c>
      <c r="B13" s="329" t="s">
        <v>611</v>
      </c>
      <c r="C13" s="330">
        <v>74668</v>
      </c>
      <c r="D13" s="330">
        <v>0</v>
      </c>
      <c r="E13" s="330">
        <v>74668</v>
      </c>
    </row>
    <row r="14" spans="1:5">
      <c r="A14" s="325" t="s">
        <v>201</v>
      </c>
      <c r="B14" s="326" t="s">
        <v>612</v>
      </c>
      <c r="C14" s="327">
        <v>151892</v>
      </c>
      <c r="D14" s="327">
        <v>0</v>
      </c>
      <c r="E14" s="327">
        <v>151892</v>
      </c>
    </row>
    <row r="15" spans="1:5">
      <c r="A15" s="325" t="s">
        <v>202</v>
      </c>
      <c r="B15" s="326" t="s">
        <v>613</v>
      </c>
      <c r="C15" s="327">
        <v>6709</v>
      </c>
      <c r="D15" s="327">
        <v>0</v>
      </c>
      <c r="E15" s="327">
        <v>6709</v>
      </c>
    </row>
    <row r="16" spans="1:5">
      <c r="A16" s="325" t="s">
        <v>203</v>
      </c>
      <c r="B16" s="326" t="s">
        <v>614</v>
      </c>
      <c r="C16" s="327">
        <v>34010</v>
      </c>
      <c r="D16" s="327">
        <v>0</v>
      </c>
      <c r="E16" s="327">
        <v>34010</v>
      </c>
    </row>
    <row r="17" spans="1:5">
      <c r="A17" s="328" t="s">
        <v>204</v>
      </c>
      <c r="B17" s="329" t="s">
        <v>615</v>
      </c>
      <c r="C17" s="330">
        <v>192611</v>
      </c>
      <c r="D17" s="330">
        <v>0</v>
      </c>
      <c r="E17" s="330">
        <v>192611</v>
      </c>
    </row>
    <row r="18" spans="1:5">
      <c r="A18" s="328" t="s">
        <v>205</v>
      </c>
      <c r="B18" s="329" t="s">
        <v>616</v>
      </c>
      <c r="C18" s="330">
        <v>32516</v>
      </c>
      <c r="D18" s="330">
        <v>0</v>
      </c>
      <c r="E18" s="330">
        <v>32516</v>
      </c>
    </row>
    <row r="19" spans="1:5">
      <c r="A19" s="328" t="s">
        <v>206</v>
      </c>
      <c r="B19" s="329" t="s">
        <v>617</v>
      </c>
      <c r="C19" s="330">
        <v>330140</v>
      </c>
      <c r="D19" s="330">
        <v>-55534</v>
      </c>
      <c r="E19" s="330">
        <v>274606</v>
      </c>
    </row>
    <row r="20" spans="1:5">
      <c r="A20" s="328" t="s">
        <v>207</v>
      </c>
      <c r="B20" s="329" t="s">
        <v>618</v>
      </c>
      <c r="C20" s="330">
        <v>-33456</v>
      </c>
      <c r="D20" s="330">
        <v>0</v>
      </c>
      <c r="E20" s="330">
        <v>-33456</v>
      </c>
    </row>
    <row r="21" spans="1:5">
      <c r="A21" s="328" t="s">
        <v>218</v>
      </c>
      <c r="B21" s="329" t="s">
        <v>619</v>
      </c>
      <c r="C21" s="330">
        <v>-33456</v>
      </c>
      <c r="D21" s="330">
        <v>0</v>
      </c>
      <c r="E21" s="330">
        <v>-33456</v>
      </c>
    </row>
    <row r="22" spans="1:5">
      <c r="A22" s="325" t="s">
        <v>219</v>
      </c>
      <c r="B22" s="326" t="s">
        <v>620</v>
      </c>
      <c r="C22" s="327">
        <v>979</v>
      </c>
      <c r="D22" s="327">
        <v>0</v>
      </c>
      <c r="E22" s="327">
        <v>979</v>
      </c>
    </row>
    <row r="23" spans="1:5">
      <c r="A23" s="328" t="s">
        <v>221</v>
      </c>
      <c r="B23" s="329" t="s">
        <v>621</v>
      </c>
      <c r="C23" s="330">
        <v>979</v>
      </c>
      <c r="D23" s="330">
        <v>0</v>
      </c>
      <c r="E23" s="330">
        <v>979</v>
      </c>
    </row>
    <row r="24" spans="1:5">
      <c r="A24" s="328" t="s">
        <v>223</v>
      </c>
      <c r="B24" s="329" t="s">
        <v>622</v>
      </c>
      <c r="C24" s="330">
        <v>979</v>
      </c>
      <c r="D24" s="330">
        <v>0</v>
      </c>
      <c r="E24" s="330">
        <v>979</v>
      </c>
    </row>
    <row r="25" spans="1:5">
      <c r="A25" s="328" t="s">
        <v>240</v>
      </c>
      <c r="B25" s="329" t="s">
        <v>623</v>
      </c>
      <c r="C25" s="330">
        <v>-32477</v>
      </c>
      <c r="D25" s="330">
        <v>0</v>
      </c>
      <c r="E25" s="330">
        <v>-32477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Ezer Forint</oddHeader>
    <oddFooter>&amp;C&amp;LAdatellenőrző kód: 6b387910-48-1d1f-46-4c-3b6b71-71-e51-55-5e37-3-77&amp;R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pane ySplit="3" topLeftCell="A4" activePane="bottomLeft" state="frozen"/>
      <selection pane="bottomLeft" activeCell="B27" sqref="B27"/>
    </sheetView>
  </sheetViews>
  <sheetFormatPr defaultRowHeight="12.75"/>
  <cols>
    <col min="1" max="1" width="9.5" style="314" customWidth="1"/>
    <col min="2" max="2" width="95.6640625" style="314" customWidth="1"/>
    <col min="3" max="3" width="22.33203125" style="314" customWidth="1"/>
    <col min="4" max="16384" width="9.33203125" style="314"/>
  </cols>
  <sheetData>
    <row r="1" spans="1:3" ht="34.5" customHeight="1">
      <c r="A1" s="470" t="s">
        <v>624</v>
      </c>
      <c r="B1" s="469"/>
      <c r="C1" s="469"/>
    </row>
    <row r="2" spans="1:3" ht="15">
      <c r="A2" s="324" t="s">
        <v>236</v>
      </c>
      <c r="B2" s="324" t="s">
        <v>57</v>
      </c>
      <c r="C2" s="324" t="s">
        <v>625</v>
      </c>
    </row>
    <row r="3" spans="1:3" ht="15">
      <c r="A3" s="324">
        <v>1</v>
      </c>
      <c r="B3" s="324">
        <v>2</v>
      </c>
      <c r="C3" s="324">
        <v>3</v>
      </c>
    </row>
    <row r="4" spans="1:3">
      <c r="A4" s="325" t="s">
        <v>140</v>
      </c>
      <c r="B4" s="326" t="s">
        <v>626</v>
      </c>
      <c r="C4" s="327">
        <v>542753</v>
      </c>
    </row>
    <row r="5" spans="1:3">
      <c r="A5" s="325" t="s">
        <v>146</v>
      </c>
      <c r="B5" s="326" t="s">
        <v>627</v>
      </c>
      <c r="C5" s="327">
        <v>576862</v>
      </c>
    </row>
    <row r="6" spans="1:3">
      <c r="A6" s="328" t="s">
        <v>189</v>
      </c>
      <c r="B6" s="329" t="s">
        <v>628</v>
      </c>
      <c r="C6" s="330">
        <v>-34109</v>
      </c>
    </row>
    <row r="7" spans="1:3">
      <c r="A7" s="325" t="s">
        <v>147</v>
      </c>
      <c r="B7" s="326" t="s">
        <v>629</v>
      </c>
      <c r="C7" s="327">
        <v>153748</v>
      </c>
    </row>
    <row r="8" spans="1:3">
      <c r="A8" s="325" t="s">
        <v>148</v>
      </c>
      <c r="B8" s="326" t="s">
        <v>630</v>
      </c>
      <c r="C8" s="327">
        <v>65466</v>
      </c>
    </row>
    <row r="9" spans="1:3">
      <c r="A9" s="328" t="s">
        <v>190</v>
      </c>
      <c r="B9" s="329" t="s">
        <v>631</v>
      </c>
      <c r="C9" s="330">
        <v>88282</v>
      </c>
    </row>
    <row r="10" spans="1:3">
      <c r="A10" s="328" t="s">
        <v>191</v>
      </c>
      <c r="B10" s="329" t="s">
        <v>632</v>
      </c>
      <c r="C10" s="330">
        <v>54173</v>
      </c>
    </row>
    <row r="11" spans="1:3">
      <c r="A11" s="328" t="s">
        <v>199</v>
      </c>
      <c r="B11" s="329" t="s">
        <v>633</v>
      </c>
      <c r="C11" s="330">
        <v>54173</v>
      </c>
    </row>
    <row r="12" spans="1:3">
      <c r="A12" s="328" t="s">
        <v>201</v>
      </c>
      <c r="B12" s="329" t="s">
        <v>634</v>
      </c>
      <c r="C12" s="330">
        <v>54173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26" sqref="A26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234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235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B7" sqref="B7"/>
    </sheetView>
  </sheetViews>
  <sheetFormatPr defaultRowHeight="12.75"/>
  <cols>
    <col min="1" max="1" width="9.5" style="298" customWidth="1"/>
    <col min="2" max="2" width="52.6640625" style="300" customWidth="1"/>
    <col min="3" max="5" width="13.6640625" style="298" customWidth="1"/>
    <col min="6" max="16384" width="9.33203125" style="298"/>
  </cols>
  <sheetData>
    <row r="1" spans="1:5" s="301" customFormat="1" ht="15.75" customHeight="1">
      <c r="A1" s="471" t="s">
        <v>719</v>
      </c>
      <c r="B1" s="472"/>
      <c r="C1" s="472"/>
      <c r="D1" s="472"/>
      <c r="E1" s="472"/>
    </row>
    <row r="2" spans="1:5" s="301" customFormat="1" ht="22.5">
      <c r="A2" s="296" t="s">
        <v>236</v>
      </c>
      <c r="B2" s="296" t="s">
        <v>57</v>
      </c>
      <c r="C2" s="296" t="s">
        <v>345</v>
      </c>
      <c r="D2" s="296" t="s">
        <v>350</v>
      </c>
      <c r="E2" s="296" t="s">
        <v>351</v>
      </c>
    </row>
    <row r="3" spans="1:5" s="301" customFormat="1" ht="11.25">
      <c r="A3" s="296">
        <v>2</v>
      </c>
      <c r="B3" s="296">
        <v>3</v>
      </c>
      <c r="C3" s="296">
        <v>4</v>
      </c>
      <c r="D3" s="296">
        <v>5</v>
      </c>
      <c r="E3" s="296">
        <v>8</v>
      </c>
    </row>
    <row r="4" spans="1:5" ht="25.5">
      <c r="A4" s="319" t="s">
        <v>140</v>
      </c>
      <c r="B4" s="338" t="s">
        <v>352</v>
      </c>
      <c r="C4" s="316">
        <v>106176</v>
      </c>
      <c r="D4" s="316">
        <v>109562</v>
      </c>
      <c r="E4" s="299">
        <f>'KGR02'!G4</f>
        <v>109562</v>
      </c>
    </row>
    <row r="5" spans="1:5" ht="25.5">
      <c r="A5" s="319" t="s">
        <v>146</v>
      </c>
      <c r="B5" s="338" t="s">
        <v>353</v>
      </c>
      <c r="C5" s="316">
        <v>94752</v>
      </c>
      <c r="D5" s="316">
        <v>94368</v>
      </c>
      <c r="E5" s="299">
        <f>'KGR02'!G5</f>
        <v>94368</v>
      </c>
    </row>
    <row r="6" spans="1:5" ht="38.25">
      <c r="A6" s="319" t="s">
        <v>189</v>
      </c>
      <c r="B6" s="338" t="s">
        <v>354</v>
      </c>
      <c r="C6" s="316">
        <v>91198</v>
      </c>
      <c r="D6" s="316">
        <v>99464</v>
      </c>
      <c r="E6" s="299">
        <f>'KGR02'!G6</f>
        <v>99464</v>
      </c>
    </row>
    <row r="7" spans="1:5" ht="25.5">
      <c r="A7" s="319" t="s">
        <v>147</v>
      </c>
      <c r="B7" s="338" t="s">
        <v>355</v>
      </c>
      <c r="C7" s="316">
        <v>4185</v>
      </c>
      <c r="D7" s="316">
        <v>4185</v>
      </c>
      <c r="E7" s="299">
        <f>'KGR02'!G7</f>
        <v>4185</v>
      </c>
    </row>
    <row r="8" spans="1:5" ht="25.5">
      <c r="A8" s="319" t="s">
        <v>148</v>
      </c>
      <c r="B8" s="308" t="s">
        <v>507</v>
      </c>
      <c r="C8" s="316">
        <v>0</v>
      </c>
      <c r="D8" s="316">
        <v>23450</v>
      </c>
      <c r="E8" s="299">
        <f>'KGR02'!G8</f>
        <v>23450</v>
      </c>
    </row>
    <row r="9" spans="1:5">
      <c r="A9" s="319" t="s">
        <v>190</v>
      </c>
      <c r="B9" s="339" t="s">
        <v>508</v>
      </c>
      <c r="C9" s="316">
        <v>0</v>
      </c>
      <c r="D9" s="316">
        <v>2038</v>
      </c>
      <c r="E9" s="299">
        <f>'KGR02'!G9</f>
        <v>2038</v>
      </c>
    </row>
    <row r="10" spans="1:5" ht="25.5">
      <c r="A10" s="320" t="s">
        <v>191</v>
      </c>
      <c r="B10" s="322" t="s">
        <v>462</v>
      </c>
      <c r="C10" s="312">
        <v>296311</v>
      </c>
      <c r="D10" s="312">
        <v>333067</v>
      </c>
      <c r="E10" s="297">
        <f>SUM(E4:E9)</f>
        <v>333067</v>
      </c>
    </row>
    <row r="11" spans="1:5" ht="25.5">
      <c r="A11" s="319" t="s">
        <v>215</v>
      </c>
      <c r="B11" s="321" t="s">
        <v>463</v>
      </c>
      <c r="C11" s="316">
        <v>161495</v>
      </c>
      <c r="D11" s="316">
        <v>158957</v>
      </c>
      <c r="E11" s="316">
        <v>158957</v>
      </c>
    </row>
    <row r="12" spans="1:5" ht="38.25">
      <c r="A12" s="319" t="s">
        <v>218</v>
      </c>
      <c r="B12" s="321" t="s">
        <v>464</v>
      </c>
      <c r="C12" s="316">
        <v>0</v>
      </c>
      <c r="D12" s="316">
        <v>0</v>
      </c>
      <c r="E12" s="316">
        <v>21221</v>
      </c>
    </row>
    <row r="13" spans="1:5" ht="25.5">
      <c r="A13" s="319" t="s">
        <v>219</v>
      </c>
      <c r="B13" s="321" t="s">
        <v>465</v>
      </c>
      <c r="C13" s="316">
        <v>0</v>
      </c>
      <c r="D13" s="316">
        <v>0</v>
      </c>
      <c r="E13" s="316">
        <v>13115</v>
      </c>
    </row>
    <row r="14" spans="1:5" ht="25.5">
      <c r="A14" s="319" t="s">
        <v>220</v>
      </c>
      <c r="B14" s="321" t="s">
        <v>466</v>
      </c>
      <c r="C14" s="316">
        <v>0</v>
      </c>
      <c r="D14" s="316">
        <v>0</v>
      </c>
      <c r="E14" s="316">
        <v>18309</v>
      </c>
    </row>
    <row r="15" spans="1:5">
      <c r="A15" s="319" t="s">
        <v>221</v>
      </c>
      <c r="B15" s="321" t="s">
        <v>467</v>
      </c>
      <c r="C15" s="316">
        <v>0</v>
      </c>
      <c r="D15" s="316">
        <v>0</v>
      </c>
      <c r="E15" s="316">
        <v>106228</v>
      </c>
    </row>
    <row r="16" spans="1:5" ht="25.5">
      <c r="A16" s="319" t="s">
        <v>222</v>
      </c>
      <c r="B16" s="321" t="s">
        <v>468</v>
      </c>
      <c r="C16" s="316">
        <v>0</v>
      </c>
      <c r="D16" s="316">
        <v>0</v>
      </c>
      <c r="E16" s="316">
        <v>84</v>
      </c>
    </row>
    <row r="17" spans="1:5" ht="25.5">
      <c r="A17" s="320" t="s">
        <v>241</v>
      </c>
      <c r="B17" s="323" t="s">
        <v>469</v>
      </c>
      <c r="C17" s="318">
        <v>457806</v>
      </c>
      <c r="D17" s="318">
        <v>492024</v>
      </c>
      <c r="E17" s="318">
        <v>492024</v>
      </c>
    </row>
    <row r="18" spans="1:5" ht="25.5">
      <c r="A18" s="319" t="s">
        <v>257</v>
      </c>
      <c r="B18" s="321" t="s">
        <v>470</v>
      </c>
      <c r="C18" s="316">
        <v>0</v>
      </c>
      <c r="D18" s="316">
        <v>979</v>
      </c>
      <c r="E18" s="316">
        <v>979</v>
      </c>
    </row>
    <row r="19" spans="1:5" ht="38.25">
      <c r="A19" s="319" t="s">
        <v>260</v>
      </c>
      <c r="B19" s="321" t="s">
        <v>471</v>
      </c>
      <c r="C19" s="316">
        <v>0</v>
      </c>
      <c r="D19" s="316">
        <v>0</v>
      </c>
      <c r="E19" s="316">
        <v>979</v>
      </c>
    </row>
    <row r="20" spans="1:5" ht="38.25">
      <c r="A20" s="320" t="s">
        <v>263</v>
      </c>
      <c r="B20" s="323" t="s">
        <v>472</v>
      </c>
      <c r="C20" s="318">
        <v>0</v>
      </c>
      <c r="D20" s="318">
        <v>979</v>
      </c>
      <c r="E20" s="318">
        <v>979</v>
      </c>
    </row>
    <row r="21" spans="1:5" ht="25.5">
      <c r="A21" s="319" t="s">
        <v>270</v>
      </c>
      <c r="B21" s="321" t="s">
        <v>509</v>
      </c>
      <c r="C21" s="316">
        <v>19000</v>
      </c>
      <c r="D21" s="316">
        <v>28565</v>
      </c>
      <c r="E21" s="316">
        <v>26932</v>
      </c>
    </row>
    <row r="22" spans="1:5" ht="38.25">
      <c r="A22" s="319" t="s">
        <v>273</v>
      </c>
      <c r="B22" s="321" t="s">
        <v>356</v>
      </c>
      <c r="C22" s="316">
        <v>0</v>
      </c>
      <c r="D22" s="316">
        <v>0</v>
      </c>
      <c r="E22" s="316">
        <v>26452</v>
      </c>
    </row>
    <row r="23" spans="1:5" ht="25.5">
      <c r="A23" s="319" t="s">
        <v>274</v>
      </c>
      <c r="B23" s="321" t="s">
        <v>357</v>
      </c>
      <c r="C23" s="316">
        <v>0</v>
      </c>
      <c r="D23" s="316">
        <v>0</v>
      </c>
      <c r="E23" s="316">
        <v>480</v>
      </c>
    </row>
    <row r="24" spans="1:5">
      <c r="A24" s="319" t="s">
        <v>284</v>
      </c>
      <c r="B24" s="321" t="s">
        <v>510</v>
      </c>
      <c r="C24" s="316">
        <v>5600</v>
      </c>
      <c r="D24" s="316">
        <v>8324</v>
      </c>
      <c r="E24" s="316">
        <v>6965</v>
      </c>
    </row>
    <row r="25" spans="1:5" ht="25.5">
      <c r="A25" s="319" t="s">
        <v>285</v>
      </c>
      <c r="B25" s="321" t="s">
        <v>358</v>
      </c>
      <c r="C25" s="316">
        <v>0</v>
      </c>
      <c r="D25" s="316">
        <v>0</v>
      </c>
      <c r="E25" s="316">
        <v>6965</v>
      </c>
    </row>
    <row r="26" spans="1:5" ht="25.5">
      <c r="A26" s="319" t="s">
        <v>287</v>
      </c>
      <c r="B26" s="321" t="s">
        <v>511</v>
      </c>
      <c r="C26" s="316">
        <v>1000</v>
      </c>
      <c r="D26" s="316">
        <v>1502</v>
      </c>
      <c r="E26" s="316">
        <v>915</v>
      </c>
    </row>
    <row r="27" spans="1:5">
      <c r="A27" s="319" t="s">
        <v>412</v>
      </c>
      <c r="B27" s="321" t="s">
        <v>359</v>
      </c>
      <c r="C27" s="316">
        <v>0</v>
      </c>
      <c r="D27" s="316">
        <v>0</v>
      </c>
      <c r="E27" s="316">
        <v>915</v>
      </c>
    </row>
    <row r="28" spans="1:5" ht="25.5">
      <c r="A28" s="320" t="s">
        <v>419</v>
      </c>
      <c r="B28" s="323" t="s">
        <v>512</v>
      </c>
      <c r="C28" s="318">
        <v>25600</v>
      </c>
      <c r="D28" s="318">
        <v>38391</v>
      </c>
      <c r="E28" s="318">
        <v>34812</v>
      </c>
    </row>
    <row r="29" spans="1:5">
      <c r="A29" s="319" t="s">
        <v>420</v>
      </c>
      <c r="B29" s="321" t="s">
        <v>513</v>
      </c>
      <c r="C29" s="316">
        <v>600</v>
      </c>
      <c r="D29" s="316">
        <v>2662</v>
      </c>
      <c r="E29" s="316">
        <v>1274</v>
      </c>
    </row>
    <row r="30" spans="1:5">
      <c r="A30" s="319" t="s">
        <v>422</v>
      </c>
      <c r="B30" s="321" t="s">
        <v>360</v>
      </c>
      <c r="C30" s="316">
        <v>0</v>
      </c>
      <c r="D30" s="316">
        <v>0</v>
      </c>
      <c r="E30" s="316">
        <v>10</v>
      </c>
    </row>
    <row r="31" spans="1:5" ht="51">
      <c r="A31" s="319" t="s">
        <v>426</v>
      </c>
      <c r="B31" s="321" t="s">
        <v>361</v>
      </c>
      <c r="C31" s="316">
        <v>0</v>
      </c>
      <c r="D31" s="316">
        <v>0</v>
      </c>
      <c r="E31" s="316">
        <v>333</v>
      </c>
    </row>
    <row r="32" spans="1:5">
      <c r="A32" s="319" t="s">
        <v>427</v>
      </c>
      <c r="B32" s="321" t="s">
        <v>473</v>
      </c>
      <c r="C32" s="316">
        <v>0</v>
      </c>
      <c r="D32" s="316">
        <v>0</v>
      </c>
      <c r="E32" s="316">
        <v>578</v>
      </c>
    </row>
    <row r="33" spans="1:5" ht="25.5">
      <c r="A33" s="320" t="s">
        <v>428</v>
      </c>
      <c r="B33" s="323" t="s">
        <v>514</v>
      </c>
      <c r="C33" s="318">
        <v>26200</v>
      </c>
      <c r="D33" s="318">
        <v>41053</v>
      </c>
      <c r="E33" s="318">
        <v>36086</v>
      </c>
    </row>
    <row r="34" spans="1:5">
      <c r="A34" s="319" t="s">
        <v>429</v>
      </c>
      <c r="B34" s="321" t="s">
        <v>362</v>
      </c>
      <c r="C34" s="316">
        <v>0</v>
      </c>
      <c r="D34" s="316">
        <v>4</v>
      </c>
      <c r="E34" s="316">
        <v>4</v>
      </c>
    </row>
    <row r="35" spans="1:5">
      <c r="A35" s="319" t="s">
        <v>430</v>
      </c>
      <c r="B35" s="321" t="s">
        <v>515</v>
      </c>
      <c r="C35" s="316">
        <v>0</v>
      </c>
      <c r="D35" s="316">
        <v>10200</v>
      </c>
      <c r="E35" s="316">
        <v>9972</v>
      </c>
    </row>
    <row r="36" spans="1:5" ht="25.5">
      <c r="A36" s="319" t="s">
        <v>431</v>
      </c>
      <c r="B36" s="321" t="s">
        <v>474</v>
      </c>
      <c r="C36" s="316">
        <v>0</v>
      </c>
      <c r="D36" s="316">
        <v>0</v>
      </c>
      <c r="E36" s="316">
        <v>846</v>
      </c>
    </row>
    <row r="37" spans="1:5" ht="25.5">
      <c r="A37" s="319" t="s">
        <v>433</v>
      </c>
      <c r="B37" s="321" t="s">
        <v>516</v>
      </c>
      <c r="C37" s="316">
        <v>10000</v>
      </c>
      <c r="D37" s="316">
        <v>1335</v>
      </c>
      <c r="E37" s="316">
        <v>1252</v>
      </c>
    </row>
    <row r="38" spans="1:5">
      <c r="A38" s="319" t="s">
        <v>434</v>
      </c>
      <c r="B38" s="321" t="s">
        <v>517</v>
      </c>
      <c r="C38" s="316">
        <v>7000</v>
      </c>
      <c r="D38" s="316">
        <v>14</v>
      </c>
      <c r="E38" s="316">
        <v>2</v>
      </c>
    </row>
    <row r="39" spans="1:5" ht="25.5">
      <c r="A39" s="319" t="s">
        <v>435</v>
      </c>
      <c r="B39" s="321" t="s">
        <v>363</v>
      </c>
      <c r="C39" s="316">
        <v>0</v>
      </c>
      <c r="D39" s="316">
        <v>0</v>
      </c>
      <c r="E39" s="316">
        <v>2</v>
      </c>
    </row>
    <row r="40" spans="1:5">
      <c r="A40" s="319" t="s">
        <v>437</v>
      </c>
      <c r="B40" s="321" t="s">
        <v>364</v>
      </c>
      <c r="C40" s="316">
        <v>0</v>
      </c>
      <c r="D40" s="316">
        <v>39</v>
      </c>
      <c r="E40" s="316">
        <v>39</v>
      </c>
    </row>
    <row r="41" spans="1:5">
      <c r="A41" s="319" t="s">
        <v>439</v>
      </c>
      <c r="B41" s="321" t="s">
        <v>365</v>
      </c>
      <c r="C41" s="316">
        <v>0</v>
      </c>
      <c r="D41" s="316">
        <v>797</v>
      </c>
      <c r="E41" s="316">
        <v>710</v>
      </c>
    </row>
    <row r="42" spans="1:5">
      <c r="A42" s="319" t="s">
        <v>441</v>
      </c>
      <c r="B42" s="321" t="s">
        <v>518</v>
      </c>
      <c r="C42" s="316">
        <v>0</v>
      </c>
      <c r="D42" s="316">
        <v>805</v>
      </c>
      <c r="E42" s="316">
        <v>805</v>
      </c>
    </row>
    <row r="43" spans="1:5">
      <c r="A43" s="319" t="s">
        <v>450</v>
      </c>
      <c r="B43" s="321" t="s">
        <v>519</v>
      </c>
      <c r="C43" s="316">
        <v>0</v>
      </c>
      <c r="D43" s="316">
        <v>881</v>
      </c>
      <c r="E43" s="316">
        <v>881</v>
      </c>
    </row>
    <row r="44" spans="1:5">
      <c r="A44" s="319" t="s">
        <v>451</v>
      </c>
      <c r="B44" s="321" t="s">
        <v>520</v>
      </c>
      <c r="C44" s="316">
        <v>0</v>
      </c>
      <c r="D44" s="316">
        <v>0</v>
      </c>
      <c r="E44" s="316">
        <v>881</v>
      </c>
    </row>
    <row r="45" spans="1:5" ht="38.25">
      <c r="A45" s="320" t="s">
        <v>452</v>
      </c>
      <c r="B45" s="323" t="s">
        <v>521</v>
      </c>
      <c r="C45" s="318">
        <v>17000</v>
      </c>
      <c r="D45" s="318">
        <v>14075</v>
      </c>
      <c r="E45" s="318">
        <v>13665</v>
      </c>
    </row>
    <row r="46" spans="1:5" ht="25.5">
      <c r="A46" s="319" t="s">
        <v>522</v>
      </c>
      <c r="B46" s="321" t="s">
        <v>523</v>
      </c>
      <c r="C46" s="316">
        <v>501006</v>
      </c>
      <c r="D46" s="316">
        <v>548131</v>
      </c>
      <c r="E46" s="316">
        <v>542754</v>
      </c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6</vt:i4>
      </vt:variant>
    </vt:vector>
  </HeadingPairs>
  <TitlesOfParts>
    <vt:vector size="31" baseType="lpstr">
      <vt:lpstr>KGR01</vt:lpstr>
      <vt:lpstr>KGR02</vt:lpstr>
      <vt:lpstr>KGR03</vt:lpstr>
      <vt:lpstr>KGR04</vt:lpstr>
      <vt:lpstr>KGR12 A</vt:lpstr>
      <vt:lpstr>KGR.K13</vt:lpstr>
      <vt:lpstr>KGR.07 A</vt:lpstr>
      <vt:lpstr>ÖSSZEFÜGGÉSEK</vt:lpstr>
      <vt:lpstr>1. mell</vt:lpstr>
      <vt:lpstr>2. mell</vt:lpstr>
      <vt:lpstr>Mérleg3.mell</vt:lpstr>
      <vt:lpstr>4.mell</vt:lpstr>
      <vt:lpstr>5.mell.</vt:lpstr>
      <vt:lpstr>6.mell</vt:lpstr>
      <vt:lpstr>ELLENŐRZÉS-1.sz.2.a.sz.2.b.sz.</vt:lpstr>
      <vt:lpstr>7.mell</vt:lpstr>
      <vt:lpstr>8.mell</vt:lpstr>
      <vt:lpstr>9.mell</vt:lpstr>
      <vt:lpstr>10.mell.</vt:lpstr>
      <vt:lpstr>11.mell.</vt:lpstr>
      <vt:lpstr>12. mell</vt:lpstr>
      <vt:lpstr>13. mell </vt:lpstr>
      <vt:lpstr>14. mell</vt:lpstr>
      <vt:lpstr>15.mell vagyon</vt:lpstr>
      <vt:lpstr>Munka1</vt:lpstr>
      <vt:lpstr>'1. mell'!Nyomtatási_cím</vt:lpstr>
      <vt:lpstr>'12. mell'!Nyomtatási_cím</vt:lpstr>
      <vt:lpstr>'13. mell '!Nyomtatási_cím</vt:lpstr>
      <vt:lpstr>'2. mell'!Nyomtatási_cím</vt:lpstr>
      <vt:lpstr>Mérleg3.mell!Nyomtatási_cím</vt:lpstr>
      <vt:lpstr>'6.mell'!Nyomtatási_terület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Valika</cp:lastModifiedBy>
  <cp:lastPrinted>2016-04-20T13:46:43Z</cp:lastPrinted>
  <dcterms:created xsi:type="dcterms:W3CDTF">2012-02-18T14:42:55Z</dcterms:created>
  <dcterms:modified xsi:type="dcterms:W3CDTF">2016-04-21T10:56:38Z</dcterms:modified>
</cp:coreProperties>
</file>