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firstSheet="2" activeTab="6"/>
  </bookViews>
  <sheets>
    <sheet name="3.finanszírozási c. műveletek" sheetId="1" r:id="rId1"/>
    <sheet name="4.Mérleg" sheetId="2" r:id="rId2"/>
    <sheet name="5.Bev.forrásonként" sheetId="3" r:id="rId3"/>
    <sheet name="6. Kiadások" sheetId="4" r:id="rId4"/>
    <sheet name="7. lak. szolg. tám." sheetId="5" r:id="rId5"/>
    <sheet name="16. előir.- falhaszn. ütemterv" sheetId="6" r:id="rId6"/>
    <sheet name="18. Egyéb műk-i kiadások" sheetId="7" r:id="rId7"/>
  </sheets>
  <definedNames/>
  <calcPr fullCalcOnLoad="1"/>
</workbook>
</file>

<file path=xl/sharedStrings.xml><?xml version="1.0" encoding="utf-8"?>
<sst xmlns="http://schemas.openxmlformats.org/spreadsheetml/2006/main" count="554" uniqueCount="481">
  <si>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</si>
  <si>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</si>
  <si>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</si>
  <si>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</si>
  <si>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</si>
  <si>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</si>
  <si>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</si>
  <si>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</si>
  <si>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</si>
  <si>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</si>
  <si>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</si>
  <si>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</si>
  <si>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</si>
  <si>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</si>
  <si>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</si>
  <si>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</si>
  <si>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</si>
  <si>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</si>
  <si>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</si>
  <si>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</si>
  <si>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</si>
  <si>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</si>
  <si>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</si>
  <si>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</si>
  <si>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</si>
  <si>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</si>
  <si>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</si>
  <si>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</si>
  <si>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</si>
  <si>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</si>
  <si>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</si>
  <si>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</si>
  <si>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</si>
  <si>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</si>
  <si>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</si>
  <si>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</si>
  <si>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</si>
  <si>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</si>
  <si>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</si>
  <si>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</si>
  <si>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</si>
  <si>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</si>
  <si>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</si>
  <si>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</si>
  <si>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</si>
  <si>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</si>
  <si>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</si>
  <si>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</si>
  <si>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</si>
  <si>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</si>
  <si>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</si>
  <si>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</si>
  <si>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</si>
  <si>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</si>
  <si>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</si>
  <si>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</si>
  <si>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</si>
  <si>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</si>
  <si>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</si>
  <si>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</si>
  <si>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</si>
  <si>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</si>
  <si>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>Hitelek</t>
  </si>
  <si>
    <t xml:space="preserve">A. </t>
  </si>
  <si>
    <t>Közhatalmi bevételek</t>
  </si>
  <si>
    <t xml:space="preserve">I. </t>
  </si>
  <si>
    <t>Felhalmozási bevételek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</si>
  <si>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</si>
  <si>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</si>
  <si>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</si>
  <si>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</si>
  <si>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</si>
  <si>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</si>
  <si>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</si>
  <si>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</si>
  <si>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</si>
  <si>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</si>
  <si>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</si>
  <si>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</si>
  <si>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</si>
  <si>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</si>
  <si>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>A.</t>
  </si>
  <si>
    <t>B.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</si>
  <si>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</si>
  <si>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</si>
  <si>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</si>
  <si>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</si>
  <si>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</si>
  <si>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</si>
  <si>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</si>
  <si>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</si>
  <si>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</si>
  <si>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</si>
  <si>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</si>
  <si>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</si>
  <si>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</si>
  <si>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</si>
  <si>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</si>
  <si>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</si>
  <si>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</si>
  <si>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</si>
  <si>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</si>
  <si>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</si>
  <si>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</si>
  <si>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</si>
  <si>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</si>
  <si>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</si>
  <si>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</si>
  <si>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</si>
  <si>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</si>
  <si>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Támogatásértékű működési bevételek</t>
  </si>
  <si>
    <t>Hitel bevételek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</si>
  <si>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</si>
  <si>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</si>
  <si>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</si>
  <si>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</si>
  <si>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</si>
  <si>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</si>
  <si>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</si>
  <si>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</si>
  <si>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</si>
  <si>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</si>
  <si>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</si>
  <si>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</si>
  <si>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H. </t>
  </si>
  <si>
    <t xml:space="preserve">J. </t>
  </si>
  <si>
    <t xml:space="preserve">K. </t>
  </si>
  <si>
    <t>L.</t>
  </si>
  <si>
    <t xml:space="preserve">M. </t>
  </si>
  <si>
    <t xml:space="preserve">N. 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</si>
  <si>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</si>
  <si>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</si>
  <si>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</si>
  <si>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</si>
  <si>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</si>
  <si>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</si>
  <si>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</si>
  <si>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</si>
  <si>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</si>
  <si>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</si>
  <si>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</si>
  <si>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</si>
  <si>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</si>
  <si>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</si>
  <si>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</si>
  <si>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</si>
  <si>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</si>
  <si>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</si>
  <si>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</si>
  <si>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</si>
  <si>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</si>
  <si>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</si>
  <si>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Felhalmozási támogatásértékű</t>
  </si>
  <si>
    <t>Felhalmozásra átvett</t>
  </si>
  <si>
    <t>Működési támogatás</t>
  </si>
  <si>
    <t>Támogatások</t>
  </si>
  <si>
    <t xml:space="preserve"> - Eu támogatásmegelőlegezési hitel</t>
  </si>
  <si>
    <t>Egyéb működési kiadások</t>
  </si>
  <si>
    <t xml:space="preserve">Állami támogatásból működési hiányra 3. ból. </t>
  </si>
  <si>
    <t xml:space="preserve">Az önkormányzat  költségvetési mérlege </t>
  </si>
  <si>
    <t>Közhatalmi bevételből - kommunális adóra</t>
  </si>
  <si>
    <t>Lakosságnak juttatott támogatások , szociális ellátások</t>
  </si>
  <si>
    <t xml:space="preserve">Összesen: működési kiadások: </t>
  </si>
  <si>
    <t>Sorszám</t>
  </si>
  <si>
    <t>101150 Betegséggel kapcsolatos ellátás-ápolási díj</t>
  </si>
  <si>
    <t>101150 Betegséggel kapcsolatos- közgyógyellátás</t>
  </si>
  <si>
    <t>106020 Lakásfenntartási ellátások</t>
  </si>
  <si>
    <t>103010 elhunyt személyek hátr.tám-temetési segély</t>
  </si>
  <si>
    <t>107060 egyéb szociáils pénzbeli ellátások-önkormányzati segélyek</t>
  </si>
  <si>
    <t>107060 Egyéb szociális természetbeni-köztemetés</t>
  </si>
  <si>
    <t>107060 egyéb szociális pénzbeli- egyéb támogatások</t>
  </si>
  <si>
    <t>105010 Munkanélküliek aktív korúak ellátás- fth, rszs</t>
  </si>
  <si>
    <t>Személyi és munkaadói juttatások</t>
  </si>
  <si>
    <t>Közhatalmi bevétel</t>
  </si>
  <si>
    <t>Tulajdonosi bevétel</t>
  </si>
  <si>
    <t>Egyéb bevétel</t>
  </si>
  <si>
    <t xml:space="preserve"> Helyi önk.kieg.támogatása</t>
  </si>
  <si>
    <t>Ft</t>
  </si>
  <si>
    <t>Ft-ban</t>
  </si>
  <si>
    <t xml:space="preserve">Összeg </t>
  </si>
  <si>
    <t>Összesen: kiadások</t>
  </si>
  <si>
    <t>045160 - 522110 Utak, hidak üzemeltetése</t>
  </si>
  <si>
    <t xml:space="preserve">011130 - 841126 Igazgatási tev. </t>
  </si>
  <si>
    <t>064010 - 841402 Közvilágítás</t>
  </si>
  <si>
    <t>066020 - 841403 Községgazdálkodás</t>
  </si>
  <si>
    <t>091140 - 8510115 Óvodai nevelés</t>
  </si>
  <si>
    <t>091220 - 8520115 Általános iskola tám.</t>
  </si>
  <si>
    <t>072111 - 862101 Háziorvosi alapellátás</t>
  </si>
  <si>
    <t>105010 - 882111 Aktív korúak ellátása</t>
  </si>
  <si>
    <t>106020 - 882113 Lakásfenntartási támogatás</t>
  </si>
  <si>
    <t>101150 - 882116 Ápolási méltányosságból</t>
  </si>
  <si>
    <t>107060 - 882122 Önkormányzati segély</t>
  </si>
  <si>
    <t xml:space="preserve">103010 - 882123 Temetési segély </t>
  </si>
  <si>
    <t xml:space="preserve">107060 - 882129 Egyéb önk. eseti pénz.ell. </t>
  </si>
  <si>
    <t xml:space="preserve">101150 - 882202 Közgyógyellátás </t>
  </si>
  <si>
    <t>104042 - 889201 Gyermekjóléti szolg.</t>
  </si>
  <si>
    <t>107054 - 889924 Szociális gondozás</t>
  </si>
  <si>
    <t>107055 - 889928 Falugondnoki szolgáltatás</t>
  </si>
  <si>
    <t>084031 - 890301 Civil szervezetek támogatás</t>
  </si>
  <si>
    <t>041232 - Téli közfoglalkoztatás</t>
  </si>
  <si>
    <t>041231 - Rövid távú közfoglalkoztatás</t>
  </si>
  <si>
    <t>041233 - Hosszú távú közfoglalkoztatás</t>
  </si>
  <si>
    <t>041237 - Mintaprogram közfoglalkoztatás</t>
  </si>
  <si>
    <t>063020 - 336000 Vízműkezelés</t>
  </si>
  <si>
    <t>082044 - 910123 Könyvtári szolgáltatás</t>
  </si>
  <si>
    <t>082092 - 910502 Közművelődés</t>
  </si>
  <si>
    <t>013320 - 960302 Köztemető fenntartás</t>
  </si>
  <si>
    <t>Ellátotak pénzbeli juttatásai</t>
  </si>
  <si>
    <t>Hajmás</t>
  </si>
  <si>
    <t>107053 - Jelzőrendszeres házi segítségnyújtás</t>
  </si>
  <si>
    <t>074031 - Család és nőveédelmi egészségügyi gondozás</t>
  </si>
  <si>
    <t>a) Intézményi beruházások</t>
  </si>
  <si>
    <t>Működési célra átvett Áh. kívülről</t>
  </si>
  <si>
    <t xml:space="preserve">Hajmás </t>
  </si>
  <si>
    <t>mód</t>
  </si>
  <si>
    <t>Államházt-on belüli megelőlegezések visszafizetése</t>
  </si>
  <si>
    <t xml:space="preserve">eredeti </t>
  </si>
  <si>
    <t>mód.</t>
  </si>
  <si>
    <t>Államháztartáso nelüli megelőlegezések visszafizetése</t>
  </si>
  <si>
    <t>Mód.</t>
  </si>
  <si>
    <t>104037              Intézményen kívüli gyermekétkeztetés</t>
  </si>
  <si>
    <t>visszafiz.</t>
  </si>
  <si>
    <t>Államházt-on belüli megelőlegezések visszafiz.</t>
  </si>
  <si>
    <t>Bevételek kötelező, önként vállalt és államigazgatási feladatok megosztásában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</si>
  <si>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</si>
  <si>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</si>
  <si>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</si>
  <si>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</si>
  <si>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</si>
  <si>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</si>
  <si>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</si>
  <si>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</si>
  <si>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</si>
  <si>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</si>
  <si>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</si>
  <si>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</si>
  <si>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</si>
  <si>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</si>
  <si>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</si>
  <si>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</si>
  <si>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</si>
  <si>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</si>
  <si>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</si>
  <si>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</si>
  <si>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</si>
  <si>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</si>
  <si>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</si>
  <si>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</si>
  <si>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</si>
  <si>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1- ből Lakott külterülettel kapcsolatos feladatok</t>
  </si>
  <si>
    <t>1- ből Kiegészítés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</si>
  <si>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</si>
  <si>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</si>
  <si>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</si>
  <si>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</si>
  <si>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3-ból települési önk.szoc.feladatai</t>
  </si>
  <si>
    <t>3-ból falugondnoki szolgálatra</t>
  </si>
  <si>
    <t>3-ból szociális ágazati pótlék</t>
  </si>
  <si>
    <t>Települési önkormányzatok kulturális feladatainak támogatása</t>
  </si>
  <si>
    <t>B114</t>
  </si>
  <si>
    <t xml:space="preserve">Működési célú központosított előirányzatok 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</si>
  <si>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</si>
  <si>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</si>
  <si>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</si>
  <si>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</si>
  <si>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</si>
  <si>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</si>
  <si>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</si>
  <si>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</si>
  <si>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</si>
  <si>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</si>
  <si>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</si>
  <si>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</si>
  <si>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</si>
  <si>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</si>
  <si>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</si>
  <si>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</si>
  <si>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egyes jövedelempótló támogatások</t>
  </si>
  <si>
    <t>5 - ből Támop foglalkoztatásra átvett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</si>
  <si>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</si>
  <si>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</si>
  <si>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</si>
  <si>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</si>
  <si>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</si>
  <si>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</si>
  <si>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</si>
  <si>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</si>
  <si>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</si>
  <si>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</si>
  <si>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</si>
  <si>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</si>
  <si>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</si>
  <si>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5- ből Leader pályázatból falubuszra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</si>
  <si>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</si>
  <si>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</si>
  <si>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</si>
  <si>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</si>
  <si>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</si>
  <si>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</si>
  <si>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</si>
  <si>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</si>
  <si>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</si>
  <si>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</si>
  <si>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</si>
  <si>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</si>
  <si>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</si>
  <si>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</si>
  <si>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</si>
  <si>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</si>
  <si>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</si>
  <si>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</si>
  <si>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</si>
  <si>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>Értékesítési és forgalmi adók- idegenforgalmi adó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</si>
  <si>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</si>
  <si>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</si>
  <si>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</si>
  <si>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</si>
  <si>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</si>
  <si>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</si>
  <si>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</si>
  <si>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</si>
  <si>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</si>
  <si>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</si>
  <si>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</si>
  <si>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</si>
  <si>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</si>
  <si>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</si>
  <si>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</si>
  <si>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</si>
  <si>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</si>
  <si>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</si>
  <si>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</si>
  <si>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</si>
  <si>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</si>
  <si>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</si>
  <si>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</si>
  <si>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</si>
  <si>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</si>
  <si>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</si>
  <si>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</si>
  <si>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</si>
  <si>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</si>
  <si>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</si>
  <si>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</si>
  <si>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</si>
  <si>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</si>
  <si>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</si>
  <si>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</si>
  <si>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</si>
  <si>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anyakönyvi esemény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</si>
  <si>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</si>
  <si>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</si>
  <si>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</si>
  <si>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</si>
  <si>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</si>
  <si>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</si>
  <si>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</si>
  <si>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</si>
  <si>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</si>
  <si>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</si>
  <si>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</si>
  <si>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</si>
  <si>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</si>
  <si>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</si>
  <si>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</si>
  <si>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</si>
  <si>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</si>
  <si>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</si>
  <si>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</si>
  <si>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</si>
  <si>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</si>
  <si>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 (Egyesület)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</si>
  <si>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</si>
  <si>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</si>
  <si>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</si>
  <si>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</si>
  <si>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</si>
  <si>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</si>
  <si>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</si>
  <si>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</si>
  <si>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</si>
  <si>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</si>
  <si>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</si>
  <si>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</si>
  <si>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</si>
  <si>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</si>
  <si>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</si>
  <si>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</si>
  <si>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</si>
  <si>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</si>
  <si>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</si>
  <si>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</si>
  <si>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</si>
  <si>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</si>
  <si>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</si>
  <si>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</si>
  <si>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</si>
  <si>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</si>
  <si>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</si>
  <si>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</si>
  <si>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</si>
  <si>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</si>
  <si>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</si>
  <si>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</si>
  <si>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</si>
  <si>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</si>
  <si>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</si>
  <si>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</si>
  <si>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</si>
  <si>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</si>
  <si>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- 1- ből önormányzat működési célú pénzmaradványa</t>
  </si>
  <si>
    <t xml:space="preserve"> - 1 ből Önkormányzat felhatalmozási célú pénzmaradványa 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</si>
  <si>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</si>
  <si>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</si>
  <si>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</si>
  <si>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</si>
  <si>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</si>
  <si>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</si>
  <si>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</si>
  <si>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</si>
  <si>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</si>
  <si>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</si>
  <si>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</si>
  <si>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</si>
  <si>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</si>
  <si>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</si>
  <si>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</si>
  <si>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XV.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</si>
  <si>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</si>
  <si>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</si>
  <si>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</si>
  <si>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</si>
  <si>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</si>
  <si>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</si>
  <si>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</si>
  <si>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</si>
  <si>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</si>
  <si>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</si>
  <si>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</si>
  <si>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</si>
  <si>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</si>
  <si>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</si>
  <si>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</si>
  <si>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</si>
  <si>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</si>
  <si>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</si>
  <si>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</si>
  <si>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</si>
  <si>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3-ból rászoruló gyermekek szünidei étkezése</t>
  </si>
  <si>
    <t>I.</t>
  </si>
  <si>
    <t>Egyéb működési kiadások megoszlása</t>
  </si>
  <si>
    <t xml:space="preserve">Ssz. </t>
  </si>
  <si>
    <t>Ft -ban</t>
  </si>
  <si>
    <t>I. Támogatások, támogatásértékű kiadások Működési</t>
  </si>
  <si>
    <t xml:space="preserve">ei. </t>
  </si>
  <si>
    <t>ÁH-n belüli pénzeszközátadások</t>
  </si>
  <si>
    <t xml:space="preserve"> - Igal és Környéke Alapszolgáltatási Központ</t>
  </si>
  <si>
    <t xml:space="preserve"> - Szociális Alapszolg. Központ Somogyjád</t>
  </si>
  <si>
    <t xml:space="preserve"> - Működési pénzeszköz átadás (belső ellenőrzésre) </t>
  </si>
  <si>
    <t xml:space="preserve"> - Hulladékgazdálkodási társulásnak</t>
  </si>
  <si>
    <t xml:space="preserve"> - Védőnöi szolgálat</t>
  </si>
  <si>
    <t xml:space="preserve"> - Óvoda</t>
  </si>
  <si>
    <t xml:space="preserve"> - Gyerekjóléti szolgálat Igal</t>
  </si>
  <si>
    <t xml:space="preserve"> - Jelzőrendszeres Házi Segítségnyújtás</t>
  </si>
  <si>
    <t xml:space="preserve">II. Egyéb működési kiadásokon belül Áh.-n kívülre átadott támogatások:   </t>
  </si>
  <si>
    <t xml:space="preserve"> - Zselici Lámpások</t>
  </si>
  <si>
    <t xml:space="preserve"> - Somogy Megyei Katasztrófavédelem</t>
  </si>
  <si>
    <t xml:space="preserve"> - Kaposvölgyi vizitársulat</t>
  </si>
  <si>
    <t xml:space="preserve"> - Nefela jégesőelhárítás</t>
  </si>
  <si>
    <t xml:space="preserve">Mindösszesen: </t>
  </si>
  <si>
    <t xml:space="preserve"> - Fogászati ügyelet</t>
  </si>
  <si>
    <t xml:space="preserve"> - Biztosítási kártéríts(önrész)</t>
  </si>
  <si>
    <t xml:space="preserve"> - Batéi Közös Önk.Hivatal</t>
  </si>
  <si>
    <t>5 - ből központi költségv.szervtől</t>
  </si>
  <si>
    <t>3. melléklet a(z)   14/2016.(XI.25.) önkormányzati rendelethez</t>
  </si>
  <si>
    <t>4. melléklet a(z)     14/2016.(XI.25.) önkormányzati rendelethez</t>
  </si>
  <si>
    <t xml:space="preserve">5. melléklet a(z)      14/2016.(XI.25.) önkormányzati rendeletethez  </t>
  </si>
  <si>
    <t>6.  melléklet a(z)   14/2016.(XI.25.) önkormányzati rendelethez</t>
  </si>
  <si>
    <t>7.  melléklet a(z)   14/2016.(XI.25.)önkormányzati rendelethez</t>
  </si>
  <si>
    <t>16. melléklet a(z)     14/2016.(XI.25.) önkormányzati rendelethez</t>
  </si>
  <si>
    <t>18. melléklet a   14/2016.(XI.25.) önkormnyzati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</si>
</sst>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0.00000"/>
    <numFmt numFmtId="169" formatCode="0.0000"/>
    <numFmt numFmtId="170" formatCode="0.000"/>
    <numFmt numFmtId="171" formatCode="#,##0_ ;\-#,##0\ 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0" fontId="9" fillId="0" borderId="10" xfId="55" applyFont="1" applyBorder="1">
      <alignment/>
      <protection/>
    </xf>
    <xf numFmtId="3" fontId="16" fillId="0" borderId="10" xfId="55" applyNumberFormat="1" applyFont="1" applyFill="1" applyBorder="1">
      <alignment/>
      <protection/>
    </xf>
    <xf numFmtId="0" fontId="10" fillId="0" borderId="10" xfId="55" applyFont="1" applyBorder="1">
      <alignment/>
      <protection/>
    </xf>
    <xf numFmtId="3" fontId="4" fillId="0" borderId="10" xfId="55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5" applyNumberFormat="1" applyFont="1" applyFill="1" applyBorder="1">
      <alignment/>
      <protection/>
    </xf>
    <xf numFmtId="3" fontId="13" fillId="0" borderId="10" xfId="55" applyNumberFormat="1" applyFont="1" applyFill="1" applyBorder="1">
      <alignment/>
      <protection/>
    </xf>
    <xf numFmtId="0" fontId="14" fillId="0" borderId="10" xfId="55" applyFont="1" applyBorder="1">
      <alignment/>
      <protection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8" fillId="0" borderId="10" xfId="55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4" xfId="55" applyFont="1" applyFill="1" applyBorder="1" applyAlignment="1">
      <alignment horizontal="center" vertical="center"/>
      <protection/>
    </xf>
    <xf numFmtId="0" fontId="2" fillId="0" borderId="14" xfId="55" applyFont="1" applyFill="1" applyBorder="1">
      <alignment/>
      <protection/>
    </xf>
    <xf numFmtId="0" fontId="9" fillId="0" borderId="14" xfId="55" applyFont="1" applyBorder="1">
      <alignment/>
      <protection/>
    </xf>
    <xf numFmtId="0" fontId="10" fillId="0" borderId="14" xfId="55" applyFont="1" applyBorder="1">
      <alignment/>
      <protection/>
    </xf>
    <xf numFmtId="0" fontId="0" fillId="0" borderId="14" xfId="56" applyFont="1" applyFill="1" applyBorder="1" applyAlignment="1">
      <alignment/>
      <protection/>
    </xf>
    <xf numFmtId="0" fontId="0" fillId="0" borderId="14" xfId="56" applyFont="1" applyFill="1" applyBorder="1" applyAlignment="1">
      <alignment horizontal="left"/>
      <protection/>
    </xf>
    <xf numFmtId="0" fontId="11" fillId="0" borderId="14" xfId="55" applyFont="1" applyBorder="1">
      <alignment/>
      <protection/>
    </xf>
    <xf numFmtId="0" fontId="17" fillId="0" borderId="14" xfId="55" applyFont="1" applyBorder="1">
      <alignment/>
      <protection/>
    </xf>
    <xf numFmtId="0" fontId="4" fillId="0" borderId="14" xfId="55" applyFont="1" applyFill="1" applyBorder="1" applyAlignment="1">
      <alignment wrapText="1"/>
      <protection/>
    </xf>
    <xf numFmtId="0" fontId="4" fillId="0" borderId="14" xfId="55" applyFont="1" applyFill="1" applyBorder="1">
      <alignment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Fill="1" applyBorder="1" applyAlignment="1">
      <alignment/>
    </xf>
    <xf numFmtId="0" fontId="18" fillId="0" borderId="10" xfId="56" applyFont="1" applyFill="1" applyBorder="1" applyAlignment="1">
      <alignment/>
      <protection/>
    </xf>
    <xf numFmtId="0" fontId="0" fillId="0" borderId="0" xfId="0" applyAlignment="1">
      <alignment horizontal="right"/>
    </xf>
    <xf numFmtId="0" fontId="18" fillId="0" borderId="14" xfId="56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56" applyFont="1" applyFill="1" applyBorder="1" applyAlignment="1">
      <alignment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0" xfId="57" applyNumberFormat="1" applyFont="1" applyFill="1" applyBorder="1" applyAlignment="1" applyProtection="1">
      <alignment horizontal="left"/>
      <protection/>
    </xf>
    <xf numFmtId="166" fontId="0" fillId="0" borderId="10" xfId="40" applyNumberFormat="1" applyFont="1" applyBorder="1" applyAlignment="1">
      <alignment/>
    </xf>
    <xf numFmtId="0" fontId="0" fillId="0" borderId="14" xfId="57" applyNumberFormat="1" applyFont="1" applyFill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1" fillId="0" borderId="14" xfId="4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166" fontId="0" fillId="0" borderId="10" xfId="40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0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0" fontId="3" fillId="0" borderId="14" xfId="57" applyNumberFormat="1" applyFont="1" applyFill="1" applyBorder="1" applyAlignment="1" applyProtection="1">
      <alignment/>
      <protection/>
    </xf>
    <xf numFmtId="0" fontId="3" fillId="0" borderId="17" xfId="57" applyNumberFormat="1" applyFont="1" applyFill="1" applyBorder="1" applyAlignment="1" applyProtection="1">
      <alignment/>
      <protection/>
    </xf>
    <xf numFmtId="0" fontId="20" fillId="0" borderId="12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0" fillId="0" borderId="13" xfId="57" applyNumberFormat="1" applyFont="1" applyFill="1" applyBorder="1" applyAlignment="1" applyProtection="1">
      <alignment horizontal="left"/>
      <protection/>
    </xf>
    <xf numFmtId="0" fontId="0" fillId="0" borderId="10" xfId="57" applyNumberFormat="1" applyFont="1" applyFill="1" applyBorder="1" applyAlignment="1" applyProtection="1">
      <alignment/>
      <protection/>
    </xf>
    <xf numFmtId="171" fontId="1" fillId="0" borderId="10" xfId="40" applyNumberFormat="1" applyFont="1" applyBorder="1" applyAlignment="1">
      <alignment/>
    </xf>
    <xf numFmtId="171" fontId="0" fillId="0" borderId="10" xfId="40" applyNumberFormat="1" applyFont="1" applyBorder="1" applyAlignment="1">
      <alignment/>
    </xf>
    <xf numFmtId="171" fontId="1" fillId="0" borderId="10" xfId="4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5" fillId="0" borderId="12" xfId="55" applyFont="1" applyBorder="1" applyAlignment="1">
      <alignment horizontal="center"/>
      <protection/>
    </xf>
    <xf numFmtId="0" fontId="15" fillId="0" borderId="13" xfId="55" applyFont="1" applyBorder="1" applyAlignment="1">
      <alignment horizontal="center"/>
      <protection/>
    </xf>
    <xf numFmtId="0" fontId="15" fillId="0" borderId="14" xfId="55" applyFont="1" applyBorder="1" applyAlignment="1">
      <alignment horizontal="center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3.57421875" style="0" customWidth="1"/>
    <col min="3" max="3" width="13.421875" style="0" customWidth="1"/>
    <col min="4" max="4" width="16.57421875" style="0" customWidth="1"/>
  </cols>
  <sheetData>
    <row r="1" ht="12.75">
      <c r="B1" t="s">
        <v>474</v>
      </c>
    </row>
    <row r="2" ht="12.75">
      <c r="B2" t="s">
        <v>208</v>
      </c>
    </row>
    <row r="4" spans="2:5" ht="30" customHeight="1">
      <c r="B4" s="134" t="s">
        <v>46</v>
      </c>
      <c r="C4" s="134"/>
      <c r="D4" s="134"/>
      <c r="E4" s="134"/>
    </row>
    <row r="5" ht="12.75">
      <c r="B5" s="4"/>
    </row>
    <row r="6" spans="2:6" ht="12.75">
      <c r="B6" t="s">
        <v>84</v>
      </c>
      <c r="C6" t="s">
        <v>85</v>
      </c>
      <c r="D6" t="s">
        <v>86</v>
      </c>
      <c r="E6" t="s">
        <v>87</v>
      </c>
      <c r="F6" t="s">
        <v>136</v>
      </c>
    </row>
    <row r="7" spans="1:6" ht="12.75">
      <c r="A7" s="6"/>
      <c r="B7" s="6"/>
      <c r="C7" s="61" t="s">
        <v>12</v>
      </c>
      <c r="D7" s="61" t="s">
        <v>13</v>
      </c>
      <c r="E7" s="61" t="s">
        <v>100</v>
      </c>
      <c r="F7" s="61" t="s">
        <v>214</v>
      </c>
    </row>
    <row r="8" spans="1:6" ht="12.75">
      <c r="A8" s="6">
        <v>1</v>
      </c>
      <c r="B8" s="7" t="s">
        <v>1</v>
      </c>
      <c r="C8" s="61" t="s">
        <v>177</v>
      </c>
      <c r="D8" s="61" t="s">
        <v>177</v>
      </c>
      <c r="E8" s="61" t="s">
        <v>177</v>
      </c>
      <c r="F8" s="6"/>
    </row>
    <row r="9" spans="1:6" ht="12.75">
      <c r="A9" s="6">
        <v>2</v>
      </c>
      <c r="B9" s="6" t="s">
        <v>130</v>
      </c>
      <c r="C9" s="6">
        <v>0</v>
      </c>
      <c r="D9" s="6">
        <v>0</v>
      </c>
      <c r="E9" s="6">
        <f>C9+D9</f>
        <v>0</v>
      </c>
      <c r="F9" s="6"/>
    </row>
    <row r="10" spans="1:6" ht="12.75">
      <c r="A10" s="6">
        <v>3</v>
      </c>
      <c r="B10" s="6" t="s">
        <v>83</v>
      </c>
      <c r="C10" s="6"/>
      <c r="D10" s="6"/>
      <c r="E10" s="6"/>
      <c r="F10" s="6"/>
    </row>
    <row r="11" spans="1:6" ht="12.75">
      <c r="A11" s="6"/>
      <c r="B11" s="6"/>
      <c r="C11" s="6"/>
      <c r="D11" s="6"/>
      <c r="E11" s="6"/>
      <c r="F11" s="6"/>
    </row>
    <row r="12" spans="1:6" ht="12.75">
      <c r="A12" s="6">
        <v>4</v>
      </c>
      <c r="B12" s="7" t="s">
        <v>2</v>
      </c>
      <c r="C12" s="6"/>
      <c r="D12" s="6"/>
      <c r="E12" s="6"/>
      <c r="F12" s="6"/>
    </row>
    <row r="13" spans="1:6" ht="12.75">
      <c r="A13" s="6">
        <v>5</v>
      </c>
      <c r="B13" s="6" t="s">
        <v>62</v>
      </c>
      <c r="C13" s="6"/>
      <c r="D13" s="6"/>
      <c r="E13" s="6"/>
      <c r="F13" s="6"/>
    </row>
    <row r="14" spans="1:6" ht="12.75">
      <c r="A14" s="6">
        <v>6</v>
      </c>
      <c r="B14" s="6" t="s">
        <v>156</v>
      </c>
      <c r="C14" s="6"/>
      <c r="D14" s="6"/>
      <c r="E14" s="6"/>
      <c r="F14" s="6"/>
    </row>
    <row r="15" spans="1:6" ht="12.75">
      <c r="A15" s="6">
        <v>7</v>
      </c>
      <c r="B15" s="6" t="s">
        <v>215</v>
      </c>
      <c r="C15" s="6"/>
      <c r="D15" s="6"/>
      <c r="E15" s="6"/>
      <c r="F15" s="6">
        <v>605202</v>
      </c>
    </row>
    <row r="16" spans="1:6" ht="12.75">
      <c r="A16" s="6">
        <v>8</v>
      </c>
      <c r="B16" s="6" t="s">
        <v>67</v>
      </c>
      <c r="C16" s="6">
        <f>C13+C14</f>
        <v>0</v>
      </c>
      <c r="D16" s="6">
        <f>D13+D14</f>
        <v>0</v>
      </c>
      <c r="E16" s="6">
        <f>C16+D16</f>
        <v>0</v>
      </c>
      <c r="F16" s="6">
        <v>605202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0" customWidth="1"/>
    <col min="2" max="2" width="51.7109375" style="0" customWidth="1"/>
    <col min="3" max="3" width="15.421875" style="0" bestFit="1" customWidth="1"/>
    <col min="4" max="4" width="15.421875" style="0" customWidth="1"/>
    <col min="5" max="5" width="57.421875" style="0" customWidth="1"/>
    <col min="6" max="7" width="15.28125" style="0" customWidth="1"/>
  </cols>
  <sheetData>
    <row r="1" ht="12.75">
      <c r="B1" t="s">
        <v>475</v>
      </c>
    </row>
    <row r="3" ht="12.75">
      <c r="B3" t="s">
        <v>208</v>
      </c>
    </row>
    <row r="4" ht="15.75">
      <c r="B4" s="5" t="s">
        <v>159</v>
      </c>
    </row>
    <row r="5" spans="3:10" ht="12.75">
      <c r="C5" s="64" t="s">
        <v>178</v>
      </c>
      <c r="D5" s="64"/>
      <c r="F5" s="64" t="s">
        <v>178</v>
      </c>
      <c r="I5" s="1"/>
      <c r="J5" s="1"/>
    </row>
    <row r="6" spans="1:10" ht="12.75">
      <c r="A6" s="6"/>
      <c r="B6" s="32" t="s">
        <v>81</v>
      </c>
      <c r="C6" s="6" t="s">
        <v>82</v>
      </c>
      <c r="D6" s="6"/>
      <c r="E6" s="6" t="s">
        <v>88</v>
      </c>
      <c r="F6" s="6" t="s">
        <v>89</v>
      </c>
      <c r="G6" s="6"/>
      <c r="I6" s="1"/>
      <c r="J6" s="1"/>
    </row>
    <row r="7" spans="1:7" ht="18">
      <c r="A7" s="6"/>
      <c r="B7" s="135" t="s">
        <v>14</v>
      </c>
      <c r="C7" s="136"/>
      <c r="D7" s="137"/>
      <c r="E7" s="135" t="s">
        <v>15</v>
      </c>
      <c r="F7" s="136"/>
      <c r="G7" s="137"/>
    </row>
    <row r="8" spans="1:7" ht="12.75">
      <c r="A8" s="6"/>
      <c r="B8" s="44" t="s">
        <v>0</v>
      </c>
      <c r="C8" s="138" t="s">
        <v>61</v>
      </c>
      <c r="D8" s="139"/>
      <c r="E8" s="17" t="s">
        <v>0</v>
      </c>
      <c r="F8" s="138" t="s">
        <v>61</v>
      </c>
      <c r="G8" s="139"/>
    </row>
    <row r="9" spans="1:7" ht="12.75">
      <c r="A9" s="6"/>
      <c r="B9" s="44"/>
      <c r="C9" s="18" t="s">
        <v>216</v>
      </c>
      <c r="D9" s="18" t="s">
        <v>217</v>
      </c>
      <c r="E9" s="17"/>
      <c r="F9" s="18" t="s">
        <v>216</v>
      </c>
      <c r="G9" s="18" t="s">
        <v>217</v>
      </c>
    </row>
    <row r="10" spans="1:7" ht="18">
      <c r="A10" s="6">
        <v>1</v>
      </c>
      <c r="B10" s="45" t="s">
        <v>40</v>
      </c>
      <c r="C10" s="20"/>
      <c r="D10" s="20"/>
      <c r="E10" s="19" t="s">
        <v>16</v>
      </c>
      <c r="F10" s="20"/>
      <c r="G10" s="6"/>
    </row>
    <row r="11" spans="1:7" ht="16.5">
      <c r="A11" s="6">
        <v>2</v>
      </c>
      <c r="B11" s="46" t="s">
        <v>17</v>
      </c>
      <c r="C11" s="22"/>
      <c r="D11" s="22"/>
      <c r="E11" s="21" t="s">
        <v>18</v>
      </c>
      <c r="F11" s="22"/>
      <c r="G11" s="6"/>
    </row>
    <row r="12" spans="1:7" ht="15.75">
      <c r="A12" s="6">
        <v>3</v>
      </c>
      <c r="B12" s="47" t="s">
        <v>4</v>
      </c>
      <c r="C12" s="24"/>
      <c r="D12" s="24"/>
      <c r="E12" s="23" t="s">
        <v>4</v>
      </c>
      <c r="F12" s="24"/>
      <c r="G12" s="6"/>
    </row>
    <row r="13" spans="1:7" ht="12.75">
      <c r="A13" s="6">
        <v>4</v>
      </c>
      <c r="B13" s="48" t="s">
        <v>154</v>
      </c>
      <c r="C13" s="26">
        <v>15758189</v>
      </c>
      <c r="D13" s="26">
        <v>16783841</v>
      </c>
      <c r="E13" s="25" t="s">
        <v>7</v>
      </c>
      <c r="F13" s="26">
        <v>33918027</v>
      </c>
      <c r="G13" s="6">
        <v>34254027</v>
      </c>
    </row>
    <row r="14" spans="1:7" ht="12.75">
      <c r="A14" s="6">
        <v>5</v>
      </c>
      <c r="B14" s="49" t="s">
        <v>90</v>
      </c>
      <c r="C14" s="26">
        <v>38321072</v>
      </c>
      <c r="D14" s="26">
        <v>39113833</v>
      </c>
      <c r="E14" s="25" t="s">
        <v>91</v>
      </c>
      <c r="F14" s="26">
        <v>5311589</v>
      </c>
      <c r="G14" s="6">
        <v>5402309</v>
      </c>
    </row>
    <row r="15" spans="1:7" ht="12.75">
      <c r="A15" s="6">
        <v>6</v>
      </c>
      <c r="B15" s="49" t="s">
        <v>174</v>
      </c>
      <c r="C15" s="26">
        <v>0</v>
      </c>
      <c r="D15" s="26">
        <v>0</v>
      </c>
      <c r="E15" s="25" t="s">
        <v>69</v>
      </c>
      <c r="F15" s="26">
        <v>15975000</v>
      </c>
      <c r="G15" s="6">
        <v>18274529</v>
      </c>
    </row>
    <row r="16" spans="1:7" ht="12.75">
      <c r="A16" s="6">
        <v>7</v>
      </c>
      <c r="B16" s="49" t="s">
        <v>175</v>
      </c>
      <c r="C16" s="26">
        <v>1205000</v>
      </c>
      <c r="D16" s="26">
        <v>1670000</v>
      </c>
      <c r="E16" s="25" t="s">
        <v>19</v>
      </c>
      <c r="F16" s="26">
        <v>2190139</v>
      </c>
      <c r="G16" s="6">
        <v>3280936</v>
      </c>
    </row>
    <row r="17" spans="1:7" ht="12.75">
      <c r="A17" s="6">
        <v>8</v>
      </c>
      <c r="B17" s="49" t="s">
        <v>173</v>
      </c>
      <c r="C17" s="26">
        <v>5960000</v>
      </c>
      <c r="D17" s="26">
        <v>5960000</v>
      </c>
      <c r="E17" s="25" t="s">
        <v>92</v>
      </c>
      <c r="F17" s="26">
        <v>516931</v>
      </c>
      <c r="G17" s="6">
        <v>629145</v>
      </c>
    </row>
    <row r="18" spans="1:7" ht="14.25">
      <c r="A18" s="6">
        <v>9</v>
      </c>
      <c r="B18" s="65" t="s">
        <v>60</v>
      </c>
      <c r="C18" s="26">
        <f>SUM(C13:C17)</f>
        <v>61244261</v>
      </c>
      <c r="D18" s="26">
        <f>SUM(D13:D17)</f>
        <v>63527674</v>
      </c>
      <c r="E18" s="63" t="s">
        <v>60</v>
      </c>
      <c r="F18" s="26">
        <f>SUM(F13:F17)</f>
        <v>57911686</v>
      </c>
      <c r="G18" s="26">
        <f>SUM(G13:G17)</f>
        <v>61840946</v>
      </c>
    </row>
    <row r="19" spans="1:7" ht="12.75">
      <c r="A19" s="6"/>
      <c r="B19" s="48"/>
      <c r="C19" s="26"/>
      <c r="D19" s="26"/>
      <c r="E19" s="25"/>
      <c r="F19" s="26"/>
      <c r="G19" s="6"/>
    </row>
    <row r="20" spans="1:7" ht="15.75">
      <c r="A20" s="6">
        <v>10</v>
      </c>
      <c r="B20" s="47" t="s">
        <v>5</v>
      </c>
      <c r="C20" s="24"/>
      <c r="D20" s="24"/>
      <c r="E20" s="23" t="s">
        <v>41</v>
      </c>
      <c r="F20" s="24"/>
      <c r="G20" s="6"/>
    </row>
    <row r="21" spans="1:7" ht="12.75">
      <c r="A21" s="6">
        <v>11</v>
      </c>
      <c r="B21" s="48" t="s">
        <v>66</v>
      </c>
      <c r="C21" s="26">
        <v>0</v>
      </c>
      <c r="D21" s="26"/>
      <c r="E21" s="25" t="s">
        <v>95</v>
      </c>
      <c r="F21" s="26">
        <v>3768304</v>
      </c>
      <c r="G21" s="6">
        <v>3768304</v>
      </c>
    </row>
    <row r="22" spans="1:7" ht="12.75">
      <c r="A22" s="6">
        <v>12</v>
      </c>
      <c r="B22" s="48" t="s">
        <v>93</v>
      </c>
      <c r="C22" s="26">
        <v>513779</v>
      </c>
      <c r="D22" s="26">
        <v>513779</v>
      </c>
      <c r="E22" s="25" t="s">
        <v>20</v>
      </c>
      <c r="F22" s="26">
        <v>0</v>
      </c>
      <c r="G22" s="6"/>
    </row>
    <row r="23" spans="1:7" ht="12.75">
      <c r="A23" s="6">
        <v>13</v>
      </c>
      <c r="B23" s="48" t="s">
        <v>94</v>
      </c>
      <c r="C23" s="26">
        <v>0</v>
      </c>
      <c r="D23" s="26"/>
      <c r="E23" s="25" t="s">
        <v>96</v>
      </c>
      <c r="F23" s="26"/>
      <c r="G23" s="6"/>
    </row>
    <row r="24" spans="1:7" ht="12.75">
      <c r="A24" s="6">
        <v>14</v>
      </c>
      <c r="B24" s="32" t="s">
        <v>160</v>
      </c>
      <c r="C24" s="6">
        <v>0</v>
      </c>
      <c r="D24" s="6"/>
      <c r="E24" s="25" t="s">
        <v>10</v>
      </c>
      <c r="F24" s="26"/>
      <c r="G24" s="6"/>
    </row>
    <row r="25" spans="1:7" ht="12.75">
      <c r="A25" s="6">
        <v>15</v>
      </c>
      <c r="B25" s="32"/>
      <c r="C25" s="6"/>
      <c r="D25" s="6"/>
      <c r="E25" s="25" t="s">
        <v>11</v>
      </c>
      <c r="F25" s="26"/>
      <c r="G25" s="6"/>
    </row>
    <row r="26" spans="1:7" ht="14.25">
      <c r="A26" s="6">
        <v>16</v>
      </c>
      <c r="B26" s="50"/>
      <c r="C26" s="26"/>
      <c r="D26" s="26"/>
      <c r="E26" s="25" t="s">
        <v>97</v>
      </c>
      <c r="F26" s="26"/>
      <c r="G26" s="6"/>
    </row>
    <row r="27" spans="1:7" ht="14.25">
      <c r="A27" s="6">
        <v>17</v>
      </c>
      <c r="B27" s="65" t="s">
        <v>60</v>
      </c>
      <c r="C27" s="26">
        <f>SUM(C21:C26)</f>
        <v>513779</v>
      </c>
      <c r="D27" s="26">
        <f>SUM(D21:D26)</f>
        <v>513779</v>
      </c>
      <c r="E27" s="63" t="s">
        <v>60</v>
      </c>
      <c r="F27" s="26">
        <f>SUM(F21:F26)</f>
        <v>3768304</v>
      </c>
      <c r="G27" s="26">
        <f>SUM(G21:G26)</f>
        <v>3768304</v>
      </c>
    </row>
    <row r="28" spans="1:7" ht="16.5">
      <c r="A28" s="6">
        <v>18</v>
      </c>
      <c r="B28" s="51"/>
      <c r="C28" s="26"/>
      <c r="D28" s="26"/>
      <c r="E28" s="21" t="s">
        <v>80</v>
      </c>
      <c r="F28" s="22"/>
      <c r="G28" s="6"/>
    </row>
    <row r="29" spans="1:7" ht="15.75">
      <c r="A29" s="6">
        <v>19</v>
      </c>
      <c r="B29" s="47"/>
      <c r="C29" s="26"/>
      <c r="D29" s="26"/>
      <c r="E29" s="23" t="s">
        <v>21</v>
      </c>
      <c r="F29" s="24"/>
      <c r="G29" s="6"/>
    </row>
    <row r="30" spans="1:7" ht="15.75">
      <c r="A30" s="6">
        <v>20</v>
      </c>
      <c r="B30" s="47"/>
      <c r="C30" s="26"/>
      <c r="D30" s="26"/>
      <c r="E30" s="34" t="s">
        <v>3</v>
      </c>
      <c r="F30" s="26">
        <v>9697221</v>
      </c>
      <c r="G30" s="6">
        <v>14823645</v>
      </c>
    </row>
    <row r="31" spans="1:7" ht="14.25">
      <c r="A31" s="6">
        <v>21</v>
      </c>
      <c r="B31" s="50"/>
      <c r="C31" s="26"/>
      <c r="D31" s="26"/>
      <c r="E31" s="25" t="s">
        <v>22</v>
      </c>
      <c r="F31" s="26">
        <v>0</v>
      </c>
      <c r="G31" s="6"/>
    </row>
    <row r="32" spans="1:7" ht="14.25">
      <c r="A32" s="6">
        <v>22</v>
      </c>
      <c r="B32" s="50"/>
      <c r="C32" s="26"/>
      <c r="D32" s="26"/>
      <c r="E32" s="63" t="s">
        <v>60</v>
      </c>
      <c r="F32" s="26">
        <f>SUM(F30:F31)</f>
        <v>9697221</v>
      </c>
      <c r="G32" s="26">
        <v>14823645</v>
      </c>
    </row>
    <row r="33" spans="1:7" ht="15.75">
      <c r="A33" s="6">
        <v>23</v>
      </c>
      <c r="B33" s="47"/>
      <c r="C33" s="26"/>
      <c r="D33" s="26"/>
      <c r="E33" s="23" t="s">
        <v>23</v>
      </c>
      <c r="F33" s="24"/>
      <c r="G33" s="6"/>
    </row>
    <row r="34" spans="1:7" ht="14.25">
      <c r="A34" s="6">
        <v>24</v>
      </c>
      <c r="B34" s="50"/>
      <c r="C34" s="26"/>
      <c r="D34" s="26"/>
      <c r="E34" s="25" t="s">
        <v>24</v>
      </c>
      <c r="F34" s="26">
        <v>0</v>
      </c>
      <c r="G34" s="6"/>
    </row>
    <row r="35" spans="1:7" ht="18">
      <c r="A35" s="6">
        <v>25</v>
      </c>
      <c r="B35" s="45"/>
      <c r="C35" s="26"/>
      <c r="D35" s="26"/>
      <c r="E35" s="19" t="s">
        <v>25</v>
      </c>
      <c r="F35" s="20"/>
      <c r="G35" s="6"/>
    </row>
    <row r="36" spans="1:7" ht="14.25">
      <c r="A36" s="6">
        <v>26</v>
      </c>
      <c r="B36" s="50"/>
      <c r="C36" s="26"/>
      <c r="D36" s="26"/>
      <c r="E36" s="25" t="s">
        <v>26</v>
      </c>
      <c r="F36" s="26">
        <v>0</v>
      </c>
      <c r="G36" s="6"/>
    </row>
    <row r="37" spans="1:7" ht="14.25">
      <c r="A37" s="6">
        <v>27</v>
      </c>
      <c r="B37" s="50"/>
      <c r="C37" s="26"/>
      <c r="D37" s="26"/>
      <c r="E37" s="25" t="s">
        <v>27</v>
      </c>
      <c r="F37" s="26">
        <v>0</v>
      </c>
      <c r="G37" s="6"/>
    </row>
    <row r="38" spans="1:7" ht="14.25">
      <c r="A38" s="6">
        <v>28</v>
      </c>
      <c r="B38" s="50"/>
      <c r="C38" s="26"/>
      <c r="D38" s="26"/>
      <c r="E38" s="63" t="s">
        <v>60</v>
      </c>
      <c r="F38" s="26">
        <f>SUM(F36:F37)</f>
        <v>0</v>
      </c>
      <c r="G38" s="6"/>
    </row>
    <row r="39" spans="1:7" ht="14.25">
      <c r="A39" s="6"/>
      <c r="B39" s="50"/>
      <c r="C39" s="26"/>
      <c r="D39" s="26"/>
      <c r="E39" s="25"/>
      <c r="F39" s="26"/>
      <c r="G39" s="6"/>
    </row>
    <row r="40" spans="1:7" ht="18">
      <c r="A40" s="6">
        <v>29</v>
      </c>
      <c r="B40" s="45"/>
      <c r="C40" s="26"/>
      <c r="D40" s="26"/>
      <c r="E40" s="19" t="s">
        <v>28</v>
      </c>
      <c r="F40" s="20"/>
      <c r="G40" s="6"/>
    </row>
    <row r="41" spans="1:7" ht="14.25">
      <c r="A41" s="6">
        <v>30</v>
      </c>
      <c r="B41" s="50"/>
      <c r="C41" s="26"/>
      <c r="D41" s="26"/>
      <c r="E41" s="25" t="s">
        <v>218</v>
      </c>
      <c r="F41" s="26">
        <v>0</v>
      </c>
      <c r="G41" s="6">
        <v>605202</v>
      </c>
    </row>
    <row r="42" spans="1:7" ht="14.25">
      <c r="A42" s="6">
        <v>31</v>
      </c>
      <c r="B42" s="50"/>
      <c r="C42" s="26"/>
      <c r="D42" s="26"/>
      <c r="E42" s="25" t="s">
        <v>29</v>
      </c>
      <c r="F42" s="26">
        <v>0</v>
      </c>
      <c r="G42" s="6"/>
    </row>
    <row r="43" spans="1:7" ht="48">
      <c r="A43" s="6">
        <v>32</v>
      </c>
      <c r="B43" s="52" t="s">
        <v>42</v>
      </c>
      <c r="C43" s="24">
        <f>C18+C27</f>
        <v>61758040</v>
      </c>
      <c r="D43" s="24">
        <f>D18+D27</f>
        <v>64041453</v>
      </c>
      <c r="E43" s="19" t="s">
        <v>30</v>
      </c>
      <c r="F43" s="24">
        <f>F18+F27+F32</f>
        <v>71377211</v>
      </c>
      <c r="G43" s="24">
        <f>G18+G27+G32+G41</f>
        <v>81038097</v>
      </c>
    </row>
    <row r="44" spans="1:7" ht="18">
      <c r="A44" s="6">
        <v>33</v>
      </c>
      <c r="B44" s="53"/>
      <c r="C44" s="26"/>
      <c r="D44" s="26"/>
      <c r="E44" s="19" t="s">
        <v>31</v>
      </c>
      <c r="F44" s="20"/>
      <c r="G44" s="6"/>
    </row>
    <row r="45" spans="1:7" ht="14.25">
      <c r="A45" s="6">
        <v>34</v>
      </c>
      <c r="B45" s="50"/>
      <c r="C45" s="26"/>
      <c r="D45" s="26"/>
      <c r="E45" s="25" t="s">
        <v>26</v>
      </c>
      <c r="F45" s="26">
        <v>0</v>
      </c>
      <c r="G45" s="6"/>
    </row>
    <row r="46" spans="1:7" ht="14.25">
      <c r="A46" s="6">
        <v>35</v>
      </c>
      <c r="B46" s="50"/>
      <c r="C46" s="26"/>
      <c r="D46" s="26"/>
      <c r="E46" s="25" t="s">
        <v>27</v>
      </c>
      <c r="F46" s="26">
        <v>0</v>
      </c>
      <c r="G46" s="6"/>
    </row>
    <row r="47" spans="1:7" ht="18">
      <c r="A47" s="6">
        <v>36</v>
      </c>
      <c r="B47" s="45" t="s">
        <v>32</v>
      </c>
      <c r="C47" s="20"/>
      <c r="D47" s="20"/>
      <c r="E47" s="19"/>
      <c r="F47" s="27"/>
      <c r="G47" s="6"/>
    </row>
    <row r="48" spans="1:7" ht="18">
      <c r="A48" s="6">
        <v>37</v>
      </c>
      <c r="B48" s="47" t="s">
        <v>33</v>
      </c>
      <c r="C48" s="24"/>
      <c r="D48" s="24"/>
      <c r="E48" s="28"/>
      <c r="F48" s="27"/>
      <c r="G48" s="6"/>
    </row>
    <row r="49" spans="1:7" ht="18">
      <c r="A49" s="6">
        <v>38</v>
      </c>
      <c r="B49" s="50" t="s">
        <v>43</v>
      </c>
      <c r="C49" s="26">
        <v>6364646</v>
      </c>
      <c r="D49" s="26">
        <v>13742119</v>
      </c>
      <c r="E49" s="25"/>
      <c r="F49" s="27"/>
      <c r="G49" s="6"/>
    </row>
    <row r="50" spans="1:7" ht="18">
      <c r="A50" s="6">
        <v>39</v>
      </c>
      <c r="B50" s="50" t="s">
        <v>44</v>
      </c>
      <c r="C50" s="26">
        <v>3254525</v>
      </c>
      <c r="D50" s="26">
        <v>3254525</v>
      </c>
      <c r="E50" s="25"/>
      <c r="F50" s="27"/>
      <c r="G50" s="6"/>
    </row>
    <row r="51" spans="1:7" ht="18">
      <c r="A51" s="6">
        <v>40</v>
      </c>
      <c r="B51" s="47" t="s">
        <v>34</v>
      </c>
      <c r="C51" s="24"/>
      <c r="D51" s="24"/>
      <c r="E51" s="28"/>
      <c r="F51" s="27"/>
      <c r="G51" s="6"/>
    </row>
    <row r="52" spans="1:7" ht="18">
      <c r="A52" s="6">
        <v>41</v>
      </c>
      <c r="B52" s="50" t="s">
        <v>176</v>
      </c>
      <c r="C52" s="26">
        <v>0</v>
      </c>
      <c r="D52" s="26"/>
      <c r="E52" s="25"/>
      <c r="F52" s="27"/>
      <c r="G52" s="6"/>
    </row>
    <row r="53" spans="1:7" ht="18">
      <c r="A53" s="6">
        <v>42</v>
      </c>
      <c r="B53" s="50" t="s">
        <v>35</v>
      </c>
      <c r="C53" s="26">
        <v>0</v>
      </c>
      <c r="D53" s="26"/>
      <c r="E53" s="25"/>
      <c r="F53" s="27"/>
      <c r="G53" s="6"/>
    </row>
    <row r="54" spans="1:7" ht="18">
      <c r="A54" s="6">
        <v>43</v>
      </c>
      <c r="B54" s="45" t="s">
        <v>6</v>
      </c>
      <c r="C54" s="20">
        <f>C43+C50+C52+C49</f>
        <v>71377211</v>
      </c>
      <c r="D54" s="20">
        <f>D43+D50+D52+D49</f>
        <v>81038097</v>
      </c>
      <c r="E54" s="19" t="s">
        <v>36</v>
      </c>
      <c r="F54" s="20">
        <f>F18+F27+F32</f>
        <v>71377211</v>
      </c>
      <c r="G54" s="20">
        <f>G18+G27+G32+G41</f>
        <v>81038097</v>
      </c>
    </row>
    <row r="55" spans="1:7" ht="14.25">
      <c r="A55" s="6">
        <v>44</v>
      </c>
      <c r="B55" s="50" t="s">
        <v>37</v>
      </c>
      <c r="C55" s="26">
        <f>C18+C52+C49</f>
        <v>67608907</v>
      </c>
      <c r="D55" s="26">
        <v>77269793</v>
      </c>
      <c r="E55" s="25" t="s">
        <v>38</v>
      </c>
      <c r="F55" s="26">
        <f>F18+F32</f>
        <v>67608907</v>
      </c>
      <c r="G55" s="74">
        <f>G54-G56</f>
        <v>77269793</v>
      </c>
    </row>
    <row r="56" spans="1:7" ht="14.25">
      <c r="A56" s="6">
        <v>45</v>
      </c>
      <c r="B56" s="50" t="s">
        <v>39</v>
      </c>
      <c r="C56" s="26">
        <f>C27+C50</f>
        <v>3768304</v>
      </c>
      <c r="D56" s="26">
        <v>3768304</v>
      </c>
      <c r="E56" s="25" t="s">
        <v>45</v>
      </c>
      <c r="F56" s="26">
        <f>F27</f>
        <v>3768304</v>
      </c>
      <c r="G56" s="6">
        <v>3768304</v>
      </c>
    </row>
    <row r="58" spans="3:4" ht="12.75">
      <c r="C58" s="83"/>
      <c r="D58" s="83"/>
    </row>
  </sheetData>
  <sheetProtection/>
  <mergeCells count="4">
    <mergeCell ref="B7:D7"/>
    <mergeCell ref="E7:G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C5" sqref="C5"/>
    </sheetView>
  </sheetViews>
  <sheetFormatPr defaultColWidth="9.140625" defaultRowHeight="12.75"/>
  <cols>
    <col min="3" max="3" width="86.140625" style="0" customWidth="1"/>
    <col min="4" max="4" width="7.8515625" style="0" customWidth="1"/>
    <col min="5" max="5" width="13.00390625" style="0" customWidth="1"/>
    <col min="6" max="6" width="10.7109375" style="0" customWidth="1"/>
    <col min="7" max="7" width="15.8515625" style="0" customWidth="1"/>
    <col min="8" max="9" width="14.8515625" style="0" customWidth="1"/>
  </cols>
  <sheetData>
    <row r="1" spans="1:2" ht="12.75">
      <c r="A1" s="1" t="s">
        <v>476</v>
      </c>
      <c r="B1" s="86"/>
    </row>
    <row r="2" spans="1:9" ht="15">
      <c r="A2" s="1" t="s">
        <v>223</v>
      </c>
      <c r="B2" s="86"/>
      <c r="C2" s="87"/>
      <c r="E2" s="88" t="s">
        <v>208</v>
      </c>
      <c r="F2" s="87"/>
      <c r="G2" s="87"/>
      <c r="H2" s="87"/>
      <c r="I2" s="87"/>
    </row>
    <row r="3" spans="1:9" ht="12.75">
      <c r="A3" s="6" t="s">
        <v>224</v>
      </c>
      <c r="B3" s="89" t="s">
        <v>225</v>
      </c>
      <c r="C3" s="6" t="s">
        <v>226</v>
      </c>
      <c r="D3" s="6" t="s">
        <v>227</v>
      </c>
      <c r="E3" s="6" t="s">
        <v>228</v>
      </c>
      <c r="F3" s="7" t="s">
        <v>122</v>
      </c>
      <c r="G3" s="6" t="s">
        <v>123</v>
      </c>
      <c r="H3" s="6" t="s">
        <v>124</v>
      </c>
      <c r="I3" s="9" t="s">
        <v>449</v>
      </c>
    </row>
    <row r="4" spans="1:9" ht="25.5">
      <c r="A4" s="90" t="s">
        <v>229</v>
      </c>
      <c r="B4" s="91" t="s">
        <v>230</v>
      </c>
      <c r="C4" s="16" t="s">
        <v>231</v>
      </c>
      <c r="D4" s="92" t="s">
        <v>232</v>
      </c>
      <c r="E4" s="7" t="s">
        <v>233</v>
      </c>
      <c r="F4" s="14" t="s">
        <v>234</v>
      </c>
      <c r="G4" s="92" t="s">
        <v>235</v>
      </c>
      <c r="H4" s="90" t="s">
        <v>236</v>
      </c>
      <c r="I4" s="133" t="s">
        <v>219</v>
      </c>
    </row>
    <row r="5" spans="1:9" ht="15.75">
      <c r="A5" s="6">
        <v>1</v>
      </c>
      <c r="B5" s="91">
        <v>1</v>
      </c>
      <c r="C5" s="93" t="s">
        <v>237</v>
      </c>
      <c r="D5" s="6" t="s">
        <v>238</v>
      </c>
      <c r="E5" s="94"/>
      <c r="F5" s="67"/>
      <c r="G5" s="68"/>
      <c r="H5" s="94"/>
      <c r="I5" s="94"/>
    </row>
    <row r="6" spans="1:9" ht="12.75">
      <c r="A6" s="6">
        <v>2</v>
      </c>
      <c r="B6" s="95" t="s">
        <v>239</v>
      </c>
      <c r="C6" s="96" t="s">
        <v>240</v>
      </c>
      <c r="D6" s="6"/>
      <c r="E6" s="94">
        <v>1021340</v>
      </c>
      <c r="F6" s="67"/>
      <c r="G6" s="97"/>
      <c r="H6" s="94">
        <f>E6+F6+G6</f>
        <v>1021340</v>
      </c>
      <c r="I6" s="94">
        <f>F6+G6+H6</f>
        <v>1021340</v>
      </c>
    </row>
    <row r="7" spans="1:9" ht="12.75">
      <c r="A7" s="6">
        <v>3</v>
      </c>
      <c r="B7" s="91" t="s">
        <v>241</v>
      </c>
      <c r="C7" s="30" t="s">
        <v>242</v>
      </c>
      <c r="D7" s="6"/>
      <c r="E7" s="67">
        <v>1024000</v>
      </c>
      <c r="F7" s="67"/>
      <c r="G7" s="98"/>
      <c r="H7" s="94">
        <f aca="true" t="shared" si="0" ref="H7:I21">E7+F7+G7</f>
        <v>1024000</v>
      </c>
      <c r="I7" s="94">
        <f t="shared" si="0"/>
        <v>1024000</v>
      </c>
    </row>
    <row r="8" spans="1:9" ht="12.75">
      <c r="A8" s="6">
        <v>4</v>
      </c>
      <c r="B8" s="91" t="s">
        <v>243</v>
      </c>
      <c r="C8" s="30" t="s">
        <v>244</v>
      </c>
      <c r="D8" s="6"/>
      <c r="E8" s="67">
        <v>100000</v>
      </c>
      <c r="F8" s="67"/>
      <c r="G8" s="98"/>
      <c r="H8" s="94">
        <f t="shared" si="0"/>
        <v>100000</v>
      </c>
      <c r="I8" s="94">
        <f t="shared" si="0"/>
        <v>100000</v>
      </c>
    </row>
    <row r="9" spans="1:9" ht="12.75">
      <c r="A9" s="6">
        <v>5</v>
      </c>
      <c r="B9" s="91" t="s">
        <v>245</v>
      </c>
      <c r="C9" s="30" t="s">
        <v>246</v>
      </c>
      <c r="D9" s="6"/>
      <c r="E9" s="67">
        <v>749100</v>
      </c>
      <c r="F9" s="67"/>
      <c r="G9" s="98"/>
      <c r="H9" s="94">
        <f t="shared" si="0"/>
        <v>749100</v>
      </c>
      <c r="I9" s="94">
        <f t="shared" si="0"/>
        <v>749100</v>
      </c>
    </row>
    <row r="10" spans="1:9" ht="12.75">
      <c r="A10" s="6">
        <v>6</v>
      </c>
      <c r="B10" s="99" t="s">
        <v>247</v>
      </c>
      <c r="C10" s="6" t="s">
        <v>248</v>
      </c>
      <c r="D10" s="6"/>
      <c r="E10" s="67">
        <v>5000000</v>
      </c>
      <c r="F10" s="67"/>
      <c r="G10" s="98"/>
      <c r="H10" s="94">
        <f t="shared" si="0"/>
        <v>5000000</v>
      </c>
      <c r="I10" s="94">
        <f t="shared" si="0"/>
        <v>5000000</v>
      </c>
    </row>
    <row r="11" spans="1:9" ht="12.75">
      <c r="A11" s="6">
        <v>7</v>
      </c>
      <c r="B11" s="99"/>
      <c r="C11" s="9" t="s">
        <v>249</v>
      </c>
      <c r="D11" s="6"/>
      <c r="E11" s="67">
        <v>0</v>
      </c>
      <c r="F11" s="67"/>
      <c r="G11" s="98"/>
      <c r="H11" s="94">
        <f t="shared" si="0"/>
        <v>0</v>
      </c>
      <c r="I11" s="94">
        <f t="shared" si="0"/>
        <v>0</v>
      </c>
    </row>
    <row r="12" spans="1:9" ht="12.75">
      <c r="A12" s="6">
        <v>8</v>
      </c>
      <c r="B12" s="99"/>
      <c r="C12" s="6" t="s">
        <v>250</v>
      </c>
      <c r="D12" s="6"/>
      <c r="E12" s="67">
        <v>1973610</v>
      </c>
      <c r="F12" s="67"/>
      <c r="G12" s="98"/>
      <c r="H12" s="94">
        <f t="shared" si="0"/>
        <v>1973610</v>
      </c>
      <c r="I12" s="94">
        <f t="shared" si="0"/>
        <v>1973610</v>
      </c>
    </row>
    <row r="13" spans="1:9" ht="12.75">
      <c r="A13" s="6">
        <v>9</v>
      </c>
      <c r="B13" s="91">
        <v>2</v>
      </c>
      <c r="C13" s="15" t="s">
        <v>251</v>
      </c>
      <c r="D13" s="6" t="s">
        <v>252</v>
      </c>
      <c r="E13" s="67"/>
      <c r="F13" s="67"/>
      <c r="G13" s="98"/>
      <c r="H13" s="94">
        <f t="shared" si="0"/>
        <v>0</v>
      </c>
      <c r="I13" s="94">
        <f t="shared" si="0"/>
        <v>0</v>
      </c>
    </row>
    <row r="14" spans="1:9" ht="12.75">
      <c r="A14" s="6">
        <v>10</v>
      </c>
      <c r="B14" s="91">
        <v>3</v>
      </c>
      <c r="C14" s="43" t="s">
        <v>253</v>
      </c>
      <c r="D14" s="6" t="s">
        <v>254</v>
      </c>
      <c r="E14" s="67"/>
      <c r="F14" s="67"/>
      <c r="G14" s="98"/>
      <c r="H14" s="94">
        <f t="shared" si="0"/>
        <v>0</v>
      </c>
      <c r="I14" s="94">
        <f t="shared" si="0"/>
        <v>0</v>
      </c>
    </row>
    <row r="15" spans="1:9" ht="12.75">
      <c r="A15" s="6">
        <v>11</v>
      </c>
      <c r="B15" s="91"/>
      <c r="C15" s="43" t="s">
        <v>255</v>
      </c>
      <c r="D15" s="6"/>
      <c r="E15" s="67">
        <v>1561999</v>
      </c>
      <c r="F15" s="67"/>
      <c r="G15" s="98"/>
      <c r="H15" s="94">
        <f t="shared" si="0"/>
        <v>1561999</v>
      </c>
      <c r="I15" s="94">
        <f t="shared" si="0"/>
        <v>1561999</v>
      </c>
    </row>
    <row r="16" spans="1:9" ht="12.75">
      <c r="A16" s="6">
        <v>12</v>
      </c>
      <c r="B16" s="91"/>
      <c r="C16" s="43" t="s">
        <v>256</v>
      </c>
      <c r="D16" s="6"/>
      <c r="E16" s="67">
        <v>2500000</v>
      </c>
      <c r="F16" s="67"/>
      <c r="G16" s="98"/>
      <c r="H16" s="94">
        <f t="shared" si="0"/>
        <v>2500000</v>
      </c>
      <c r="I16" s="94">
        <f t="shared" si="0"/>
        <v>2500000</v>
      </c>
    </row>
    <row r="17" spans="1:9" ht="12.75">
      <c r="A17" s="6">
        <v>13</v>
      </c>
      <c r="B17" s="91"/>
      <c r="C17" s="43" t="s">
        <v>448</v>
      </c>
      <c r="D17" s="6"/>
      <c r="E17" s="67">
        <v>628140</v>
      </c>
      <c r="F17" s="67"/>
      <c r="G17" s="98"/>
      <c r="H17" s="94">
        <f t="shared" si="0"/>
        <v>628140</v>
      </c>
      <c r="I17" s="94">
        <f t="shared" si="0"/>
        <v>628140</v>
      </c>
    </row>
    <row r="18" spans="1:9" ht="12.75">
      <c r="A18" s="6">
        <v>14</v>
      </c>
      <c r="B18" s="91"/>
      <c r="C18" s="43" t="s">
        <v>257</v>
      </c>
      <c r="D18" s="6"/>
      <c r="E18" s="67">
        <v>0</v>
      </c>
      <c r="F18" s="67"/>
      <c r="G18" s="98"/>
      <c r="H18" s="94">
        <f t="shared" si="0"/>
        <v>0</v>
      </c>
      <c r="I18" s="94">
        <v>111252</v>
      </c>
    </row>
    <row r="19" spans="1:9" ht="12.75">
      <c r="A19" s="6">
        <v>15</v>
      </c>
      <c r="B19" s="91">
        <v>4</v>
      </c>
      <c r="C19" s="15" t="s">
        <v>258</v>
      </c>
      <c r="D19" s="6" t="s">
        <v>259</v>
      </c>
      <c r="E19" s="67">
        <v>1200000</v>
      </c>
      <c r="F19" s="67"/>
      <c r="G19" s="98"/>
      <c r="H19" s="94">
        <f>E19+F19+G19</f>
        <v>1200000</v>
      </c>
      <c r="I19" s="94">
        <f t="shared" si="0"/>
        <v>1200000</v>
      </c>
    </row>
    <row r="20" spans="1:9" ht="12.75">
      <c r="A20" s="6">
        <v>16</v>
      </c>
      <c r="B20" s="91">
        <v>5</v>
      </c>
      <c r="C20" s="15" t="s">
        <v>260</v>
      </c>
      <c r="D20" s="6" t="s">
        <v>261</v>
      </c>
      <c r="E20" s="67">
        <v>0</v>
      </c>
      <c r="F20" s="67"/>
      <c r="G20" s="98"/>
      <c r="H20" s="94">
        <f t="shared" si="0"/>
        <v>0</v>
      </c>
      <c r="I20" s="94">
        <v>914400</v>
      </c>
    </row>
    <row r="21" spans="1:9" ht="12.75">
      <c r="A21" s="6">
        <v>17</v>
      </c>
      <c r="B21" s="91">
        <v>6</v>
      </c>
      <c r="C21" s="15" t="s">
        <v>262</v>
      </c>
      <c r="D21" s="6" t="s">
        <v>263</v>
      </c>
      <c r="E21" s="67">
        <v>0</v>
      </c>
      <c r="F21" s="67"/>
      <c r="G21" s="98"/>
      <c r="H21" s="94">
        <f t="shared" si="0"/>
        <v>0</v>
      </c>
      <c r="I21" s="94"/>
    </row>
    <row r="22" spans="1:9" ht="12.75">
      <c r="A22" s="6">
        <v>18</v>
      </c>
      <c r="B22" s="91" t="s">
        <v>65</v>
      </c>
      <c r="C22" s="14" t="s">
        <v>264</v>
      </c>
      <c r="D22" s="6" t="s">
        <v>265</v>
      </c>
      <c r="E22" s="130">
        <f>SUM(E6:E21)</f>
        <v>15758189</v>
      </c>
      <c r="F22" s="68">
        <f>SUM(F6:F21)</f>
        <v>0</v>
      </c>
      <c r="G22" s="68">
        <f>SUM(G6:G21)</f>
        <v>0</v>
      </c>
      <c r="H22" s="68">
        <f>SUM(H6:H21)</f>
        <v>15758189</v>
      </c>
      <c r="I22" s="68">
        <f>SUM(I6:I21)</f>
        <v>16783841</v>
      </c>
    </row>
    <row r="23" spans="1:9" ht="12.75">
      <c r="A23" s="6">
        <v>19</v>
      </c>
      <c r="B23" s="91">
        <v>1</v>
      </c>
      <c r="C23" s="100" t="s">
        <v>266</v>
      </c>
      <c r="D23" s="6" t="s">
        <v>267</v>
      </c>
      <c r="E23" s="67"/>
      <c r="F23" s="67"/>
      <c r="G23" s="98"/>
      <c r="H23" s="67">
        <v>0</v>
      </c>
      <c r="I23" s="67"/>
    </row>
    <row r="24" spans="1:9" ht="12.75">
      <c r="A24" s="6">
        <v>20</v>
      </c>
      <c r="B24" s="91">
        <v>2</v>
      </c>
      <c r="C24" s="100" t="s">
        <v>268</v>
      </c>
      <c r="D24" s="6" t="s">
        <v>269</v>
      </c>
      <c r="E24" s="67"/>
      <c r="F24" s="67"/>
      <c r="G24" s="98"/>
      <c r="H24" s="67">
        <v>0</v>
      </c>
      <c r="I24" s="67"/>
    </row>
    <row r="25" spans="1:9" ht="12.75">
      <c r="A25" s="6">
        <v>21</v>
      </c>
      <c r="B25" s="91">
        <v>3</v>
      </c>
      <c r="C25" s="100" t="s">
        <v>270</v>
      </c>
      <c r="D25" s="6" t="s">
        <v>271</v>
      </c>
      <c r="E25" s="67"/>
      <c r="F25" s="67"/>
      <c r="G25" s="98"/>
      <c r="H25" s="67">
        <v>0</v>
      </c>
      <c r="I25" s="67"/>
    </row>
    <row r="26" spans="1:9" ht="12.75">
      <c r="A26" s="6">
        <v>22</v>
      </c>
      <c r="B26" s="91">
        <v>4</v>
      </c>
      <c r="C26" s="43" t="s">
        <v>272</v>
      </c>
      <c r="D26" s="9" t="s">
        <v>273</v>
      </c>
      <c r="E26" s="68"/>
      <c r="F26" s="68"/>
      <c r="G26" s="101"/>
      <c r="H26" s="67">
        <v>0</v>
      </c>
      <c r="I26" s="67"/>
    </row>
    <row r="27" spans="1:9" ht="12.75">
      <c r="A27" s="6">
        <v>23</v>
      </c>
      <c r="B27" s="91">
        <v>5</v>
      </c>
      <c r="C27" s="15" t="s">
        <v>274</v>
      </c>
      <c r="D27" s="6" t="s">
        <v>275</v>
      </c>
      <c r="E27" s="67"/>
      <c r="F27" s="67"/>
      <c r="G27" s="98"/>
      <c r="H27" s="67"/>
      <c r="I27" s="67"/>
    </row>
    <row r="28" spans="1:9" ht="12.75">
      <c r="A28" s="6">
        <v>24</v>
      </c>
      <c r="B28" s="91" t="s">
        <v>239</v>
      </c>
      <c r="C28" s="30" t="s">
        <v>276</v>
      </c>
      <c r="D28" s="6"/>
      <c r="E28" s="131">
        <v>38321072</v>
      </c>
      <c r="F28" s="67"/>
      <c r="G28" s="98"/>
      <c r="H28" s="67">
        <f>E28+F28+G28</f>
        <v>38321072</v>
      </c>
      <c r="I28" s="67">
        <v>38655633</v>
      </c>
    </row>
    <row r="29" spans="1:9" ht="12.75">
      <c r="A29" s="6">
        <v>25</v>
      </c>
      <c r="B29" s="91" t="s">
        <v>241</v>
      </c>
      <c r="C29" s="30" t="s">
        <v>277</v>
      </c>
      <c r="D29" s="6"/>
      <c r="E29" s="67">
        <v>0</v>
      </c>
      <c r="F29" s="67"/>
      <c r="G29" s="98"/>
      <c r="H29" s="67">
        <f>E29+F29+G29</f>
        <v>0</v>
      </c>
      <c r="I29" s="67"/>
    </row>
    <row r="30" spans="1:9" ht="12.75">
      <c r="A30" s="6">
        <v>26</v>
      </c>
      <c r="B30" s="91"/>
      <c r="C30" s="30" t="s">
        <v>278</v>
      </c>
      <c r="D30" s="6"/>
      <c r="E30" s="67">
        <v>0</v>
      </c>
      <c r="F30" s="67"/>
      <c r="G30" s="98"/>
      <c r="H30" s="67">
        <f>E30+F30+G30</f>
        <v>0</v>
      </c>
      <c r="I30" s="67"/>
    </row>
    <row r="31" spans="1:9" ht="12.75">
      <c r="A31" s="6">
        <v>27</v>
      </c>
      <c r="B31" s="91"/>
      <c r="C31" s="30" t="s">
        <v>473</v>
      </c>
      <c r="D31" s="6"/>
      <c r="E31" s="67">
        <v>0</v>
      </c>
      <c r="F31" s="67"/>
      <c r="G31" s="98"/>
      <c r="H31" s="67">
        <f>E31+F31+G31</f>
        <v>0</v>
      </c>
      <c r="I31" s="67">
        <v>458200</v>
      </c>
    </row>
    <row r="32" spans="1:9" ht="12.75">
      <c r="A32" s="6">
        <v>28</v>
      </c>
      <c r="B32" s="91" t="s">
        <v>279</v>
      </c>
      <c r="C32" s="36" t="s">
        <v>280</v>
      </c>
      <c r="D32" s="6" t="s">
        <v>281</v>
      </c>
      <c r="E32" s="130">
        <f>SUM(E28:E31)</f>
        <v>38321072</v>
      </c>
      <c r="F32" s="68">
        <f>SUM(F28:F31)</f>
        <v>0</v>
      </c>
      <c r="G32" s="68">
        <f>SUM(G28:G31)</f>
        <v>0</v>
      </c>
      <c r="H32" s="68">
        <f>SUM(H28:H31)</f>
        <v>38321072</v>
      </c>
      <c r="I32" s="68">
        <f>SUM(I28:I31)</f>
        <v>39113833</v>
      </c>
    </row>
    <row r="33" spans="1:9" ht="12.75">
      <c r="A33" s="6">
        <v>29</v>
      </c>
      <c r="B33" s="91">
        <v>1</v>
      </c>
      <c r="C33" s="30" t="s">
        <v>282</v>
      </c>
      <c r="D33" s="6" t="s">
        <v>283</v>
      </c>
      <c r="E33" s="67"/>
      <c r="F33" s="67"/>
      <c r="G33" s="98"/>
      <c r="H33" s="67"/>
      <c r="I33" s="67"/>
    </row>
    <row r="34" spans="1:9" ht="12.75">
      <c r="A34" s="6">
        <v>30</v>
      </c>
      <c r="B34" s="91">
        <v>2</v>
      </c>
      <c r="C34" s="102" t="s">
        <v>284</v>
      </c>
      <c r="D34" s="9" t="s">
        <v>285</v>
      </c>
      <c r="E34" s="68"/>
      <c r="F34" s="68"/>
      <c r="G34" s="101"/>
      <c r="H34" s="67"/>
      <c r="I34" s="67"/>
    </row>
    <row r="35" spans="1:9" ht="12.75">
      <c r="A35" s="6">
        <v>31</v>
      </c>
      <c r="B35" s="91">
        <v>3</v>
      </c>
      <c r="C35" s="30" t="s">
        <v>286</v>
      </c>
      <c r="D35" s="6" t="s">
        <v>287</v>
      </c>
      <c r="E35" s="67"/>
      <c r="F35" s="67"/>
      <c r="G35" s="98"/>
      <c r="H35" s="67"/>
      <c r="I35" s="67"/>
    </row>
    <row r="36" spans="1:9" ht="12.75">
      <c r="A36" s="6">
        <v>32</v>
      </c>
      <c r="B36" s="91">
        <v>4</v>
      </c>
      <c r="C36" s="30" t="s">
        <v>288</v>
      </c>
      <c r="D36" s="6" t="s">
        <v>289</v>
      </c>
      <c r="E36" s="67"/>
      <c r="F36" s="67"/>
      <c r="G36" s="98"/>
      <c r="H36" s="67">
        <f>E36+F36+G36</f>
        <v>0</v>
      </c>
      <c r="I36" s="67"/>
    </row>
    <row r="37" spans="1:9" ht="12.75">
      <c r="A37" s="6">
        <v>33</v>
      </c>
      <c r="B37" s="103">
        <v>5</v>
      </c>
      <c r="C37" s="102" t="s">
        <v>290</v>
      </c>
      <c r="D37" s="6" t="s">
        <v>291</v>
      </c>
      <c r="E37" s="67">
        <v>513779</v>
      </c>
      <c r="F37" s="67"/>
      <c r="G37" s="98"/>
      <c r="H37" s="67">
        <f>E37+F37+G37</f>
        <v>513779</v>
      </c>
      <c r="I37" s="67">
        <v>513779</v>
      </c>
    </row>
    <row r="38" spans="1:9" ht="12.75">
      <c r="A38" s="6">
        <v>34</v>
      </c>
      <c r="B38" s="91" t="s">
        <v>239</v>
      </c>
      <c r="C38" s="30" t="s">
        <v>292</v>
      </c>
      <c r="D38" s="6"/>
      <c r="E38" s="67"/>
      <c r="F38" s="67"/>
      <c r="G38" s="98"/>
      <c r="H38" s="67">
        <v>0</v>
      </c>
      <c r="I38" s="67"/>
    </row>
    <row r="39" spans="1:9" ht="12.75">
      <c r="A39" s="6">
        <v>35</v>
      </c>
      <c r="B39" s="91" t="s">
        <v>293</v>
      </c>
      <c r="C39" s="36" t="s">
        <v>294</v>
      </c>
      <c r="D39" s="6" t="s">
        <v>295</v>
      </c>
      <c r="E39" s="68">
        <f>SUM(E33:E38)</f>
        <v>513779</v>
      </c>
      <c r="F39" s="68">
        <f>SUM(F33:F38)</f>
        <v>0</v>
      </c>
      <c r="G39" s="68">
        <f>SUM(G33:G38)</f>
        <v>0</v>
      </c>
      <c r="H39" s="68">
        <f>SUM(H33:H38)</f>
        <v>513779</v>
      </c>
      <c r="I39" s="68">
        <f>SUM(I33:I38)</f>
        <v>513779</v>
      </c>
    </row>
    <row r="40" spans="1:9" ht="12.75">
      <c r="A40" s="6">
        <v>36</v>
      </c>
      <c r="B40" s="91">
        <v>1</v>
      </c>
      <c r="C40" s="30" t="s">
        <v>296</v>
      </c>
      <c r="D40" s="6" t="s">
        <v>297</v>
      </c>
      <c r="E40" s="67"/>
      <c r="F40" s="67"/>
      <c r="G40" s="98"/>
      <c r="H40" s="67">
        <f>E40+F40+G40</f>
        <v>0</v>
      </c>
      <c r="I40" s="67"/>
    </row>
    <row r="41" spans="1:9" ht="12.75">
      <c r="A41" s="6">
        <v>37</v>
      </c>
      <c r="B41" s="104">
        <v>2</v>
      </c>
      <c r="C41" s="6" t="s">
        <v>298</v>
      </c>
      <c r="D41" s="6" t="s">
        <v>299</v>
      </c>
      <c r="E41" s="67"/>
      <c r="F41" s="67"/>
      <c r="G41" s="98"/>
      <c r="H41" s="67">
        <f>E41+F41+G41</f>
        <v>0</v>
      </c>
      <c r="I41" s="67"/>
    </row>
    <row r="42" spans="1:9" ht="12.75">
      <c r="A42" s="6">
        <v>38</v>
      </c>
      <c r="B42" s="105" t="s">
        <v>300</v>
      </c>
      <c r="C42" s="7" t="s">
        <v>301</v>
      </c>
      <c r="D42" s="6" t="s">
        <v>302</v>
      </c>
      <c r="E42" s="94"/>
      <c r="F42" s="67"/>
      <c r="G42" s="97"/>
      <c r="H42" s="68">
        <f>E42+F42+G42</f>
        <v>0</v>
      </c>
      <c r="I42" s="68"/>
    </row>
    <row r="43" spans="1:9" ht="12.75">
      <c r="A43" s="6">
        <v>39</v>
      </c>
      <c r="B43" s="91">
        <v>1</v>
      </c>
      <c r="C43" s="106" t="s">
        <v>303</v>
      </c>
      <c r="D43" s="6" t="s">
        <v>304</v>
      </c>
      <c r="E43" s="107"/>
      <c r="F43" s="67"/>
      <c r="G43" s="108"/>
      <c r="H43" s="94">
        <f aca="true" t="shared" si="1" ref="H43:H52">SUM(E43:G43)</f>
        <v>0</v>
      </c>
      <c r="I43" s="94"/>
    </row>
    <row r="44" spans="1:9" ht="12.75">
      <c r="A44" s="6">
        <v>40</v>
      </c>
      <c r="B44" s="91">
        <v>2</v>
      </c>
      <c r="C44" s="109" t="s">
        <v>305</v>
      </c>
      <c r="D44" s="6" t="s">
        <v>306</v>
      </c>
      <c r="E44" s="67"/>
      <c r="F44" s="67"/>
      <c r="G44" s="98"/>
      <c r="H44" s="94">
        <f t="shared" si="1"/>
        <v>0</v>
      </c>
      <c r="I44" s="94"/>
    </row>
    <row r="45" spans="1:9" ht="12.75">
      <c r="A45" s="6">
        <v>41</v>
      </c>
      <c r="B45" s="99">
        <v>3</v>
      </c>
      <c r="C45" s="6" t="s">
        <v>307</v>
      </c>
      <c r="D45" s="6" t="s">
        <v>308</v>
      </c>
      <c r="E45" s="67"/>
      <c r="F45" s="67">
        <v>360000</v>
      </c>
      <c r="G45" s="98"/>
      <c r="H45" s="94">
        <f t="shared" si="1"/>
        <v>360000</v>
      </c>
      <c r="I45" s="94">
        <v>360000</v>
      </c>
    </row>
    <row r="46" spans="1:9" ht="12.75">
      <c r="A46" s="6">
        <v>42</v>
      </c>
      <c r="B46" s="91">
        <v>4</v>
      </c>
      <c r="C46" s="6" t="s">
        <v>309</v>
      </c>
      <c r="D46" s="6"/>
      <c r="E46" s="67"/>
      <c r="F46" s="67"/>
      <c r="G46" s="98"/>
      <c r="H46" s="94">
        <f t="shared" si="1"/>
        <v>0</v>
      </c>
      <c r="I46" s="94"/>
    </row>
    <row r="47" spans="1:9" ht="12.75">
      <c r="A47" s="6">
        <v>43</v>
      </c>
      <c r="B47" s="91">
        <v>5</v>
      </c>
      <c r="C47" s="6" t="s">
        <v>310</v>
      </c>
      <c r="D47" s="6" t="s">
        <v>311</v>
      </c>
      <c r="E47" s="67"/>
      <c r="F47" s="131">
        <v>3500000</v>
      </c>
      <c r="G47" s="98"/>
      <c r="H47" s="94">
        <f t="shared" si="1"/>
        <v>3500000</v>
      </c>
      <c r="I47" s="94">
        <v>3500000</v>
      </c>
    </row>
    <row r="48" spans="1:9" ht="12.75">
      <c r="A48" s="6">
        <v>44</v>
      </c>
      <c r="B48" s="99">
        <v>6</v>
      </c>
      <c r="C48" s="6" t="s">
        <v>312</v>
      </c>
      <c r="D48" s="6"/>
      <c r="E48" s="67"/>
      <c r="F48" s="131">
        <v>1800000</v>
      </c>
      <c r="G48" s="98"/>
      <c r="H48" s="94">
        <f t="shared" si="1"/>
        <v>1800000</v>
      </c>
      <c r="I48" s="94">
        <v>1800000</v>
      </c>
    </row>
    <row r="49" spans="1:9" ht="12.75">
      <c r="A49" s="6">
        <v>45</v>
      </c>
      <c r="B49" s="91">
        <v>7</v>
      </c>
      <c r="C49" s="30" t="s">
        <v>313</v>
      </c>
      <c r="D49" s="6" t="s">
        <v>314</v>
      </c>
      <c r="E49" s="67"/>
      <c r="F49" s="67"/>
      <c r="G49" s="98"/>
      <c r="H49" s="94">
        <f t="shared" si="1"/>
        <v>0</v>
      </c>
      <c r="I49" s="94"/>
    </row>
    <row r="50" spans="1:9" ht="12.75">
      <c r="A50" s="6">
        <v>46</v>
      </c>
      <c r="B50" s="91">
        <v>8</v>
      </c>
      <c r="C50" s="30" t="s">
        <v>315</v>
      </c>
      <c r="D50" s="6" t="s">
        <v>316</v>
      </c>
      <c r="E50" s="67"/>
      <c r="F50" s="67"/>
      <c r="G50" s="98"/>
      <c r="H50" s="94">
        <f t="shared" si="1"/>
        <v>0</v>
      </c>
      <c r="I50" s="94"/>
    </row>
    <row r="51" spans="1:9" ht="12.75">
      <c r="A51" s="6">
        <v>47</v>
      </c>
      <c r="B51" s="99">
        <v>9</v>
      </c>
      <c r="C51" s="102" t="s">
        <v>317</v>
      </c>
      <c r="D51" s="6" t="s">
        <v>318</v>
      </c>
      <c r="E51" s="94">
        <v>200000</v>
      </c>
      <c r="F51" s="67"/>
      <c r="G51" s="97"/>
      <c r="H51" s="94">
        <f t="shared" si="1"/>
        <v>200000</v>
      </c>
      <c r="I51" s="94">
        <v>200000</v>
      </c>
    </row>
    <row r="52" spans="1:9" ht="12.75">
      <c r="A52" s="6">
        <v>48</v>
      </c>
      <c r="B52" s="91">
        <v>10</v>
      </c>
      <c r="C52" s="102" t="s">
        <v>319</v>
      </c>
      <c r="D52" s="9" t="s">
        <v>320</v>
      </c>
      <c r="E52" s="68"/>
      <c r="F52" s="68"/>
      <c r="G52" s="101"/>
      <c r="H52" s="94">
        <f t="shared" si="1"/>
        <v>0</v>
      </c>
      <c r="I52" s="94"/>
    </row>
    <row r="53" spans="1:9" ht="12.75">
      <c r="A53" s="6">
        <v>49</v>
      </c>
      <c r="B53" s="110" t="s">
        <v>321</v>
      </c>
      <c r="C53" s="36" t="s">
        <v>322</v>
      </c>
      <c r="D53" s="6" t="s">
        <v>323</v>
      </c>
      <c r="E53" s="68">
        <f>SUM(E43:E52)</f>
        <v>200000</v>
      </c>
      <c r="F53" s="130">
        <f>SUM(F43:F52)</f>
        <v>5660000</v>
      </c>
      <c r="G53" s="68">
        <f>SUM(G43:G52)</f>
        <v>0</v>
      </c>
      <c r="H53" s="68">
        <f>SUM(H43:H52)</f>
        <v>5860000</v>
      </c>
      <c r="I53" s="68">
        <f>SUM(I43:I52)</f>
        <v>5860000</v>
      </c>
    </row>
    <row r="54" spans="1:9" ht="12.75">
      <c r="A54" s="6">
        <v>50</v>
      </c>
      <c r="B54" s="105">
        <v>1</v>
      </c>
      <c r="C54" s="36" t="s">
        <v>324</v>
      </c>
      <c r="D54" s="6" t="s">
        <v>325</v>
      </c>
      <c r="E54" s="67"/>
      <c r="F54" s="67"/>
      <c r="G54" s="98"/>
      <c r="H54" s="67"/>
      <c r="I54" s="67"/>
    </row>
    <row r="55" spans="1:9" ht="12.75">
      <c r="A55" s="6">
        <v>51</v>
      </c>
      <c r="B55" s="91" t="s">
        <v>239</v>
      </c>
      <c r="C55" s="102" t="s">
        <v>326</v>
      </c>
      <c r="D55" s="6"/>
      <c r="E55" s="67"/>
      <c r="F55" s="94">
        <v>100000</v>
      </c>
      <c r="G55" s="101"/>
      <c r="H55" s="94">
        <f>E55+F55+G55</f>
        <v>100000</v>
      </c>
      <c r="I55" s="94">
        <v>100000</v>
      </c>
    </row>
    <row r="56" spans="1:9" ht="12.75">
      <c r="A56" s="6">
        <v>52</v>
      </c>
      <c r="B56" s="91" t="s">
        <v>241</v>
      </c>
      <c r="C56" s="30" t="s">
        <v>327</v>
      </c>
      <c r="D56" s="6"/>
      <c r="E56" s="67"/>
      <c r="F56" s="67"/>
      <c r="G56" s="98"/>
      <c r="H56" s="67">
        <v>0</v>
      </c>
      <c r="I56" s="67"/>
    </row>
    <row r="57" spans="1:9" ht="12.75">
      <c r="A57" s="6">
        <v>53</v>
      </c>
      <c r="B57" s="91" t="s">
        <v>328</v>
      </c>
      <c r="C57" s="111" t="s">
        <v>329</v>
      </c>
      <c r="D57" s="7" t="s">
        <v>330</v>
      </c>
      <c r="E57" s="68">
        <f>SUM(E55:E56)</f>
        <v>0</v>
      </c>
      <c r="F57" s="68">
        <f>SUM(F55:F56)</f>
        <v>100000</v>
      </c>
      <c r="G57" s="68">
        <f>SUM(G55:G56)</f>
        <v>0</v>
      </c>
      <c r="H57" s="68">
        <f>SUM(H55:H56)</f>
        <v>100000</v>
      </c>
      <c r="I57" s="68">
        <f>SUM(I55:I56)</f>
        <v>100000</v>
      </c>
    </row>
    <row r="58" spans="1:9" ht="12.75">
      <c r="A58" s="6">
        <v>54</v>
      </c>
      <c r="B58" s="91">
        <v>1</v>
      </c>
      <c r="C58" s="109" t="s">
        <v>331</v>
      </c>
      <c r="D58" s="6" t="s">
        <v>332</v>
      </c>
      <c r="E58" s="94"/>
      <c r="F58" s="67">
        <v>0</v>
      </c>
      <c r="G58" s="97"/>
      <c r="H58" s="112">
        <f>E58+F58+G58</f>
        <v>0</v>
      </c>
      <c r="I58" s="112"/>
    </row>
    <row r="59" spans="1:9" ht="12.75">
      <c r="A59" s="6">
        <v>55</v>
      </c>
      <c r="B59" s="91">
        <v>2</v>
      </c>
      <c r="C59" s="109" t="s">
        <v>333</v>
      </c>
      <c r="D59" s="6" t="s">
        <v>334</v>
      </c>
      <c r="E59" s="94"/>
      <c r="F59" s="131">
        <v>1050000</v>
      </c>
      <c r="G59" s="97"/>
      <c r="H59" s="112">
        <f aca="true" t="shared" si="2" ref="H59:H67">E59+F59+G59</f>
        <v>1050000</v>
      </c>
      <c r="I59" s="112">
        <v>1050000</v>
      </c>
    </row>
    <row r="60" spans="1:9" ht="12.75">
      <c r="A60" s="6">
        <v>56</v>
      </c>
      <c r="B60" s="91">
        <v>3</v>
      </c>
      <c r="C60" s="109" t="s">
        <v>335</v>
      </c>
      <c r="D60" s="6" t="s">
        <v>336</v>
      </c>
      <c r="E60" s="94"/>
      <c r="F60" s="67"/>
      <c r="G60" s="94"/>
      <c r="H60" s="112">
        <f t="shared" si="2"/>
        <v>0</v>
      </c>
      <c r="I60" s="112"/>
    </row>
    <row r="61" spans="1:9" ht="12.75">
      <c r="A61" s="6">
        <v>57</v>
      </c>
      <c r="B61" s="91">
        <v>4</v>
      </c>
      <c r="C61" s="102" t="s">
        <v>337</v>
      </c>
      <c r="D61" s="9" t="s">
        <v>338</v>
      </c>
      <c r="E61" s="68"/>
      <c r="F61" s="94"/>
      <c r="G61" s="94"/>
      <c r="H61" s="112">
        <f t="shared" si="2"/>
        <v>0</v>
      </c>
      <c r="I61" s="112"/>
    </row>
    <row r="62" spans="1:9" ht="12.75">
      <c r="A62" s="6">
        <v>58</v>
      </c>
      <c r="B62" s="91">
        <v>5</v>
      </c>
      <c r="C62" s="109" t="s">
        <v>339</v>
      </c>
      <c r="D62" s="6" t="s">
        <v>340</v>
      </c>
      <c r="E62" s="94"/>
      <c r="F62" s="67"/>
      <c r="G62" s="94"/>
      <c r="H62" s="112">
        <f t="shared" si="2"/>
        <v>0</v>
      </c>
      <c r="I62" s="112"/>
    </row>
    <row r="63" spans="1:9" ht="12.75">
      <c r="A63" s="6">
        <v>59</v>
      </c>
      <c r="B63" s="103">
        <v>6</v>
      </c>
      <c r="C63" s="102" t="s">
        <v>341</v>
      </c>
      <c r="D63" s="6" t="s">
        <v>342</v>
      </c>
      <c r="E63" s="94"/>
      <c r="F63" s="68"/>
      <c r="G63" s="97"/>
      <c r="H63" s="112">
        <f t="shared" si="2"/>
        <v>0</v>
      </c>
      <c r="I63" s="112"/>
    </row>
    <row r="64" spans="1:9" ht="12.75">
      <c r="A64" s="6">
        <v>60</v>
      </c>
      <c r="B64" s="113">
        <v>7</v>
      </c>
      <c r="C64" s="96" t="s">
        <v>343</v>
      </c>
      <c r="D64" s="6" t="s">
        <v>344</v>
      </c>
      <c r="E64" s="94"/>
      <c r="F64" s="67"/>
      <c r="G64" s="97"/>
      <c r="H64" s="112">
        <f t="shared" si="2"/>
        <v>0</v>
      </c>
      <c r="I64" s="112"/>
    </row>
    <row r="65" spans="1:9" ht="12.75">
      <c r="A65" s="6">
        <v>61</v>
      </c>
      <c r="B65" s="91">
        <v>8</v>
      </c>
      <c r="C65" s="109" t="s">
        <v>345</v>
      </c>
      <c r="D65" s="6" t="s">
        <v>346</v>
      </c>
      <c r="E65" s="114"/>
      <c r="F65" s="67">
        <v>5000</v>
      </c>
      <c r="G65" s="115"/>
      <c r="H65" s="112">
        <f t="shared" si="2"/>
        <v>5000</v>
      </c>
      <c r="I65" s="112">
        <v>5000</v>
      </c>
    </row>
    <row r="66" spans="1:9" ht="12.75">
      <c r="A66" s="6">
        <v>62</v>
      </c>
      <c r="B66" s="91">
        <v>9</v>
      </c>
      <c r="C66" s="109" t="s">
        <v>347</v>
      </c>
      <c r="D66" s="6" t="s">
        <v>348</v>
      </c>
      <c r="E66" s="114"/>
      <c r="F66" s="67"/>
      <c r="G66" s="115"/>
      <c r="H66" s="112">
        <f t="shared" si="2"/>
        <v>0</v>
      </c>
      <c r="I66" s="112"/>
    </row>
    <row r="67" spans="1:9" ht="12.75">
      <c r="A67" s="6">
        <v>63</v>
      </c>
      <c r="B67" s="91">
        <v>10</v>
      </c>
      <c r="C67" s="109" t="s">
        <v>349</v>
      </c>
      <c r="D67" s="6" t="s">
        <v>350</v>
      </c>
      <c r="E67" s="114"/>
      <c r="F67" s="94">
        <v>150000</v>
      </c>
      <c r="G67" s="115">
        <v>0</v>
      </c>
      <c r="H67" s="112">
        <f t="shared" si="2"/>
        <v>150000</v>
      </c>
      <c r="I67" s="112">
        <v>615000</v>
      </c>
    </row>
    <row r="68" spans="1:9" ht="12.75">
      <c r="A68" s="6">
        <v>64</v>
      </c>
      <c r="B68" s="91" t="s">
        <v>351</v>
      </c>
      <c r="C68" s="111" t="s">
        <v>352</v>
      </c>
      <c r="D68" s="6" t="s">
        <v>353</v>
      </c>
      <c r="E68" s="68">
        <f>SUM(E58:E67)</f>
        <v>0</v>
      </c>
      <c r="F68" s="130">
        <f>SUM(F58:F67)</f>
        <v>1205000</v>
      </c>
      <c r="G68" s="68">
        <f>SUM(G58:G67)</f>
        <v>0</v>
      </c>
      <c r="H68" s="116">
        <f>SUM(H58:H67)</f>
        <v>1205000</v>
      </c>
      <c r="I68" s="116">
        <f>SUM(I58:I67)</f>
        <v>1670000</v>
      </c>
    </row>
    <row r="69" spans="1:9" ht="12.75">
      <c r="A69" s="6">
        <v>65</v>
      </c>
      <c r="B69" s="91">
        <v>1</v>
      </c>
      <c r="C69" s="111" t="s">
        <v>354</v>
      </c>
      <c r="D69" s="7" t="s">
        <v>355</v>
      </c>
      <c r="E69" s="117"/>
      <c r="F69" s="68"/>
      <c r="G69" s="118"/>
      <c r="H69" s="112">
        <v>0</v>
      </c>
      <c r="I69" s="112"/>
    </row>
    <row r="70" spans="1:9" ht="12.75">
      <c r="A70" s="6">
        <v>66</v>
      </c>
      <c r="B70" s="119">
        <v>2</v>
      </c>
      <c r="C70" s="102" t="s">
        <v>356</v>
      </c>
      <c r="D70" s="6" t="s">
        <v>357</v>
      </c>
      <c r="E70" s="94"/>
      <c r="F70" s="67"/>
      <c r="G70" s="97"/>
      <c r="H70" s="94">
        <v>0</v>
      </c>
      <c r="I70" s="94"/>
    </row>
    <row r="71" spans="1:9" ht="12.75">
      <c r="A71" s="6">
        <v>67</v>
      </c>
      <c r="B71" s="91">
        <v>3</v>
      </c>
      <c r="C71" s="109" t="s">
        <v>358</v>
      </c>
      <c r="D71" s="6" t="s">
        <v>359</v>
      </c>
      <c r="E71" s="94"/>
      <c r="F71" s="67"/>
      <c r="G71" s="97"/>
      <c r="H71" s="94">
        <f>E71+F71+G71</f>
        <v>0</v>
      </c>
      <c r="I71" s="94"/>
    </row>
    <row r="72" spans="1:9" ht="12.75">
      <c r="A72" s="6">
        <v>68</v>
      </c>
      <c r="B72" s="91">
        <v>4</v>
      </c>
      <c r="C72" s="109" t="s">
        <v>360</v>
      </c>
      <c r="D72" s="6" t="s">
        <v>361</v>
      </c>
      <c r="E72" s="94"/>
      <c r="F72" s="67"/>
      <c r="G72" s="97"/>
      <c r="H72" s="94">
        <f aca="true" t="shared" si="3" ref="H72:H77">E72+F72+G72</f>
        <v>0</v>
      </c>
      <c r="I72" s="94"/>
    </row>
    <row r="73" spans="1:9" ht="12.75">
      <c r="A73" s="6">
        <v>69</v>
      </c>
      <c r="B73" s="119">
        <v>5</v>
      </c>
      <c r="C73" s="102" t="s">
        <v>362</v>
      </c>
      <c r="D73" s="6" t="s">
        <v>363</v>
      </c>
      <c r="E73" s="94"/>
      <c r="F73" s="67"/>
      <c r="G73" s="97"/>
      <c r="H73" s="94">
        <f t="shared" si="3"/>
        <v>0</v>
      </c>
      <c r="I73" s="94"/>
    </row>
    <row r="74" spans="1:9" ht="12.75">
      <c r="A74" s="6">
        <v>70</v>
      </c>
      <c r="B74" s="119" t="s">
        <v>364</v>
      </c>
      <c r="C74" s="36" t="s">
        <v>365</v>
      </c>
      <c r="D74" s="6" t="s">
        <v>366</v>
      </c>
      <c r="E74" s="68">
        <f>SUM(E70:E73)</f>
        <v>0</v>
      </c>
      <c r="F74" s="68">
        <f>SUM(F70:F73)</f>
        <v>0</v>
      </c>
      <c r="G74" s="68">
        <f>SUM(G70:G73)</f>
        <v>0</v>
      </c>
      <c r="H74" s="68">
        <f t="shared" si="3"/>
        <v>0</v>
      </c>
      <c r="I74" s="68"/>
    </row>
    <row r="75" spans="1:9" ht="12.75">
      <c r="A75" s="6">
        <v>71</v>
      </c>
      <c r="B75" s="119">
        <v>1</v>
      </c>
      <c r="C75" s="102" t="s">
        <v>367</v>
      </c>
      <c r="D75" s="6" t="s">
        <v>368</v>
      </c>
      <c r="E75" s="94"/>
      <c r="F75" s="67"/>
      <c r="G75" s="97"/>
      <c r="H75" s="94">
        <f t="shared" si="3"/>
        <v>0</v>
      </c>
      <c r="I75" s="94"/>
    </row>
    <row r="76" spans="1:9" ht="12.75">
      <c r="A76" s="6">
        <v>72</v>
      </c>
      <c r="B76" s="119">
        <v>2</v>
      </c>
      <c r="C76" s="102" t="s">
        <v>369</v>
      </c>
      <c r="D76" s="6" t="s">
        <v>370</v>
      </c>
      <c r="E76" s="94"/>
      <c r="F76" s="67"/>
      <c r="G76" s="97"/>
      <c r="H76" s="94">
        <f t="shared" si="3"/>
        <v>0</v>
      </c>
      <c r="I76" s="94"/>
    </row>
    <row r="77" spans="1:9" ht="12.75">
      <c r="A77" s="6">
        <v>73</v>
      </c>
      <c r="B77" s="119">
        <v>3</v>
      </c>
      <c r="C77" s="102" t="s">
        <v>371</v>
      </c>
      <c r="D77" s="6" t="s">
        <v>372</v>
      </c>
      <c r="E77" s="94"/>
      <c r="F77" s="67"/>
      <c r="G77" s="97"/>
      <c r="H77" s="94">
        <f t="shared" si="3"/>
        <v>0</v>
      </c>
      <c r="I77" s="94"/>
    </row>
    <row r="78" spans="1:9" ht="12.75">
      <c r="A78" s="6">
        <v>74</v>
      </c>
      <c r="B78" s="119" t="s">
        <v>373</v>
      </c>
      <c r="C78" s="36" t="s">
        <v>374</v>
      </c>
      <c r="D78" s="6" t="s">
        <v>375</v>
      </c>
      <c r="E78" s="68">
        <v>0</v>
      </c>
      <c r="F78" s="68">
        <f>F75+F76+F77</f>
        <v>0</v>
      </c>
      <c r="G78" s="68">
        <f>G75+G76+G77</f>
        <v>0</v>
      </c>
      <c r="H78" s="68">
        <f>H75+H76+H77</f>
        <v>0</v>
      </c>
      <c r="I78" s="68"/>
    </row>
    <row r="79" spans="1:9" ht="12.75">
      <c r="A79" s="6">
        <v>75</v>
      </c>
      <c r="B79" s="119">
        <v>1</v>
      </c>
      <c r="C79" s="102" t="s">
        <v>376</v>
      </c>
      <c r="D79" s="6" t="s">
        <v>377</v>
      </c>
      <c r="E79" s="94"/>
      <c r="F79" s="67"/>
      <c r="G79" s="97"/>
      <c r="H79" s="94">
        <f>E79+F79+G79</f>
        <v>0</v>
      </c>
      <c r="I79" s="94"/>
    </row>
    <row r="80" spans="1:9" ht="12.75">
      <c r="A80" s="6">
        <v>76</v>
      </c>
      <c r="B80" s="119">
        <v>2</v>
      </c>
      <c r="C80" s="102" t="s">
        <v>378</v>
      </c>
      <c r="D80" s="9" t="s">
        <v>379</v>
      </c>
      <c r="E80" s="94"/>
      <c r="F80" s="67"/>
      <c r="G80" s="101"/>
      <c r="H80" s="94">
        <f>E80+F80+G80</f>
        <v>0</v>
      </c>
      <c r="I80" s="94"/>
    </row>
    <row r="81" spans="1:9" ht="12.75">
      <c r="A81" s="6">
        <v>77</v>
      </c>
      <c r="B81" s="119">
        <v>3</v>
      </c>
      <c r="C81" s="102" t="s">
        <v>380</v>
      </c>
      <c r="D81" s="6" t="s">
        <v>381</v>
      </c>
      <c r="E81" s="94"/>
      <c r="F81" s="67"/>
      <c r="G81" s="97"/>
      <c r="H81" s="94">
        <f>E81+F81+G81</f>
        <v>0</v>
      </c>
      <c r="I81" s="94"/>
    </row>
    <row r="82" spans="1:9" ht="12.75">
      <c r="A82" s="6">
        <v>78</v>
      </c>
      <c r="B82" s="120" t="s">
        <v>382</v>
      </c>
      <c r="C82" s="121" t="s">
        <v>383</v>
      </c>
      <c r="D82" s="6" t="s">
        <v>384</v>
      </c>
      <c r="E82" s="68">
        <v>0</v>
      </c>
      <c r="F82" s="68">
        <v>0</v>
      </c>
      <c r="G82" s="101">
        <v>0</v>
      </c>
      <c r="H82" s="68">
        <v>0</v>
      </c>
      <c r="I82" s="68"/>
    </row>
    <row r="83" spans="1:9" ht="12.75">
      <c r="A83" s="6">
        <v>79</v>
      </c>
      <c r="B83" s="119" t="s">
        <v>385</v>
      </c>
      <c r="C83" s="36" t="s">
        <v>386</v>
      </c>
      <c r="D83" s="6" t="s">
        <v>387</v>
      </c>
      <c r="E83" s="130">
        <f>E22+E32+E39+E53+E57+E68+E74+E78+E82</f>
        <v>54793040</v>
      </c>
      <c r="F83" s="130">
        <f>F22+F32+F39+F53+F57+F68+F74+F78+F82</f>
        <v>6965000</v>
      </c>
      <c r="G83" s="68">
        <f>G22+G32+G39+G53+G57+G68+G74+G78+G82</f>
        <v>0</v>
      </c>
      <c r="H83" s="68">
        <f>H22+H32+H39+H53+H57+H68+H74+H78+H82</f>
        <v>61758040</v>
      </c>
      <c r="I83" s="68">
        <f>I22+I32+I39+I53+I57+I68+I74+I78+I82</f>
        <v>64041453</v>
      </c>
    </row>
    <row r="84" spans="1:9" ht="12.75">
      <c r="A84" s="6">
        <v>80</v>
      </c>
      <c r="B84" s="119">
        <v>1</v>
      </c>
      <c r="C84" s="102" t="s">
        <v>388</v>
      </c>
      <c r="D84" s="6" t="s">
        <v>389</v>
      </c>
      <c r="E84" s="94"/>
      <c r="F84" s="67"/>
      <c r="G84" s="97"/>
      <c r="H84" s="94"/>
      <c r="I84" s="94"/>
    </row>
    <row r="85" spans="1:9" ht="12.75">
      <c r="A85" s="6">
        <v>81</v>
      </c>
      <c r="B85" s="119">
        <v>2</v>
      </c>
      <c r="C85" s="102" t="s">
        <v>390</v>
      </c>
      <c r="D85" s="6" t="s">
        <v>391</v>
      </c>
      <c r="E85" s="94"/>
      <c r="F85" s="67"/>
      <c r="G85" s="97"/>
      <c r="H85" s="94"/>
      <c r="I85" s="94"/>
    </row>
    <row r="86" spans="1:9" ht="12.75">
      <c r="A86" s="6">
        <v>82</v>
      </c>
      <c r="B86" s="113">
        <v>3</v>
      </c>
      <c r="C86" s="102" t="s">
        <v>392</v>
      </c>
      <c r="D86" s="6" t="s">
        <v>393</v>
      </c>
      <c r="E86" s="94"/>
      <c r="F86" s="67"/>
      <c r="G86" s="97"/>
      <c r="H86" s="94"/>
      <c r="I86" s="94"/>
    </row>
    <row r="87" spans="1:9" ht="12.75">
      <c r="A87" s="6">
        <v>83</v>
      </c>
      <c r="B87" s="113" t="s">
        <v>394</v>
      </c>
      <c r="C87" s="36" t="s">
        <v>395</v>
      </c>
      <c r="D87" s="6" t="s">
        <v>396</v>
      </c>
      <c r="E87" s="68">
        <f>SUM(E84:E86)</f>
        <v>0</v>
      </c>
      <c r="F87" s="68">
        <f>SUM(F84:F86)</f>
        <v>0</v>
      </c>
      <c r="G87" s="68">
        <f>SUM(G84:G86)</f>
        <v>0</v>
      </c>
      <c r="H87" s="68">
        <f>SUM(H84:H86)</f>
        <v>0</v>
      </c>
      <c r="I87" s="68"/>
    </row>
    <row r="88" spans="1:9" ht="12.75">
      <c r="A88" s="6">
        <v>84</v>
      </c>
      <c r="B88" s="113">
        <v>1</v>
      </c>
      <c r="C88" s="102" t="s">
        <v>397</v>
      </c>
      <c r="D88" s="9" t="s">
        <v>398</v>
      </c>
      <c r="E88" s="68"/>
      <c r="F88" s="68"/>
      <c r="G88" s="101"/>
      <c r="H88" s="94"/>
      <c r="I88" s="94"/>
    </row>
    <row r="89" spans="1:9" ht="12.75">
      <c r="A89" s="6">
        <v>85</v>
      </c>
      <c r="B89" s="113">
        <v>2</v>
      </c>
      <c r="C89" s="102" t="s">
        <v>399</v>
      </c>
      <c r="D89" s="6" t="s">
        <v>400</v>
      </c>
      <c r="E89" s="94"/>
      <c r="F89" s="67"/>
      <c r="G89" s="97"/>
      <c r="H89" s="94"/>
      <c r="I89" s="94"/>
    </row>
    <row r="90" spans="1:9" ht="12.75">
      <c r="A90" s="6">
        <v>86</v>
      </c>
      <c r="B90" s="122">
        <v>3</v>
      </c>
      <c r="C90" s="123" t="s">
        <v>401</v>
      </c>
      <c r="D90" s="6" t="s">
        <v>402</v>
      </c>
      <c r="E90" s="94"/>
      <c r="F90" s="67"/>
      <c r="G90" s="97"/>
      <c r="H90" s="94"/>
      <c r="I90" s="94"/>
    </row>
    <row r="91" spans="1:9" ht="12.75">
      <c r="A91" s="6">
        <v>87</v>
      </c>
      <c r="B91" s="113">
        <v>4</v>
      </c>
      <c r="C91" s="102" t="s">
        <v>403</v>
      </c>
      <c r="D91" s="6" t="s">
        <v>404</v>
      </c>
      <c r="E91" s="94"/>
      <c r="F91" s="67"/>
      <c r="G91" s="97"/>
      <c r="H91" s="94"/>
      <c r="I91" s="94"/>
    </row>
    <row r="92" spans="1:9" ht="12.75">
      <c r="A92" s="6">
        <v>88</v>
      </c>
      <c r="B92" s="113" t="s">
        <v>405</v>
      </c>
      <c r="C92" s="36" t="s">
        <v>406</v>
      </c>
      <c r="D92" s="6" t="s">
        <v>407</v>
      </c>
      <c r="E92" s="68">
        <f>SUM(E88:E91)</f>
        <v>0</v>
      </c>
      <c r="F92" s="68">
        <f>SUM(F88:F91)</f>
        <v>0</v>
      </c>
      <c r="G92" s="68">
        <f>SUM(G88:G91)</f>
        <v>0</v>
      </c>
      <c r="H92" s="68">
        <f>SUM(H88:H91)</f>
        <v>0</v>
      </c>
      <c r="I92" s="68"/>
    </row>
    <row r="93" spans="1:9" ht="12.75">
      <c r="A93" s="6">
        <v>89</v>
      </c>
      <c r="B93" s="113">
        <v>1</v>
      </c>
      <c r="C93" s="102" t="s">
        <v>408</v>
      </c>
      <c r="D93" s="6" t="s">
        <v>409</v>
      </c>
      <c r="E93" s="94"/>
      <c r="F93" s="67"/>
      <c r="G93" s="97"/>
      <c r="H93" s="94"/>
      <c r="I93" s="94"/>
    </row>
    <row r="94" spans="1:9" ht="12.75">
      <c r="A94" s="6">
        <v>90</v>
      </c>
      <c r="B94" s="113" t="s">
        <v>239</v>
      </c>
      <c r="C94" s="102" t="s">
        <v>410</v>
      </c>
      <c r="D94" s="6"/>
      <c r="E94" s="94">
        <v>6364646</v>
      </c>
      <c r="F94" s="94">
        <v>0</v>
      </c>
      <c r="G94" s="97"/>
      <c r="H94" s="94">
        <f>E94+F94+G94</f>
        <v>6364646</v>
      </c>
      <c r="I94" s="94">
        <v>13742119</v>
      </c>
    </row>
    <row r="95" spans="1:9" ht="12.75">
      <c r="A95" s="6">
        <v>91</v>
      </c>
      <c r="B95" s="113" t="s">
        <v>241</v>
      </c>
      <c r="C95" s="124" t="s">
        <v>411</v>
      </c>
      <c r="D95" s="6"/>
      <c r="E95" s="94">
        <v>3254525</v>
      </c>
      <c r="F95" s="94"/>
      <c r="G95" s="101"/>
      <c r="H95" s="94">
        <f>E95+F95+G95</f>
        <v>3254525</v>
      </c>
      <c r="I95" s="94">
        <v>3254525</v>
      </c>
    </row>
    <row r="96" spans="1:9" ht="12.75">
      <c r="A96" s="6">
        <v>92</v>
      </c>
      <c r="B96" s="91">
        <v>2</v>
      </c>
      <c r="C96" s="110" t="s">
        <v>412</v>
      </c>
      <c r="D96" s="6" t="s">
        <v>413</v>
      </c>
      <c r="E96" s="67"/>
      <c r="F96" s="67"/>
      <c r="G96" s="97"/>
      <c r="H96" s="94">
        <f>E96+F96+G96</f>
        <v>0</v>
      </c>
      <c r="I96" s="94"/>
    </row>
    <row r="97" spans="1:9" ht="12.75">
      <c r="A97" s="6">
        <v>93</v>
      </c>
      <c r="B97" s="91" t="s">
        <v>414</v>
      </c>
      <c r="C97" s="125" t="s">
        <v>415</v>
      </c>
      <c r="D97" s="6" t="s">
        <v>416</v>
      </c>
      <c r="E97" s="68">
        <f>SUM(E94:E96)</f>
        <v>9619171</v>
      </c>
      <c r="F97" s="68">
        <f>SUM(F94:F96)</f>
        <v>0</v>
      </c>
      <c r="G97" s="68">
        <f>SUM(G94:G96)</f>
        <v>0</v>
      </c>
      <c r="H97" s="68">
        <f>E97+F97+G97</f>
        <v>9619171</v>
      </c>
      <c r="I97" s="68">
        <f>I94+I95</f>
        <v>16996644</v>
      </c>
    </row>
    <row r="98" spans="1:9" ht="12.75">
      <c r="A98" s="6">
        <v>94</v>
      </c>
      <c r="B98" s="119">
        <v>1</v>
      </c>
      <c r="C98" s="2" t="s">
        <v>417</v>
      </c>
      <c r="D98" s="6" t="s">
        <v>418</v>
      </c>
      <c r="E98" s="67"/>
      <c r="F98" s="67"/>
      <c r="G98" s="97"/>
      <c r="H98" s="94"/>
      <c r="I98" s="94"/>
    </row>
    <row r="99" spans="1:9" ht="12.75">
      <c r="A99" s="6">
        <v>95</v>
      </c>
      <c r="B99" s="91">
        <v>2</v>
      </c>
      <c r="C99" s="110" t="s">
        <v>419</v>
      </c>
      <c r="D99" s="6" t="s">
        <v>420</v>
      </c>
      <c r="E99" s="67"/>
      <c r="F99" s="67"/>
      <c r="G99" s="97"/>
      <c r="H99" s="112"/>
      <c r="I99" s="112"/>
    </row>
    <row r="100" spans="1:9" ht="12.75">
      <c r="A100" s="6">
        <v>96</v>
      </c>
      <c r="B100" s="91">
        <v>3</v>
      </c>
      <c r="C100" s="110" t="s">
        <v>421</v>
      </c>
      <c r="D100" s="9" t="s">
        <v>422</v>
      </c>
      <c r="E100" s="68"/>
      <c r="F100" s="68"/>
      <c r="G100" s="101"/>
      <c r="H100" s="112"/>
      <c r="I100" s="112"/>
    </row>
    <row r="101" spans="1:9" ht="12.75">
      <c r="A101" s="6">
        <v>97</v>
      </c>
      <c r="B101" s="91">
        <v>4</v>
      </c>
      <c r="C101" s="110" t="s">
        <v>423</v>
      </c>
      <c r="D101" s="6" t="s">
        <v>424</v>
      </c>
      <c r="E101" s="67"/>
      <c r="F101" s="67"/>
      <c r="G101" s="97"/>
      <c r="H101" s="112"/>
      <c r="I101" s="112"/>
    </row>
    <row r="102" spans="1:9" ht="12.75">
      <c r="A102" s="6">
        <v>98</v>
      </c>
      <c r="B102" s="99">
        <v>5</v>
      </c>
      <c r="C102" s="126" t="s">
        <v>425</v>
      </c>
      <c r="D102" s="6" t="s">
        <v>426</v>
      </c>
      <c r="E102" s="67"/>
      <c r="F102" s="67"/>
      <c r="G102" s="98"/>
      <c r="H102" s="67"/>
      <c r="I102" s="67"/>
    </row>
    <row r="103" spans="1:9" ht="12.75">
      <c r="A103" s="6">
        <v>99</v>
      </c>
      <c r="B103" s="91" t="s">
        <v>427</v>
      </c>
      <c r="C103" s="125" t="s">
        <v>428</v>
      </c>
      <c r="D103" s="6" t="s">
        <v>429</v>
      </c>
      <c r="E103" s="68">
        <f>SUM(E98:E102)</f>
        <v>0</v>
      </c>
      <c r="F103" s="68">
        <f>SUM(F98:F102)</f>
        <v>0</v>
      </c>
      <c r="G103" s="68">
        <f>SUM(G98:G102)</f>
        <v>0</v>
      </c>
      <c r="H103" s="68">
        <f>SUM(H98:H102)</f>
        <v>0</v>
      </c>
      <c r="I103" s="68"/>
    </row>
    <row r="104" spans="1:9" ht="12.75">
      <c r="A104" s="6">
        <v>100</v>
      </c>
      <c r="B104" s="99">
        <v>1</v>
      </c>
      <c r="C104" s="6" t="s">
        <v>430</v>
      </c>
      <c r="D104" s="6" t="s">
        <v>431</v>
      </c>
      <c r="E104" s="67"/>
      <c r="F104" s="67"/>
      <c r="G104" s="98"/>
      <c r="H104" s="67"/>
      <c r="I104" s="67"/>
    </row>
    <row r="105" spans="1:9" ht="12.75">
      <c r="A105" s="6">
        <v>101</v>
      </c>
      <c r="B105" s="127">
        <v>2</v>
      </c>
      <c r="C105" s="6" t="s">
        <v>432</v>
      </c>
      <c r="D105" s="6" t="s">
        <v>433</v>
      </c>
      <c r="E105" s="67"/>
      <c r="F105" s="68"/>
      <c r="G105" s="98"/>
      <c r="H105" s="67"/>
      <c r="I105" s="67"/>
    </row>
    <row r="106" spans="1:9" ht="12.75">
      <c r="A106" s="6">
        <v>102</v>
      </c>
      <c r="B106" s="119">
        <v>3</v>
      </c>
      <c r="C106" s="126" t="s">
        <v>434</v>
      </c>
      <c r="D106" s="6" t="s">
        <v>435</v>
      </c>
      <c r="E106" s="94"/>
      <c r="F106" s="67"/>
      <c r="G106" s="97"/>
      <c r="H106" s="94"/>
      <c r="I106" s="94"/>
    </row>
    <row r="107" spans="1:9" ht="12.75">
      <c r="A107" s="6">
        <v>103</v>
      </c>
      <c r="B107" s="119">
        <v>4</v>
      </c>
      <c r="C107" s="126" t="s">
        <v>436</v>
      </c>
      <c r="D107" s="6" t="s">
        <v>437</v>
      </c>
      <c r="E107" s="94"/>
      <c r="F107" s="67"/>
      <c r="G107" s="97"/>
      <c r="H107" s="94"/>
      <c r="I107" s="94"/>
    </row>
    <row r="108" spans="1:9" ht="12.75">
      <c r="A108" s="6">
        <v>104</v>
      </c>
      <c r="B108" s="119" t="s">
        <v>438</v>
      </c>
      <c r="C108" s="125" t="s">
        <v>439</v>
      </c>
      <c r="D108" s="6" t="s">
        <v>440</v>
      </c>
      <c r="E108" s="68">
        <f>SUM(E104:E107)</f>
        <v>0</v>
      </c>
      <c r="F108" s="68">
        <f>SUM(F104:F107)</f>
        <v>0</v>
      </c>
      <c r="G108" s="68">
        <f>SUM(G104:G107)</f>
        <v>0</v>
      </c>
      <c r="H108" s="68">
        <f>SUM(H104:H107)</f>
        <v>0</v>
      </c>
      <c r="I108" s="68"/>
    </row>
    <row r="109" spans="1:9" ht="12.75">
      <c r="A109" s="6">
        <v>105</v>
      </c>
      <c r="B109" s="119">
        <v>1</v>
      </c>
      <c r="C109" s="126" t="s">
        <v>441</v>
      </c>
      <c r="D109" s="6" t="s">
        <v>442</v>
      </c>
      <c r="E109" s="94"/>
      <c r="F109" s="67"/>
      <c r="G109" s="97"/>
      <c r="H109" s="94"/>
      <c r="I109" s="94"/>
    </row>
    <row r="110" spans="1:9" ht="12.75">
      <c r="A110" s="6">
        <v>106</v>
      </c>
      <c r="B110" s="119" t="s">
        <v>443</v>
      </c>
      <c r="C110" s="128" t="s">
        <v>444</v>
      </c>
      <c r="D110" s="6" t="s">
        <v>445</v>
      </c>
      <c r="E110" s="68">
        <f>E87+E92+E97+E103+E108</f>
        <v>9619171</v>
      </c>
      <c r="F110" s="68">
        <f>F87+F92+F97+F103+F108</f>
        <v>0</v>
      </c>
      <c r="G110" s="68">
        <f>G87+G92+G97+G103+G108</f>
        <v>0</v>
      </c>
      <c r="H110" s="68">
        <f>H87+H92+H97+H103+H108</f>
        <v>9619171</v>
      </c>
      <c r="I110" s="68">
        <f>I87+I92+I97+I103+I108</f>
        <v>16996644</v>
      </c>
    </row>
    <row r="111" spans="1:9" ht="12.75">
      <c r="A111" s="6">
        <v>107</v>
      </c>
      <c r="B111" s="129" t="s">
        <v>446</v>
      </c>
      <c r="C111" s="7" t="s">
        <v>447</v>
      </c>
      <c r="D111" s="7"/>
      <c r="E111" s="132">
        <f>E83+E110</f>
        <v>64412211</v>
      </c>
      <c r="F111" s="130">
        <f>F83+F110</f>
        <v>6965000</v>
      </c>
      <c r="G111" s="68">
        <f>G83+G110</f>
        <v>0</v>
      </c>
      <c r="H111" s="68">
        <f>H83+H110</f>
        <v>71377211</v>
      </c>
      <c r="I111" s="68">
        <f>I83+I110</f>
        <v>81038097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51.710937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7" width="12.57421875" style="0" customWidth="1"/>
    <col min="8" max="8" width="9.28125" style="0" bestFit="1" customWidth="1"/>
    <col min="9" max="9" width="9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477</v>
      </c>
    </row>
    <row r="3" ht="12.75">
      <c r="B3" t="s">
        <v>208</v>
      </c>
    </row>
    <row r="4" spans="2:11" ht="12.75">
      <c r="B4" s="3" t="s">
        <v>151</v>
      </c>
      <c r="E4" s="10"/>
      <c r="F4" s="10"/>
      <c r="G4" s="10"/>
      <c r="H4" s="10"/>
      <c r="I4" s="10"/>
      <c r="J4" s="10"/>
      <c r="K4" s="10"/>
    </row>
    <row r="5" spans="2:11" ht="12.75">
      <c r="B5" s="3" t="s">
        <v>213</v>
      </c>
      <c r="C5" s="66" t="s">
        <v>178</v>
      </c>
      <c r="E5" s="10"/>
      <c r="F5" s="10"/>
      <c r="G5" s="10"/>
      <c r="H5" s="10"/>
      <c r="I5" s="10"/>
      <c r="J5" s="10"/>
      <c r="K5" s="10"/>
    </row>
    <row r="6" spans="2:11" ht="12.75">
      <c r="B6" s="3" t="s">
        <v>81</v>
      </c>
      <c r="C6" t="s">
        <v>82</v>
      </c>
      <c r="D6" t="s">
        <v>86</v>
      </c>
      <c r="E6" s="10" t="s">
        <v>87</v>
      </c>
      <c r="F6" s="62" t="s">
        <v>136</v>
      </c>
      <c r="G6" s="12" t="s">
        <v>115</v>
      </c>
      <c r="H6" s="10"/>
      <c r="I6" s="10"/>
      <c r="J6" s="10"/>
      <c r="K6" s="10"/>
    </row>
    <row r="7" spans="1:11" ht="12.75">
      <c r="A7" s="6"/>
      <c r="B7" s="7" t="s">
        <v>0</v>
      </c>
      <c r="C7" s="30" t="s">
        <v>138</v>
      </c>
      <c r="D7" s="31"/>
      <c r="E7" s="32"/>
      <c r="F7" s="36" t="s">
        <v>137</v>
      </c>
      <c r="G7" s="84" t="s">
        <v>219</v>
      </c>
      <c r="H7" s="10"/>
      <c r="I7" s="11"/>
      <c r="J7" s="10"/>
      <c r="K7" s="10"/>
    </row>
    <row r="8" spans="1:11" ht="12.75">
      <c r="A8" s="10"/>
      <c r="B8" s="7"/>
      <c r="C8" s="40" t="s">
        <v>131</v>
      </c>
      <c r="D8" s="40" t="s">
        <v>133</v>
      </c>
      <c r="E8" s="40" t="s">
        <v>132</v>
      </c>
      <c r="F8" s="36"/>
      <c r="G8" s="6"/>
      <c r="H8" s="10"/>
      <c r="I8" s="11"/>
      <c r="J8" s="10"/>
      <c r="K8" s="10"/>
    </row>
    <row r="9" spans="1:11" ht="12.75">
      <c r="A9">
        <v>1</v>
      </c>
      <c r="B9" s="16" t="s">
        <v>135</v>
      </c>
      <c r="C9" s="70"/>
      <c r="D9" s="71"/>
      <c r="E9" s="72"/>
      <c r="F9" s="73"/>
      <c r="G9" s="7"/>
      <c r="H9" s="10"/>
      <c r="I9" s="11"/>
      <c r="J9" s="10"/>
      <c r="K9" s="10"/>
    </row>
    <row r="10" spans="1:11" ht="12.75">
      <c r="A10">
        <v>2</v>
      </c>
      <c r="B10" s="16" t="s">
        <v>139</v>
      </c>
      <c r="C10" s="70"/>
      <c r="D10" s="71"/>
      <c r="E10" s="72"/>
      <c r="F10" s="73"/>
      <c r="G10" s="7"/>
      <c r="H10" s="10"/>
      <c r="I10" s="11"/>
      <c r="J10" s="10"/>
      <c r="K10" s="10"/>
    </row>
    <row r="11" spans="1:11" ht="12.75">
      <c r="A11" s="6">
        <v>3</v>
      </c>
      <c r="B11" s="6" t="s">
        <v>140</v>
      </c>
      <c r="C11" s="74">
        <v>33918027</v>
      </c>
      <c r="D11" s="71"/>
      <c r="E11" s="74"/>
      <c r="F11" s="75">
        <f aca="true" t="shared" si="0" ref="F11:F16">SUM(C11:E11)</f>
        <v>33918027</v>
      </c>
      <c r="G11" s="15">
        <v>34254027</v>
      </c>
      <c r="H11" s="10"/>
      <c r="I11" s="10"/>
      <c r="J11" s="10"/>
      <c r="K11" s="10"/>
    </row>
    <row r="12" spans="1:11" ht="12.75">
      <c r="A12" s="6">
        <v>4</v>
      </c>
      <c r="B12" s="9" t="s">
        <v>141</v>
      </c>
      <c r="C12" s="71">
        <v>5311589</v>
      </c>
      <c r="D12" s="71"/>
      <c r="E12" s="74"/>
      <c r="F12" s="75">
        <f t="shared" si="0"/>
        <v>5311589</v>
      </c>
      <c r="G12" s="43">
        <v>5402309</v>
      </c>
      <c r="H12" s="10"/>
      <c r="I12" s="2"/>
      <c r="J12" s="10"/>
      <c r="K12" s="10"/>
    </row>
    <row r="13" spans="1:11" ht="12.75">
      <c r="A13" s="6">
        <v>5</v>
      </c>
      <c r="B13" s="9" t="s">
        <v>142</v>
      </c>
      <c r="C13" s="71">
        <v>15975000</v>
      </c>
      <c r="D13" s="71"/>
      <c r="E13" s="74"/>
      <c r="F13" s="75">
        <f t="shared" si="0"/>
        <v>15975000</v>
      </c>
      <c r="G13" s="43">
        <v>18274529</v>
      </c>
      <c r="H13" s="10"/>
      <c r="I13" s="42"/>
      <c r="J13" s="42"/>
      <c r="K13" s="42"/>
    </row>
    <row r="14" spans="1:11" ht="12.75">
      <c r="A14" s="6">
        <v>6</v>
      </c>
      <c r="B14" s="9" t="s">
        <v>143</v>
      </c>
      <c r="C14" s="71">
        <v>2190139</v>
      </c>
      <c r="D14" s="71"/>
      <c r="E14" s="74"/>
      <c r="F14" s="75">
        <f t="shared" si="0"/>
        <v>2190139</v>
      </c>
      <c r="G14" s="43">
        <v>3280936</v>
      </c>
      <c r="H14" s="8"/>
      <c r="I14" s="2"/>
      <c r="J14" s="10"/>
      <c r="K14" s="10"/>
    </row>
    <row r="15" spans="1:11" ht="12.75">
      <c r="A15" s="6">
        <v>7</v>
      </c>
      <c r="B15" s="9" t="s">
        <v>144</v>
      </c>
      <c r="C15" s="71">
        <v>271200</v>
      </c>
      <c r="D15" s="71">
        <v>245731</v>
      </c>
      <c r="E15" s="74"/>
      <c r="F15" s="75">
        <f t="shared" si="0"/>
        <v>516931</v>
      </c>
      <c r="G15" s="43">
        <v>629145</v>
      </c>
      <c r="H15" s="8"/>
      <c r="I15" s="8"/>
      <c r="J15" s="10"/>
      <c r="K15" s="10"/>
    </row>
    <row r="16" spans="1:11" ht="12.75">
      <c r="A16" s="6">
        <v>8</v>
      </c>
      <c r="B16" s="9" t="s">
        <v>134</v>
      </c>
      <c r="C16" s="71">
        <f>SUM(C11:C15)</f>
        <v>57665955</v>
      </c>
      <c r="D16" s="71">
        <f>SUM(D12:D15)</f>
        <v>245731</v>
      </c>
      <c r="E16" s="74">
        <f>SUM(E14:E15)</f>
        <v>0</v>
      </c>
      <c r="F16" s="73">
        <f t="shared" si="0"/>
        <v>57911686</v>
      </c>
      <c r="G16" s="9">
        <f>G11+G12+G13+G14+G15</f>
        <v>61840946</v>
      </c>
      <c r="H16" s="10"/>
      <c r="I16" s="2"/>
      <c r="J16" s="10"/>
      <c r="K16" s="10"/>
    </row>
    <row r="17" spans="1:11" ht="12.75">
      <c r="A17" s="41"/>
      <c r="B17" s="9"/>
      <c r="C17" s="71"/>
      <c r="D17" s="71"/>
      <c r="E17" s="74"/>
      <c r="F17" s="73"/>
      <c r="G17" s="9"/>
      <c r="H17" s="10"/>
      <c r="I17" s="2"/>
      <c r="J17" s="10"/>
      <c r="K17" s="10"/>
    </row>
    <row r="18" spans="1:11" ht="12.75">
      <c r="A18" s="38">
        <v>9</v>
      </c>
      <c r="B18" s="7" t="s">
        <v>145</v>
      </c>
      <c r="C18" s="71"/>
      <c r="D18" s="71"/>
      <c r="E18" s="70"/>
      <c r="F18" s="73"/>
      <c r="G18" s="9"/>
      <c r="H18" s="10"/>
      <c r="I18" s="11"/>
      <c r="J18" s="10"/>
      <c r="K18" s="10"/>
    </row>
    <row r="19" spans="1:11" ht="12.75">
      <c r="A19" s="38">
        <v>10</v>
      </c>
      <c r="B19" s="7" t="s">
        <v>139</v>
      </c>
      <c r="C19" s="71"/>
      <c r="D19" s="71"/>
      <c r="E19" s="70"/>
      <c r="F19" s="73"/>
      <c r="G19" s="9"/>
      <c r="H19" s="10"/>
      <c r="I19" s="11"/>
      <c r="J19" s="10"/>
      <c r="K19" s="10"/>
    </row>
    <row r="20" spans="1:11" ht="12.75">
      <c r="A20" s="6">
        <v>11</v>
      </c>
      <c r="B20" s="9" t="s">
        <v>211</v>
      </c>
      <c r="C20" s="71">
        <v>1468304</v>
      </c>
      <c r="D20" s="71">
        <v>2300000</v>
      </c>
      <c r="E20" s="74"/>
      <c r="F20" s="73">
        <f aca="true" t="shared" si="1" ref="F20:F25">SUM(C20:E20)</f>
        <v>3768304</v>
      </c>
      <c r="G20" s="9">
        <v>3768304</v>
      </c>
      <c r="H20" s="10"/>
      <c r="I20" s="2"/>
      <c r="J20" s="10"/>
      <c r="K20" s="10"/>
    </row>
    <row r="21" spans="1:11" ht="12.75">
      <c r="A21" s="6">
        <v>12</v>
      </c>
      <c r="B21" s="9" t="s">
        <v>146</v>
      </c>
      <c r="C21" s="71"/>
      <c r="D21" s="71"/>
      <c r="E21" s="74"/>
      <c r="F21" s="73">
        <f t="shared" si="1"/>
        <v>0</v>
      </c>
      <c r="G21" s="9"/>
      <c r="H21" s="10"/>
      <c r="I21" s="2"/>
      <c r="J21" s="10"/>
      <c r="K21" s="10"/>
    </row>
    <row r="22" spans="1:11" ht="12.75">
      <c r="A22" s="6">
        <v>13</v>
      </c>
      <c r="B22" s="9" t="s">
        <v>147</v>
      </c>
      <c r="C22" s="74"/>
      <c r="D22" s="74"/>
      <c r="E22" s="74"/>
      <c r="F22" s="73">
        <f t="shared" si="1"/>
        <v>0</v>
      </c>
      <c r="G22" s="6"/>
      <c r="H22" s="10"/>
      <c r="I22" s="2"/>
      <c r="J22" s="10"/>
      <c r="K22" s="10"/>
    </row>
    <row r="23" spans="1:11" ht="12.75">
      <c r="A23" s="6">
        <v>14</v>
      </c>
      <c r="B23" s="9" t="s">
        <v>148</v>
      </c>
      <c r="C23" s="74"/>
      <c r="D23" s="74"/>
      <c r="E23" s="74"/>
      <c r="F23" s="73">
        <f t="shared" si="1"/>
        <v>0</v>
      </c>
      <c r="G23" s="6"/>
      <c r="H23" s="10"/>
      <c r="I23" s="2"/>
      <c r="J23" s="10"/>
      <c r="K23" s="10"/>
    </row>
    <row r="24" spans="1:11" ht="12.75">
      <c r="A24" s="6">
        <v>15</v>
      </c>
      <c r="B24" s="9" t="s">
        <v>149</v>
      </c>
      <c r="C24" s="74"/>
      <c r="D24" s="74"/>
      <c r="E24" s="74"/>
      <c r="F24" s="73">
        <f t="shared" si="1"/>
        <v>0</v>
      </c>
      <c r="G24" s="6"/>
      <c r="H24" s="10"/>
      <c r="I24" s="2"/>
      <c r="J24" s="10"/>
      <c r="K24" s="10"/>
    </row>
    <row r="25" spans="1:11" ht="12.75">
      <c r="A25" s="6">
        <v>16</v>
      </c>
      <c r="B25" s="9" t="s">
        <v>100</v>
      </c>
      <c r="C25" s="74">
        <f>SUM(C20:C24)</f>
        <v>1468304</v>
      </c>
      <c r="D25" s="74">
        <f>SUM(D20:D24)</f>
        <v>2300000</v>
      </c>
      <c r="E25" s="74">
        <f>SUM(E20:E24)</f>
        <v>0</v>
      </c>
      <c r="F25" s="73">
        <f t="shared" si="1"/>
        <v>3768304</v>
      </c>
      <c r="G25" s="6">
        <v>3768304</v>
      </c>
      <c r="H25" s="10"/>
      <c r="I25" s="2"/>
      <c r="J25" s="10"/>
      <c r="K25" s="10"/>
    </row>
    <row r="26" spans="1:11" ht="12.75">
      <c r="A26" s="7"/>
      <c r="B26" s="6"/>
      <c r="C26" s="74"/>
      <c r="D26" s="74"/>
      <c r="E26" s="70"/>
      <c r="F26" s="75"/>
      <c r="G26" s="6"/>
      <c r="H26" s="10"/>
      <c r="I26" s="10"/>
      <c r="J26" s="10"/>
      <c r="K26" s="10"/>
    </row>
    <row r="27" spans="1:11" ht="12.75">
      <c r="A27" s="39">
        <v>17</v>
      </c>
      <c r="B27" s="7" t="s">
        <v>150</v>
      </c>
      <c r="C27" s="74"/>
      <c r="D27" s="74"/>
      <c r="E27" s="70"/>
      <c r="F27" s="75"/>
      <c r="G27" s="6"/>
      <c r="H27" s="10"/>
      <c r="I27" s="11"/>
      <c r="J27" s="10"/>
      <c r="K27" s="10"/>
    </row>
    <row r="28" spans="1:11" ht="12.75">
      <c r="A28" s="29">
        <v>18</v>
      </c>
      <c r="B28" s="37" t="s">
        <v>101</v>
      </c>
      <c r="C28" s="76">
        <v>5277952</v>
      </c>
      <c r="D28" s="74">
        <v>4419269</v>
      </c>
      <c r="E28" s="70"/>
      <c r="F28" s="73">
        <f>SUM(C28:E28)</f>
        <v>9697221</v>
      </c>
      <c r="G28" s="7">
        <v>14823645</v>
      </c>
      <c r="H28" s="10"/>
      <c r="I28" s="2"/>
      <c r="J28" s="10"/>
      <c r="K28" s="10"/>
    </row>
    <row r="29" spans="1:11" ht="12.75">
      <c r="A29" s="6">
        <v>19</v>
      </c>
      <c r="B29" s="15" t="s">
        <v>102</v>
      </c>
      <c r="C29" s="74"/>
      <c r="D29" s="74"/>
      <c r="E29" s="70"/>
      <c r="F29" s="73">
        <f>SUM(C29:E29)</f>
        <v>0</v>
      </c>
      <c r="G29" s="6"/>
      <c r="H29" s="10"/>
      <c r="I29" s="12"/>
      <c r="J29" s="10"/>
      <c r="K29" s="10"/>
    </row>
    <row r="30" spans="1:11" ht="12.75">
      <c r="A30" s="7">
        <v>20</v>
      </c>
      <c r="B30" s="15" t="s">
        <v>103</v>
      </c>
      <c r="C30" s="74"/>
      <c r="D30" s="74"/>
      <c r="E30" s="70"/>
      <c r="F30" s="73">
        <f>SUM(C30:E30)</f>
        <v>0</v>
      </c>
      <c r="G30" s="6"/>
      <c r="H30" s="10"/>
      <c r="I30" s="12"/>
      <c r="J30" s="10"/>
      <c r="K30" s="10"/>
    </row>
    <row r="31" spans="1:11" ht="12.75">
      <c r="A31" s="7">
        <v>21</v>
      </c>
      <c r="B31" s="15" t="s">
        <v>104</v>
      </c>
      <c r="C31" s="74"/>
      <c r="D31" s="74"/>
      <c r="E31" s="70"/>
      <c r="F31" s="73">
        <f>SUM(C31:E31)</f>
        <v>0</v>
      </c>
      <c r="G31" s="6"/>
      <c r="H31" s="10"/>
      <c r="I31" s="12"/>
      <c r="J31" s="10"/>
      <c r="K31" s="10"/>
    </row>
    <row r="32" spans="1:11" ht="12.75">
      <c r="A32" s="7">
        <v>22</v>
      </c>
      <c r="B32" s="15" t="s">
        <v>100</v>
      </c>
      <c r="C32" s="74">
        <f>SUM(C28:C30)</f>
        <v>5277952</v>
      </c>
      <c r="D32" s="74">
        <f>SUM(D28:D30)</f>
        <v>4419269</v>
      </c>
      <c r="E32" s="70"/>
      <c r="F32" s="73">
        <f>SUM(C32:E32)</f>
        <v>9697221</v>
      </c>
      <c r="G32" s="6">
        <v>14823645</v>
      </c>
      <c r="H32" s="10"/>
      <c r="I32" s="12"/>
      <c r="J32" s="10"/>
      <c r="K32" s="10"/>
    </row>
    <row r="33" spans="1:11" ht="12.75">
      <c r="A33" s="7">
        <v>23</v>
      </c>
      <c r="B33" s="14" t="s">
        <v>105</v>
      </c>
      <c r="C33" s="70"/>
      <c r="D33" s="70"/>
      <c r="E33" s="70"/>
      <c r="F33" s="77"/>
      <c r="G33" s="7"/>
      <c r="H33" s="11"/>
      <c r="I33" s="13"/>
      <c r="J33" s="11"/>
      <c r="K33" s="10"/>
    </row>
    <row r="34" spans="1:11" ht="12.75">
      <c r="A34" s="39">
        <v>24</v>
      </c>
      <c r="B34" s="11" t="s">
        <v>106</v>
      </c>
      <c r="C34" s="74"/>
      <c r="D34" s="70"/>
      <c r="E34" s="70"/>
      <c r="F34" s="78"/>
      <c r="G34" s="6"/>
      <c r="H34" s="10"/>
      <c r="I34" s="13"/>
      <c r="J34" s="10"/>
      <c r="K34" s="10"/>
    </row>
    <row r="35" spans="1:11" ht="12.75">
      <c r="A35" s="11">
        <v>25</v>
      </c>
      <c r="B35" s="85" t="s">
        <v>218</v>
      </c>
      <c r="C35" s="70">
        <v>0</v>
      </c>
      <c r="D35" s="70">
        <v>0</v>
      </c>
      <c r="E35" s="70">
        <v>0</v>
      </c>
      <c r="F35" s="77">
        <v>0</v>
      </c>
      <c r="G35" s="7">
        <v>605202</v>
      </c>
      <c r="H35" s="10"/>
      <c r="I35" s="12"/>
      <c r="J35" s="10"/>
      <c r="K35" s="10"/>
    </row>
    <row r="36" spans="1:11" ht="12.75">
      <c r="A36" s="6">
        <v>26</v>
      </c>
      <c r="B36" s="7" t="s">
        <v>78</v>
      </c>
      <c r="C36" s="70">
        <f>C16+C25+C32</f>
        <v>64412211</v>
      </c>
      <c r="D36" s="70">
        <f>D16+D25+D32</f>
        <v>6965000</v>
      </c>
      <c r="E36" s="70">
        <f>E16+E25+E32</f>
        <v>0</v>
      </c>
      <c r="F36" s="70">
        <f>F16+F25+F32</f>
        <v>71377211</v>
      </c>
      <c r="G36" s="70">
        <f>G16+G25+G32+G35</f>
        <v>81038097</v>
      </c>
      <c r="H36" s="10"/>
      <c r="I36" s="10"/>
      <c r="J36" s="10"/>
      <c r="K36" s="10"/>
    </row>
    <row r="43" spans="1:12" ht="12.75">
      <c r="A43" s="10"/>
      <c r="B43" t="s">
        <v>81</v>
      </c>
      <c r="C43" t="s">
        <v>82</v>
      </c>
      <c r="D43" t="s">
        <v>113</v>
      </c>
      <c r="E43" t="s">
        <v>89</v>
      </c>
      <c r="F43" t="s">
        <v>114</v>
      </c>
      <c r="G43" t="s">
        <v>115</v>
      </c>
      <c r="H43" t="s">
        <v>116</v>
      </c>
      <c r="I43" t="s">
        <v>117</v>
      </c>
      <c r="J43" t="s">
        <v>118</v>
      </c>
      <c r="K43" t="s">
        <v>119</v>
      </c>
      <c r="L43" t="s">
        <v>120</v>
      </c>
    </row>
    <row r="44" spans="1:12" ht="12.75">
      <c r="A44" s="6"/>
      <c r="B44" s="33" t="s">
        <v>109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6">
        <v>27</v>
      </c>
      <c r="B45" s="32" t="s">
        <v>71</v>
      </c>
      <c r="C45" s="6" t="s">
        <v>72</v>
      </c>
      <c r="D45" s="6" t="s">
        <v>73</v>
      </c>
      <c r="E45" s="6" t="s">
        <v>74</v>
      </c>
      <c r="F45" s="6" t="s">
        <v>75</v>
      </c>
      <c r="G45" s="6" t="s">
        <v>76</v>
      </c>
      <c r="H45" s="6" t="s">
        <v>107</v>
      </c>
      <c r="I45" s="6" t="s">
        <v>9</v>
      </c>
      <c r="J45" s="9" t="s">
        <v>221</v>
      </c>
      <c r="K45" s="6" t="s">
        <v>70</v>
      </c>
      <c r="L45" s="6" t="s">
        <v>77</v>
      </c>
    </row>
    <row r="46" spans="1:12" ht="12.75">
      <c r="A46" s="6">
        <v>28</v>
      </c>
      <c r="B46" s="33" t="s">
        <v>108</v>
      </c>
      <c r="C46" s="71"/>
      <c r="D46" s="71"/>
      <c r="E46" s="71"/>
      <c r="F46" s="71"/>
      <c r="G46" s="71"/>
      <c r="H46" s="71"/>
      <c r="I46" s="71"/>
      <c r="J46" s="71"/>
      <c r="K46" s="71"/>
      <c r="L46" s="74"/>
    </row>
    <row r="47" spans="1:12" ht="12.75">
      <c r="A47" s="6">
        <v>29</v>
      </c>
      <c r="B47" s="79" t="s">
        <v>181</v>
      </c>
      <c r="C47" s="71"/>
      <c r="D47" s="71"/>
      <c r="E47" s="71"/>
      <c r="F47" s="71"/>
      <c r="G47" s="71"/>
      <c r="H47" s="71"/>
      <c r="I47" s="71"/>
      <c r="J47" s="71"/>
      <c r="K47" s="71"/>
      <c r="L47" s="80">
        <f>SUM(C47:K47)</f>
        <v>0</v>
      </c>
    </row>
    <row r="48" spans="1:12" ht="12.75">
      <c r="A48" s="6">
        <v>30</v>
      </c>
      <c r="B48" s="79" t="s">
        <v>182</v>
      </c>
      <c r="C48" s="71">
        <v>3741537</v>
      </c>
      <c r="D48" s="71">
        <v>989476</v>
      </c>
      <c r="E48" s="71">
        <v>799743</v>
      </c>
      <c r="F48" s="71"/>
      <c r="G48" s="71">
        <v>355245</v>
      </c>
      <c r="H48" s="71"/>
      <c r="I48" s="71"/>
      <c r="J48" s="71"/>
      <c r="K48" s="71">
        <v>14823645</v>
      </c>
      <c r="L48" s="80">
        <f>SUM(C48:K48)</f>
        <v>20709646</v>
      </c>
    </row>
    <row r="49" spans="1:12" ht="12.75">
      <c r="A49" s="6">
        <v>31</v>
      </c>
      <c r="B49" s="79" t="s">
        <v>183</v>
      </c>
      <c r="C49" s="71"/>
      <c r="D49" s="71"/>
      <c r="E49" s="71">
        <v>1145000</v>
      </c>
      <c r="F49" s="71"/>
      <c r="G49" s="71"/>
      <c r="H49" s="71"/>
      <c r="I49" s="71"/>
      <c r="J49" s="71"/>
      <c r="K49" s="71"/>
      <c r="L49" s="80">
        <f aca="true" t="shared" si="2" ref="L49:L75">SUM(C49:K49)</f>
        <v>1145000</v>
      </c>
    </row>
    <row r="50" spans="1:12" ht="12.75">
      <c r="A50" s="6">
        <v>32</v>
      </c>
      <c r="B50" s="79" t="s">
        <v>184</v>
      </c>
      <c r="C50" s="71">
        <v>111000</v>
      </c>
      <c r="D50" s="71">
        <v>29970</v>
      </c>
      <c r="E50" s="71">
        <v>4179100</v>
      </c>
      <c r="F50" s="71"/>
      <c r="G50" s="71"/>
      <c r="H50" s="71">
        <v>2300000</v>
      </c>
      <c r="I50" s="71"/>
      <c r="J50" s="71"/>
      <c r="K50" s="71"/>
      <c r="L50" s="80">
        <f t="shared" si="2"/>
        <v>6620070</v>
      </c>
    </row>
    <row r="51" spans="1:12" ht="12.75">
      <c r="A51" s="6">
        <v>33</v>
      </c>
      <c r="B51" s="79" t="s">
        <v>185</v>
      </c>
      <c r="C51" s="71"/>
      <c r="D51" s="71"/>
      <c r="E51" s="71"/>
      <c r="F51" s="71"/>
      <c r="G51" s="71">
        <v>33455</v>
      </c>
      <c r="H51" s="71"/>
      <c r="I51" s="71"/>
      <c r="J51" s="71"/>
      <c r="K51" s="71"/>
      <c r="L51" s="80">
        <f t="shared" si="2"/>
        <v>33455</v>
      </c>
    </row>
    <row r="52" spans="1:12" ht="12.75">
      <c r="A52" s="6">
        <v>34</v>
      </c>
      <c r="B52" s="79" t="s">
        <v>186</v>
      </c>
      <c r="C52" s="71"/>
      <c r="D52" s="71"/>
      <c r="E52" s="71"/>
      <c r="F52" s="71"/>
      <c r="G52" s="71"/>
      <c r="H52" s="71"/>
      <c r="I52" s="71"/>
      <c r="J52" s="71"/>
      <c r="K52" s="71"/>
      <c r="L52" s="80">
        <f t="shared" si="2"/>
        <v>0</v>
      </c>
    </row>
    <row r="53" spans="1:12" ht="12.75">
      <c r="A53" s="6">
        <v>35</v>
      </c>
      <c r="B53" s="79" t="s">
        <v>187</v>
      </c>
      <c r="C53" s="71"/>
      <c r="D53" s="71"/>
      <c r="E53" s="71"/>
      <c r="F53" s="71"/>
      <c r="G53" s="71"/>
      <c r="H53" s="71"/>
      <c r="I53" s="71"/>
      <c r="J53" s="71"/>
      <c r="K53" s="71"/>
      <c r="L53" s="80">
        <f t="shared" si="2"/>
        <v>0</v>
      </c>
    </row>
    <row r="54" spans="1:12" ht="12.75">
      <c r="A54" s="6">
        <v>36</v>
      </c>
      <c r="B54" s="79" t="s">
        <v>188</v>
      </c>
      <c r="C54" s="71"/>
      <c r="D54" s="71"/>
      <c r="E54" s="71"/>
      <c r="F54" s="71"/>
      <c r="G54" s="71"/>
      <c r="H54" s="71"/>
      <c r="I54" s="71"/>
      <c r="J54" s="71"/>
      <c r="K54" s="71"/>
      <c r="L54" s="80">
        <f t="shared" si="2"/>
        <v>0</v>
      </c>
    </row>
    <row r="55" spans="1:12" ht="12.75">
      <c r="A55" s="6">
        <v>38</v>
      </c>
      <c r="B55" s="79" t="s">
        <v>189</v>
      </c>
      <c r="C55" s="71"/>
      <c r="D55" s="71"/>
      <c r="E55" s="71"/>
      <c r="F55" s="71"/>
      <c r="G55" s="71"/>
      <c r="H55" s="71"/>
      <c r="I55" s="71"/>
      <c r="J55" s="71"/>
      <c r="K55" s="71"/>
      <c r="L55" s="80">
        <f t="shared" si="2"/>
        <v>0</v>
      </c>
    </row>
    <row r="56" spans="1:12" ht="12.75">
      <c r="A56" s="6">
        <v>39</v>
      </c>
      <c r="B56" s="79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80">
        <f t="shared" si="2"/>
        <v>0</v>
      </c>
    </row>
    <row r="57" spans="1:12" ht="12.75">
      <c r="A57" s="6">
        <v>40</v>
      </c>
      <c r="B57" s="79" t="s">
        <v>191</v>
      </c>
      <c r="C57" s="71"/>
      <c r="D57" s="71"/>
      <c r="E57" s="71"/>
      <c r="F57" s="71"/>
      <c r="G57" s="71"/>
      <c r="H57" s="71"/>
      <c r="I57" s="71"/>
      <c r="J57" s="71"/>
      <c r="K57" s="71"/>
      <c r="L57" s="80">
        <f t="shared" si="2"/>
        <v>0</v>
      </c>
    </row>
    <row r="58" spans="1:12" ht="12.75">
      <c r="A58" s="6">
        <v>41</v>
      </c>
      <c r="B58" s="79" t="s">
        <v>192</v>
      </c>
      <c r="C58" s="71"/>
      <c r="D58" s="71"/>
      <c r="E58" s="71"/>
      <c r="F58" s="71"/>
      <c r="G58" s="71"/>
      <c r="H58" s="71"/>
      <c r="I58" s="71"/>
      <c r="J58" s="71"/>
      <c r="K58" s="71"/>
      <c r="L58" s="80">
        <f t="shared" si="2"/>
        <v>0</v>
      </c>
    </row>
    <row r="59" spans="1:12" ht="12.75">
      <c r="A59" s="6">
        <v>42</v>
      </c>
      <c r="B59" s="79" t="s">
        <v>193</v>
      </c>
      <c r="C59" s="71"/>
      <c r="D59" s="71"/>
      <c r="E59" s="71"/>
      <c r="F59" s="71">
        <v>3280936</v>
      </c>
      <c r="G59" s="71"/>
      <c r="H59" s="71"/>
      <c r="I59" s="71"/>
      <c r="J59" s="71"/>
      <c r="K59" s="71"/>
      <c r="L59" s="80">
        <f t="shared" si="2"/>
        <v>3280936</v>
      </c>
    </row>
    <row r="60" spans="1:12" ht="12.75">
      <c r="A60" s="6">
        <v>43</v>
      </c>
      <c r="B60" s="79" t="s">
        <v>194</v>
      </c>
      <c r="C60" s="71"/>
      <c r="D60" s="71"/>
      <c r="E60" s="71"/>
      <c r="F60" s="71"/>
      <c r="G60" s="71"/>
      <c r="H60" s="71"/>
      <c r="I60" s="71"/>
      <c r="J60" s="71"/>
      <c r="K60" s="71"/>
      <c r="L60" s="80">
        <f t="shared" si="2"/>
        <v>0</v>
      </c>
    </row>
    <row r="61" spans="1:12" ht="12.75">
      <c r="A61" s="6">
        <v>44</v>
      </c>
      <c r="B61" s="79" t="s">
        <v>210</v>
      </c>
      <c r="C61" s="71"/>
      <c r="D61" s="71"/>
      <c r="E61" s="71"/>
      <c r="F61" s="71"/>
      <c r="G61" s="71">
        <v>183958</v>
      </c>
      <c r="H61" s="71"/>
      <c r="I61" s="71"/>
      <c r="J61" s="71"/>
      <c r="K61" s="71"/>
      <c r="L61" s="80">
        <f t="shared" si="2"/>
        <v>183958</v>
      </c>
    </row>
    <row r="62" spans="1:12" ht="12.75">
      <c r="A62" s="6">
        <v>45</v>
      </c>
      <c r="B62" s="79" t="s">
        <v>195</v>
      </c>
      <c r="C62" s="71"/>
      <c r="D62" s="71"/>
      <c r="E62" s="71"/>
      <c r="F62" s="71"/>
      <c r="G62" s="71">
        <v>52857</v>
      </c>
      <c r="H62" s="71"/>
      <c r="I62" s="71"/>
      <c r="J62" s="71"/>
      <c r="K62" s="71"/>
      <c r="L62" s="80">
        <f t="shared" si="2"/>
        <v>52857</v>
      </c>
    </row>
    <row r="63" spans="1:12" ht="12.75">
      <c r="A63" s="6">
        <v>46</v>
      </c>
      <c r="B63" s="6" t="s">
        <v>209</v>
      </c>
      <c r="C63" s="71"/>
      <c r="D63" s="71"/>
      <c r="E63" s="71"/>
      <c r="F63" s="71"/>
      <c r="G63" s="71">
        <v>3630</v>
      </c>
      <c r="H63" s="71"/>
      <c r="I63" s="71"/>
      <c r="J63" s="71"/>
      <c r="K63" s="71"/>
      <c r="L63" s="80">
        <f t="shared" si="2"/>
        <v>3630</v>
      </c>
    </row>
    <row r="64" spans="1:12" ht="12.75">
      <c r="A64" s="6">
        <v>47</v>
      </c>
      <c r="B64" s="79" t="s">
        <v>196</v>
      </c>
      <c r="C64" s="71"/>
      <c r="D64" s="71"/>
      <c r="E64" s="71"/>
      <c r="F64" s="71"/>
      <c r="G64" s="71"/>
      <c r="H64" s="71"/>
      <c r="I64" s="71"/>
      <c r="J64" s="71"/>
      <c r="K64" s="71"/>
      <c r="L64" s="80">
        <f t="shared" si="2"/>
        <v>0</v>
      </c>
    </row>
    <row r="65" spans="1:12" ht="12.75">
      <c r="A65" s="6">
        <v>48</v>
      </c>
      <c r="B65" s="79" t="s">
        <v>197</v>
      </c>
      <c r="C65" s="71">
        <v>1839000</v>
      </c>
      <c r="D65" s="71">
        <v>496530</v>
      </c>
      <c r="E65" s="71">
        <v>2111000</v>
      </c>
      <c r="F65" s="71"/>
      <c r="G65" s="71"/>
      <c r="H65" s="71">
        <v>954525</v>
      </c>
      <c r="I65" s="71"/>
      <c r="J65" s="71"/>
      <c r="K65" s="71"/>
      <c r="L65" s="80">
        <f t="shared" si="2"/>
        <v>5401055</v>
      </c>
    </row>
    <row r="66" spans="1:12" ht="12.75">
      <c r="A66" s="6">
        <v>49</v>
      </c>
      <c r="B66" s="79" t="s">
        <v>198</v>
      </c>
      <c r="C66" s="71"/>
      <c r="D66" s="71"/>
      <c r="E66" s="71"/>
      <c r="F66" s="71"/>
      <c r="G66" s="71"/>
      <c r="H66" s="71"/>
      <c r="I66" s="71"/>
      <c r="J66" s="71"/>
      <c r="K66" s="71"/>
      <c r="L66" s="80">
        <f t="shared" si="2"/>
        <v>0</v>
      </c>
    </row>
    <row r="67" spans="1:12" ht="12.75">
      <c r="A67" s="6">
        <v>50</v>
      </c>
      <c r="B67" s="79" t="s">
        <v>199</v>
      </c>
      <c r="C67" s="71"/>
      <c r="D67" s="71"/>
      <c r="E67" s="71"/>
      <c r="F67" s="71"/>
      <c r="G67" s="71"/>
      <c r="H67" s="71"/>
      <c r="I67" s="71"/>
      <c r="J67" s="71"/>
      <c r="K67" s="71"/>
      <c r="L67" s="80">
        <f t="shared" si="2"/>
        <v>0</v>
      </c>
    </row>
    <row r="68" spans="1:12" ht="12.75">
      <c r="A68" s="6">
        <v>51</v>
      </c>
      <c r="B68" s="79" t="s">
        <v>200</v>
      </c>
      <c r="C68" s="71"/>
      <c r="D68" s="71"/>
      <c r="E68" s="71"/>
      <c r="F68" s="71"/>
      <c r="G68" s="71"/>
      <c r="H68" s="71"/>
      <c r="I68" s="71"/>
      <c r="J68" s="71"/>
      <c r="K68" s="71"/>
      <c r="L68" s="80">
        <f t="shared" si="2"/>
        <v>0</v>
      </c>
    </row>
    <row r="69" spans="1:12" ht="12.75">
      <c r="A69" s="6">
        <v>52</v>
      </c>
      <c r="B69" s="79" t="s">
        <v>201</v>
      </c>
      <c r="C69" s="71">
        <v>4828455</v>
      </c>
      <c r="D69" s="71">
        <v>651841</v>
      </c>
      <c r="E69" s="71"/>
      <c r="F69" s="71"/>
      <c r="G69" s="71"/>
      <c r="H69" s="71"/>
      <c r="I69" s="71"/>
      <c r="J69" s="71"/>
      <c r="K69" s="71"/>
      <c r="L69" s="80">
        <f t="shared" si="2"/>
        <v>5480296</v>
      </c>
    </row>
    <row r="70" spans="1:12" ht="12.75">
      <c r="A70" s="6">
        <v>53</v>
      </c>
      <c r="B70" s="79" t="s">
        <v>202</v>
      </c>
      <c r="C70" s="81">
        <v>23509035</v>
      </c>
      <c r="D70" s="71">
        <v>3173742</v>
      </c>
      <c r="E70" s="71">
        <v>8300000</v>
      </c>
      <c r="F70" s="71"/>
      <c r="G70" s="71"/>
      <c r="H70" s="71">
        <v>513779</v>
      </c>
      <c r="I70" s="71"/>
      <c r="J70" s="71"/>
      <c r="K70" s="71"/>
      <c r="L70" s="80">
        <f t="shared" si="2"/>
        <v>35496556</v>
      </c>
    </row>
    <row r="71" spans="1:12" ht="12.75">
      <c r="A71" s="6">
        <v>54</v>
      </c>
      <c r="B71" s="79" t="s">
        <v>203</v>
      </c>
      <c r="C71" s="71"/>
      <c r="D71" s="71"/>
      <c r="E71" s="71"/>
      <c r="F71" s="71"/>
      <c r="G71" s="71"/>
      <c r="H71" s="71"/>
      <c r="I71" s="71"/>
      <c r="J71" s="71"/>
      <c r="K71" s="71"/>
      <c r="L71" s="80">
        <f t="shared" si="2"/>
        <v>0</v>
      </c>
    </row>
    <row r="72" spans="1:12" ht="12.75">
      <c r="A72" s="6">
        <v>55</v>
      </c>
      <c r="B72" s="79" t="s">
        <v>204</v>
      </c>
      <c r="C72" s="71">
        <v>225000</v>
      </c>
      <c r="D72" s="71">
        <v>60750</v>
      </c>
      <c r="E72" s="71">
        <v>1107000</v>
      </c>
      <c r="F72" s="71"/>
      <c r="G72" s="71"/>
      <c r="H72" s="71"/>
      <c r="I72" s="71"/>
      <c r="J72" s="71"/>
      <c r="K72" s="71"/>
      <c r="L72" s="80">
        <f t="shared" si="2"/>
        <v>1392750</v>
      </c>
    </row>
    <row r="73" spans="1:12" ht="12.75">
      <c r="A73" s="6">
        <v>56</v>
      </c>
      <c r="B73" s="79" t="s">
        <v>205</v>
      </c>
      <c r="C73" s="71"/>
      <c r="D73" s="71"/>
      <c r="E73" s="71">
        <v>93000</v>
      </c>
      <c r="F73" s="71"/>
      <c r="G73" s="71"/>
      <c r="H73" s="71"/>
      <c r="I73" s="71"/>
      <c r="J73" s="71"/>
      <c r="K73" s="71"/>
      <c r="L73" s="80">
        <f t="shared" si="2"/>
        <v>93000</v>
      </c>
    </row>
    <row r="74" spans="1:12" ht="12.75">
      <c r="A74" s="6">
        <v>57</v>
      </c>
      <c r="B74" s="79" t="s">
        <v>206</v>
      </c>
      <c r="C74" s="71"/>
      <c r="D74" s="71"/>
      <c r="E74" s="71">
        <v>159000</v>
      </c>
      <c r="F74" s="71"/>
      <c r="G74" s="71"/>
      <c r="H74" s="71"/>
      <c r="I74" s="71"/>
      <c r="J74" s="71"/>
      <c r="K74" s="71"/>
      <c r="L74" s="80">
        <f t="shared" si="2"/>
        <v>159000</v>
      </c>
    </row>
    <row r="75" spans="1:12" ht="12.75">
      <c r="A75" s="6">
        <v>58</v>
      </c>
      <c r="B75" s="79" t="s">
        <v>220</v>
      </c>
      <c r="C75" s="71"/>
      <c r="D75" s="71"/>
      <c r="E75" s="71">
        <v>380686</v>
      </c>
      <c r="F75" s="71"/>
      <c r="G75" s="71"/>
      <c r="H75" s="71"/>
      <c r="I75" s="71"/>
      <c r="J75" s="71"/>
      <c r="K75" s="71"/>
      <c r="L75" s="80">
        <f t="shared" si="2"/>
        <v>380686</v>
      </c>
    </row>
    <row r="76" spans="1:12" ht="12.75">
      <c r="A76" s="6">
        <v>59</v>
      </c>
      <c r="B76" s="25" t="s">
        <v>218</v>
      </c>
      <c r="C76" s="71"/>
      <c r="D76" s="71"/>
      <c r="E76" s="71"/>
      <c r="F76" s="71"/>
      <c r="G76" s="71"/>
      <c r="H76" s="71"/>
      <c r="I76" s="71"/>
      <c r="J76" s="71">
        <v>605202</v>
      </c>
      <c r="K76" s="71"/>
      <c r="L76" s="80">
        <v>605202</v>
      </c>
    </row>
    <row r="77" spans="1:12" ht="12.75">
      <c r="A77" s="6">
        <v>60</v>
      </c>
      <c r="B77" s="60" t="s">
        <v>162</v>
      </c>
      <c r="C77" s="82">
        <f aca="true" t="shared" si="3" ref="C77:I77">SUM(C47:C75)</f>
        <v>34254027</v>
      </c>
      <c r="D77" s="82">
        <f t="shared" si="3"/>
        <v>5402309</v>
      </c>
      <c r="E77" s="82">
        <f t="shared" si="3"/>
        <v>18274529</v>
      </c>
      <c r="F77" s="82">
        <f t="shared" si="3"/>
        <v>3280936</v>
      </c>
      <c r="G77" s="82">
        <f t="shared" si="3"/>
        <v>629145</v>
      </c>
      <c r="H77" s="82">
        <f t="shared" si="3"/>
        <v>3768304</v>
      </c>
      <c r="I77" s="82">
        <f t="shared" si="3"/>
        <v>0</v>
      </c>
      <c r="J77" s="82">
        <v>605202</v>
      </c>
      <c r="K77" s="82">
        <f>SUM(K47:K75)</f>
        <v>14823645</v>
      </c>
      <c r="L77" s="82">
        <f>C77+D77+E77+F77+G77+H77+I77+J77+K77</f>
        <v>81038097</v>
      </c>
    </row>
    <row r="78" spans="2:10" ht="12.75">
      <c r="B78" s="11"/>
      <c r="C78" s="11"/>
      <c r="D78" s="11"/>
      <c r="E78" s="11"/>
      <c r="F78" s="11"/>
      <c r="G78" s="11"/>
      <c r="H78" s="11"/>
      <c r="I78" s="11"/>
      <c r="J78" s="11"/>
    </row>
    <row r="79" spans="2:10" ht="12.75">
      <c r="B79" s="10"/>
      <c r="C79" s="10"/>
      <c r="D79" s="10"/>
      <c r="E79" s="10"/>
      <c r="F79" s="10"/>
      <c r="G79" s="10"/>
      <c r="H79" s="10"/>
      <c r="I79" s="10"/>
      <c r="J79" s="10"/>
    </row>
    <row r="80" spans="2:10" ht="12.75">
      <c r="B80" s="11"/>
      <c r="C80" s="11"/>
      <c r="D80" s="11"/>
      <c r="E80" s="11"/>
      <c r="F80" s="11"/>
      <c r="G80" s="11"/>
      <c r="H80" s="11"/>
      <c r="I80" s="11"/>
      <c r="J80" s="11"/>
    </row>
    <row r="81" spans="2:10" ht="12.75">
      <c r="B81" s="10"/>
      <c r="C81" s="10"/>
      <c r="D81" s="10"/>
      <c r="E81" s="10"/>
      <c r="F81" s="10"/>
      <c r="G81" s="10"/>
      <c r="H81" s="10"/>
      <c r="I81" s="10"/>
      <c r="J81" s="10"/>
    </row>
    <row r="82" spans="2:10" ht="12.75">
      <c r="B82" s="10"/>
      <c r="C82" s="10"/>
      <c r="D82" s="10"/>
      <c r="E82" s="10"/>
      <c r="F82" s="10"/>
      <c r="G82" s="10"/>
      <c r="H82" s="10"/>
      <c r="I82" s="10"/>
      <c r="J82" s="10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4" width="13.00390625" style="0" customWidth="1"/>
  </cols>
  <sheetData>
    <row r="1" ht="12.75">
      <c r="B1" s="1" t="s">
        <v>478</v>
      </c>
    </row>
    <row r="3" spans="2:3" ht="12.75">
      <c r="B3" t="s">
        <v>208</v>
      </c>
      <c r="C3" s="66" t="s">
        <v>178</v>
      </c>
    </row>
    <row r="5" spans="1:4" ht="12.75">
      <c r="A5" s="6"/>
      <c r="B5" s="7" t="s">
        <v>161</v>
      </c>
      <c r="C5" s="6"/>
      <c r="D5" s="61" t="s">
        <v>219</v>
      </c>
    </row>
    <row r="6" spans="1:4" ht="12.75">
      <c r="A6" s="6" t="s">
        <v>81</v>
      </c>
      <c r="B6" s="9" t="s">
        <v>82</v>
      </c>
      <c r="C6" s="9" t="s">
        <v>88</v>
      </c>
      <c r="D6" s="6"/>
    </row>
    <row r="7" spans="1:4" ht="12.75">
      <c r="A7" s="6" t="s">
        <v>163</v>
      </c>
      <c r="B7" s="6" t="s">
        <v>0</v>
      </c>
      <c r="C7" s="9" t="s">
        <v>179</v>
      </c>
      <c r="D7" s="6"/>
    </row>
    <row r="8" spans="1:4" ht="12.75">
      <c r="A8" s="6"/>
      <c r="B8" s="6"/>
      <c r="C8" s="6"/>
      <c r="D8" s="6"/>
    </row>
    <row r="9" spans="1:4" ht="12.75">
      <c r="A9" s="6">
        <v>1</v>
      </c>
      <c r="B9" s="9" t="s">
        <v>164</v>
      </c>
      <c r="C9" s="67">
        <v>0</v>
      </c>
      <c r="D9" s="6"/>
    </row>
    <row r="10" spans="1:4" ht="12.75">
      <c r="A10" s="6">
        <v>2</v>
      </c>
      <c r="B10" s="9" t="s">
        <v>165</v>
      </c>
      <c r="C10" s="67">
        <v>0</v>
      </c>
      <c r="D10" s="6"/>
    </row>
    <row r="11" spans="1:4" ht="12.75">
      <c r="A11" s="6">
        <v>3</v>
      </c>
      <c r="B11" s="6" t="s">
        <v>166</v>
      </c>
      <c r="C11" s="67">
        <v>660000</v>
      </c>
      <c r="D11" s="6"/>
    </row>
    <row r="12" spans="1:4" ht="12.75">
      <c r="A12" s="6">
        <v>4</v>
      </c>
      <c r="B12" s="9" t="s">
        <v>167</v>
      </c>
      <c r="C12" s="67">
        <v>0</v>
      </c>
      <c r="D12" s="6"/>
    </row>
    <row r="13" spans="1:4" ht="12.75">
      <c r="A13" s="6">
        <v>5</v>
      </c>
      <c r="B13" s="9" t="s">
        <v>168</v>
      </c>
      <c r="C13" s="67">
        <v>0</v>
      </c>
      <c r="D13" s="6"/>
    </row>
    <row r="14" spans="1:4" ht="12.75">
      <c r="A14" s="6">
        <v>6</v>
      </c>
      <c r="B14" s="9" t="s">
        <v>169</v>
      </c>
      <c r="C14" s="67">
        <v>0</v>
      </c>
      <c r="D14" s="6"/>
    </row>
    <row r="15" spans="1:4" ht="12.75">
      <c r="A15" s="6">
        <v>7</v>
      </c>
      <c r="B15" s="6" t="s">
        <v>170</v>
      </c>
      <c r="C15" s="67">
        <v>1530139</v>
      </c>
      <c r="D15" s="61">
        <v>3280936</v>
      </c>
    </row>
    <row r="16" spans="1:4" ht="12.75">
      <c r="A16" s="15">
        <v>8</v>
      </c>
      <c r="B16" s="15" t="s">
        <v>171</v>
      </c>
      <c r="C16" s="67">
        <v>0</v>
      </c>
      <c r="D16" s="6"/>
    </row>
    <row r="17" spans="1:4" ht="12.75">
      <c r="A17" s="6"/>
      <c r="B17" s="9"/>
      <c r="C17" s="67"/>
      <c r="D17" s="6"/>
    </row>
    <row r="18" spans="1:4" ht="12.75">
      <c r="A18" s="6"/>
      <c r="B18" s="9"/>
      <c r="C18" s="67"/>
      <c r="D18" s="6"/>
    </row>
    <row r="19" spans="1:4" ht="12.75">
      <c r="A19" s="6">
        <v>9</v>
      </c>
      <c r="B19" s="9" t="s">
        <v>60</v>
      </c>
      <c r="C19" s="68">
        <f>SUM(C9:C18)</f>
        <v>2190139</v>
      </c>
      <c r="D19" s="68">
        <f>SUM(D9:D18)</f>
        <v>3280936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4" max="11" width="8.8515625" style="0" customWidth="1"/>
    <col min="12" max="12" width="10.57421875" style="0" customWidth="1"/>
    <col min="13" max="14" width="8.8515625" style="0" customWidth="1"/>
    <col min="15" max="15" width="10.00390625" style="0" customWidth="1"/>
  </cols>
  <sheetData>
    <row r="1" ht="12.75">
      <c r="B1" s="1" t="s">
        <v>479</v>
      </c>
    </row>
    <row r="2" ht="12.75">
      <c r="D2" t="s">
        <v>208</v>
      </c>
    </row>
    <row r="3" spans="2:15" ht="12.75">
      <c r="B3" s="3" t="s">
        <v>68</v>
      </c>
      <c r="C3" s="1"/>
      <c r="D3" s="1"/>
      <c r="E3" s="1"/>
      <c r="F3" s="1"/>
      <c r="G3" s="1"/>
      <c r="H3" s="1"/>
      <c r="I3" s="1"/>
      <c r="J3" s="1"/>
      <c r="K3" s="1"/>
      <c r="O3" s="64" t="s">
        <v>178</v>
      </c>
    </row>
    <row r="4" spans="1:15" ht="12.75">
      <c r="A4" s="6"/>
      <c r="B4" s="6" t="s">
        <v>63</v>
      </c>
      <c r="C4" s="6" t="s">
        <v>112</v>
      </c>
      <c r="D4" s="6" t="s">
        <v>88</v>
      </c>
      <c r="E4" s="6" t="s">
        <v>89</v>
      </c>
      <c r="F4" s="6" t="s">
        <v>121</v>
      </c>
      <c r="G4" s="6" t="s">
        <v>122</v>
      </c>
      <c r="H4" s="6" t="s">
        <v>123</v>
      </c>
      <c r="I4" s="6" t="s">
        <v>124</v>
      </c>
      <c r="J4" s="6" t="s">
        <v>65</v>
      </c>
      <c r="K4" s="6" t="s">
        <v>125</v>
      </c>
      <c r="L4" s="6" t="s">
        <v>126</v>
      </c>
      <c r="M4" s="6" t="s">
        <v>127</v>
      </c>
      <c r="N4" s="6" t="s">
        <v>128</v>
      </c>
      <c r="O4" s="6" t="s">
        <v>129</v>
      </c>
    </row>
    <row r="5" spans="1:15" ht="12.75">
      <c r="A5" s="6">
        <v>1</v>
      </c>
      <c r="B5" s="7" t="s">
        <v>79</v>
      </c>
      <c r="C5" s="7" t="s">
        <v>47</v>
      </c>
      <c r="D5" s="7" t="s">
        <v>48</v>
      </c>
      <c r="E5" s="7" t="s">
        <v>49</v>
      </c>
      <c r="F5" s="7" t="s">
        <v>50</v>
      </c>
      <c r="G5" s="7" t="s">
        <v>51</v>
      </c>
      <c r="H5" s="7" t="s">
        <v>52</v>
      </c>
      <c r="I5" s="7" t="s">
        <v>53</v>
      </c>
      <c r="J5" s="7" t="s">
        <v>54</v>
      </c>
      <c r="K5" s="7" t="s">
        <v>55</v>
      </c>
      <c r="L5" s="7" t="s">
        <v>56</v>
      </c>
      <c r="M5" s="7" t="s">
        <v>57</v>
      </c>
      <c r="N5" s="7" t="s">
        <v>58</v>
      </c>
      <c r="O5" s="7" t="s">
        <v>100</v>
      </c>
    </row>
    <row r="6" spans="1:15" ht="12.75">
      <c r="A6" s="40">
        <v>2</v>
      </c>
      <c r="B6" s="140" t="s">
        <v>14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ht="12.75">
      <c r="A7" s="6">
        <v>3</v>
      </c>
      <c r="B7" s="54" t="s">
        <v>155</v>
      </c>
      <c r="C7" s="71">
        <v>1313182</v>
      </c>
      <c r="D7" s="71">
        <v>1313182</v>
      </c>
      <c r="E7" s="71">
        <v>1313182</v>
      </c>
      <c r="F7" s="71">
        <v>1313182</v>
      </c>
      <c r="G7" s="71">
        <v>1313182</v>
      </c>
      <c r="H7" s="71">
        <v>1313182</v>
      </c>
      <c r="I7" s="71">
        <v>1313182</v>
      </c>
      <c r="J7" s="71">
        <v>1313182</v>
      </c>
      <c r="K7" s="71">
        <v>1313182</v>
      </c>
      <c r="L7" s="71">
        <v>2338834</v>
      </c>
      <c r="M7" s="71">
        <v>1313184</v>
      </c>
      <c r="N7" s="71">
        <v>1313185</v>
      </c>
      <c r="O7" s="71">
        <f aca="true" t="shared" si="0" ref="O7:O17">SUM(C7:N7)</f>
        <v>16783841</v>
      </c>
    </row>
    <row r="8" spans="1:15" ht="12.75">
      <c r="A8" s="6">
        <v>4</v>
      </c>
      <c r="B8" s="55" t="s">
        <v>110</v>
      </c>
      <c r="C8" s="71">
        <v>3193422</v>
      </c>
      <c r="D8" s="71">
        <v>3193422</v>
      </c>
      <c r="E8" s="71">
        <v>3193422</v>
      </c>
      <c r="F8" s="71">
        <v>3193422</v>
      </c>
      <c r="G8" s="71">
        <v>3193423</v>
      </c>
      <c r="H8" s="71">
        <v>3193423</v>
      </c>
      <c r="I8" s="71">
        <v>3193423</v>
      </c>
      <c r="J8" s="71">
        <v>3193423</v>
      </c>
      <c r="K8" s="71">
        <v>3193423</v>
      </c>
      <c r="L8" s="71">
        <v>3986184</v>
      </c>
      <c r="M8" s="71">
        <v>3193423</v>
      </c>
      <c r="N8" s="71">
        <v>3193423</v>
      </c>
      <c r="O8" s="71">
        <f t="shared" si="0"/>
        <v>39113833</v>
      </c>
    </row>
    <row r="9" spans="1:15" ht="12.75">
      <c r="A9" s="6">
        <v>5</v>
      </c>
      <c r="B9" s="54" t="s">
        <v>64</v>
      </c>
      <c r="C9" s="71">
        <v>176140</v>
      </c>
      <c r="D9" s="71">
        <v>176139</v>
      </c>
      <c r="E9" s="71">
        <v>250625</v>
      </c>
      <c r="F9" s="71">
        <v>496666</v>
      </c>
      <c r="G9" s="71">
        <v>209158</v>
      </c>
      <c r="H9" s="71">
        <v>176138</v>
      </c>
      <c r="I9" s="71">
        <v>176138</v>
      </c>
      <c r="J9" s="71">
        <v>496667</v>
      </c>
      <c r="K9" s="71">
        <v>496667</v>
      </c>
      <c r="L9" s="71">
        <v>1490001</v>
      </c>
      <c r="M9" s="71">
        <v>1318994</v>
      </c>
      <c r="N9" s="71">
        <v>496667</v>
      </c>
      <c r="O9" s="71">
        <f t="shared" si="0"/>
        <v>5960000</v>
      </c>
    </row>
    <row r="10" spans="1:15" ht="12.75">
      <c r="A10" s="6">
        <v>6</v>
      </c>
      <c r="B10" s="54" t="s">
        <v>98</v>
      </c>
      <c r="C10" s="71">
        <v>100417</v>
      </c>
      <c r="D10" s="71">
        <v>100417</v>
      </c>
      <c r="E10" s="71">
        <v>100417</v>
      </c>
      <c r="F10" s="71">
        <v>100417</v>
      </c>
      <c r="G10" s="71">
        <v>100417</v>
      </c>
      <c r="H10" s="71">
        <v>100417</v>
      </c>
      <c r="I10" s="71">
        <v>100417</v>
      </c>
      <c r="J10" s="71">
        <v>100417</v>
      </c>
      <c r="K10" s="71">
        <v>100417</v>
      </c>
      <c r="L10" s="71">
        <v>565417</v>
      </c>
      <c r="M10" s="71">
        <v>100415</v>
      </c>
      <c r="N10" s="71">
        <v>100415</v>
      </c>
      <c r="O10" s="71">
        <f t="shared" si="0"/>
        <v>1670000</v>
      </c>
    </row>
    <row r="11" spans="1:15" ht="12.75">
      <c r="A11" s="6">
        <v>7</v>
      </c>
      <c r="B11" s="54" t="s">
        <v>212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>
        <f t="shared" si="0"/>
        <v>0</v>
      </c>
    </row>
    <row r="12" spans="1:15" ht="12.75">
      <c r="A12" s="6">
        <v>8</v>
      </c>
      <c r="B12" s="54" t="s">
        <v>66</v>
      </c>
      <c r="C12" s="71">
        <v>42814</v>
      </c>
      <c r="D12" s="71">
        <v>42815</v>
      </c>
      <c r="E12" s="71">
        <v>42815</v>
      </c>
      <c r="F12" s="71">
        <v>42815</v>
      </c>
      <c r="G12" s="71">
        <v>42815</v>
      </c>
      <c r="H12" s="71">
        <v>42815</v>
      </c>
      <c r="I12" s="71">
        <v>42815</v>
      </c>
      <c r="J12" s="71">
        <v>42815</v>
      </c>
      <c r="K12" s="71">
        <v>42815</v>
      </c>
      <c r="L12" s="71">
        <v>42815</v>
      </c>
      <c r="M12" s="71">
        <v>42815</v>
      </c>
      <c r="N12" s="71">
        <v>42815</v>
      </c>
      <c r="O12" s="71">
        <f t="shared" si="0"/>
        <v>513779</v>
      </c>
    </row>
    <row r="13" spans="1:15" ht="12.75">
      <c r="A13" s="6">
        <v>9</v>
      </c>
      <c r="B13" s="69" t="s">
        <v>152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>
        <f t="shared" si="0"/>
        <v>0</v>
      </c>
    </row>
    <row r="14" spans="1:15" ht="12.75">
      <c r="A14" s="6">
        <v>10</v>
      </c>
      <c r="B14" s="56" t="s">
        <v>153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t="shared" si="0"/>
        <v>0</v>
      </c>
    </row>
    <row r="15" spans="1:15" ht="27.75" customHeight="1">
      <c r="A15" s="6">
        <v>11</v>
      </c>
      <c r="B15" s="54" t="s">
        <v>99</v>
      </c>
      <c r="C15" s="71"/>
      <c r="D15" s="71"/>
      <c r="E15" s="71"/>
      <c r="F15" s="71">
        <v>180996</v>
      </c>
      <c r="G15" s="71">
        <v>95250</v>
      </c>
      <c r="H15" s="71">
        <v>479993</v>
      </c>
      <c r="I15" s="71"/>
      <c r="J15" s="71">
        <v>1979469</v>
      </c>
      <c r="K15" s="71">
        <v>633993</v>
      </c>
      <c r="L15" s="71">
        <v>9296014</v>
      </c>
      <c r="M15" s="71">
        <v>1419355</v>
      </c>
      <c r="N15" s="71">
        <v>2911574</v>
      </c>
      <c r="O15" s="71">
        <f t="shared" si="0"/>
        <v>16996644</v>
      </c>
    </row>
    <row r="16" spans="1:15" ht="12.75">
      <c r="A16" s="6">
        <v>12</v>
      </c>
      <c r="B16" s="54" t="s">
        <v>111</v>
      </c>
      <c r="C16" s="7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1">
        <f t="shared" si="0"/>
        <v>0</v>
      </c>
    </row>
    <row r="17" spans="1:15" ht="12.75">
      <c r="A17" s="6">
        <v>13</v>
      </c>
      <c r="B17" s="54" t="s">
        <v>158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>
        <f t="shared" si="0"/>
        <v>0</v>
      </c>
    </row>
    <row r="18" spans="1:15" ht="12.75">
      <c r="A18" s="6">
        <v>14</v>
      </c>
      <c r="B18" s="57" t="s">
        <v>59</v>
      </c>
      <c r="C18" s="70">
        <f>SUM(C7:C16)</f>
        <v>4825975</v>
      </c>
      <c r="D18" s="70">
        <f aca="true" t="shared" si="1" ref="D18:O18">SUM(D7:D15)</f>
        <v>4825975</v>
      </c>
      <c r="E18" s="70">
        <f t="shared" si="1"/>
        <v>4900461</v>
      </c>
      <c r="F18" s="70">
        <f t="shared" si="1"/>
        <v>5327498</v>
      </c>
      <c r="G18" s="70">
        <f t="shared" si="1"/>
        <v>4954245</v>
      </c>
      <c r="H18" s="70">
        <f t="shared" si="1"/>
        <v>5305968</v>
      </c>
      <c r="I18" s="70">
        <f t="shared" si="1"/>
        <v>4825975</v>
      </c>
      <c r="J18" s="70">
        <f t="shared" si="1"/>
        <v>7125973</v>
      </c>
      <c r="K18" s="70">
        <f t="shared" si="1"/>
        <v>5780497</v>
      </c>
      <c r="L18" s="70">
        <f t="shared" si="1"/>
        <v>17719265</v>
      </c>
      <c r="M18" s="70">
        <f t="shared" si="1"/>
        <v>7388186</v>
      </c>
      <c r="N18" s="70">
        <f t="shared" si="1"/>
        <v>8058079</v>
      </c>
      <c r="O18" s="70">
        <f t="shared" si="1"/>
        <v>81038097</v>
      </c>
    </row>
    <row r="19" spans="1:15" ht="12.75">
      <c r="A19" s="10"/>
      <c r="B19" s="3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10">
        <v>15</v>
      </c>
      <c r="B20" s="140" t="s">
        <v>15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ht="12.75">
      <c r="A21" s="6">
        <v>16</v>
      </c>
      <c r="B21" s="58" t="s">
        <v>172</v>
      </c>
      <c r="C21" s="71">
        <v>3269135</v>
      </c>
      <c r="D21" s="71">
        <v>3269135</v>
      </c>
      <c r="E21" s="71">
        <v>3269135</v>
      </c>
      <c r="F21" s="71">
        <v>3364385</v>
      </c>
      <c r="G21" s="71">
        <v>3364385</v>
      </c>
      <c r="H21" s="71">
        <v>3364385</v>
      </c>
      <c r="I21" s="71">
        <v>3269135</v>
      </c>
      <c r="J21" s="71">
        <v>3269135</v>
      </c>
      <c r="K21" s="71">
        <v>3269134</v>
      </c>
      <c r="L21" s="71">
        <v>3410104</v>
      </c>
      <c r="M21" s="71">
        <v>3269134</v>
      </c>
      <c r="N21" s="71">
        <v>3269134</v>
      </c>
      <c r="O21" s="71">
        <f>SUM(C21:N21)</f>
        <v>39656336</v>
      </c>
    </row>
    <row r="22" spans="1:15" ht="12.75">
      <c r="A22" s="6">
        <v>18</v>
      </c>
      <c r="B22" s="58" t="s">
        <v>69</v>
      </c>
      <c r="C22" s="71">
        <v>1331250</v>
      </c>
      <c r="D22" s="71">
        <v>1331250</v>
      </c>
      <c r="E22" s="71">
        <v>1331250</v>
      </c>
      <c r="F22" s="71">
        <v>1331250</v>
      </c>
      <c r="G22" s="71">
        <v>1331250</v>
      </c>
      <c r="H22" s="71">
        <v>1722796</v>
      </c>
      <c r="I22" s="71">
        <v>1331250</v>
      </c>
      <c r="J22" s="71">
        <v>1331250</v>
      </c>
      <c r="K22" s="71">
        <v>1331250</v>
      </c>
      <c r="L22" s="71">
        <v>3239233</v>
      </c>
      <c r="M22" s="71">
        <v>1331250</v>
      </c>
      <c r="N22" s="71">
        <v>1331250</v>
      </c>
      <c r="O22" s="71">
        <f aca="true" t="shared" si="2" ref="O22:O28">SUM(C22:N22)</f>
        <v>18274529</v>
      </c>
    </row>
    <row r="23" spans="1:15" ht="12.75">
      <c r="A23" s="6">
        <v>19</v>
      </c>
      <c r="B23" s="58" t="s">
        <v>157</v>
      </c>
      <c r="C23" s="71">
        <v>43078</v>
      </c>
      <c r="D23" s="71">
        <v>43078</v>
      </c>
      <c r="E23" s="71">
        <v>43078</v>
      </c>
      <c r="F23" s="71">
        <v>43078</v>
      </c>
      <c r="G23" s="71">
        <v>43078</v>
      </c>
      <c r="H23" s="71">
        <v>43078</v>
      </c>
      <c r="I23" s="71">
        <v>43078</v>
      </c>
      <c r="J23" s="71">
        <v>43077</v>
      </c>
      <c r="K23" s="71">
        <v>135566</v>
      </c>
      <c r="L23" s="71">
        <v>62802</v>
      </c>
      <c r="M23" s="71">
        <v>43077</v>
      </c>
      <c r="N23" s="71">
        <v>43077</v>
      </c>
      <c r="O23" s="71">
        <f t="shared" si="2"/>
        <v>629145</v>
      </c>
    </row>
    <row r="24" spans="1:15" ht="12.75">
      <c r="A24" s="6">
        <v>20</v>
      </c>
      <c r="B24" s="58" t="s">
        <v>207</v>
      </c>
      <c r="C24" s="71">
        <v>182512</v>
      </c>
      <c r="D24" s="71">
        <v>182512</v>
      </c>
      <c r="E24" s="71">
        <v>182512</v>
      </c>
      <c r="F24" s="71">
        <v>182512</v>
      </c>
      <c r="G24" s="71">
        <v>182512</v>
      </c>
      <c r="H24" s="71">
        <v>175709</v>
      </c>
      <c r="I24" s="71">
        <v>182512</v>
      </c>
      <c r="J24" s="71">
        <v>182511</v>
      </c>
      <c r="K24" s="71">
        <v>90022</v>
      </c>
      <c r="L24" s="71">
        <v>1372600</v>
      </c>
      <c r="M24" s="71">
        <v>182511</v>
      </c>
      <c r="N24" s="71">
        <v>182511</v>
      </c>
      <c r="O24" s="71">
        <f t="shared" si="2"/>
        <v>3280936</v>
      </c>
    </row>
    <row r="25" spans="1:15" ht="12.75">
      <c r="A25" s="6">
        <v>21</v>
      </c>
      <c r="B25" s="58" t="s">
        <v>70</v>
      </c>
      <c r="C25" s="71"/>
      <c r="D25" s="71"/>
      <c r="E25" s="71"/>
      <c r="F25" s="71"/>
      <c r="G25" s="71"/>
      <c r="H25" s="71"/>
      <c r="I25" s="71"/>
      <c r="J25" s="71"/>
      <c r="K25" s="71"/>
      <c r="L25" s="71">
        <v>9029324</v>
      </c>
      <c r="M25" s="71">
        <v>2562214</v>
      </c>
      <c r="N25" s="71">
        <v>3232107</v>
      </c>
      <c r="O25" s="71">
        <f t="shared" si="2"/>
        <v>14823645</v>
      </c>
    </row>
    <row r="26" spans="1:15" ht="12.75">
      <c r="A26" s="6">
        <v>22</v>
      </c>
      <c r="B26" s="58" t="s">
        <v>20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>
        <f t="shared" si="2"/>
        <v>0</v>
      </c>
    </row>
    <row r="27" spans="1:15" ht="12.75">
      <c r="A27" s="6">
        <v>23</v>
      </c>
      <c r="B27" s="58" t="s">
        <v>8</v>
      </c>
      <c r="C27" s="71"/>
      <c r="D27" s="71"/>
      <c r="E27" s="71">
        <v>74486</v>
      </c>
      <c r="F27" s="71">
        <v>406273</v>
      </c>
      <c r="G27" s="71">
        <v>33020</v>
      </c>
      <c r="H27" s="71"/>
      <c r="I27" s="71"/>
      <c r="J27" s="71">
        <v>2300000</v>
      </c>
      <c r="K27" s="71">
        <v>954525</v>
      </c>
      <c r="L27" s="71"/>
      <c r="M27" s="71"/>
      <c r="N27" s="71"/>
      <c r="O27" s="71">
        <f t="shared" si="2"/>
        <v>3768304</v>
      </c>
    </row>
    <row r="28" spans="1:15" ht="12.75" customHeight="1">
      <c r="A28" s="6">
        <v>24</v>
      </c>
      <c r="B28" s="58" t="s">
        <v>222</v>
      </c>
      <c r="C28" s="71"/>
      <c r="D28" s="71"/>
      <c r="E28" s="71"/>
      <c r="F28" s="71"/>
      <c r="G28" s="71"/>
      <c r="H28" s="71"/>
      <c r="I28" s="71"/>
      <c r="J28" s="71"/>
      <c r="K28" s="71"/>
      <c r="L28" s="71">
        <v>605202</v>
      </c>
      <c r="M28" s="71"/>
      <c r="N28" s="71"/>
      <c r="O28" s="71">
        <f t="shared" si="2"/>
        <v>605202</v>
      </c>
    </row>
    <row r="29" spans="1:15" ht="12.75">
      <c r="A29" s="6">
        <v>25</v>
      </c>
      <c r="B29" s="59" t="s">
        <v>180</v>
      </c>
      <c r="C29" s="70">
        <f>SUM(C21:C28)</f>
        <v>4825975</v>
      </c>
      <c r="D29" s="70">
        <f>SUM(D21:D27)</f>
        <v>4825975</v>
      </c>
      <c r="E29" s="70">
        <f>SUM(E21:E28)</f>
        <v>4900461</v>
      </c>
      <c r="F29" s="70">
        <f>SUM(F21:F28)</f>
        <v>5327498</v>
      </c>
      <c r="G29" s="70">
        <f>SUM(G21:G27)</f>
        <v>4954245</v>
      </c>
      <c r="H29" s="70">
        <f aca="true" t="shared" si="3" ref="H29:N29">SUM(H21:H28)</f>
        <v>5305968</v>
      </c>
      <c r="I29" s="70">
        <f t="shared" si="3"/>
        <v>4825975</v>
      </c>
      <c r="J29" s="70">
        <f t="shared" si="3"/>
        <v>7125973</v>
      </c>
      <c r="K29" s="70">
        <f t="shared" si="3"/>
        <v>5780497</v>
      </c>
      <c r="L29" s="70">
        <f t="shared" si="3"/>
        <v>17719265</v>
      </c>
      <c r="M29" s="70">
        <f t="shared" si="3"/>
        <v>7388186</v>
      </c>
      <c r="N29" s="70">
        <f t="shared" si="3"/>
        <v>8058079</v>
      </c>
      <c r="O29" s="70">
        <f>SUM(C29:N29)</f>
        <v>81038097</v>
      </c>
    </row>
    <row r="31" spans="3:15" ht="12.75"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</sheetData>
  <sheetProtection/>
  <mergeCells count="2">
    <mergeCell ref="B6:O6"/>
    <mergeCell ref="B20:O20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6">
      <selection activeCell="D13" sqref="D13"/>
    </sheetView>
  </sheetViews>
  <sheetFormatPr defaultColWidth="9.140625" defaultRowHeight="12.75"/>
  <cols>
    <col min="2" max="2" width="62.8515625" style="0" customWidth="1"/>
    <col min="3" max="4" width="13.421875" style="0" customWidth="1"/>
  </cols>
  <sheetData>
    <row r="1" ht="12.75">
      <c r="B1" t="s">
        <v>480</v>
      </c>
    </row>
    <row r="2" ht="12.75">
      <c r="B2" t="s">
        <v>208</v>
      </c>
    </row>
    <row r="3" ht="12.75">
      <c r="B3" t="s">
        <v>450</v>
      </c>
    </row>
    <row r="4" spans="1:4" ht="12.75">
      <c r="A4" t="s">
        <v>451</v>
      </c>
      <c r="B4" t="s">
        <v>63</v>
      </c>
      <c r="C4" t="s">
        <v>112</v>
      </c>
      <c r="D4" t="s">
        <v>86</v>
      </c>
    </row>
    <row r="5" spans="1:3" ht="12.75">
      <c r="A5">
        <v>1</v>
      </c>
      <c r="B5" t="s">
        <v>0</v>
      </c>
      <c r="C5" t="s">
        <v>452</v>
      </c>
    </row>
    <row r="7" spans="1:4" ht="12.75">
      <c r="A7">
        <v>2</v>
      </c>
      <c r="B7" t="s">
        <v>453</v>
      </c>
      <c r="C7" t="s">
        <v>454</v>
      </c>
      <c r="D7" t="s">
        <v>217</v>
      </c>
    </row>
    <row r="8" spans="1:2" ht="12.75">
      <c r="A8">
        <v>3</v>
      </c>
      <c r="B8" t="s">
        <v>455</v>
      </c>
    </row>
    <row r="9" spans="1:4" ht="12.75">
      <c r="A9">
        <v>4</v>
      </c>
      <c r="B9" t="s">
        <v>456</v>
      </c>
      <c r="C9" s="83">
        <v>52326</v>
      </c>
      <c r="D9">
        <v>52326</v>
      </c>
    </row>
    <row r="10" spans="1:4" ht="12.75">
      <c r="A10">
        <v>5</v>
      </c>
      <c r="B10" t="s">
        <v>457</v>
      </c>
      <c r="C10" s="83">
        <v>11000</v>
      </c>
      <c r="D10">
        <v>11000</v>
      </c>
    </row>
    <row r="11" spans="1:4" ht="12.75">
      <c r="A11">
        <v>6</v>
      </c>
      <c r="B11" t="s">
        <v>458</v>
      </c>
      <c r="C11" s="83">
        <v>52405</v>
      </c>
      <c r="D11">
        <v>52405</v>
      </c>
    </row>
    <row r="12" spans="1:4" ht="12.75">
      <c r="A12">
        <v>7</v>
      </c>
      <c r="B12" t="s">
        <v>459</v>
      </c>
      <c r="C12" s="83">
        <v>14000</v>
      </c>
      <c r="D12">
        <v>14000</v>
      </c>
    </row>
    <row r="13" spans="1:4" ht="12.75">
      <c r="A13">
        <v>8</v>
      </c>
      <c r="B13" t="s">
        <v>460</v>
      </c>
      <c r="C13" s="83">
        <v>183958</v>
      </c>
      <c r="D13">
        <v>183958</v>
      </c>
    </row>
    <row r="14" spans="1:4" ht="12.75">
      <c r="A14">
        <v>9</v>
      </c>
      <c r="B14" t="s">
        <v>461</v>
      </c>
      <c r="C14" s="83">
        <v>33455</v>
      </c>
      <c r="D14">
        <v>33455</v>
      </c>
    </row>
    <row r="15" spans="1:4" ht="12.75">
      <c r="A15">
        <v>10</v>
      </c>
      <c r="B15" t="s">
        <v>462</v>
      </c>
      <c r="C15" s="83">
        <v>52857</v>
      </c>
      <c r="D15">
        <v>52857</v>
      </c>
    </row>
    <row r="16" spans="1:4" ht="12.75">
      <c r="A16">
        <v>11</v>
      </c>
      <c r="B16" t="s">
        <v>463</v>
      </c>
      <c r="C16">
        <v>930</v>
      </c>
      <c r="D16">
        <v>3630</v>
      </c>
    </row>
    <row r="17" spans="1:4" ht="12.75">
      <c r="A17">
        <v>12</v>
      </c>
      <c r="B17" t="s">
        <v>472</v>
      </c>
      <c r="D17">
        <v>91440</v>
      </c>
    </row>
    <row r="18" ht="12.75">
      <c r="A18">
        <v>13</v>
      </c>
    </row>
    <row r="19" ht="12.75">
      <c r="A19">
        <v>14</v>
      </c>
    </row>
    <row r="20" spans="1:4" ht="12.75">
      <c r="A20">
        <v>15</v>
      </c>
      <c r="B20" t="s">
        <v>67</v>
      </c>
      <c r="C20" s="83">
        <v>400931</v>
      </c>
      <c r="D20" s="83">
        <f>D9+D10+D11+D12+D13+D14+D15+D16+D17+D18+D19</f>
        <v>495071</v>
      </c>
    </row>
    <row r="22" spans="1:2" ht="12.75">
      <c r="A22">
        <v>16</v>
      </c>
      <c r="B22" t="s">
        <v>464</v>
      </c>
    </row>
    <row r="24" spans="1:4" ht="12.75">
      <c r="A24">
        <v>17</v>
      </c>
      <c r="B24" t="s">
        <v>465</v>
      </c>
      <c r="C24" s="83">
        <v>16000</v>
      </c>
      <c r="D24">
        <v>16000</v>
      </c>
    </row>
    <row r="25" spans="1:4" ht="12.75">
      <c r="A25">
        <v>18</v>
      </c>
      <c r="B25" t="s">
        <v>466</v>
      </c>
      <c r="C25" s="83">
        <v>15000</v>
      </c>
      <c r="D25">
        <v>15000</v>
      </c>
    </row>
    <row r="26" spans="1:4" ht="12.75">
      <c r="A26">
        <v>19</v>
      </c>
      <c r="B26" t="s">
        <v>467</v>
      </c>
      <c r="C26" s="83">
        <v>84000</v>
      </c>
      <c r="D26">
        <v>84000</v>
      </c>
    </row>
    <row r="27" spans="1:4" ht="12.75">
      <c r="A27">
        <v>20</v>
      </c>
      <c r="B27" t="s">
        <v>468</v>
      </c>
      <c r="C27" s="83">
        <v>1000</v>
      </c>
      <c r="D27">
        <v>1000</v>
      </c>
    </row>
    <row r="28" spans="1:4" ht="12.75">
      <c r="A28">
        <v>21</v>
      </c>
      <c r="B28" t="s">
        <v>470</v>
      </c>
      <c r="D28">
        <v>8074</v>
      </c>
    </row>
    <row r="29" spans="1:4" ht="12.75">
      <c r="A29">
        <v>22</v>
      </c>
      <c r="B29" t="s">
        <v>471</v>
      </c>
      <c r="D29">
        <v>10000</v>
      </c>
    </row>
    <row r="30" ht="12.75">
      <c r="A30">
        <v>23</v>
      </c>
    </row>
    <row r="31" ht="12.75">
      <c r="A31">
        <v>24</v>
      </c>
    </row>
    <row r="32" spans="1:4" ht="12.75">
      <c r="A32">
        <v>25</v>
      </c>
      <c r="B32" t="s">
        <v>67</v>
      </c>
      <c r="C32" s="83">
        <v>116000</v>
      </c>
      <c r="D32">
        <f>D24+D25+D26+D27+D28+D29+D30+D31</f>
        <v>134074</v>
      </c>
    </row>
    <row r="33" spans="1:4" ht="12.75">
      <c r="A33">
        <v>26</v>
      </c>
      <c r="B33" t="s">
        <v>469</v>
      </c>
      <c r="C33" s="83">
        <v>516931</v>
      </c>
      <c r="D33" s="83">
        <f>D20+D32</f>
        <v>629145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2016-07-14T09:28:03Z</cp:lastPrinted>
  <dcterms:created xsi:type="dcterms:W3CDTF">2006-01-17T11:47:21Z</dcterms:created>
  <dcterms:modified xsi:type="dcterms:W3CDTF">2016-11-24T20:07:33Z</dcterms:modified>
  <cp:category/>
  <cp:version/>
  <cp:contentType/>
  <cp:contentStatus/>
</cp:coreProperties>
</file>