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510" tabRatio="911" activeTab="4"/>
  </bookViews>
  <sheets>
    <sheet name="kiemelt ei" sheetId="1" r:id="rId1"/>
    <sheet name="kiadás önkormányzat" sheetId="2" r:id="rId2"/>
    <sheet name="kiadás Egészségház" sheetId="15" r:id="rId3"/>
    <sheet name="kiadás TGK" sheetId="37" r:id="rId4"/>
    <sheet name="kiadás Művelődési Ház" sheetId="38" r:id="rId5"/>
    <sheet name="kiadás Hivatal" sheetId="36" r:id="rId6"/>
    <sheet name="kiadás összesen" sheetId="17" r:id="rId7"/>
    <sheet name="bevétel önkormányzat" sheetId="10" r:id="rId8"/>
    <sheet name="bevétel Egészségház" sheetId="41" r:id="rId9"/>
    <sheet name="bevétel TGK" sheetId="40" r:id="rId10"/>
    <sheet name="bevétel Művelődési Ház" sheetId="34" r:id="rId11"/>
    <sheet name="bevétel Hivatal" sheetId="39" r:id="rId12"/>
    <sheet name="bevétel összesen" sheetId="33" r:id="rId13"/>
    <sheet name="létszám" sheetId="8" r:id="rId14"/>
    <sheet name="beruházások felújítások" sheetId="11" r:id="rId15"/>
    <sheet name="tartalékok" sheetId="12" r:id="rId16"/>
    <sheet name="stabilitási 1" sheetId="13" r:id="rId17"/>
    <sheet name="stabilitási 2" sheetId="14" r:id="rId18"/>
    <sheet name="EU projektek" sheetId="18" r:id="rId19"/>
    <sheet name="hitelek" sheetId="28" r:id="rId20"/>
    <sheet name="finanszírozás" sheetId="27" r:id="rId21"/>
    <sheet name="szociális kiadások" sheetId="29" r:id="rId22"/>
    <sheet name="átadott" sheetId="30" r:id="rId23"/>
    <sheet name="átvett" sheetId="31" r:id="rId24"/>
    <sheet name="helyi adók" sheetId="32" r:id="rId25"/>
  </sheets>
  <externalReferences>
    <externalReference r:id="rId26"/>
  </externalReferences>
  <definedNames>
    <definedName name="foot_4_place" localSheetId="17">'stabilitási 2'!$A$20</definedName>
    <definedName name="foot_5_place" localSheetId="17">'stabilitási 2'!#REF!</definedName>
    <definedName name="foot_53_place" localSheetId="17">'stabilitási 2'!$A$65</definedName>
    <definedName name="_xlnm.Print_Area" localSheetId="22">átadott!$A$1:$C$117</definedName>
    <definedName name="_xlnm.Print_Area" localSheetId="23">átvett!$A$1:$C$117</definedName>
    <definedName name="_xlnm.Print_Area" localSheetId="14">'beruházások felújítások'!$A$1:$H$31</definedName>
    <definedName name="_xlnm.Print_Area" localSheetId="8">'bevétel Egészségház'!$A$1:$F$99</definedName>
    <definedName name="_xlnm.Print_Area" localSheetId="11">'bevétel Hivatal'!$A$1:$F$99</definedName>
    <definedName name="_xlnm.Print_Area" localSheetId="10">'bevétel Művelődési Ház'!$A$1:$F$99</definedName>
    <definedName name="_xlnm.Print_Area" localSheetId="7">'bevétel önkormányzat'!$A$1:$F$99</definedName>
    <definedName name="_xlnm.Print_Area" localSheetId="12">'bevétel összesen'!$A$1:$F$99</definedName>
    <definedName name="_xlnm.Print_Area" localSheetId="9">'bevétel TGK'!$A$1:$F$99</definedName>
    <definedName name="_xlnm.Print_Area" localSheetId="18">'EU projektek'!$A$1:$B$45</definedName>
    <definedName name="_xlnm.Print_Area" localSheetId="20">finanszírozás!$A$1:$G$11</definedName>
    <definedName name="_xlnm.Print_Area" localSheetId="19">hitelek!$A$1:$D$72</definedName>
    <definedName name="_xlnm.Print_Area" localSheetId="2">'kiadás Egészségház'!$A$1:$F$125</definedName>
    <definedName name="_xlnm.Print_Area" localSheetId="5">'kiadás Hivatal'!$A$1:$F$125</definedName>
    <definedName name="_xlnm.Print_Area" localSheetId="4">'kiadás Művelődési Ház'!$A$1:$F$125</definedName>
    <definedName name="_xlnm.Print_Area" localSheetId="1">'kiadás önkormányzat'!$A$1:$F$125</definedName>
    <definedName name="_xlnm.Print_Area" localSheetId="6">'kiadás összesen'!$A$1:$F$125</definedName>
    <definedName name="_xlnm.Print_Area" localSheetId="3">'kiadás TGK'!$A$1:$F$125</definedName>
    <definedName name="_xlnm.Print_Area" localSheetId="0">'kiemelt ei'!$A$1:$B$28</definedName>
    <definedName name="_xlnm.Print_Area" localSheetId="13">létszám!$A$1:$G$35</definedName>
    <definedName name="_xlnm.Print_Area" localSheetId="16">'stabilitási 1'!$A$1:$J$22</definedName>
    <definedName name="_xlnm.Print_Area" localSheetId="17">'stabilitási 2'!$A$1:$I$40</definedName>
    <definedName name="_xlnm.Print_Area" localSheetId="21">'szociális kiadások'!$A$1:$C$51</definedName>
    <definedName name="_xlnm.Print_Area" localSheetId="15">tartalékok!$A$1:$H$18</definedName>
  </definedNames>
  <calcPr calcId="124519"/>
</workbook>
</file>

<file path=xl/calcChain.xml><?xml version="1.0" encoding="utf-8"?>
<calcChain xmlns="http://schemas.openxmlformats.org/spreadsheetml/2006/main">
  <c r="F123" i="38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E99"/>
  <c r="D99"/>
  <c r="F98"/>
  <c r="F97"/>
  <c r="F96"/>
  <c r="F95"/>
  <c r="F94"/>
  <c r="F93"/>
  <c r="F92"/>
  <c r="F91"/>
  <c r="F90"/>
  <c r="C89"/>
  <c r="F88"/>
  <c r="F87"/>
  <c r="F86"/>
  <c r="F85"/>
  <c r="C84"/>
  <c r="F84" s="1"/>
  <c r="F83"/>
  <c r="F82"/>
  <c r="F81"/>
  <c r="F80"/>
  <c r="F79"/>
  <c r="F78"/>
  <c r="F77"/>
  <c r="E75"/>
  <c r="D75"/>
  <c r="C75"/>
  <c r="F74"/>
  <c r="F73"/>
  <c r="F72"/>
  <c r="F71"/>
  <c r="F70"/>
  <c r="F69"/>
  <c r="F68"/>
  <c r="F67"/>
  <c r="F66"/>
  <c r="F65"/>
  <c r="F64"/>
  <c r="F63"/>
  <c r="F62"/>
  <c r="E61"/>
  <c r="D61"/>
  <c r="C61"/>
  <c r="F61" s="1"/>
  <c r="F60"/>
  <c r="F59"/>
  <c r="F58"/>
  <c r="F57"/>
  <c r="F56"/>
  <c r="F55"/>
  <c r="F54"/>
  <c r="F53"/>
  <c r="D51"/>
  <c r="C51"/>
  <c r="F51" s="1"/>
  <c r="F50"/>
  <c r="F47"/>
  <c r="F46"/>
  <c r="D45"/>
  <c r="C45"/>
  <c r="F45" s="1"/>
  <c r="F44"/>
  <c r="F43"/>
  <c r="D42"/>
  <c r="C42"/>
  <c r="F42" s="1"/>
  <c r="F41"/>
  <c r="F40"/>
  <c r="F38"/>
  <c r="F35"/>
  <c r="D34"/>
  <c r="C34"/>
  <c r="F34" s="1"/>
  <c r="F33"/>
  <c r="F32"/>
  <c r="D31"/>
  <c r="D52" s="1"/>
  <c r="C31"/>
  <c r="C52" s="1"/>
  <c r="F30"/>
  <c r="F29"/>
  <c r="F28"/>
  <c r="F27"/>
  <c r="E25"/>
  <c r="E26" s="1"/>
  <c r="E76" s="1"/>
  <c r="D25"/>
  <c r="D26" s="1"/>
  <c r="C25"/>
  <c r="C26" s="1"/>
  <c r="F24"/>
  <c r="F23"/>
  <c r="E21"/>
  <c r="D21"/>
  <c r="F21" s="1"/>
  <c r="C21"/>
  <c r="F8"/>
  <c r="F123" i="37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D99"/>
  <c r="F98"/>
  <c r="F97"/>
  <c r="F96"/>
  <c r="F95"/>
  <c r="F94"/>
  <c r="F93"/>
  <c r="F92"/>
  <c r="F91"/>
  <c r="F90"/>
  <c r="C89"/>
  <c r="F88"/>
  <c r="F87"/>
  <c r="F86"/>
  <c r="F85"/>
  <c r="E84"/>
  <c r="D84"/>
  <c r="C84"/>
  <c r="F84" s="1"/>
  <c r="F83"/>
  <c r="F82"/>
  <c r="F81"/>
  <c r="F80"/>
  <c r="F79"/>
  <c r="F78"/>
  <c r="F77"/>
  <c r="E75"/>
  <c r="D75"/>
  <c r="C75"/>
  <c r="F74"/>
  <c r="F73"/>
  <c r="F72"/>
  <c r="F71"/>
  <c r="F70"/>
  <c r="F69"/>
  <c r="F68"/>
  <c r="F67"/>
  <c r="F66"/>
  <c r="F65"/>
  <c r="F64"/>
  <c r="F63"/>
  <c r="F62"/>
  <c r="E61"/>
  <c r="D61"/>
  <c r="C61"/>
  <c r="F61" s="1"/>
  <c r="F60"/>
  <c r="F59"/>
  <c r="F58"/>
  <c r="F57"/>
  <c r="F56"/>
  <c r="F55"/>
  <c r="F54"/>
  <c r="F53"/>
  <c r="D51"/>
  <c r="C51"/>
  <c r="F51" s="1"/>
  <c r="F50"/>
  <c r="F49"/>
  <c r="F48"/>
  <c r="F47"/>
  <c r="F46"/>
  <c r="D45"/>
  <c r="C45"/>
  <c r="F45" s="1"/>
  <c r="F44"/>
  <c r="F43"/>
  <c r="D42"/>
  <c r="C42"/>
  <c r="F42" s="1"/>
  <c r="F41"/>
  <c r="F40"/>
  <c r="F39"/>
  <c r="F38"/>
  <c r="F37"/>
  <c r="F36"/>
  <c r="F35"/>
  <c r="D34"/>
  <c r="C34"/>
  <c r="F34" s="1"/>
  <c r="F33"/>
  <c r="F32"/>
  <c r="D31"/>
  <c r="D52" s="1"/>
  <c r="C31"/>
  <c r="F31" s="1"/>
  <c r="F30"/>
  <c r="F29"/>
  <c r="F28"/>
  <c r="F27"/>
  <c r="E25"/>
  <c r="E26" s="1"/>
  <c r="D25"/>
  <c r="D26" s="1"/>
  <c r="C25"/>
  <c r="C26" s="1"/>
  <c r="F26" s="1"/>
  <c r="F24"/>
  <c r="F23"/>
  <c r="F22"/>
  <c r="E21"/>
  <c r="D21"/>
  <c r="C21"/>
  <c r="F21" s="1"/>
  <c r="F20"/>
  <c r="F19"/>
  <c r="F18"/>
  <c r="F17"/>
  <c r="F16"/>
  <c r="F15"/>
  <c r="F14"/>
  <c r="F13"/>
  <c r="F12"/>
  <c r="F11"/>
  <c r="F10"/>
  <c r="F9"/>
  <c r="F8"/>
  <c r="C36" i="32"/>
  <c r="C21"/>
  <c r="C24" s="1"/>
  <c r="C12"/>
  <c r="C117" i="31"/>
  <c r="C95"/>
  <c r="C73"/>
  <c r="C40"/>
  <c r="C117" i="30"/>
  <c r="C62"/>
  <c r="C40"/>
  <c r="C49" i="29"/>
  <c r="C50" s="1"/>
  <c r="C33"/>
  <c r="C26"/>
  <c r="C24"/>
  <c r="C17"/>
  <c r="F10" i="27"/>
  <c r="E10"/>
  <c r="D10"/>
  <c r="C10"/>
  <c r="G9"/>
  <c r="G8"/>
  <c r="G10" s="1"/>
  <c r="B22" i="18"/>
  <c r="B24" s="1"/>
  <c r="B16"/>
  <c r="D21" i="13"/>
  <c r="C21"/>
  <c r="E16"/>
  <c r="C16"/>
  <c r="D15"/>
  <c r="D10"/>
  <c r="D16" s="1"/>
  <c r="C17" i="12"/>
  <c r="H17" s="1"/>
  <c r="H16"/>
  <c r="G19" i="11"/>
  <c r="F19"/>
  <c r="E19"/>
  <c r="D19"/>
  <c r="C19"/>
  <c r="H19" s="1"/>
  <c r="H18"/>
  <c r="H17"/>
  <c r="H16"/>
  <c r="H15"/>
  <c r="G14"/>
  <c r="F14"/>
  <c r="E14"/>
  <c r="D14"/>
  <c r="C14"/>
  <c r="H14" s="1"/>
  <c r="H13"/>
  <c r="H12"/>
  <c r="H11"/>
  <c r="H10"/>
  <c r="H9"/>
  <c r="H8"/>
  <c r="H7"/>
  <c r="F98" i="33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96" i="39"/>
  <c r="F95"/>
  <c r="F94"/>
  <c r="F93"/>
  <c r="F92"/>
  <c r="F91"/>
  <c r="D90"/>
  <c r="D97" s="1"/>
  <c r="F89"/>
  <c r="F88"/>
  <c r="F87"/>
  <c r="F86"/>
  <c r="F85"/>
  <c r="C84"/>
  <c r="C90" s="1"/>
  <c r="F83"/>
  <c r="F82"/>
  <c r="F81"/>
  <c r="F80"/>
  <c r="F79"/>
  <c r="F78"/>
  <c r="F77"/>
  <c r="F76"/>
  <c r="F75"/>
  <c r="F74"/>
  <c r="F73"/>
  <c r="F72"/>
  <c r="F71"/>
  <c r="E66"/>
  <c r="D66"/>
  <c r="D68" s="1"/>
  <c r="C66"/>
  <c r="F65"/>
  <c r="F64"/>
  <c r="F63"/>
  <c r="E62"/>
  <c r="D62"/>
  <c r="C62"/>
  <c r="F62" s="1"/>
  <c r="F61"/>
  <c r="F60"/>
  <c r="F59"/>
  <c r="F58"/>
  <c r="F57"/>
  <c r="E56"/>
  <c r="D56"/>
  <c r="C56"/>
  <c r="F56" s="1"/>
  <c r="F55"/>
  <c r="F54"/>
  <c r="F53"/>
  <c r="F52"/>
  <c r="F51"/>
  <c r="E49"/>
  <c r="D49"/>
  <c r="D50" s="1"/>
  <c r="D69" s="1"/>
  <c r="C49"/>
  <c r="F49" s="1"/>
  <c r="F48"/>
  <c r="F47"/>
  <c r="F46"/>
  <c r="E45"/>
  <c r="D45"/>
  <c r="C45"/>
  <c r="F45" s="1"/>
  <c r="F44"/>
  <c r="F43"/>
  <c r="F42"/>
  <c r="F41"/>
  <c r="F40"/>
  <c r="F39"/>
  <c r="F38"/>
  <c r="F37"/>
  <c r="F36"/>
  <c r="F35"/>
  <c r="F33"/>
  <c r="C32"/>
  <c r="C34" s="1"/>
  <c r="F31"/>
  <c r="F30"/>
  <c r="F29"/>
  <c r="F28"/>
  <c r="F27"/>
  <c r="F26"/>
  <c r="F25"/>
  <c r="F24"/>
  <c r="E23"/>
  <c r="E34" s="1"/>
  <c r="D23"/>
  <c r="D34" s="1"/>
  <c r="C23"/>
  <c r="F23" s="1"/>
  <c r="F22"/>
  <c r="F21"/>
  <c r="F19"/>
  <c r="F18"/>
  <c r="F17"/>
  <c r="F16"/>
  <c r="F15"/>
  <c r="E14"/>
  <c r="E20" s="1"/>
  <c r="D14"/>
  <c r="D20" s="1"/>
  <c r="C14"/>
  <c r="C20" s="1"/>
  <c r="F20" s="1"/>
  <c r="F13"/>
  <c r="F12"/>
  <c r="F11"/>
  <c r="F10"/>
  <c r="F9"/>
  <c r="F8"/>
  <c r="F96" i="34"/>
  <c r="F95"/>
  <c r="F94"/>
  <c r="F93"/>
  <c r="F92"/>
  <c r="F91"/>
  <c r="C90"/>
  <c r="C97" s="1"/>
  <c r="F97" s="1"/>
  <c r="F89"/>
  <c r="F88"/>
  <c r="F87"/>
  <c r="F86"/>
  <c r="F85"/>
  <c r="F84"/>
  <c r="C84"/>
  <c r="F83"/>
  <c r="F82"/>
  <c r="F81"/>
  <c r="F80"/>
  <c r="F79"/>
  <c r="F78"/>
  <c r="F77"/>
  <c r="F76"/>
  <c r="F75"/>
  <c r="F74"/>
  <c r="F73"/>
  <c r="F72"/>
  <c r="F71"/>
  <c r="E67"/>
  <c r="E70" s="1"/>
  <c r="D67"/>
  <c r="D70" s="1"/>
  <c r="C67"/>
  <c r="C70" s="1"/>
  <c r="F70" s="1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E45"/>
  <c r="E50" s="1"/>
  <c r="E69" s="1"/>
  <c r="D45"/>
  <c r="D50" s="1"/>
  <c r="D69" s="1"/>
  <c r="C45"/>
  <c r="C50" s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20"/>
  <c r="D20"/>
  <c r="C20"/>
  <c r="F20" s="1"/>
  <c r="F19"/>
  <c r="F18"/>
  <c r="F17"/>
  <c r="F16"/>
  <c r="F15"/>
  <c r="F14"/>
  <c r="C14"/>
  <c r="F13"/>
  <c r="F12"/>
  <c r="F11"/>
  <c r="F10"/>
  <c r="F9"/>
  <c r="F8"/>
  <c r="F96" i="40"/>
  <c r="F95"/>
  <c r="F94"/>
  <c r="F93"/>
  <c r="F92"/>
  <c r="F91"/>
  <c r="C90"/>
  <c r="C97" s="1"/>
  <c r="F89"/>
  <c r="F88"/>
  <c r="F87"/>
  <c r="F86"/>
  <c r="F85"/>
  <c r="F84"/>
  <c r="C84"/>
  <c r="F83"/>
  <c r="F82"/>
  <c r="F81"/>
  <c r="F80"/>
  <c r="F79"/>
  <c r="F78"/>
  <c r="F77"/>
  <c r="F76"/>
  <c r="F75"/>
  <c r="F74"/>
  <c r="F73"/>
  <c r="F72"/>
  <c r="F71"/>
  <c r="E67"/>
  <c r="E70" s="1"/>
  <c r="D67"/>
  <c r="D70" s="1"/>
  <c r="C67"/>
  <c r="C70" s="1"/>
  <c r="F70" s="1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E45"/>
  <c r="E50" s="1"/>
  <c r="E69" s="1"/>
  <c r="D45"/>
  <c r="D50" s="1"/>
  <c r="D69" s="1"/>
  <c r="C45"/>
  <c r="C50" s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97" i="41"/>
  <c r="F96"/>
  <c r="F95"/>
  <c r="F94"/>
  <c r="F93"/>
  <c r="F92"/>
  <c r="F91"/>
  <c r="D90"/>
  <c r="C90"/>
  <c r="F90" s="1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E70"/>
  <c r="D70"/>
  <c r="F70" s="1"/>
  <c r="C70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E45"/>
  <c r="E50" s="1"/>
  <c r="D45"/>
  <c r="D50" s="1"/>
  <c r="C45"/>
  <c r="C50" s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D20"/>
  <c r="C20"/>
  <c r="F20" s="1"/>
  <c r="F19"/>
  <c r="F18"/>
  <c r="F17"/>
  <c r="F16"/>
  <c r="F15"/>
  <c r="F14"/>
  <c r="F13"/>
  <c r="F12"/>
  <c r="F11"/>
  <c r="F10"/>
  <c r="F9"/>
  <c r="F8"/>
  <c r="F96" i="10"/>
  <c r="F95"/>
  <c r="F94"/>
  <c r="F93"/>
  <c r="F92"/>
  <c r="F91"/>
  <c r="C90"/>
  <c r="C97" s="1"/>
  <c r="F89"/>
  <c r="F88"/>
  <c r="F87"/>
  <c r="F86"/>
  <c r="F85"/>
  <c r="F84"/>
  <c r="C84"/>
  <c r="F83"/>
  <c r="F82"/>
  <c r="F81"/>
  <c r="F80"/>
  <c r="F79"/>
  <c r="F78"/>
  <c r="F77"/>
  <c r="F76"/>
  <c r="F75"/>
  <c r="C74"/>
  <c r="F74" s="1"/>
  <c r="F73"/>
  <c r="F72"/>
  <c r="F71"/>
  <c r="E66"/>
  <c r="D66"/>
  <c r="C66"/>
  <c r="C68" s="1"/>
  <c r="F65"/>
  <c r="F64"/>
  <c r="F63"/>
  <c r="E62"/>
  <c r="D62"/>
  <c r="C62"/>
  <c r="F62" s="1"/>
  <c r="F61"/>
  <c r="F60"/>
  <c r="F59"/>
  <c r="F58"/>
  <c r="F57"/>
  <c r="E56"/>
  <c r="D56"/>
  <c r="F56" s="1"/>
  <c r="C56"/>
  <c r="F55"/>
  <c r="F54"/>
  <c r="F53"/>
  <c r="F52"/>
  <c r="F51"/>
  <c r="E49"/>
  <c r="D49"/>
  <c r="C49"/>
  <c r="C50" s="1"/>
  <c r="F48"/>
  <c r="F47"/>
  <c r="F46"/>
  <c r="E45"/>
  <c r="D45"/>
  <c r="F45" s="1"/>
  <c r="C45"/>
  <c r="F44"/>
  <c r="F43"/>
  <c r="F42"/>
  <c r="F41"/>
  <c r="F40"/>
  <c r="F39"/>
  <c r="F38"/>
  <c r="F37"/>
  <c r="F36"/>
  <c r="F35"/>
  <c r="D34"/>
  <c r="F33"/>
  <c r="C32"/>
  <c r="C34" s="1"/>
  <c r="F31"/>
  <c r="F30"/>
  <c r="F29"/>
  <c r="F28"/>
  <c r="F27"/>
  <c r="F26"/>
  <c r="F25"/>
  <c r="F24"/>
  <c r="E23"/>
  <c r="E34" s="1"/>
  <c r="D23"/>
  <c r="C23"/>
  <c r="F23" s="1"/>
  <c r="F22"/>
  <c r="F21"/>
  <c r="E20"/>
  <c r="C20"/>
  <c r="F19"/>
  <c r="F18"/>
  <c r="F17"/>
  <c r="F16"/>
  <c r="F15"/>
  <c r="E14"/>
  <c r="D14"/>
  <c r="F14" s="1"/>
  <c r="C14"/>
  <c r="F13"/>
  <c r="F12"/>
  <c r="F11"/>
  <c r="F10"/>
  <c r="F9"/>
  <c r="F8"/>
  <c r="F124" i="17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123" i="36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E98"/>
  <c r="D98"/>
  <c r="C98"/>
  <c r="F97"/>
  <c r="F96"/>
  <c r="F95"/>
  <c r="F94"/>
  <c r="F93"/>
  <c r="F92"/>
  <c r="F91"/>
  <c r="F90"/>
  <c r="E89"/>
  <c r="D89"/>
  <c r="F89" s="1"/>
  <c r="C89"/>
  <c r="F88"/>
  <c r="F87"/>
  <c r="F86"/>
  <c r="F85"/>
  <c r="F84"/>
  <c r="C84"/>
  <c r="F83"/>
  <c r="F82"/>
  <c r="F81"/>
  <c r="F80"/>
  <c r="F79"/>
  <c r="F78"/>
  <c r="F77"/>
  <c r="E75"/>
  <c r="D75"/>
  <c r="C75"/>
  <c r="F74"/>
  <c r="F73"/>
  <c r="F72"/>
  <c r="F71"/>
  <c r="F70"/>
  <c r="F69"/>
  <c r="F68"/>
  <c r="F67"/>
  <c r="F66"/>
  <c r="F65"/>
  <c r="F64"/>
  <c r="F63"/>
  <c r="F62"/>
  <c r="E61"/>
  <c r="D61"/>
  <c r="F61" s="1"/>
  <c r="C61"/>
  <c r="F60"/>
  <c r="F59"/>
  <c r="F58"/>
  <c r="F57"/>
  <c r="F56"/>
  <c r="F55"/>
  <c r="F54"/>
  <c r="F53"/>
  <c r="D51"/>
  <c r="C51"/>
  <c r="F51" s="1"/>
  <c r="F50"/>
  <c r="F49"/>
  <c r="F48"/>
  <c r="F47"/>
  <c r="F46"/>
  <c r="D45"/>
  <c r="C45"/>
  <c r="F45" s="1"/>
  <c r="F44"/>
  <c r="F43"/>
  <c r="D42"/>
  <c r="C42"/>
  <c r="F42" s="1"/>
  <c r="F41"/>
  <c r="F40"/>
  <c r="F39"/>
  <c r="F38"/>
  <c r="F37"/>
  <c r="F36"/>
  <c r="F35"/>
  <c r="D34"/>
  <c r="C34"/>
  <c r="C52" s="1"/>
  <c r="F33"/>
  <c r="F32"/>
  <c r="D31"/>
  <c r="D52" s="1"/>
  <c r="C31"/>
  <c r="F31" s="1"/>
  <c r="F30"/>
  <c r="F29"/>
  <c r="F28"/>
  <c r="F27"/>
  <c r="E25"/>
  <c r="E26" s="1"/>
  <c r="D25"/>
  <c r="D26" s="1"/>
  <c r="C25"/>
  <c r="C26" s="1"/>
  <c r="F26" s="1"/>
  <c r="F24"/>
  <c r="F23"/>
  <c r="F22"/>
  <c r="E21"/>
  <c r="D21"/>
  <c r="C21"/>
  <c r="F21" s="1"/>
  <c r="F20"/>
  <c r="F19"/>
  <c r="F18"/>
  <c r="F17"/>
  <c r="F16"/>
  <c r="F15"/>
  <c r="F14"/>
  <c r="F13"/>
  <c r="F12"/>
  <c r="F11"/>
  <c r="F10"/>
  <c r="F9"/>
  <c r="F8"/>
  <c r="F123" i="15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E98"/>
  <c r="E100" s="1"/>
  <c r="E124" s="1"/>
  <c r="D98"/>
  <c r="C98"/>
  <c r="F97"/>
  <c r="F96"/>
  <c r="F95"/>
  <c r="F94"/>
  <c r="F93"/>
  <c r="F92"/>
  <c r="F91"/>
  <c r="F90"/>
  <c r="E89"/>
  <c r="D89"/>
  <c r="F89" s="1"/>
  <c r="C89"/>
  <c r="F88"/>
  <c r="F87"/>
  <c r="F86"/>
  <c r="F85"/>
  <c r="E84"/>
  <c r="D84"/>
  <c r="F84" s="1"/>
  <c r="C84"/>
  <c r="F83"/>
  <c r="F82"/>
  <c r="F81"/>
  <c r="F80"/>
  <c r="F79"/>
  <c r="F78"/>
  <c r="F77"/>
  <c r="E75"/>
  <c r="E76" s="1"/>
  <c r="D75"/>
  <c r="C75"/>
  <c r="F74"/>
  <c r="F73"/>
  <c r="F72"/>
  <c r="F71"/>
  <c r="F70"/>
  <c r="F69"/>
  <c r="F68"/>
  <c r="F67"/>
  <c r="F66"/>
  <c r="F65"/>
  <c r="F64"/>
  <c r="F63"/>
  <c r="F62"/>
  <c r="E61"/>
  <c r="D61"/>
  <c r="F61" s="1"/>
  <c r="C61"/>
  <c r="F60"/>
  <c r="F59"/>
  <c r="F58"/>
  <c r="F57"/>
  <c r="F56"/>
  <c r="F55"/>
  <c r="F54"/>
  <c r="F53"/>
  <c r="D51"/>
  <c r="C51"/>
  <c r="F51" s="1"/>
  <c r="F50"/>
  <c r="F49"/>
  <c r="F48"/>
  <c r="F47"/>
  <c r="F46"/>
  <c r="D45"/>
  <c r="C45"/>
  <c r="F45" s="1"/>
  <c r="F44"/>
  <c r="F43"/>
  <c r="D42"/>
  <c r="C42"/>
  <c r="F42" s="1"/>
  <c r="F41"/>
  <c r="F40"/>
  <c r="F39"/>
  <c r="F38"/>
  <c r="F37"/>
  <c r="F36"/>
  <c r="F35"/>
  <c r="D34"/>
  <c r="C34"/>
  <c r="C52" s="1"/>
  <c r="F52" s="1"/>
  <c r="F33"/>
  <c r="F32"/>
  <c r="D31"/>
  <c r="D52" s="1"/>
  <c r="C31"/>
  <c r="F31" s="1"/>
  <c r="F30"/>
  <c r="F29"/>
  <c r="F28"/>
  <c r="F27"/>
  <c r="E25"/>
  <c r="E26" s="1"/>
  <c r="D25"/>
  <c r="D26" s="1"/>
  <c r="C25"/>
  <c r="C26" s="1"/>
  <c r="F24"/>
  <c r="F23"/>
  <c r="F22"/>
  <c r="E21"/>
  <c r="D21"/>
  <c r="C21"/>
  <c r="F21" s="1"/>
  <c r="F20"/>
  <c r="F19"/>
  <c r="F18"/>
  <c r="F17"/>
  <c r="F16"/>
  <c r="F15"/>
  <c r="F14"/>
  <c r="F13"/>
  <c r="F12"/>
  <c r="F11"/>
  <c r="F10"/>
  <c r="F9"/>
  <c r="F8"/>
  <c r="D123" i="2"/>
  <c r="F122"/>
  <c r="F121"/>
  <c r="F120"/>
  <c r="F119"/>
  <c r="F118"/>
  <c r="F117"/>
  <c r="D116"/>
  <c r="C116"/>
  <c r="F116" s="1"/>
  <c r="F115"/>
  <c r="F114"/>
  <c r="F113"/>
  <c r="F112"/>
  <c r="F111"/>
  <c r="F110"/>
  <c r="F109"/>
  <c r="F108"/>
  <c r="F107"/>
  <c r="F106"/>
  <c r="F105"/>
  <c r="F104"/>
  <c r="F103"/>
  <c r="F102"/>
  <c r="F101"/>
  <c r="E98"/>
  <c r="D98"/>
  <c r="C98"/>
  <c r="F97"/>
  <c r="F96"/>
  <c r="F95"/>
  <c r="F94"/>
  <c r="F93"/>
  <c r="F92"/>
  <c r="F91"/>
  <c r="F90"/>
  <c r="E89"/>
  <c r="D89"/>
  <c r="F89" s="1"/>
  <c r="C89"/>
  <c r="F88"/>
  <c r="F87"/>
  <c r="F86"/>
  <c r="F85"/>
  <c r="E84"/>
  <c r="D84"/>
  <c r="F84" s="1"/>
  <c r="C84"/>
  <c r="F83"/>
  <c r="F82"/>
  <c r="F81"/>
  <c r="F80"/>
  <c r="F79"/>
  <c r="F78"/>
  <c r="F77"/>
  <c r="E75"/>
  <c r="D75"/>
  <c r="C75"/>
  <c r="F74"/>
  <c r="F73"/>
  <c r="F72"/>
  <c r="F71"/>
  <c r="F70"/>
  <c r="F69"/>
  <c r="F68"/>
  <c r="F67"/>
  <c r="F66"/>
  <c r="F65"/>
  <c r="F64"/>
  <c r="F63"/>
  <c r="F62"/>
  <c r="E61"/>
  <c r="D61"/>
  <c r="F61" s="1"/>
  <c r="C61"/>
  <c r="F60"/>
  <c r="F59"/>
  <c r="F58"/>
  <c r="F57"/>
  <c r="F56"/>
  <c r="F55"/>
  <c r="F54"/>
  <c r="F53"/>
  <c r="D51"/>
  <c r="C51"/>
  <c r="F51" s="1"/>
  <c r="F50"/>
  <c r="F49"/>
  <c r="F48"/>
  <c r="F47"/>
  <c r="F46"/>
  <c r="D45"/>
  <c r="C45"/>
  <c r="F45" s="1"/>
  <c r="F44"/>
  <c r="F43"/>
  <c r="D42"/>
  <c r="C42"/>
  <c r="F42" s="1"/>
  <c r="F41"/>
  <c r="F40"/>
  <c r="F39"/>
  <c r="F38"/>
  <c r="F37"/>
  <c r="F36"/>
  <c r="F35"/>
  <c r="D34"/>
  <c r="C34"/>
  <c r="C52" s="1"/>
  <c r="F33"/>
  <c r="F32"/>
  <c r="D31"/>
  <c r="D52" s="1"/>
  <c r="C31"/>
  <c r="F31" s="1"/>
  <c r="F30"/>
  <c r="F29"/>
  <c r="F28"/>
  <c r="F27"/>
  <c r="E25"/>
  <c r="E26" s="1"/>
  <c r="D25"/>
  <c r="D26" s="1"/>
  <c r="C25"/>
  <c r="C26" s="1"/>
  <c r="F26" s="1"/>
  <c r="F24"/>
  <c r="F23"/>
  <c r="F22"/>
  <c r="E21"/>
  <c r="D21"/>
  <c r="C21"/>
  <c r="F21" s="1"/>
  <c r="F20"/>
  <c r="F19"/>
  <c r="F18"/>
  <c r="F17"/>
  <c r="F16"/>
  <c r="F15"/>
  <c r="F14"/>
  <c r="F13"/>
  <c r="F12"/>
  <c r="F11"/>
  <c r="F10"/>
  <c r="F9"/>
  <c r="F8"/>
  <c r="B25" i="1"/>
  <c r="B27" s="1"/>
  <c r="B15"/>
  <c r="B17" s="1"/>
  <c r="D76" i="38" l="1"/>
  <c r="F52"/>
  <c r="D100"/>
  <c r="D124" s="1"/>
  <c r="C100"/>
  <c r="F26"/>
  <c r="C76"/>
  <c r="F76" s="1"/>
  <c r="E100"/>
  <c r="E124" s="1"/>
  <c r="F31"/>
  <c r="F89"/>
  <c r="C99"/>
  <c r="F99" s="1"/>
  <c r="F25"/>
  <c r="F75"/>
  <c r="E76" i="37"/>
  <c r="E100"/>
  <c r="E124" s="1"/>
  <c r="D100"/>
  <c r="D124" s="1"/>
  <c r="F25"/>
  <c r="C52"/>
  <c r="F52" s="1"/>
  <c r="F89"/>
  <c r="C99"/>
  <c r="F99" s="1"/>
  <c r="E99"/>
  <c r="F75"/>
  <c r="D76"/>
  <c r="F90" i="39"/>
  <c r="C97"/>
  <c r="F34"/>
  <c r="E50"/>
  <c r="E69" s="1"/>
  <c r="C68"/>
  <c r="E68"/>
  <c r="E98" s="1"/>
  <c r="D98"/>
  <c r="F14"/>
  <c r="C50"/>
  <c r="F66"/>
  <c r="D67"/>
  <c r="D70" s="1"/>
  <c r="F32"/>
  <c r="C67"/>
  <c r="E67"/>
  <c r="E70" s="1"/>
  <c r="F84"/>
  <c r="C69" i="34"/>
  <c r="F69" s="1"/>
  <c r="F50"/>
  <c r="F45"/>
  <c r="F67"/>
  <c r="D68"/>
  <c r="D98" s="1"/>
  <c r="F90"/>
  <c r="C68"/>
  <c r="E68"/>
  <c r="E98" s="1"/>
  <c r="C69" i="40"/>
  <c r="F69" s="1"/>
  <c r="F50"/>
  <c r="F97"/>
  <c r="F45"/>
  <c r="F67"/>
  <c r="D68"/>
  <c r="D98" s="1"/>
  <c r="F90"/>
  <c r="C68"/>
  <c r="E68"/>
  <c r="E98" s="1"/>
  <c r="C69" i="41"/>
  <c r="C68"/>
  <c r="F50"/>
  <c r="E69"/>
  <c r="E68"/>
  <c r="E98" s="1"/>
  <c r="D69"/>
  <c r="D68"/>
  <c r="D98" s="1"/>
  <c r="F45"/>
  <c r="C97"/>
  <c r="F97" s="1"/>
  <c r="C98" i="10"/>
  <c r="F97"/>
  <c r="F34"/>
  <c r="C69"/>
  <c r="E50"/>
  <c r="E69" s="1"/>
  <c r="E68"/>
  <c r="E98" s="1"/>
  <c r="D20"/>
  <c r="D50" s="1"/>
  <c r="F32"/>
  <c r="F49"/>
  <c r="C67"/>
  <c r="E67"/>
  <c r="E70" s="1"/>
  <c r="F90"/>
  <c r="F66"/>
  <c r="D67"/>
  <c r="D70" s="1"/>
  <c r="F52" i="36"/>
  <c r="C76"/>
  <c r="F76" s="1"/>
  <c r="E76"/>
  <c r="D100"/>
  <c r="D124" s="1"/>
  <c r="D76"/>
  <c r="C100"/>
  <c r="E100"/>
  <c r="E124" s="1"/>
  <c r="F75"/>
  <c r="C99"/>
  <c r="E99"/>
  <c r="F25"/>
  <c r="F34"/>
  <c r="F98"/>
  <c r="D99"/>
  <c r="F26" i="15"/>
  <c r="D76"/>
  <c r="D100"/>
  <c r="D124" s="1"/>
  <c r="C76"/>
  <c r="F76" s="1"/>
  <c r="C100"/>
  <c r="F75"/>
  <c r="C99"/>
  <c r="E99"/>
  <c r="F25"/>
  <c r="F34"/>
  <c r="F98"/>
  <c r="D99"/>
  <c r="F52" i="2"/>
  <c r="C76"/>
  <c r="F76" s="1"/>
  <c r="E76"/>
  <c r="C100"/>
  <c r="E100"/>
  <c r="E124" s="1"/>
  <c r="D76"/>
  <c r="D100"/>
  <c r="D124" s="1"/>
  <c r="F75"/>
  <c r="C99"/>
  <c r="E99"/>
  <c r="C123"/>
  <c r="F25"/>
  <c r="F34"/>
  <c r="F98"/>
  <c r="D99"/>
  <c r="C24" i="8"/>
  <c r="C29"/>
  <c r="G29"/>
  <c r="B24"/>
  <c r="C20"/>
  <c r="D20"/>
  <c r="D24"/>
  <c r="E20"/>
  <c r="E24"/>
  <c r="G24"/>
  <c r="F12"/>
  <c r="F24"/>
  <c r="B28"/>
  <c r="B20"/>
  <c r="C28"/>
  <c r="D28"/>
  <c r="E28"/>
  <c r="E29"/>
  <c r="F28"/>
  <c r="F20"/>
  <c r="F29"/>
  <c r="G9"/>
  <c r="G10"/>
  <c r="G11"/>
  <c r="G13"/>
  <c r="G14"/>
  <c r="G15"/>
  <c r="G16"/>
  <c r="G17"/>
  <c r="G18"/>
  <c r="G19"/>
  <c r="G21"/>
  <c r="G22"/>
  <c r="G23"/>
  <c r="G25"/>
  <c r="G26"/>
  <c r="G27"/>
  <c r="G30"/>
  <c r="G31"/>
  <c r="G32"/>
  <c r="G33"/>
  <c r="G34"/>
  <c r="G8"/>
  <c r="C12"/>
  <c r="D12"/>
  <c r="D29"/>
  <c r="E12"/>
  <c r="B12"/>
  <c r="G12"/>
  <c r="B29"/>
  <c r="G28"/>
  <c r="G20"/>
  <c r="C124" i="38" l="1"/>
  <c r="F124" s="1"/>
  <c r="F100"/>
  <c r="C100" i="37"/>
  <c r="C76"/>
  <c r="F76" s="1"/>
  <c r="C70" i="39"/>
  <c r="F70" s="1"/>
  <c r="F67"/>
  <c r="C69"/>
  <c r="F69" s="1"/>
  <c r="F50"/>
  <c r="F68"/>
  <c r="C98"/>
  <c r="F98" s="1"/>
  <c r="F97"/>
  <c r="C98" i="34"/>
  <c r="F98" s="1"/>
  <c r="F68"/>
  <c r="F68" i="40"/>
  <c r="C98"/>
  <c r="F98" s="1"/>
  <c r="F69" i="41"/>
  <c r="C98"/>
  <c r="F68"/>
  <c r="D69" i="10"/>
  <c r="F50"/>
  <c r="F67"/>
  <c r="C70"/>
  <c r="D68"/>
  <c r="F20"/>
  <c r="F69"/>
  <c r="F99" i="36"/>
  <c r="C124"/>
  <c r="F124" s="1"/>
  <c r="F100"/>
  <c r="C124" i="15"/>
  <c r="F124" s="1"/>
  <c r="F100"/>
  <c r="F99"/>
  <c r="C124" i="2"/>
  <c r="F123"/>
  <c r="F99"/>
  <c r="F100"/>
  <c r="C124" i="37" l="1"/>
  <c r="F124" s="1"/>
  <c r="F100"/>
  <c r="F98" i="41"/>
  <c r="D98" i="10"/>
  <c r="F68"/>
  <c r="F70"/>
  <c r="F124" i="2"/>
  <c r="F98" i="10" l="1"/>
</calcChain>
</file>

<file path=xl/sharedStrings.xml><?xml version="1.0" encoding="utf-8"?>
<sst xmlns="http://schemas.openxmlformats.org/spreadsheetml/2006/main" count="3618" uniqueCount="720">
  <si>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</si>
  <si>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</si>
  <si>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</si>
  <si>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</si>
  <si>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</si>
  <si>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</si>
  <si>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</si>
  <si>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</si>
  <si>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</si>
  <si>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</si>
  <si>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</si>
  <si>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</si>
  <si>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</si>
  <si>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</si>
  <si>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</si>
  <si>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</si>
  <si>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</si>
  <si>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</si>
  <si>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</si>
  <si>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</si>
  <si>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</si>
  <si>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</si>
  <si>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</si>
  <si>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</si>
  <si>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</si>
  <si>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</si>
  <si>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</si>
  <si>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</si>
  <si>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</si>
  <si>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</si>
  <si>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</si>
  <si>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</si>
  <si>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</si>
  <si>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</si>
  <si>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</si>
  <si>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</si>
  <si>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</si>
  <si>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</si>
  <si>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</si>
  <si>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</si>
  <si>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</si>
  <si>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</si>
  <si>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</si>
  <si>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</si>
  <si>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</si>
  <si>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</si>
  <si>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</si>
  <si>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</si>
  <si>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</si>
  <si>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</si>
  <si>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</si>
  <si>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</si>
  <si>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</si>
  <si>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</si>
  <si>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</si>
  <si>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</si>
  <si>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</si>
  <si>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</si>
  <si>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</si>
  <si>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</si>
  <si>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</si>
  <si>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</si>
  <si>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</si>
  <si>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</si>
  <si>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</si>
  <si>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</si>
  <si>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</si>
  <si>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</si>
  <si>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</si>
  <si>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</si>
  <si>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</si>
  <si>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</si>
  <si>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</si>
  <si>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</si>
  <si>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</si>
  <si>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</si>
  <si>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</si>
  <si>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</si>
  <si>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</si>
  <si>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</si>
  <si>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</si>
  <si>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</si>
  <si>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</si>
  <si>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</si>
  <si>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</si>
  <si>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</si>
  <si>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</si>
  <si>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</si>
  <si>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</si>
  <si>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</si>
  <si>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</si>
  <si>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</si>
  <si>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</si>
  <si>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</si>
  <si>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</si>
  <si>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</si>
  <si>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</si>
  <si>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</si>
  <si>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</si>
  <si>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</si>
  <si>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</si>
  <si>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</si>
  <si>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</si>
  <si>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</si>
  <si>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</si>
  <si>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</si>
  <si>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</si>
  <si>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</si>
  <si>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</si>
  <si>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</si>
  <si>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</si>
  <si>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</si>
  <si>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</si>
  <si>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</si>
  <si>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</si>
  <si>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</si>
  <si>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</si>
  <si>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</si>
  <si>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</si>
  <si>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</si>
  <si>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</si>
  <si>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</si>
  <si>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</si>
  <si>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</si>
  <si>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</si>
  <si>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</si>
  <si>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</si>
  <si>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</si>
  <si>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</si>
  <si>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</si>
  <si>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</si>
  <si>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</si>
  <si>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</si>
  <si>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</si>
  <si>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</si>
  <si>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</si>
  <si>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</si>
  <si>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</si>
  <si>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</si>
  <si>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</si>
  <si>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</si>
  <si>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</si>
  <si>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</si>
  <si>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</si>
  <si>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</si>
  <si>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</si>
  <si>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</si>
  <si>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</si>
  <si>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</si>
  <si>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</si>
  <si>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</si>
  <si>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</si>
  <si>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</si>
  <si>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</si>
  <si>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</si>
  <si>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</si>
  <si>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</si>
  <si>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</si>
  <si>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</si>
  <si>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</si>
  <si>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</si>
  <si>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</si>
  <si>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</si>
  <si>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</si>
  <si>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</si>
  <si>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</si>
  <si>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</si>
  <si>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</si>
  <si>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</si>
  <si>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</si>
  <si>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</si>
  <si>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</si>
  <si>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</si>
  <si>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</si>
  <si>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</si>
  <si>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</si>
  <si>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</si>
  <si>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</si>
  <si>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</si>
  <si>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</si>
  <si>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</si>
  <si>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</si>
  <si>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</si>
  <si>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</si>
  <si>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</si>
  <si>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</si>
  <si>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</si>
  <si>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</si>
  <si>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</si>
  <si>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</si>
  <si>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</si>
  <si>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</si>
  <si>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</si>
  <si>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</si>
  <si>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</si>
  <si>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</si>
  <si>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</si>
  <si>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</si>
  <si>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</si>
  <si>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</si>
  <si>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</si>
  <si>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</si>
  <si>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</si>
  <si>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</si>
  <si>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</si>
  <si>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</si>
  <si>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</si>
  <si>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</si>
  <si>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</si>
  <si>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</si>
  <si>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</si>
  <si>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</si>
  <si>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</si>
  <si>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</si>
  <si>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</si>
  <si>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</si>
  <si>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</si>
  <si>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</si>
  <si>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</si>
  <si>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</si>
  <si>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</si>
  <si>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</si>
  <si>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</si>
  <si>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</si>
  <si>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</si>
  <si>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</si>
  <si>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</si>
  <si>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</si>
  <si>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</si>
  <si>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</si>
  <si>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</si>
  <si>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</si>
  <si>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</si>
  <si>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</si>
  <si>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</si>
  <si>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</si>
  <si>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</si>
  <si>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</si>
  <si>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</si>
  <si>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</si>
  <si>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</si>
  <si>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</si>
  <si>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</si>
  <si>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</si>
  <si>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</si>
  <si>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</si>
  <si>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</si>
  <si>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</si>
  <si>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</si>
  <si>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</si>
  <si>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</si>
  <si>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</si>
  <si>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</si>
  <si>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</si>
  <si>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</si>
  <si>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</si>
  <si>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</si>
  <si>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</si>
  <si>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</si>
  <si>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</si>
  <si>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</si>
  <si>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</si>
  <si>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</si>
  <si>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</si>
  <si>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</si>
  <si>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</si>
  <si>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</si>
  <si>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</si>
  <si>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</si>
  <si>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</si>
  <si>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</si>
  <si>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</si>
  <si>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</si>
  <si>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</si>
  <si>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</si>
  <si>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</si>
  <si>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</si>
  <si>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</si>
  <si>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</si>
  <si>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</si>
  <si>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</si>
  <si>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</si>
  <si>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</si>
  <si>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</si>
  <si>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</si>
  <si>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</si>
  <si>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</si>
  <si>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</si>
  <si>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</si>
  <si>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</si>
  <si>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</si>
  <si>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</si>
  <si>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</si>
  <si>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</si>
  <si>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</si>
  <si>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</si>
  <si>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</si>
  <si>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</si>
  <si>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</si>
  <si>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</si>
  <si>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</si>
  <si>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</si>
  <si>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</si>
  <si>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</si>
  <si>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</si>
  <si>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</si>
  <si>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</si>
  <si>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</si>
  <si>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</si>
  <si>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</si>
  <si>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</si>
  <si>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</si>
  <si>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</si>
  <si>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</si>
  <si>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</si>
  <si>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</si>
  <si>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</si>
  <si>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</si>
  <si>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</si>
  <si>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</si>
  <si>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</si>
  <si>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</si>
  <si>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</si>
  <si>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</si>
  <si>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</si>
  <si>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</si>
  <si>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</si>
  <si>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</si>
  <si>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</si>
  <si>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</si>
  <si>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</si>
  <si>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</si>
  <si>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</si>
  <si>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</si>
  <si>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</si>
  <si>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</si>
  <si>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</si>
  <si>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</si>
  <si>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</si>
  <si>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</si>
  <si>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</si>
  <si>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</si>
  <si>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</si>
  <si>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</si>
  <si>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</si>
  <si>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</si>
  <si>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</si>
  <si>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</si>
  <si>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</si>
  <si>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</si>
  <si>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</si>
  <si>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</si>
  <si>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</si>
  <si>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</si>
  <si>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</si>
  <si>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</si>
  <si>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</si>
  <si>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</si>
  <si>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</si>
  <si>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</si>
  <si>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</si>
  <si>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</si>
  <si>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</si>
  <si>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</si>
  <si>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</si>
  <si>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</si>
  <si>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</si>
  <si>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</si>
  <si>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</si>
  <si>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</si>
  <si>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</si>
  <si>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</si>
  <si>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</si>
  <si>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</si>
  <si>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</si>
  <si>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</si>
  <si>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</si>
  <si>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</si>
  <si>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</si>
  <si>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</si>
  <si>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</si>
  <si>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</si>
  <si>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</si>
  <si>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</si>
  <si>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</si>
  <si>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</si>
  <si>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</si>
  <si>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</si>
  <si>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</si>
  <si>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</si>
  <si>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</si>
  <si>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</si>
  <si>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</si>
  <si>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</si>
  <si>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</si>
  <si>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</si>
  <si>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</si>
  <si>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</si>
  <si>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</si>
  <si>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</si>
  <si>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</si>
  <si>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</si>
  <si>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</si>
  <si>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</si>
  <si>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</si>
  <si>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</si>
  <si>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</si>
  <si>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</si>
  <si>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</si>
  <si>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</si>
  <si>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</si>
  <si>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</si>
  <si>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</si>
  <si>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</si>
  <si>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</si>
  <si>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</si>
  <si>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</si>
  <si>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</si>
  <si>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</si>
  <si>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</si>
  <si>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</si>
  <si>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</si>
  <si>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</si>
  <si>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</si>
  <si>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</si>
  <si>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</si>
  <si>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</si>
  <si>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</si>
  <si>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</si>
  <si>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</si>
  <si>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</si>
  <si>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</si>
  <si>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</si>
  <si>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</si>
  <si>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</si>
  <si>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</si>
  <si>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</si>
  <si>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</si>
  <si>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</si>
  <si>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</si>
  <si>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</si>
  <si>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</si>
  <si>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</si>
  <si>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</si>
  <si>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</si>
  <si>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</si>
  <si>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</si>
  <si>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</si>
  <si>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</si>
  <si>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</si>
  <si>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</si>
  <si>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</si>
  <si>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</si>
  <si>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</si>
  <si>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</si>
  <si>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</si>
  <si>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</si>
  <si>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</si>
  <si>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</si>
  <si>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</si>
  <si>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</si>
  <si>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</si>
  <si>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</si>
  <si>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</si>
  <si>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</si>
  <si>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</si>
  <si>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</si>
  <si>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</si>
  <si>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EGÉSZSÉGHÁZ ELŐIRÁNYZATAI</t>
  </si>
  <si>
    <t>MŰVELŐDÉSI HÁZ ELŐIRÁNYZATAI</t>
  </si>
  <si>
    <t>TGK ELŐIRÁNYZATAI</t>
  </si>
  <si>
    <t xml:space="preserve">Otthonteremtési támogatás [Gyvt. 25-27. §] </t>
  </si>
  <si>
    <t>GYES-en és GYED-en lévők hallgatói hitelének célzott támogatása [1/2012. (I. 20.) Korm. r. 18. §]</t>
  </si>
  <si>
    <t xml:space="preserve">Rendszeres gyermekvédelmi kedvezményben részesülők természetbeni támogatása [Gyvt. 20/A.§] </t>
  </si>
  <si>
    <t>Kiegészítő gyermekvédelmi támogatás és a kiegészítő gyermekvédelmi támogatás pótléka [Gyvt. 20/B.´§]</t>
  </si>
  <si>
    <t>Pénzben nyújtott óvodáztatási támogatás [Gyvt. 20/C. §]</t>
  </si>
  <si>
    <t xml:space="preserve">Helyi megállapítású pénzben nyújtott rendkívüli gyermekvédelmi támogatás [Gyvt. 21.§] </t>
  </si>
  <si>
    <t>Természetben nyújtott rendkívüli gyermekvédelmi támogatás [Gyvt. 18. § (5) bek.]</t>
  </si>
  <si>
    <t>Természetben nyújtott óvodáztatási támogatás [Gyvt. 20/C.§ (4) bek.]</t>
  </si>
  <si>
    <t>Egyéb családi támogatás</t>
  </si>
  <si>
    <t>Költségvetési engedélyezett létszámkeret (álláshely) (fő) EGÉSZSÉGHÁZ</t>
  </si>
  <si>
    <t>Költségvetési engedélyezett létszámkeret (álláshely) (fő) TGK</t>
  </si>
  <si>
    <t>Költségvetési engedélyezett létszámkeret (álláshely) (fő) MŰVELŐDÉSI HÁZ</t>
  </si>
  <si>
    <t>Költségvetési engedélyezett létszámkeret (álláshely) (fő) HIVATAL</t>
  </si>
  <si>
    <t>EGÉSZSÉGHÁZ</t>
  </si>
  <si>
    <t>TGK</t>
  </si>
  <si>
    <t>MŰVELŐDÉSI HÁZ</t>
  </si>
  <si>
    <t>HIVATAL</t>
  </si>
  <si>
    <t xml:space="preserve">Egészségház </t>
  </si>
  <si>
    <t>Művelődési Ház</t>
  </si>
  <si>
    <t>Hivatal</t>
  </si>
  <si>
    <t>KÖZÖS HIVATAL ELŐIRÁNYZATAI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</si>
  <si>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</si>
  <si>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</si>
  <si>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</si>
  <si>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</si>
  <si>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</si>
  <si>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</si>
  <si>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</si>
  <si>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</si>
  <si>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</si>
  <si>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</si>
  <si>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</si>
  <si>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</si>
  <si>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</si>
  <si>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</si>
  <si>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</si>
  <si>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</si>
  <si>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</si>
  <si>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</si>
  <si>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</si>
  <si>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</si>
  <si>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</si>
  <si>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</si>
  <si>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</si>
  <si>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</si>
  <si>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</si>
  <si>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</si>
  <si>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</si>
  <si>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</si>
  <si>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</si>
  <si>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</si>
  <si>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</si>
  <si>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</si>
  <si>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</si>
  <si>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</si>
  <si>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</si>
  <si>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</si>
  <si>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</si>
  <si>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</si>
  <si>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</si>
  <si>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saját bevételek 2018.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</si>
  <si>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</si>
  <si>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</si>
  <si>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</si>
  <si>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</si>
  <si>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</si>
  <si>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</si>
  <si>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</si>
  <si>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</si>
  <si>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</si>
  <si>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</si>
  <si>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</si>
  <si>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</si>
  <si>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</si>
  <si>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</si>
  <si>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</si>
  <si>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</si>
  <si>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</si>
  <si>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</si>
  <si>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</si>
  <si>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</si>
  <si>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</si>
  <si>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</si>
  <si>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</si>
  <si>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</si>
  <si>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</si>
  <si>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</si>
  <si>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</si>
  <si>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</si>
  <si>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</si>
  <si>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</si>
  <si>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</si>
  <si>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</si>
  <si>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</si>
  <si>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</si>
  <si>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</si>
  <si>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</si>
  <si>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</si>
  <si>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</si>
  <si>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</si>
  <si>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</si>
  <si>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</si>
  <si>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</si>
  <si>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</si>
  <si>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</si>
  <si>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</si>
  <si>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</si>
  <si>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</si>
  <si>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</si>
  <si>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</si>
  <si>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</si>
  <si>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</si>
  <si>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</si>
  <si>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</si>
  <si>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</si>
  <si>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</si>
  <si>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</si>
  <si>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</si>
  <si>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</si>
  <si>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</si>
  <si>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</si>
  <si>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</si>
  <si>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</si>
  <si>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</si>
  <si>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</si>
  <si>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</si>
  <si>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</si>
  <si>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MINDÖSSZESEN</t>
  </si>
  <si>
    <t>ÖNKORMÁNYZAT ÉS KÖLTSÉGVETÉSI SZERVEI ELŐIRÁNYZATA MINDÖSSZESEN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</si>
  <si>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</si>
  <si>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</si>
  <si>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</si>
  <si>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</si>
  <si>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</si>
  <si>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</si>
  <si>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</si>
  <si>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</si>
  <si>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</si>
  <si>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Központi, irányító szervi támogatások folyósítása működési célra</t>
  </si>
  <si>
    <t>Központi, irányító szervi támogatások folyósítása felhalmozási célra</t>
  </si>
  <si>
    <t>ÖSSZESEN</t>
  </si>
  <si>
    <t>ÖSSZESEN:</t>
  </si>
  <si>
    <t>eredeti ei.</t>
  </si>
  <si>
    <t>eredeti ei. Működési célú</t>
  </si>
  <si>
    <t>eredeti ei. Felhalmozáci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</si>
  <si>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</si>
  <si>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</si>
  <si>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</si>
  <si>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</si>
  <si>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</si>
  <si>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</si>
  <si>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</si>
  <si>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</si>
  <si>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</si>
  <si>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</si>
  <si>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</si>
  <si>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</si>
  <si>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</si>
  <si>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</si>
  <si>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</si>
  <si>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</si>
  <si>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</si>
  <si>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</si>
  <si>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</si>
  <si>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</si>
  <si>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</si>
  <si>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</si>
  <si>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</si>
  <si>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</si>
  <si>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</si>
  <si>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</si>
  <si>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</si>
  <si>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</si>
  <si>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</si>
  <si>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</si>
  <si>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</si>
  <si>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</si>
  <si>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</si>
  <si>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</si>
  <si>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</si>
  <si>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</si>
  <si>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</si>
  <si>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</si>
  <si>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</si>
  <si>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</si>
  <si>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</si>
  <si>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</si>
  <si>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</si>
  <si>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</si>
  <si>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</si>
  <si>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</si>
  <si>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</si>
  <si>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</si>
  <si>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</si>
  <si>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</si>
  <si>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</si>
  <si>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</si>
  <si>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</si>
  <si>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</si>
  <si>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</si>
  <si>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</si>
  <si>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</si>
  <si>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</si>
  <si>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</si>
  <si>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települési adó</t>
  </si>
  <si>
    <t>saját bevételek 2019.</t>
  </si>
  <si>
    <t>halasztot fizetés</t>
  </si>
  <si>
    <t>Kiadások (Ft)</t>
  </si>
  <si>
    <t>Csepreg Város Önkormányzat 2017. évi költségvetése</t>
  </si>
  <si>
    <t>Bevételek (Ft)</t>
  </si>
  <si>
    <t>Beruházások és felújítások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</si>
  <si>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</si>
  <si>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</si>
  <si>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 (1) bekezdés a) pontja felhatalmazása alapján kiadott jogszabályban meghatározottak szerinti saját bevételek (Ft)</t>
  </si>
  <si>
    <t>Az európai uniós forrásból finanszírozott támogatással megvalósuló programok, projektek kiadásai, bevételei, valamint a helyi önkormányzat ilyen projektekhez történő hozzájárulásai (Ft)</t>
  </si>
  <si>
    <t>A költségvetési hiány külső finanszírozására vagy a költségvetési többlet felhasználására szolgáló finanszírozási bevételek és kiadások működési és felhalmozási cél szerinti tagolásban (Ft)</t>
  </si>
  <si>
    <t>Irányító szervi támogatások folyósítása (Ft)</t>
  </si>
  <si>
    <t>Lakosságnak juttatott támogatások, szociális, rászorultsági jellegű ellátások (Ft)</t>
  </si>
  <si>
    <t>Támogatások, kölcsönök nyújtása és törlesztése (Ft)</t>
  </si>
  <si>
    <t>Támogatások, kölcsönök bevételei (Ft)</t>
  </si>
  <si>
    <t>Helyi adó és egyéb közhatalmi bevételek (Ft)</t>
  </si>
  <si>
    <t>felhalmozási kiadások</t>
  </si>
  <si>
    <t>1. melléklet a 2/2017. (I. 30.) számú önkormányzati rendelethez</t>
  </si>
  <si>
    <t>2. melléklet a 2/2017. (I. 30.) számú önkormányzati rendelethez</t>
  </si>
  <si>
    <t>3. melléklet a 2/2017. (I. 30.) számú önkormányzati rendelethez</t>
  </si>
  <si>
    <t>4. melléklet a 2/2017. (I. 30.) számú önkormányzati rendelethez</t>
  </si>
  <si>
    <t>5. melléklet a 2/2017. (I. 30.) számú önkormányzati rendelethez</t>
  </si>
  <si>
    <r>
      <t xml:space="preserve">6. melléklet </t>
    </r>
    <r>
      <rPr>
        <sz val="12"/>
        <color indexed="8"/>
        <rFont val="Bookman Old Style"/>
        <family val="1"/>
        <charset val="238"/>
      </rPr>
      <t>a 2/2017. (I. 30.) számú önkormányzati rendelethez</t>
    </r>
  </si>
  <si>
    <t>7. melléklet a 2/2017. (I. 30.) számú önkormányzati rendelethez</t>
  </si>
  <si>
    <t>8. melléklet a 2/2017. (I. 30.) számú önkormányzati rendelethez</t>
  </si>
  <si>
    <t>9. melléklet a 2/2017. (I. 30.) számú önkormányzati rendelethez</t>
  </si>
  <si>
    <t>10. melléklet a 2/2017. (I. 30.) számú önkormányzati rendelethez</t>
  </si>
  <si>
    <t>11. melléklet a 2/2017. (I. 30.) számú önkormányzati rendelethez</t>
  </si>
  <si>
    <t>12. melléklet a 2/2017. (I. 30.) számú önkormányzati rendelethez</t>
  </si>
  <si>
    <t>13. melléklet a 2/2017. (I. 30.) számú önkormányzati rendelethez</t>
  </si>
  <si>
    <t>14. melléklet a 2/2017. (I. 30.) számú önkormányzati rendelethez</t>
  </si>
  <si>
    <t>15. melléklet a 2/2017. (I. 30.) számú önkormányzati rendelethez</t>
  </si>
  <si>
    <t>16. melléklet a 2/2017. (I. 30.) számú önkormányzati rendelethez</t>
  </si>
  <si>
    <t>17. melléklet a 2/2017. (I. 30.) számú önkormányzati rendelethez</t>
  </si>
  <si>
    <t>18. melléklet a 2/2017. (I. 30.) számú önkormányzati rendelethez</t>
  </si>
  <si>
    <t>19. melléklet a 2/2017. (I. 30.) számú önkormányzati rendelethez</t>
  </si>
  <si>
    <t>20. melléklet a 2/2017. (I. 30.) számú önkormányzati rendelethez</t>
  </si>
  <si>
    <t>21. melléklet a 2/2017. (I. 30.) számú önkormányzati rendelethez</t>
  </si>
  <si>
    <t>22. melléklet a 2/2017. (I. 30.) számú önkormányzati rendelethez</t>
  </si>
  <si>
    <t>23. melléklet a 2/2017. (I. 30.) számú önkormányzati rendelethez</t>
  </si>
  <si>
    <t>24. melléklet a 2/2017. (I. 30.) számú önkormányzati rendelethez</t>
  </si>
  <si>
    <t>25. melléklet a 2/2017. (I. 30.) számú önkormányzati rendelethez</t>
  </si>
  <si>
    <t>Módosította: 13/2017. (IX.29.) rendelet Hatályba lépés: 2017. 09.30.</t>
  </si>
  <si>
    <t>Módosította: 13/2017. (IX.29.) rendelet, 18/2017.(XII.4.) rendelet 
Hatályba lépés: 2017. 12.05.</t>
  </si>
</sst>
</file>

<file path=xl/styles.xml><?xml version="1.0" encoding="utf-8"?>
<styleSheet xmlns="http://schemas.openxmlformats.org/spreadsheetml/2006/main">
  <numFmts count="1">
    <numFmt numFmtId="164" formatCode="\ ##########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0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indexed="8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83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19" fillId="0" borderId="1" xfId="0" applyFont="1" applyBorder="1"/>
    <xf numFmtId="0" fontId="9" fillId="2" borderId="1" xfId="0" applyFont="1" applyFill="1" applyBorder="1" applyAlignment="1">
      <alignment vertical="center"/>
    </xf>
    <xf numFmtId="0" fontId="21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0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25" fillId="0" borderId="0" xfId="1" applyFont="1" applyAlignment="1" applyProtection="1"/>
    <xf numFmtId="0" fontId="26" fillId="0" borderId="0" xfId="0" applyFont="1"/>
    <xf numFmtId="0" fontId="2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9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0" xfId="0" applyFont="1"/>
    <xf numFmtId="0" fontId="11" fillId="5" borderId="1" xfId="0" applyFont="1" applyFill="1" applyBorder="1"/>
    <xf numFmtId="0" fontId="14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Border="1"/>
    <xf numFmtId="0" fontId="36" fillId="0" borderId="0" xfId="0" applyFont="1"/>
    <xf numFmtId="0" fontId="11" fillId="0" borderId="0" xfId="0" applyFont="1"/>
    <xf numFmtId="0" fontId="9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7" fillId="0" borderId="1" xfId="0" applyFont="1" applyBorder="1"/>
    <xf numFmtId="0" fontId="3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7" fillId="0" borderId="0" xfId="0" applyFont="1"/>
    <xf numFmtId="0" fontId="18" fillId="0" borderId="1" xfId="0" applyFont="1" applyFill="1" applyBorder="1" applyAlignment="1">
      <alignment horizontal="center" vertical="center"/>
    </xf>
    <xf numFmtId="3" fontId="0" fillId="0" borderId="0" xfId="0" applyNumberFormat="1"/>
    <xf numFmtId="3" fontId="15" fillId="0" borderId="0" xfId="0" applyNumberFormat="1" applyFont="1"/>
    <xf numFmtId="3" fontId="23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/>
    <xf numFmtId="3" fontId="14" fillId="0" borderId="1" xfId="0" applyNumberFormat="1" applyFont="1" applyBorder="1"/>
    <xf numFmtId="3" fontId="17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5" fillId="0" borderId="0" xfId="0" applyNumberFormat="1" applyFont="1" applyBorder="1"/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28" fillId="0" borderId="1" xfId="0" applyNumberFormat="1" applyFont="1" applyBorder="1" applyAlignment="1">
      <alignment wrapText="1"/>
    </xf>
    <xf numFmtId="3" fontId="15" fillId="0" borderId="2" xfId="0" applyNumberFormat="1" applyFont="1" applyBorder="1"/>
    <xf numFmtId="3" fontId="15" fillId="0" borderId="3" xfId="0" applyNumberFormat="1" applyFont="1" applyBorder="1"/>
    <xf numFmtId="3" fontId="28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24" fillId="0" borderId="1" xfId="0" applyNumberFormat="1" applyFont="1" applyBorder="1" applyAlignment="1">
      <alignment wrapText="1"/>
    </xf>
    <xf numFmtId="3" fontId="24" fillId="0" borderId="1" xfId="0" applyNumberFormat="1" applyFont="1" applyBorder="1"/>
    <xf numFmtId="3" fontId="20" fillId="0" borderId="0" xfId="0" applyNumberFormat="1" applyFont="1" applyAlignment="1">
      <alignment horizontal="center" wrapText="1"/>
    </xf>
    <xf numFmtId="3" fontId="17" fillId="0" borderId="0" xfId="0" applyNumberFormat="1" applyFont="1"/>
    <xf numFmtId="3" fontId="15" fillId="0" borderId="0" xfId="0" applyNumberFormat="1" applyFont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29" fillId="0" borderId="0" xfId="0" applyNumberFormat="1" applyFont="1" applyAlignment="1">
      <alignment horizontal="center" wrapText="1"/>
    </xf>
    <xf numFmtId="3" fontId="18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9" fillId="0" borderId="1" xfId="0" applyNumberFormat="1" applyFont="1" applyBorder="1"/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2" fillId="7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5" fillId="6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2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shrinkToFit="1"/>
    </xf>
    <xf numFmtId="3" fontId="40" fillId="0" borderId="0" xfId="0" applyNumberFormat="1" applyFont="1"/>
    <xf numFmtId="0" fontId="15" fillId="0" borderId="1" xfId="0" applyFont="1" applyBorder="1"/>
    <xf numFmtId="0" fontId="10" fillId="0" borderId="1" xfId="0" applyFont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41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3" fontId="15" fillId="5" borderId="1" xfId="0" applyNumberFormat="1" applyFont="1" applyFill="1" applyBorder="1"/>
    <xf numFmtId="3" fontId="5" fillId="0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/>
    <xf numFmtId="3" fontId="11" fillId="5" borderId="1" xfId="0" applyNumberFormat="1" applyFont="1" applyFill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</cellXfs>
  <cellStyles count="3">
    <cellStyle name="Hivatkozás" xfId="1" builtinId="8"/>
    <cellStyle name="Normál" xfId="0" builtinId="0"/>
    <cellStyle name="Normal_KTRSZJ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deletek/hat&#225;lyos%20rendeletek%20Csepreg/2017%202/m&#243;dos&#237;totta/Csepreg%20R13_2017.%20mell&#233;kle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iemelt ei"/>
      <sheetName val="kiadás önkormányzat"/>
      <sheetName val="kiadás Egészségház"/>
      <sheetName val="kiadás TGK"/>
      <sheetName val="kiadás Művelődési Ház"/>
      <sheetName val="kiadás Hivatal"/>
      <sheetName val="kiadás összesen"/>
      <sheetName val="bevétel önkormányzat"/>
      <sheetName val="bevétel Egészségház"/>
      <sheetName val="bevétel TGK"/>
      <sheetName val="bevétel Művelődési Ház"/>
      <sheetName val="bevétel Hivatal"/>
      <sheetName val="bevétel összesen"/>
      <sheetName val="beruházások felújítások"/>
      <sheetName val="tartalékok"/>
      <sheetName val="stabilitási 1"/>
      <sheetName val="EU projektek"/>
      <sheetName val="finanszírozás"/>
      <sheetName val="szociális kiadások"/>
      <sheetName val="átadott"/>
      <sheetName val="átvett"/>
      <sheetName val="helyi adók"/>
    </sheetNames>
    <sheetDataSet>
      <sheetData sheetId="0"/>
      <sheetData sheetId="1">
        <row r="8">
          <cell r="C8">
            <v>28754236</v>
          </cell>
          <cell r="F8">
            <v>28754236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D14">
            <v>1112000</v>
          </cell>
          <cell r="F14">
            <v>1112000</v>
          </cell>
        </row>
        <row r="15">
          <cell r="F15">
            <v>0</v>
          </cell>
        </row>
        <row r="16">
          <cell r="C16">
            <v>88000</v>
          </cell>
          <cell r="F16">
            <v>88000</v>
          </cell>
        </row>
        <row r="17">
          <cell r="C17">
            <v>728320</v>
          </cell>
          <cell r="F17">
            <v>728320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1854502</v>
          </cell>
          <cell r="F20">
            <v>1854502</v>
          </cell>
        </row>
        <row r="21">
          <cell r="C21">
            <v>31425058</v>
          </cell>
          <cell r="D21">
            <v>1112000</v>
          </cell>
          <cell r="E21">
            <v>0</v>
          </cell>
          <cell r="F21">
            <v>32537058</v>
          </cell>
        </row>
        <row r="22">
          <cell r="C22">
            <v>13918435</v>
          </cell>
          <cell r="F22">
            <v>13918435</v>
          </cell>
        </row>
        <row r="23">
          <cell r="C23">
            <v>520000</v>
          </cell>
          <cell r="F23">
            <v>520000</v>
          </cell>
        </row>
        <row r="24">
          <cell r="C24">
            <v>1000000</v>
          </cell>
          <cell r="F24">
            <v>1000000</v>
          </cell>
        </row>
        <row r="25">
          <cell r="C25">
            <v>15438435</v>
          </cell>
          <cell r="D25">
            <v>0</v>
          </cell>
          <cell r="E25">
            <v>0</v>
          </cell>
          <cell r="F25">
            <v>15438435</v>
          </cell>
        </row>
        <row r="26">
          <cell r="C26">
            <v>46863493</v>
          </cell>
          <cell r="D26">
            <v>1112000</v>
          </cell>
          <cell r="E26">
            <v>0</v>
          </cell>
          <cell r="F26">
            <v>47975493</v>
          </cell>
        </row>
        <row r="27">
          <cell r="C27">
            <v>8803504</v>
          </cell>
          <cell r="D27">
            <v>397000</v>
          </cell>
          <cell r="F27">
            <v>9200504</v>
          </cell>
        </row>
        <row r="28">
          <cell r="C28">
            <v>294000</v>
          </cell>
          <cell r="F28">
            <v>294000</v>
          </cell>
        </row>
        <row r="29">
          <cell r="C29">
            <v>4882000</v>
          </cell>
          <cell r="F29">
            <v>4882000</v>
          </cell>
        </row>
        <row r="30">
          <cell r="C30">
            <v>575000</v>
          </cell>
          <cell r="F30">
            <v>575000</v>
          </cell>
        </row>
        <row r="31">
          <cell r="C31">
            <v>5751000</v>
          </cell>
          <cell r="D31">
            <v>0</v>
          </cell>
          <cell r="F31">
            <v>5751000</v>
          </cell>
        </row>
        <row r="32">
          <cell r="C32">
            <v>370000</v>
          </cell>
          <cell r="F32">
            <v>370000</v>
          </cell>
        </row>
        <row r="33">
          <cell r="C33">
            <v>500000</v>
          </cell>
          <cell r="F33">
            <v>500000</v>
          </cell>
        </row>
        <row r="34">
          <cell r="C34">
            <v>870000</v>
          </cell>
          <cell r="D34">
            <v>0</v>
          </cell>
          <cell r="F34">
            <v>870000</v>
          </cell>
        </row>
        <row r="35">
          <cell r="C35">
            <v>9524000</v>
          </cell>
          <cell r="F35">
            <v>9524000</v>
          </cell>
        </row>
        <row r="36">
          <cell r="F36">
            <v>0</v>
          </cell>
        </row>
        <row r="37">
          <cell r="C37">
            <v>280000</v>
          </cell>
          <cell r="F37">
            <v>280000</v>
          </cell>
        </row>
        <row r="38">
          <cell r="C38">
            <v>18628741</v>
          </cell>
          <cell r="F38">
            <v>18628741</v>
          </cell>
        </row>
        <row r="39">
          <cell r="F39">
            <v>0</v>
          </cell>
        </row>
        <row r="40">
          <cell r="C40">
            <v>2710000</v>
          </cell>
          <cell r="F40">
            <v>2710000</v>
          </cell>
        </row>
        <row r="41">
          <cell r="C41">
            <v>6031000</v>
          </cell>
          <cell r="F41">
            <v>6031000</v>
          </cell>
        </row>
        <row r="42">
          <cell r="C42">
            <v>37173741</v>
          </cell>
          <cell r="D42">
            <v>0</v>
          </cell>
          <cell r="F42">
            <v>37173741</v>
          </cell>
        </row>
        <row r="43">
          <cell r="C43">
            <v>512000</v>
          </cell>
          <cell r="F43">
            <v>512000</v>
          </cell>
        </row>
        <row r="44">
          <cell r="C44">
            <v>390000</v>
          </cell>
          <cell r="F44">
            <v>390000</v>
          </cell>
        </row>
        <row r="45">
          <cell r="C45">
            <v>902000</v>
          </cell>
          <cell r="D45">
            <v>0</v>
          </cell>
          <cell r="F45">
            <v>902000</v>
          </cell>
        </row>
        <row r="46">
          <cell r="C46">
            <v>7951259</v>
          </cell>
          <cell r="F46">
            <v>7951259</v>
          </cell>
        </row>
        <row r="47">
          <cell r="C47">
            <v>8211000</v>
          </cell>
          <cell r="F47">
            <v>8211000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3206439</v>
          </cell>
          <cell r="F50">
            <v>3206439</v>
          </cell>
        </row>
        <row r="51">
          <cell r="C51">
            <v>19368698</v>
          </cell>
          <cell r="D51">
            <v>0</v>
          </cell>
          <cell r="F51">
            <v>19368698</v>
          </cell>
        </row>
        <row r="52">
          <cell r="C52">
            <v>64065439</v>
          </cell>
          <cell r="D52">
            <v>0</v>
          </cell>
          <cell r="F52">
            <v>64065439</v>
          </cell>
        </row>
        <row r="53">
          <cell r="F53">
            <v>0</v>
          </cell>
        </row>
        <row r="54">
          <cell r="C54">
            <v>5800</v>
          </cell>
          <cell r="F54">
            <v>5800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C60">
            <v>2994200</v>
          </cell>
          <cell r="D60">
            <v>800000</v>
          </cell>
          <cell r="F60">
            <v>3794200</v>
          </cell>
        </row>
        <row r="61">
          <cell r="C61">
            <v>3000000</v>
          </cell>
          <cell r="D61">
            <v>800000</v>
          </cell>
          <cell r="E61">
            <v>0</v>
          </cell>
          <cell r="F61">
            <v>3800000</v>
          </cell>
        </row>
        <row r="62">
          <cell r="F62">
            <v>0</v>
          </cell>
        </row>
        <row r="63">
          <cell r="C63">
            <v>386301</v>
          </cell>
          <cell r="F63">
            <v>386301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122826541</v>
          </cell>
          <cell r="F67">
            <v>122826541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C72">
            <v>1493495</v>
          </cell>
          <cell r="F72">
            <v>1493495</v>
          </cell>
        </row>
        <row r="73">
          <cell r="F73">
            <v>0</v>
          </cell>
        </row>
        <row r="74">
          <cell r="C74">
            <v>223830182</v>
          </cell>
          <cell r="F74">
            <v>223830182</v>
          </cell>
        </row>
        <row r="75">
          <cell r="C75">
            <v>348536519</v>
          </cell>
          <cell r="D75">
            <v>0</v>
          </cell>
          <cell r="E75">
            <v>0</v>
          </cell>
          <cell r="F75">
            <v>348536519</v>
          </cell>
        </row>
        <row r="76">
          <cell r="C76">
            <v>471268955</v>
          </cell>
          <cell r="D76">
            <v>2309000</v>
          </cell>
          <cell r="E76">
            <v>0</v>
          </cell>
          <cell r="F76">
            <v>473577955</v>
          </cell>
        </row>
        <row r="77">
          <cell r="C77">
            <v>2489291</v>
          </cell>
          <cell r="F77">
            <v>2489291</v>
          </cell>
        </row>
        <row r="78">
          <cell r="C78">
            <v>8004712</v>
          </cell>
          <cell r="F78">
            <v>8004712</v>
          </cell>
        </row>
        <row r="79">
          <cell r="F79">
            <v>0</v>
          </cell>
        </row>
        <row r="80">
          <cell r="C80">
            <v>28507692</v>
          </cell>
          <cell r="F80">
            <v>28507692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7678877</v>
          </cell>
          <cell r="F83">
            <v>7678877</v>
          </cell>
        </row>
        <row r="84">
          <cell r="C84">
            <v>46680572</v>
          </cell>
          <cell r="D84">
            <v>0</v>
          </cell>
          <cell r="E84">
            <v>0</v>
          </cell>
          <cell r="F84">
            <v>46680572</v>
          </cell>
        </row>
        <row r="85">
          <cell r="C85">
            <v>176479277</v>
          </cell>
          <cell r="F85">
            <v>176479277</v>
          </cell>
        </row>
        <row r="86">
          <cell r="F86">
            <v>0</v>
          </cell>
        </row>
        <row r="87">
          <cell r="F87">
            <v>0</v>
          </cell>
        </row>
        <row r="88">
          <cell r="C88">
            <v>47649405</v>
          </cell>
          <cell r="F88">
            <v>47649405</v>
          </cell>
        </row>
        <row r="89">
          <cell r="C89">
            <v>224128682</v>
          </cell>
          <cell r="D89">
            <v>0</v>
          </cell>
          <cell r="E89">
            <v>0</v>
          </cell>
          <cell r="F89">
            <v>224128682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D95">
            <v>1000000</v>
          </cell>
          <cell r="F95">
            <v>1000000</v>
          </cell>
        </row>
        <row r="96">
          <cell r="D96">
            <v>1000000</v>
          </cell>
          <cell r="F96">
            <v>1000000</v>
          </cell>
        </row>
        <row r="97">
          <cell r="C97">
            <v>863012</v>
          </cell>
          <cell r="F97">
            <v>863012</v>
          </cell>
        </row>
        <row r="98">
          <cell r="C98">
            <v>863012</v>
          </cell>
          <cell r="D98">
            <v>2000000</v>
          </cell>
          <cell r="E98">
            <v>0</v>
          </cell>
          <cell r="F98">
            <v>2863012</v>
          </cell>
        </row>
        <row r="99">
          <cell r="C99">
            <v>271672266</v>
          </cell>
          <cell r="D99">
            <v>2000000</v>
          </cell>
          <cell r="E99">
            <v>0</v>
          </cell>
          <cell r="F99">
            <v>273672266</v>
          </cell>
        </row>
        <row r="100">
          <cell r="C100">
            <v>742941221</v>
          </cell>
          <cell r="D100">
            <v>4309000</v>
          </cell>
          <cell r="E100">
            <v>0</v>
          </cell>
          <cell r="F100">
            <v>747250221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C111">
            <v>10215589</v>
          </cell>
          <cell r="F111">
            <v>10215589</v>
          </cell>
        </row>
        <row r="112">
          <cell r="C112">
            <v>142802002</v>
          </cell>
          <cell r="D112">
            <v>13545617</v>
          </cell>
          <cell r="E112">
            <v>0</v>
          </cell>
          <cell r="F112">
            <v>156347619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C116">
            <v>153017591</v>
          </cell>
          <cell r="D116">
            <v>13545617</v>
          </cell>
          <cell r="E116">
            <v>0</v>
          </cell>
          <cell r="F116">
            <v>166563208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C123">
            <v>153017591</v>
          </cell>
          <cell r="D123">
            <v>13545617</v>
          </cell>
          <cell r="E123">
            <v>0</v>
          </cell>
          <cell r="F123">
            <v>166563208</v>
          </cell>
        </row>
        <row r="124">
          <cell r="C124">
            <v>895958812</v>
          </cell>
          <cell r="D124">
            <v>17854617</v>
          </cell>
          <cell r="E124">
            <v>0</v>
          </cell>
          <cell r="F124">
            <v>913813429</v>
          </cell>
        </row>
      </sheetData>
      <sheetData sheetId="2">
        <row r="8">
          <cell r="C8">
            <v>8308694</v>
          </cell>
          <cell r="D8">
            <v>4215000</v>
          </cell>
          <cell r="F8">
            <v>12523694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135000</v>
          </cell>
          <cell r="F14">
            <v>135000</v>
          </cell>
        </row>
        <row r="15">
          <cell r="F15">
            <v>0</v>
          </cell>
        </row>
        <row r="16">
          <cell r="D16">
            <v>205000</v>
          </cell>
          <cell r="F16">
            <v>205000</v>
          </cell>
        </row>
        <row r="17">
          <cell r="C17">
            <v>96000</v>
          </cell>
          <cell r="F17">
            <v>96000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409527</v>
          </cell>
          <cell r="F20">
            <v>409527</v>
          </cell>
        </row>
        <row r="21">
          <cell r="C21">
            <v>8949221</v>
          </cell>
          <cell r="D21">
            <v>4420000</v>
          </cell>
          <cell r="E21">
            <v>0</v>
          </cell>
          <cell r="F21">
            <v>13369221</v>
          </cell>
        </row>
        <row r="22">
          <cell r="F22">
            <v>0</v>
          </cell>
        </row>
        <row r="23">
          <cell r="C23">
            <v>180000</v>
          </cell>
          <cell r="D23">
            <v>1388000</v>
          </cell>
          <cell r="F23">
            <v>1568000</v>
          </cell>
        </row>
        <row r="24">
          <cell r="F24">
            <v>0</v>
          </cell>
        </row>
        <row r="25">
          <cell r="C25">
            <v>180000</v>
          </cell>
          <cell r="D25">
            <v>1388000</v>
          </cell>
          <cell r="E25">
            <v>0</v>
          </cell>
          <cell r="F25">
            <v>1568000</v>
          </cell>
        </row>
        <row r="26">
          <cell r="C26">
            <v>9129221</v>
          </cell>
          <cell r="D26">
            <v>5808000</v>
          </cell>
          <cell r="E26">
            <v>0</v>
          </cell>
          <cell r="F26">
            <v>14937221</v>
          </cell>
        </row>
        <row r="27">
          <cell r="C27">
            <v>2008429</v>
          </cell>
          <cell r="D27">
            <v>1282424</v>
          </cell>
          <cell r="F27">
            <v>3290853</v>
          </cell>
        </row>
        <row r="28">
          <cell r="C28">
            <v>150000</v>
          </cell>
          <cell r="F28">
            <v>150000</v>
          </cell>
        </row>
        <row r="29">
          <cell r="C29">
            <v>90000</v>
          </cell>
          <cell r="D29">
            <v>52000</v>
          </cell>
          <cell r="F29">
            <v>142000</v>
          </cell>
        </row>
        <row r="30">
          <cell r="F30">
            <v>0</v>
          </cell>
        </row>
        <row r="31">
          <cell r="C31">
            <v>240000</v>
          </cell>
          <cell r="D31">
            <v>52000</v>
          </cell>
          <cell r="F31">
            <v>292000</v>
          </cell>
        </row>
        <row r="32">
          <cell r="C32">
            <v>178000</v>
          </cell>
          <cell r="F32">
            <v>178000</v>
          </cell>
        </row>
        <row r="33">
          <cell r="C33">
            <v>100000</v>
          </cell>
          <cell r="D33">
            <v>53000</v>
          </cell>
          <cell r="F33">
            <v>153000</v>
          </cell>
        </row>
        <row r="34">
          <cell r="C34">
            <v>278000</v>
          </cell>
          <cell r="D34">
            <v>53000</v>
          </cell>
          <cell r="F34">
            <v>331000</v>
          </cell>
        </row>
        <row r="35">
          <cell r="C35">
            <v>750000</v>
          </cell>
          <cell r="D35">
            <v>224202</v>
          </cell>
          <cell r="F35">
            <v>974202</v>
          </cell>
        </row>
        <row r="36">
          <cell r="F36">
            <v>0</v>
          </cell>
        </row>
        <row r="37">
          <cell r="C37">
            <v>2000</v>
          </cell>
          <cell r="F37">
            <v>2000</v>
          </cell>
        </row>
        <row r="38">
          <cell r="C38">
            <v>35000</v>
          </cell>
          <cell r="F38">
            <v>35000</v>
          </cell>
        </row>
        <row r="39">
          <cell r="C39">
            <v>600000</v>
          </cell>
          <cell r="F39">
            <v>600000</v>
          </cell>
        </row>
        <row r="40">
          <cell r="C40">
            <v>350000</v>
          </cell>
          <cell r="D40">
            <v>3325253</v>
          </cell>
          <cell r="F40">
            <v>3675253</v>
          </cell>
        </row>
        <row r="41">
          <cell r="C41">
            <v>186000</v>
          </cell>
          <cell r="F41">
            <v>186000</v>
          </cell>
        </row>
        <row r="42">
          <cell r="C42">
            <v>1923000</v>
          </cell>
          <cell r="D42">
            <v>3549455</v>
          </cell>
          <cell r="F42">
            <v>5472455</v>
          </cell>
        </row>
        <row r="43">
          <cell r="C43">
            <v>95000</v>
          </cell>
          <cell r="F43">
            <v>95000</v>
          </cell>
        </row>
        <row r="44">
          <cell r="F44">
            <v>0</v>
          </cell>
        </row>
        <row r="45">
          <cell r="C45">
            <v>95000</v>
          </cell>
          <cell r="D45">
            <v>0</v>
          </cell>
          <cell r="F45">
            <v>95000</v>
          </cell>
        </row>
        <row r="46">
          <cell r="C46">
            <v>581000</v>
          </cell>
          <cell r="D46">
            <v>220000</v>
          </cell>
          <cell r="F46">
            <v>801000</v>
          </cell>
        </row>
        <row r="47">
          <cell r="F47">
            <v>0</v>
          </cell>
        </row>
        <row r="48">
          <cell r="C48">
            <v>6000</v>
          </cell>
          <cell r="F48">
            <v>6000</v>
          </cell>
        </row>
        <row r="49">
          <cell r="F49">
            <v>0</v>
          </cell>
        </row>
        <row r="50">
          <cell r="C50">
            <v>50000</v>
          </cell>
          <cell r="F50">
            <v>50000</v>
          </cell>
        </row>
        <row r="51">
          <cell r="C51">
            <v>637000</v>
          </cell>
          <cell r="D51">
            <v>220000</v>
          </cell>
          <cell r="F51">
            <v>857000</v>
          </cell>
        </row>
        <row r="52">
          <cell r="C52">
            <v>3173000</v>
          </cell>
          <cell r="D52">
            <v>3874455</v>
          </cell>
          <cell r="F52">
            <v>7047455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14310650</v>
          </cell>
          <cell r="D76">
            <v>10964879</v>
          </cell>
          <cell r="E76">
            <v>0</v>
          </cell>
          <cell r="F76">
            <v>25275529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8000</v>
          </cell>
          <cell r="F80">
            <v>8000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2000</v>
          </cell>
          <cell r="F83">
            <v>2000</v>
          </cell>
        </row>
        <row r="84"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C100">
            <v>14320650</v>
          </cell>
          <cell r="D100">
            <v>10964879</v>
          </cell>
          <cell r="E100">
            <v>0</v>
          </cell>
          <cell r="F100">
            <v>25285529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14320650</v>
          </cell>
          <cell r="D124">
            <v>10964879</v>
          </cell>
          <cell r="E124">
            <v>0</v>
          </cell>
          <cell r="F124">
            <v>25285529</v>
          </cell>
        </row>
      </sheetData>
      <sheetData sheetId="3">
        <row r="8">
          <cell r="C8">
            <v>9500000</v>
          </cell>
          <cell r="D8">
            <v>35722572</v>
          </cell>
          <cell r="F8">
            <v>45222572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D14">
            <v>400000</v>
          </cell>
          <cell r="F14">
            <v>400000</v>
          </cell>
        </row>
        <row r="15">
          <cell r="F15">
            <v>0</v>
          </cell>
        </row>
        <row r="16">
          <cell r="C16">
            <v>485000</v>
          </cell>
          <cell r="F16">
            <v>485000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D20">
            <v>633257</v>
          </cell>
          <cell r="F20">
            <v>633257</v>
          </cell>
        </row>
        <row r="21">
          <cell r="C21">
            <v>9985000</v>
          </cell>
          <cell r="D21">
            <v>36755829</v>
          </cell>
          <cell r="E21">
            <v>0</v>
          </cell>
          <cell r="F21">
            <v>46740829</v>
          </cell>
        </row>
        <row r="22">
          <cell r="F22">
            <v>0</v>
          </cell>
        </row>
        <row r="23">
          <cell r="D23">
            <v>5300679</v>
          </cell>
          <cell r="F23">
            <v>5300679</v>
          </cell>
        </row>
        <row r="24">
          <cell r="D24">
            <v>108500</v>
          </cell>
          <cell r="F24">
            <v>108500</v>
          </cell>
        </row>
        <row r="25">
          <cell r="C25">
            <v>0</v>
          </cell>
          <cell r="D25">
            <v>5409179</v>
          </cell>
          <cell r="E25">
            <v>0</v>
          </cell>
          <cell r="F25">
            <v>5409179</v>
          </cell>
        </row>
        <row r="26">
          <cell r="C26">
            <v>9985000</v>
          </cell>
          <cell r="D26">
            <v>42165008</v>
          </cell>
          <cell r="E26">
            <v>0</v>
          </cell>
          <cell r="F26">
            <v>52150008</v>
          </cell>
        </row>
        <row r="27">
          <cell r="C27">
            <v>2196000</v>
          </cell>
          <cell r="D27">
            <v>8283710</v>
          </cell>
          <cell r="F27">
            <v>10479710</v>
          </cell>
        </row>
        <row r="28">
          <cell r="C28">
            <v>299448</v>
          </cell>
          <cell r="F28">
            <v>299448</v>
          </cell>
        </row>
        <row r="29">
          <cell r="C29">
            <v>12119410</v>
          </cell>
          <cell r="F29">
            <v>12119410</v>
          </cell>
        </row>
        <row r="30">
          <cell r="F30">
            <v>0</v>
          </cell>
        </row>
        <row r="31">
          <cell r="C31">
            <v>12418858</v>
          </cell>
          <cell r="D31">
            <v>0</v>
          </cell>
          <cell r="F31">
            <v>12418858</v>
          </cell>
        </row>
        <row r="32">
          <cell r="C32">
            <v>112987</v>
          </cell>
          <cell r="F32">
            <v>112987</v>
          </cell>
        </row>
        <row r="33">
          <cell r="C33">
            <v>201113</v>
          </cell>
          <cell r="F33">
            <v>201113</v>
          </cell>
        </row>
        <row r="34">
          <cell r="C34">
            <v>314100</v>
          </cell>
          <cell r="D34">
            <v>0</v>
          </cell>
          <cell r="F34">
            <v>314100</v>
          </cell>
        </row>
        <row r="35">
          <cell r="C35">
            <v>4230000</v>
          </cell>
          <cell r="F35">
            <v>4230000</v>
          </cell>
        </row>
        <row r="36">
          <cell r="F36">
            <v>0</v>
          </cell>
        </row>
        <row r="37">
          <cell r="C37">
            <v>117952</v>
          </cell>
          <cell r="F37">
            <v>117952</v>
          </cell>
        </row>
        <row r="38">
          <cell r="C38">
            <v>386817</v>
          </cell>
          <cell r="F38">
            <v>386817</v>
          </cell>
        </row>
        <row r="39">
          <cell r="F39">
            <v>0</v>
          </cell>
        </row>
        <row r="40">
          <cell r="C40">
            <v>765995</v>
          </cell>
          <cell r="F40">
            <v>765995</v>
          </cell>
        </row>
        <row r="41">
          <cell r="C41">
            <v>1114927</v>
          </cell>
          <cell r="F41">
            <v>1114927</v>
          </cell>
        </row>
        <row r="42">
          <cell r="C42">
            <v>6615691</v>
          </cell>
          <cell r="D42">
            <v>0</v>
          </cell>
          <cell r="F42">
            <v>6615691</v>
          </cell>
        </row>
        <row r="43">
          <cell r="C43">
            <v>6160</v>
          </cell>
          <cell r="F43">
            <v>6160</v>
          </cell>
        </row>
        <row r="44">
          <cell r="C44">
            <v>6217</v>
          </cell>
          <cell r="F44">
            <v>6217</v>
          </cell>
        </row>
        <row r="45">
          <cell r="C45">
            <v>12377</v>
          </cell>
          <cell r="D45">
            <v>0</v>
          </cell>
          <cell r="F45">
            <v>12377</v>
          </cell>
        </row>
        <row r="46">
          <cell r="C46">
            <v>3780750</v>
          </cell>
          <cell r="F46">
            <v>3780750</v>
          </cell>
        </row>
        <row r="47">
          <cell r="C47">
            <v>2331000</v>
          </cell>
          <cell r="F47">
            <v>2331000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114811</v>
          </cell>
          <cell r="F50">
            <v>114811</v>
          </cell>
        </row>
        <row r="51">
          <cell r="C51">
            <v>6226561</v>
          </cell>
          <cell r="D51">
            <v>0</v>
          </cell>
          <cell r="F51">
            <v>6226561</v>
          </cell>
        </row>
        <row r="52">
          <cell r="C52">
            <v>25587587</v>
          </cell>
          <cell r="D52">
            <v>0</v>
          </cell>
          <cell r="F52">
            <v>25587587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37768587</v>
          </cell>
          <cell r="D76">
            <v>50448718</v>
          </cell>
          <cell r="E76">
            <v>0</v>
          </cell>
          <cell r="F76">
            <v>88217305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37768587</v>
          </cell>
          <cell r="D100">
            <v>50448718</v>
          </cell>
          <cell r="E100">
            <v>0</v>
          </cell>
          <cell r="F100">
            <v>88217305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37768587</v>
          </cell>
          <cell r="D124">
            <v>50448718</v>
          </cell>
          <cell r="E124">
            <v>0</v>
          </cell>
          <cell r="F124">
            <v>88217305</v>
          </cell>
        </row>
      </sheetData>
      <sheetData sheetId="4">
        <row r="8">
          <cell r="C8">
            <v>6517444</v>
          </cell>
          <cell r="F8">
            <v>6517444</v>
          </cell>
        </row>
        <row r="20">
          <cell r="C20">
            <v>178488</v>
          </cell>
          <cell r="F20">
            <v>178488</v>
          </cell>
        </row>
        <row r="21">
          <cell r="C21">
            <v>6695932</v>
          </cell>
          <cell r="D21">
            <v>0</v>
          </cell>
          <cell r="E21">
            <v>0</v>
          </cell>
          <cell r="F21">
            <v>6695932</v>
          </cell>
        </row>
        <row r="23">
          <cell r="C23">
            <v>333000</v>
          </cell>
          <cell r="F23">
            <v>333000</v>
          </cell>
        </row>
        <row r="24">
          <cell r="C24">
            <v>250900</v>
          </cell>
          <cell r="F24">
            <v>250900</v>
          </cell>
        </row>
        <row r="25">
          <cell r="C25">
            <v>583900</v>
          </cell>
          <cell r="D25">
            <v>0</v>
          </cell>
          <cell r="E25">
            <v>0</v>
          </cell>
          <cell r="F25">
            <v>583900</v>
          </cell>
        </row>
        <row r="26">
          <cell r="C26">
            <v>7279832</v>
          </cell>
          <cell r="D26">
            <v>0</v>
          </cell>
          <cell r="E26">
            <v>0</v>
          </cell>
          <cell r="F26">
            <v>7279832</v>
          </cell>
        </row>
        <row r="27">
          <cell r="C27">
            <v>1459024</v>
          </cell>
          <cell r="F27">
            <v>1459024</v>
          </cell>
        </row>
        <row r="28">
          <cell r="C28">
            <v>545000</v>
          </cell>
          <cell r="F28">
            <v>545000</v>
          </cell>
        </row>
        <row r="29">
          <cell r="C29">
            <v>79000</v>
          </cell>
          <cell r="F29">
            <v>79000</v>
          </cell>
        </row>
        <row r="30">
          <cell r="F30">
            <v>0</v>
          </cell>
        </row>
        <row r="31">
          <cell r="C31">
            <v>624000</v>
          </cell>
          <cell r="D31">
            <v>0</v>
          </cell>
          <cell r="F31">
            <v>624000</v>
          </cell>
        </row>
        <row r="32">
          <cell r="C32">
            <v>280000</v>
          </cell>
          <cell r="F32">
            <v>280000</v>
          </cell>
        </row>
        <row r="33">
          <cell r="C33">
            <v>170000</v>
          </cell>
          <cell r="F33">
            <v>170000</v>
          </cell>
        </row>
        <row r="34">
          <cell r="C34">
            <v>450000</v>
          </cell>
          <cell r="D34">
            <v>0</v>
          </cell>
          <cell r="F34">
            <v>450000</v>
          </cell>
        </row>
        <row r="35">
          <cell r="C35">
            <v>3745000</v>
          </cell>
          <cell r="F35">
            <v>3745000</v>
          </cell>
        </row>
        <row r="37">
          <cell r="C37">
            <v>40000</v>
          </cell>
        </row>
        <row r="38">
          <cell r="C38">
            <v>223000</v>
          </cell>
          <cell r="F38">
            <v>223000</v>
          </cell>
        </row>
        <row r="40">
          <cell r="C40">
            <v>1044000</v>
          </cell>
          <cell r="F40">
            <v>1044000</v>
          </cell>
        </row>
        <row r="41">
          <cell r="C41">
            <v>875000</v>
          </cell>
          <cell r="F41">
            <v>875000</v>
          </cell>
        </row>
        <row r="42">
          <cell r="C42">
            <v>5927000</v>
          </cell>
          <cell r="D42">
            <v>0</v>
          </cell>
          <cell r="F42">
            <v>5927000</v>
          </cell>
        </row>
        <row r="43">
          <cell r="C43">
            <v>105000</v>
          </cell>
          <cell r="F43">
            <v>105000</v>
          </cell>
        </row>
        <row r="44">
          <cell r="C44">
            <v>50000</v>
          </cell>
          <cell r="F44">
            <v>50000</v>
          </cell>
        </row>
        <row r="45">
          <cell r="C45">
            <v>155000</v>
          </cell>
          <cell r="D45">
            <v>0</v>
          </cell>
          <cell r="F45">
            <v>155000</v>
          </cell>
        </row>
        <row r="46">
          <cell r="C46">
            <v>1216000</v>
          </cell>
          <cell r="F46">
            <v>1216000</v>
          </cell>
        </row>
        <row r="47">
          <cell r="C47">
            <v>76000</v>
          </cell>
          <cell r="F47">
            <v>76000</v>
          </cell>
        </row>
        <row r="50">
          <cell r="C50">
            <v>100000</v>
          </cell>
          <cell r="F50">
            <v>100000</v>
          </cell>
        </row>
        <row r="51">
          <cell r="C51">
            <v>1392000</v>
          </cell>
          <cell r="D51">
            <v>0</v>
          </cell>
          <cell r="F51">
            <v>1392000</v>
          </cell>
        </row>
        <row r="52">
          <cell r="C52">
            <v>8548000</v>
          </cell>
          <cell r="D52">
            <v>0</v>
          </cell>
          <cell r="F52">
            <v>8548000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17286856</v>
          </cell>
          <cell r="D76">
            <v>0</v>
          </cell>
          <cell r="E76">
            <v>0</v>
          </cell>
          <cell r="F76">
            <v>17286856</v>
          </cell>
        </row>
        <row r="77">
          <cell r="F77">
            <v>0</v>
          </cell>
        </row>
        <row r="78">
          <cell r="F78">
            <v>0</v>
          </cell>
        </row>
        <row r="79">
          <cell r="C79">
            <v>21000</v>
          </cell>
          <cell r="F79">
            <v>21000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6000</v>
          </cell>
          <cell r="F83">
            <v>6000</v>
          </cell>
        </row>
        <row r="84">
          <cell r="C84">
            <v>27000</v>
          </cell>
          <cell r="F84">
            <v>27000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C99">
            <v>27000</v>
          </cell>
          <cell r="D99">
            <v>0</v>
          </cell>
          <cell r="E99">
            <v>0</v>
          </cell>
          <cell r="F99">
            <v>27000</v>
          </cell>
        </row>
        <row r="100">
          <cell r="C100">
            <v>17313856</v>
          </cell>
          <cell r="D100">
            <v>0</v>
          </cell>
          <cell r="E100">
            <v>0</v>
          </cell>
          <cell r="F100">
            <v>17313856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17313856</v>
          </cell>
          <cell r="D124">
            <v>0</v>
          </cell>
          <cell r="E124">
            <v>0</v>
          </cell>
          <cell r="F124">
            <v>17313856</v>
          </cell>
        </row>
      </sheetData>
      <sheetData sheetId="5">
        <row r="8">
          <cell r="C8">
            <v>52122214</v>
          </cell>
          <cell r="D8">
            <v>3701000</v>
          </cell>
          <cell r="F8">
            <v>55823214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C13">
            <v>340200</v>
          </cell>
          <cell r="F13">
            <v>340200</v>
          </cell>
        </row>
        <row r="14">
          <cell r="C14">
            <v>2887000</v>
          </cell>
          <cell r="D14">
            <v>200000</v>
          </cell>
          <cell r="F14">
            <v>3087000</v>
          </cell>
        </row>
        <row r="15">
          <cell r="F15">
            <v>0</v>
          </cell>
        </row>
        <row r="16">
          <cell r="C16">
            <v>1500000</v>
          </cell>
          <cell r="F16">
            <v>1500000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2732365</v>
          </cell>
          <cell r="F20">
            <v>2732365</v>
          </cell>
        </row>
        <row r="21">
          <cell r="C21">
            <v>59581779</v>
          </cell>
          <cell r="D21">
            <v>3901000</v>
          </cell>
          <cell r="E21">
            <v>0</v>
          </cell>
          <cell r="F21">
            <v>63482779</v>
          </cell>
        </row>
        <row r="22">
          <cell r="F22">
            <v>0</v>
          </cell>
        </row>
        <row r="23">
          <cell r="C23">
            <v>2890000</v>
          </cell>
          <cell r="F23">
            <v>2890000</v>
          </cell>
        </row>
        <row r="24">
          <cell r="C24">
            <v>17153</v>
          </cell>
          <cell r="F24">
            <v>17153</v>
          </cell>
        </row>
        <row r="25">
          <cell r="C25">
            <v>2907153</v>
          </cell>
          <cell r="D25">
            <v>0</v>
          </cell>
          <cell r="E25">
            <v>0</v>
          </cell>
          <cell r="F25">
            <v>2907153</v>
          </cell>
        </row>
        <row r="26">
          <cell r="C26">
            <v>62488932</v>
          </cell>
          <cell r="D26">
            <v>3901000</v>
          </cell>
          <cell r="E26">
            <v>0</v>
          </cell>
          <cell r="F26">
            <v>66389932</v>
          </cell>
        </row>
        <row r="27">
          <cell r="C27">
            <v>13565069</v>
          </cell>
          <cell r="D27">
            <v>814220</v>
          </cell>
          <cell r="F27">
            <v>14379289</v>
          </cell>
        </row>
        <row r="28">
          <cell r="C28">
            <v>150000</v>
          </cell>
          <cell r="F28">
            <v>150000</v>
          </cell>
        </row>
        <row r="29">
          <cell r="C29">
            <v>2000000</v>
          </cell>
          <cell r="F29">
            <v>2000000</v>
          </cell>
        </row>
        <row r="30">
          <cell r="F30">
            <v>0</v>
          </cell>
        </row>
        <row r="31">
          <cell r="C31">
            <v>2150000</v>
          </cell>
          <cell r="D31">
            <v>0</v>
          </cell>
          <cell r="F31">
            <v>2150000</v>
          </cell>
        </row>
        <row r="32">
          <cell r="C32">
            <v>1850000</v>
          </cell>
          <cell r="F32">
            <v>1850000</v>
          </cell>
        </row>
        <row r="33">
          <cell r="C33">
            <v>1350000</v>
          </cell>
          <cell r="F33">
            <v>1350000</v>
          </cell>
        </row>
        <row r="34">
          <cell r="C34">
            <v>3200000</v>
          </cell>
          <cell r="D34">
            <v>0</v>
          </cell>
          <cell r="F34">
            <v>3200000</v>
          </cell>
        </row>
        <row r="35">
          <cell r="C35">
            <v>2803777</v>
          </cell>
          <cell r="F35">
            <v>2803777</v>
          </cell>
        </row>
        <row r="36">
          <cell r="C36">
            <v>150000</v>
          </cell>
          <cell r="F36">
            <v>150000</v>
          </cell>
        </row>
        <row r="37">
          <cell r="C37">
            <v>150000</v>
          </cell>
          <cell r="F37">
            <v>150000</v>
          </cell>
        </row>
        <row r="38">
          <cell r="C38">
            <v>1200000</v>
          </cell>
          <cell r="F38">
            <v>1200000</v>
          </cell>
        </row>
        <row r="39">
          <cell r="F39">
            <v>0</v>
          </cell>
        </row>
        <row r="40">
          <cell r="C40">
            <v>500000</v>
          </cell>
          <cell r="F40">
            <v>500000</v>
          </cell>
        </row>
        <row r="41">
          <cell r="C41">
            <v>1568000</v>
          </cell>
          <cell r="F41">
            <v>1568000</v>
          </cell>
        </row>
        <row r="42">
          <cell r="C42">
            <v>6371777</v>
          </cell>
          <cell r="D42">
            <v>0</v>
          </cell>
          <cell r="F42">
            <v>6371777</v>
          </cell>
        </row>
        <row r="43">
          <cell r="C43">
            <v>900000</v>
          </cell>
          <cell r="F43">
            <v>900000</v>
          </cell>
        </row>
        <row r="44">
          <cell r="F44">
            <v>0</v>
          </cell>
        </row>
        <row r="45">
          <cell r="C45">
            <v>900000</v>
          </cell>
          <cell r="D45">
            <v>0</v>
          </cell>
          <cell r="F45">
            <v>900000</v>
          </cell>
        </row>
        <row r="46">
          <cell r="C46">
            <v>1840000</v>
          </cell>
          <cell r="F46">
            <v>1840000</v>
          </cell>
        </row>
        <row r="47">
          <cell r="F47">
            <v>0</v>
          </cell>
        </row>
        <row r="48">
          <cell r="C48">
            <v>11000</v>
          </cell>
          <cell r="F48">
            <v>11000</v>
          </cell>
        </row>
        <row r="49">
          <cell r="F49">
            <v>0</v>
          </cell>
        </row>
        <row r="50">
          <cell r="C50">
            <v>120000</v>
          </cell>
          <cell r="F50">
            <v>120000</v>
          </cell>
        </row>
        <row r="51">
          <cell r="C51">
            <v>1971000</v>
          </cell>
          <cell r="D51">
            <v>0</v>
          </cell>
          <cell r="F51">
            <v>1971000</v>
          </cell>
        </row>
        <row r="52">
          <cell r="C52">
            <v>14592777</v>
          </cell>
          <cell r="D52">
            <v>0</v>
          </cell>
          <cell r="F52">
            <v>14592777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90646778</v>
          </cell>
          <cell r="D76">
            <v>4715220</v>
          </cell>
          <cell r="E76">
            <v>0</v>
          </cell>
          <cell r="F76">
            <v>95361998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0</v>
          </cell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90646778</v>
          </cell>
          <cell r="D100">
            <v>4715220</v>
          </cell>
          <cell r="E100">
            <v>0</v>
          </cell>
          <cell r="F100">
            <v>95361998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90646778</v>
          </cell>
          <cell r="D124">
            <v>4715220</v>
          </cell>
          <cell r="E124">
            <v>0</v>
          </cell>
          <cell r="F124">
            <v>95361998</v>
          </cell>
        </row>
      </sheetData>
      <sheetData sheetId="6"/>
      <sheetData sheetId="7">
        <row r="8">
          <cell r="C8">
            <v>119886139</v>
          </cell>
          <cell r="F8">
            <v>119886139</v>
          </cell>
        </row>
        <row r="9">
          <cell r="C9">
            <v>83449160</v>
          </cell>
          <cell r="F9">
            <v>83449160</v>
          </cell>
        </row>
        <row r="10">
          <cell r="C10">
            <v>85764356</v>
          </cell>
          <cell r="F10">
            <v>85764356</v>
          </cell>
        </row>
        <row r="11">
          <cell r="C11">
            <v>4086556</v>
          </cell>
          <cell r="F11">
            <v>4086556</v>
          </cell>
        </row>
        <row r="12">
          <cell r="C12">
            <v>1539796</v>
          </cell>
          <cell r="F12">
            <v>1539796</v>
          </cell>
        </row>
        <row r="13">
          <cell r="F13">
            <v>0</v>
          </cell>
        </row>
        <row r="14">
          <cell r="C14">
            <v>294726007</v>
          </cell>
          <cell r="D14">
            <v>0</v>
          </cell>
          <cell r="E14">
            <v>0</v>
          </cell>
          <cell r="F14">
            <v>294726007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C19">
            <v>4211000</v>
          </cell>
          <cell r="F19">
            <v>4211000</v>
          </cell>
        </row>
        <row r="20">
          <cell r="C20">
            <v>298937007</v>
          </cell>
          <cell r="D20">
            <v>0</v>
          </cell>
          <cell r="E20">
            <v>0</v>
          </cell>
          <cell r="F20">
            <v>298937007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C26">
            <v>25700000</v>
          </cell>
          <cell r="F26">
            <v>25700000</v>
          </cell>
        </row>
        <row r="27">
          <cell r="C27">
            <v>56500000</v>
          </cell>
          <cell r="F27">
            <v>56500000</v>
          </cell>
        </row>
        <row r="28">
          <cell r="F28">
            <v>0</v>
          </cell>
        </row>
        <row r="29">
          <cell r="F29">
            <v>0</v>
          </cell>
        </row>
        <row r="30">
          <cell r="C30">
            <v>9800000</v>
          </cell>
          <cell r="F30">
            <v>9800000</v>
          </cell>
        </row>
        <row r="31">
          <cell r="C31">
            <v>2400000</v>
          </cell>
          <cell r="F31">
            <v>2400000</v>
          </cell>
        </row>
        <row r="32">
          <cell r="C32">
            <v>68700000</v>
          </cell>
          <cell r="F32">
            <v>68700000</v>
          </cell>
        </row>
        <row r="33">
          <cell r="C33">
            <v>1100000</v>
          </cell>
          <cell r="F33">
            <v>1100000</v>
          </cell>
        </row>
        <row r="34">
          <cell r="C34">
            <v>95500000</v>
          </cell>
          <cell r="D34">
            <v>0</v>
          </cell>
          <cell r="E34">
            <v>0</v>
          </cell>
          <cell r="F34">
            <v>95500000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C38">
            <v>10150003</v>
          </cell>
          <cell r="F38">
            <v>10150003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10150003</v>
          </cell>
          <cell r="D45">
            <v>0</v>
          </cell>
          <cell r="E45">
            <v>0</v>
          </cell>
          <cell r="F45">
            <v>10150003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404587010</v>
          </cell>
          <cell r="D50">
            <v>0</v>
          </cell>
          <cell r="E50">
            <v>0</v>
          </cell>
          <cell r="F50">
            <v>404587010</v>
          </cell>
        </row>
        <row r="51">
          <cell r="C51">
            <v>165000000</v>
          </cell>
          <cell r="F51">
            <v>165000000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C55">
            <v>181498487</v>
          </cell>
          <cell r="F55">
            <v>181498487</v>
          </cell>
        </row>
        <row r="56">
          <cell r="C56">
            <v>346498487</v>
          </cell>
          <cell r="D56">
            <v>0</v>
          </cell>
          <cell r="E56">
            <v>0</v>
          </cell>
          <cell r="F56">
            <v>346498487</v>
          </cell>
        </row>
        <row r="57">
          <cell r="F57">
            <v>0</v>
          </cell>
        </row>
        <row r="58">
          <cell r="C58">
            <v>24749542</v>
          </cell>
          <cell r="F58">
            <v>24749542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C62">
            <v>24749542</v>
          </cell>
          <cell r="D62">
            <v>0</v>
          </cell>
          <cell r="E62">
            <v>0</v>
          </cell>
          <cell r="F62">
            <v>24749542</v>
          </cell>
        </row>
        <row r="63">
          <cell r="F63">
            <v>0</v>
          </cell>
        </row>
        <row r="64">
          <cell r="F64">
            <v>0</v>
          </cell>
        </row>
        <row r="65">
          <cell r="C65">
            <v>13575000</v>
          </cell>
          <cell r="F65">
            <v>13575000</v>
          </cell>
        </row>
        <row r="66">
          <cell r="C66">
            <v>13575000</v>
          </cell>
          <cell r="D66">
            <v>0</v>
          </cell>
          <cell r="E66">
            <v>0</v>
          </cell>
          <cell r="F66">
            <v>13575000</v>
          </cell>
        </row>
        <row r="67">
          <cell r="C67">
            <v>384823029</v>
          </cell>
          <cell r="D67">
            <v>0</v>
          </cell>
          <cell r="E67">
            <v>0</v>
          </cell>
          <cell r="F67">
            <v>384823029</v>
          </cell>
        </row>
        <row r="68">
          <cell r="C68">
            <v>789410039</v>
          </cell>
          <cell r="D68">
            <v>0</v>
          </cell>
          <cell r="E68">
            <v>0</v>
          </cell>
          <cell r="F68">
            <v>789410039</v>
          </cell>
        </row>
        <row r="69">
          <cell r="C69">
            <v>-66681945</v>
          </cell>
          <cell r="D69">
            <v>-2309000</v>
          </cell>
          <cell r="E69">
            <v>0</v>
          </cell>
          <cell r="F69">
            <v>-68990945</v>
          </cell>
        </row>
        <row r="70">
          <cell r="C70">
            <v>113150763</v>
          </cell>
          <cell r="D70">
            <v>-2000000</v>
          </cell>
          <cell r="E70">
            <v>0</v>
          </cell>
          <cell r="F70">
            <v>111150763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C74">
            <v>0</v>
          </cell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C81">
            <v>124403390</v>
          </cell>
          <cell r="F81">
            <v>124403390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124403390</v>
          </cell>
          <cell r="F84">
            <v>124403390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124403390</v>
          </cell>
          <cell r="F90">
            <v>124403390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124403390</v>
          </cell>
          <cell r="F97">
            <v>124403390</v>
          </cell>
        </row>
        <row r="98">
          <cell r="C98">
            <v>913813429</v>
          </cell>
          <cell r="D98">
            <v>0</v>
          </cell>
          <cell r="E98">
            <v>0</v>
          </cell>
          <cell r="F98">
            <v>913813429</v>
          </cell>
        </row>
      </sheetData>
      <sheetData sheetId="8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C19">
            <v>12712345</v>
          </cell>
          <cell r="F19">
            <v>12712345</v>
          </cell>
        </row>
        <row r="20">
          <cell r="C20">
            <v>12712345</v>
          </cell>
          <cell r="D20">
            <v>0</v>
          </cell>
          <cell r="F20">
            <v>12712345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C36">
            <v>770417</v>
          </cell>
          <cell r="F36">
            <v>770417</v>
          </cell>
        </row>
        <row r="37">
          <cell r="F37">
            <v>0</v>
          </cell>
        </row>
        <row r="38">
          <cell r="D38">
            <v>471000</v>
          </cell>
          <cell r="F38">
            <v>471000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770417</v>
          </cell>
          <cell r="D45">
            <v>471000</v>
          </cell>
          <cell r="E45">
            <v>0</v>
          </cell>
          <cell r="F45">
            <v>1241417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13482762</v>
          </cell>
          <cell r="D50">
            <v>471000</v>
          </cell>
          <cell r="E50">
            <v>0</v>
          </cell>
          <cell r="F50">
            <v>13953762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C68">
            <v>13482762</v>
          </cell>
          <cell r="D68">
            <v>471000</v>
          </cell>
          <cell r="E68">
            <v>0</v>
          </cell>
          <cell r="F68">
            <v>13953762</v>
          </cell>
        </row>
        <row r="69">
          <cell r="C69">
            <v>-827888</v>
          </cell>
          <cell r="D69">
            <v>-10493879</v>
          </cell>
          <cell r="E69">
            <v>0</v>
          </cell>
          <cell r="F69">
            <v>-11321767</v>
          </cell>
        </row>
        <row r="70">
          <cell r="C70">
            <v>-10000</v>
          </cell>
          <cell r="D70">
            <v>0</v>
          </cell>
          <cell r="E70">
            <v>0</v>
          </cell>
          <cell r="F70">
            <v>-10000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719253</v>
          </cell>
          <cell r="F80">
            <v>719253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719253</v>
          </cell>
          <cell r="F84">
            <v>719253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1663000</v>
          </cell>
          <cell r="D87">
            <v>8949514</v>
          </cell>
          <cell r="F87">
            <v>10612514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2382253</v>
          </cell>
          <cell r="D90">
            <v>8949514</v>
          </cell>
          <cell r="F90">
            <v>11331767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2382253</v>
          </cell>
          <cell r="D97">
            <v>8949514</v>
          </cell>
          <cell r="F97">
            <v>11331767</v>
          </cell>
        </row>
        <row r="98">
          <cell r="C98">
            <v>15865015</v>
          </cell>
          <cell r="D98">
            <v>9420514</v>
          </cell>
          <cell r="E98">
            <v>0</v>
          </cell>
          <cell r="F98">
            <v>25285529</v>
          </cell>
        </row>
      </sheetData>
      <sheetData sheetId="9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D36">
            <v>4072000</v>
          </cell>
          <cell r="F36">
            <v>4072000</v>
          </cell>
        </row>
        <row r="37">
          <cell r="F37">
            <v>0</v>
          </cell>
        </row>
        <row r="38">
          <cell r="F38">
            <v>0</v>
          </cell>
        </row>
        <row r="39">
          <cell r="C39">
            <v>9500000</v>
          </cell>
          <cell r="D39">
            <v>33181019</v>
          </cell>
          <cell r="F39">
            <v>42681019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9500000</v>
          </cell>
          <cell r="D45">
            <v>37253019</v>
          </cell>
          <cell r="E45">
            <v>0</v>
          </cell>
          <cell r="F45">
            <v>46753019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9500000</v>
          </cell>
          <cell r="D50">
            <v>37253019</v>
          </cell>
          <cell r="E50">
            <v>0</v>
          </cell>
          <cell r="F50">
            <v>46753019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9500000</v>
          </cell>
          <cell r="D68">
            <v>37253019</v>
          </cell>
          <cell r="E68">
            <v>0</v>
          </cell>
          <cell r="F68">
            <v>46753019</v>
          </cell>
        </row>
        <row r="69">
          <cell r="C69">
            <v>-28268587</v>
          </cell>
          <cell r="D69">
            <v>-13195699</v>
          </cell>
          <cell r="E69">
            <v>0</v>
          </cell>
          <cell r="F69">
            <v>-41464286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2202400</v>
          </cell>
          <cell r="F80">
            <v>2202400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2202400</v>
          </cell>
          <cell r="F84">
            <v>2202400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39261886</v>
          </cell>
          <cell r="F87">
            <v>39261886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41464286</v>
          </cell>
          <cell r="F90">
            <v>41464286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41464286</v>
          </cell>
          <cell r="F97">
            <v>41464286</v>
          </cell>
        </row>
        <row r="98">
          <cell r="C98">
            <v>50964286</v>
          </cell>
          <cell r="D98">
            <v>37253019</v>
          </cell>
          <cell r="E98">
            <v>0</v>
          </cell>
          <cell r="F98">
            <v>88217305</v>
          </cell>
        </row>
      </sheetData>
      <sheetData sheetId="10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C36">
            <v>1000000</v>
          </cell>
          <cell r="F36">
            <v>1000000</v>
          </cell>
        </row>
        <row r="37">
          <cell r="F37">
            <v>0</v>
          </cell>
        </row>
        <row r="38">
          <cell r="C38">
            <v>800000</v>
          </cell>
          <cell r="F38">
            <v>800000</v>
          </cell>
        </row>
        <row r="39">
          <cell r="F39">
            <v>0</v>
          </cell>
        </row>
        <row r="40">
          <cell r="C40">
            <v>200000</v>
          </cell>
          <cell r="F40">
            <v>200000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2000000</v>
          </cell>
          <cell r="D45">
            <v>0</v>
          </cell>
          <cell r="E45">
            <v>0</v>
          </cell>
          <cell r="F45">
            <v>2000000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2000000</v>
          </cell>
          <cell r="D50">
            <v>0</v>
          </cell>
          <cell r="E50">
            <v>0</v>
          </cell>
          <cell r="F50">
            <v>2000000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2000000</v>
          </cell>
          <cell r="D68">
            <v>0</v>
          </cell>
          <cell r="E68">
            <v>0</v>
          </cell>
          <cell r="F68">
            <v>2000000</v>
          </cell>
        </row>
        <row r="69">
          <cell r="C69">
            <v>-15286856</v>
          </cell>
          <cell r="D69">
            <v>0</v>
          </cell>
          <cell r="E69">
            <v>0</v>
          </cell>
          <cell r="F69">
            <v>-15286856</v>
          </cell>
        </row>
        <row r="70">
          <cell r="C70">
            <v>-27000</v>
          </cell>
          <cell r="D70">
            <v>0</v>
          </cell>
          <cell r="E70">
            <v>0</v>
          </cell>
          <cell r="F70">
            <v>-27000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557342</v>
          </cell>
          <cell r="F80">
            <v>557342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557342</v>
          </cell>
          <cell r="F84">
            <v>557342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14756514</v>
          </cell>
          <cell r="F87">
            <v>14756514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15313856</v>
          </cell>
          <cell r="F90">
            <v>15313856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15313856</v>
          </cell>
          <cell r="F97">
            <v>15313856</v>
          </cell>
        </row>
        <row r="98">
          <cell r="C98">
            <v>17313856</v>
          </cell>
          <cell r="D98">
            <v>0</v>
          </cell>
          <cell r="E98">
            <v>0</v>
          </cell>
          <cell r="F98">
            <v>17313856</v>
          </cell>
        </row>
      </sheetData>
      <sheetData sheetId="11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C32">
            <v>0</v>
          </cell>
          <cell r="F32">
            <v>0</v>
          </cell>
        </row>
        <row r="33"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C37">
            <v>1172416</v>
          </cell>
          <cell r="F37">
            <v>1172416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1172416</v>
          </cell>
          <cell r="D45">
            <v>0</v>
          </cell>
          <cell r="E45">
            <v>0</v>
          </cell>
          <cell r="F45">
            <v>1172416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1172416</v>
          </cell>
          <cell r="D50">
            <v>0</v>
          </cell>
          <cell r="E50">
            <v>0</v>
          </cell>
          <cell r="F50">
            <v>1172416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1172416</v>
          </cell>
          <cell r="D68">
            <v>0</v>
          </cell>
          <cell r="E68">
            <v>0</v>
          </cell>
          <cell r="F68">
            <v>1172416</v>
          </cell>
        </row>
        <row r="69">
          <cell r="C69">
            <v>-89474362</v>
          </cell>
          <cell r="D69">
            <v>-4715220</v>
          </cell>
          <cell r="E69">
            <v>0</v>
          </cell>
          <cell r="F69">
            <v>-94189582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2472877</v>
          </cell>
          <cell r="F80">
            <v>2472877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2472877</v>
          </cell>
          <cell r="F84">
            <v>2472877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87001485</v>
          </cell>
          <cell r="D87">
            <v>4715220</v>
          </cell>
          <cell r="F87">
            <v>91716705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89474362</v>
          </cell>
          <cell r="D90">
            <v>4715220</v>
          </cell>
          <cell r="F90">
            <v>94189582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89474362</v>
          </cell>
          <cell r="D97">
            <v>4715220</v>
          </cell>
          <cell r="F97">
            <v>94189582</v>
          </cell>
        </row>
        <row r="98">
          <cell r="C98">
            <v>90646778</v>
          </cell>
          <cell r="D98">
            <v>4715220</v>
          </cell>
          <cell r="E98">
            <v>0</v>
          </cell>
          <cell r="F98">
            <v>95361998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njt.hu/cgi_bin/njt_doc.cgi?docid=139876.24347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I34"/>
  <sheetViews>
    <sheetView view="pageBreakPreview" zoomScale="115" zoomScaleSheetLayoutView="115" workbookViewId="0">
      <selection activeCell="A2" sqref="A2"/>
    </sheetView>
  </sheetViews>
  <sheetFormatPr defaultRowHeight="15"/>
  <cols>
    <col min="1" max="1" width="85.5703125" customWidth="1"/>
    <col min="2" max="2" width="16.85546875" style="89" customWidth="1"/>
  </cols>
  <sheetData>
    <row r="1" spans="1:9">
      <c r="A1" s="167" t="s">
        <v>693</v>
      </c>
      <c r="B1" s="167"/>
    </row>
    <row r="2" spans="1:9" ht="15.75">
      <c r="A2" s="161" t="s">
        <v>718</v>
      </c>
    </row>
    <row r="3" spans="1:9" ht="18">
      <c r="A3" s="168" t="s">
        <v>679</v>
      </c>
      <c r="B3" s="168"/>
    </row>
    <row r="4" spans="1:9" ht="50.25" customHeight="1">
      <c r="A4" s="169" t="s">
        <v>412</v>
      </c>
      <c r="B4" s="169"/>
    </row>
    <row r="6" spans="1:9">
      <c r="B6" s="114"/>
      <c r="C6" s="4"/>
      <c r="D6" s="4"/>
      <c r="E6" s="4"/>
      <c r="F6" s="4"/>
      <c r="G6" s="4"/>
      <c r="H6" s="4"/>
      <c r="I6" s="4"/>
    </row>
    <row r="7" spans="1:9">
      <c r="A7" s="157" t="s">
        <v>633</v>
      </c>
      <c r="B7" s="92">
        <v>188732486</v>
      </c>
      <c r="C7" s="4"/>
      <c r="D7" s="4"/>
      <c r="E7" s="4"/>
      <c r="F7" s="4"/>
      <c r="G7" s="4"/>
      <c r="H7" s="4"/>
      <c r="I7" s="4"/>
    </row>
    <row r="8" spans="1:9">
      <c r="A8" s="157" t="s">
        <v>634</v>
      </c>
      <c r="B8" s="92">
        <v>38809380</v>
      </c>
      <c r="C8" s="4"/>
      <c r="D8" s="4"/>
      <c r="E8" s="4"/>
      <c r="F8" s="4"/>
      <c r="G8" s="4"/>
      <c r="H8" s="4"/>
      <c r="I8" s="4"/>
    </row>
    <row r="9" spans="1:9">
      <c r="A9" s="157" t="s">
        <v>635</v>
      </c>
      <c r="B9" s="92">
        <v>119841258</v>
      </c>
      <c r="C9" s="4"/>
      <c r="D9" s="4"/>
      <c r="E9" s="4"/>
      <c r="F9" s="4"/>
      <c r="G9" s="4"/>
      <c r="H9" s="4"/>
      <c r="I9" s="4"/>
    </row>
    <row r="10" spans="1:9">
      <c r="A10" s="157" t="s">
        <v>636</v>
      </c>
      <c r="B10" s="92">
        <v>3800000</v>
      </c>
      <c r="C10" s="4"/>
      <c r="D10" s="4"/>
      <c r="E10" s="4"/>
      <c r="F10" s="4"/>
      <c r="G10" s="4"/>
      <c r="H10" s="4"/>
      <c r="I10" s="4"/>
    </row>
    <row r="11" spans="1:9">
      <c r="A11" s="157" t="s">
        <v>637</v>
      </c>
      <c r="B11" s="92">
        <v>348536519</v>
      </c>
      <c r="C11" s="4"/>
      <c r="D11" s="4"/>
      <c r="E11" s="4"/>
      <c r="F11" s="4"/>
      <c r="G11" s="4"/>
      <c r="H11" s="4"/>
      <c r="I11" s="4"/>
    </row>
    <row r="12" spans="1:9">
      <c r="A12" s="157" t="s">
        <v>638</v>
      </c>
      <c r="B12" s="92">
        <v>46717572</v>
      </c>
      <c r="C12" s="4"/>
      <c r="D12" s="4"/>
      <c r="E12" s="4"/>
      <c r="F12" s="4"/>
      <c r="G12" s="4"/>
      <c r="H12" s="4"/>
      <c r="I12" s="4"/>
    </row>
    <row r="13" spans="1:9">
      <c r="A13" s="157" t="s">
        <v>639</v>
      </c>
      <c r="B13" s="92">
        <v>224128682</v>
      </c>
      <c r="C13" s="4"/>
      <c r="D13" s="4"/>
      <c r="E13" s="4"/>
      <c r="F13" s="4"/>
      <c r="G13" s="4"/>
      <c r="H13" s="4"/>
      <c r="I13" s="4"/>
    </row>
    <row r="14" spans="1:9">
      <c r="A14" s="157" t="s">
        <v>640</v>
      </c>
      <c r="B14" s="92">
        <v>2863012</v>
      </c>
      <c r="C14" s="4"/>
      <c r="D14" s="4"/>
      <c r="E14" s="4"/>
      <c r="F14" s="4"/>
      <c r="G14" s="4"/>
      <c r="H14" s="4"/>
      <c r="I14" s="4"/>
    </row>
    <row r="15" spans="1:9">
      <c r="A15" s="158" t="s">
        <v>632</v>
      </c>
      <c r="B15" s="92">
        <f>SUM(B7:B14)</f>
        <v>973428909</v>
      </c>
      <c r="C15" s="4"/>
      <c r="D15" s="4"/>
      <c r="E15" s="4"/>
      <c r="F15" s="4"/>
      <c r="G15" s="4"/>
      <c r="H15" s="4"/>
      <c r="I15" s="4"/>
    </row>
    <row r="16" spans="1:9">
      <c r="A16" s="158" t="s">
        <v>641</v>
      </c>
      <c r="B16" s="92">
        <v>166563208</v>
      </c>
      <c r="C16" s="4"/>
      <c r="D16" s="4"/>
      <c r="E16" s="4"/>
      <c r="F16" s="4"/>
      <c r="G16" s="4"/>
      <c r="H16" s="4"/>
      <c r="I16" s="4"/>
    </row>
    <row r="17" spans="1:9">
      <c r="A17" s="159" t="s">
        <v>410</v>
      </c>
      <c r="B17" s="160">
        <f>SUM(B15:B16)</f>
        <v>1139992117</v>
      </c>
      <c r="C17" s="4"/>
      <c r="D17" s="4"/>
      <c r="E17" s="4"/>
      <c r="F17" s="4"/>
      <c r="G17" s="4"/>
      <c r="H17" s="4"/>
      <c r="I17" s="4"/>
    </row>
    <row r="18" spans="1:9">
      <c r="A18" s="157" t="s">
        <v>643</v>
      </c>
      <c r="B18" s="92">
        <v>311649352</v>
      </c>
      <c r="C18" s="4"/>
      <c r="D18" s="4"/>
      <c r="E18" s="4"/>
      <c r="F18" s="4"/>
      <c r="G18" s="4"/>
      <c r="H18" s="4"/>
      <c r="I18" s="4"/>
    </row>
    <row r="19" spans="1:9">
      <c r="A19" s="157" t="s">
        <v>644</v>
      </c>
      <c r="B19" s="92">
        <v>346498487</v>
      </c>
      <c r="C19" s="4"/>
      <c r="D19" s="4"/>
      <c r="E19" s="4"/>
      <c r="F19" s="4"/>
      <c r="G19" s="4"/>
      <c r="H19" s="4"/>
      <c r="I19" s="4"/>
    </row>
    <row r="20" spans="1:9">
      <c r="A20" s="157" t="s">
        <v>645</v>
      </c>
      <c r="B20" s="92">
        <v>95500000</v>
      </c>
      <c r="C20" s="4"/>
      <c r="D20" s="4"/>
      <c r="E20" s="4"/>
      <c r="F20" s="4"/>
      <c r="G20" s="4"/>
      <c r="H20" s="4"/>
      <c r="I20" s="4"/>
    </row>
    <row r="21" spans="1:9">
      <c r="A21" s="157" t="s">
        <v>646</v>
      </c>
      <c r="B21" s="92">
        <v>61316855</v>
      </c>
      <c r="C21" s="4"/>
      <c r="D21" s="4"/>
      <c r="E21" s="4"/>
      <c r="F21" s="4"/>
      <c r="G21" s="4"/>
      <c r="H21" s="4"/>
      <c r="I21" s="4"/>
    </row>
    <row r="22" spans="1:9">
      <c r="A22" s="157" t="s">
        <v>647</v>
      </c>
      <c r="B22" s="92">
        <v>24749542</v>
      </c>
      <c r="C22" s="4"/>
      <c r="D22" s="4"/>
      <c r="E22" s="4"/>
      <c r="F22" s="4"/>
      <c r="G22" s="4"/>
      <c r="H22" s="4"/>
      <c r="I22" s="4"/>
    </row>
    <row r="23" spans="1:9">
      <c r="A23" s="157" t="s">
        <v>648</v>
      </c>
      <c r="B23" s="92"/>
      <c r="C23" s="4"/>
      <c r="D23" s="4"/>
      <c r="E23" s="4"/>
      <c r="F23" s="4"/>
      <c r="G23" s="4"/>
      <c r="H23" s="4"/>
      <c r="I23" s="4"/>
    </row>
    <row r="24" spans="1:9">
      <c r="A24" s="157" t="s">
        <v>649</v>
      </c>
      <c r="B24" s="92">
        <v>13575000</v>
      </c>
      <c r="C24" s="4"/>
      <c r="D24" s="4"/>
      <c r="E24" s="4"/>
      <c r="F24" s="4"/>
      <c r="G24" s="4"/>
      <c r="H24" s="4"/>
      <c r="I24" s="4"/>
    </row>
    <row r="25" spans="1:9">
      <c r="A25" s="158" t="s">
        <v>642</v>
      </c>
      <c r="B25" s="92">
        <f>SUM(B18:B24)</f>
        <v>853289236</v>
      </c>
      <c r="C25" s="4"/>
      <c r="D25" s="4"/>
      <c r="E25" s="4"/>
      <c r="F25" s="4"/>
      <c r="G25" s="4"/>
      <c r="H25" s="4"/>
      <c r="I25" s="4"/>
    </row>
    <row r="26" spans="1:9">
      <c r="A26" s="158" t="s">
        <v>650</v>
      </c>
      <c r="B26" s="92">
        <v>286702881</v>
      </c>
      <c r="C26" s="4"/>
      <c r="D26" s="4"/>
      <c r="E26" s="4"/>
      <c r="F26" s="4"/>
      <c r="G26" s="4"/>
      <c r="H26" s="4"/>
      <c r="I26" s="4"/>
    </row>
    <row r="27" spans="1:9">
      <c r="A27" s="159" t="s">
        <v>411</v>
      </c>
      <c r="B27" s="160">
        <f>SUM(B25:B26)</f>
        <v>1139992117</v>
      </c>
      <c r="C27" s="4"/>
      <c r="D27" s="4"/>
      <c r="E27" s="4"/>
      <c r="F27" s="4"/>
      <c r="G27" s="4"/>
      <c r="H27" s="4"/>
      <c r="I27" s="4"/>
    </row>
    <row r="28" spans="1:9">
      <c r="A28" s="4"/>
      <c r="B28" s="114"/>
      <c r="C28" s="4"/>
      <c r="D28" s="4"/>
      <c r="E28" s="4"/>
      <c r="F28" s="4"/>
      <c r="G28" s="4"/>
      <c r="H28" s="4"/>
      <c r="I28" s="4"/>
    </row>
    <row r="29" spans="1:9">
      <c r="A29" s="4"/>
      <c r="B29" s="114"/>
      <c r="C29" s="4"/>
      <c r="D29" s="4"/>
      <c r="E29" s="4"/>
      <c r="F29" s="4"/>
      <c r="G29" s="4"/>
      <c r="H29" s="4"/>
      <c r="I29" s="4"/>
    </row>
    <row r="30" spans="1:9">
      <c r="A30" s="4"/>
      <c r="B30" s="114"/>
      <c r="C30" s="4"/>
      <c r="D30" s="4"/>
      <c r="E30" s="4"/>
      <c r="F30" s="4"/>
      <c r="G30" s="4"/>
      <c r="H30" s="4"/>
      <c r="I30" s="4"/>
    </row>
    <row r="31" spans="1:9">
      <c r="A31" s="4"/>
      <c r="B31" s="114"/>
      <c r="C31" s="4"/>
      <c r="D31" s="4"/>
      <c r="E31" s="4"/>
      <c r="F31" s="4"/>
      <c r="G31" s="4"/>
      <c r="H31" s="4"/>
      <c r="I31" s="4"/>
    </row>
    <row r="32" spans="1:9">
      <c r="A32" s="4"/>
      <c r="B32" s="114"/>
      <c r="C32" s="4"/>
      <c r="D32" s="4"/>
      <c r="E32" s="4"/>
      <c r="F32" s="4"/>
      <c r="G32" s="4"/>
      <c r="H32" s="4"/>
      <c r="I32" s="4"/>
    </row>
    <row r="33" spans="1:9">
      <c r="A33" s="4"/>
      <c r="B33" s="114"/>
      <c r="C33" s="4"/>
      <c r="D33" s="4"/>
      <c r="E33" s="4"/>
      <c r="F33" s="4"/>
      <c r="G33" s="4"/>
      <c r="H33" s="4"/>
      <c r="I33" s="4"/>
    </row>
    <row r="34" spans="1:9">
      <c r="A34" s="4"/>
      <c r="B34" s="114"/>
      <c r="C34" s="4"/>
      <c r="D34" s="4"/>
      <c r="E34" s="4"/>
      <c r="F34" s="4"/>
      <c r="G34" s="4"/>
      <c r="H34" s="4"/>
      <c r="I34" s="4"/>
    </row>
  </sheetData>
  <mergeCells count="3">
    <mergeCell ref="A1:B1"/>
    <mergeCell ref="A3:B3"/>
    <mergeCell ref="A4:B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view="pageBreakPreview" zoomScaleSheetLayoutView="100" workbookViewId="0">
      <selection activeCell="A2" sqref="A2"/>
    </sheetView>
  </sheetViews>
  <sheetFormatPr defaultRowHeight="15"/>
  <cols>
    <col min="1" max="1" width="65.140625" style="145" customWidth="1"/>
    <col min="3" max="3" width="17.28515625" style="89" customWidth="1"/>
    <col min="4" max="4" width="15.140625" style="89" customWidth="1"/>
    <col min="5" max="5" width="12.7109375" style="89" customWidth="1"/>
    <col min="6" max="6" width="20.5703125" style="90" customWidth="1"/>
  </cols>
  <sheetData>
    <row r="1" spans="1:6" ht="15.75">
      <c r="A1" s="174" t="s">
        <v>694</v>
      </c>
      <c r="B1" s="174"/>
      <c r="C1" s="174"/>
      <c r="D1" s="174"/>
      <c r="E1" s="174"/>
      <c r="F1" s="174"/>
    </row>
    <row r="2" spans="1:6" ht="15.75">
      <c r="A2" s="161" t="s">
        <v>718</v>
      </c>
    </row>
    <row r="3" spans="1:6" ht="21" customHeight="1">
      <c r="A3" s="170" t="s">
        <v>679</v>
      </c>
      <c r="B3" s="171"/>
      <c r="C3" s="171"/>
      <c r="D3" s="171"/>
      <c r="E3" s="171"/>
      <c r="F3" s="172"/>
    </row>
    <row r="4" spans="1:6" ht="18.75" customHeight="1">
      <c r="A4" s="173" t="s">
        <v>678</v>
      </c>
      <c r="B4" s="171"/>
      <c r="C4" s="171"/>
      <c r="D4" s="171"/>
      <c r="E4" s="171"/>
      <c r="F4" s="172"/>
    </row>
    <row r="5" spans="1:6" ht="18">
      <c r="A5" s="127"/>
    </row>
    <row r="6" spans="1:6">
      <c r="A6" s="128" t="s">
        <v>597</v>
      </c>
    </row>
    <row r="7" spans="1:6" ht="60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0" t="s">
        <v>611</v>
      </c>
    </row>
    <row r="8" spans="1:6">
      <c r="A8" s="130" t="s">
        <v>653</v>
      </c>
      <c r="B8" s="27" t="s">
        <v>654</v>
      </c>
      <c r="C8" s="92">
        <v>28754236</v>
      </c>
      <c r="D8" s="92"/>
      <c r="E8" s="92"/>
      <c r="F8" s="93">
        <f>SUM(C8:E8)</f>
        <v>28754236</v>
      </c>
    </row>
    <row r="9" spans="1:6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>
      <c r="A13" s="130" t="s">
        <v>663</v>
      </c>
      <c r="B13" s="28" t="s">
        <v>664</v>
      </c>
      <c r="C13" s="92"/>
      <c r="D13" s="92"/>
      <c r="E13" s="92"/>
      <c r="F13" s="93">
        <f t="shared" si="0"/>
        <v>0</v>
      </c>
    </row>
    <row r="14" spans="1:6">
      <c r="A14" s="130" t="s">
        <v>665</v>
      </c>
      <c r="B14" s="28" t="s">
        <v>666</v>
      </c>
      <c r="C14" s="92"/>
      <c r="D14" s="92">
        <v>1112000</v>
      </c>
      <c r="E14" s="92"/>
      <c r="F14" s="93">
        <f t="shared" si="0"/>
        <v>1112000</v>
      </c>
    </row>
    <row r="15" spans="1:6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>
      <c r="A16" s="131" t="s">
        <v>669</v>
      </c>
      <c r="B16" s="28" t="s">
        <v>670</v>
      </c>
      <c r="C16" s="92">
        <v>88000</v>
      </c>
      <c r="D16" s="92"/>
      <c r="E16" s="92"/>
      <c r="F16" s="93">
        <f t="shared" si="0"/>
        <v>88000</v>
      </c>
    </row>
    <row r="17" spans="1:6">
      <c r="A17" s="131" t="s">
        <v>671</v>
      </c>
      <c r="B17" s="28" t="s">
        <v>672</v>
      </c>
      <c r="C17" s="92">
        <v>728320</v>
      </c>
      <c r="D17" s="92"/>
      <c r="E17" s="92"/>
      <c r="F17" s="93">
        <f t="shared" si="0"/>
        <v>728320</v>
      </c>
    </row>
    <row r="18" spans="1:6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>
      <c r="A20" s="131" t="s">
        <v>341</v>
      </c>
      <c r="B20" s="28" t="s">
        <v>2</v>
      </c>
      <c r="C20" s="92">
        <v>1854502</v>
      </c>
      <c r="D20" s="92"/>
      <c r="E20" s="92"/>
      <c r="F20" s="93">
        <f t="shared" si="0"/>
        <v>1854502</v>
      </c>
    </row>
    <row r="21" spans="1:6">
      <c r="A21" s="132" t="s">
        <v>279</v>
      </c>
      <c r="B21" s="29" t="s">
        <v>3</v>
      </c>
      <c r="C21" s="92">
        <f>SUM(C8:C20)</f>
        <v>31425058</v>
      </c>
      <c r="D21" s="92">
        <f>SUM(D8:D20)</f>
        <v>1112000</v>
      </c>
      <c r="E21" s="92">
        <f>SUM(E8:E20)</f>
        <v>0</v>
      </c>
      <c r="F21" s="93">
        <f t="shared" si="0"/>
        <v>32537058</v>
      </c>
    </row>
    <row r="22" spans="1:6">
      <c r="A22" s="131" t="s">
        <v>4</v>
      </c>
      <c r="B22" s="28" t="s">
        <v>5</v>
      </c>
      <c r="C22" s="92">
        <v>13918435</v>
      </c>
      <c r="D22" s="92"/>
      <c r="E22" s="92"/>
      <c r="F22" s="93">
        <f t="shared" si="0"/>
        <v>13918435</v>
      </c>
    </row>
    <row r="23" spans="1:6" ht="30">
      <c r="A23" s="131" t="s">
        <v>6</v>
      </c>
      <c r="B23" s="28" t="s">
        <v>7</v>
      </c>
      <c r="C23" s="92">
        <v>520000</v>
      </c>
      <c r="D23" s="92"/>
      <c r="E23" s="92"/>
      <c r="F23" s="93">
        <f t="shared" si="0"/>
        <v>520000</v>
      </c>
    </row>
    <row r="24" spans="1:6">
      <c r="A24" s="131" t="s">
        <v>8</v>
      </c>
      <c r="B24" s="28" t="s">
        <v>9</v>
      </c>
      <c r="C24" s="92">
        <v>1000000</v>
      </c>
      <c r="D24" s="92"/>
      <c r="E24" s="92"/>
      <c r="F24" s="93">
        <f t="shared" si="0"/>
        <v>1000000</v>
      </c>
    </row>
    <row r="25" spans="1:6">
      <c r="A25" s="133" t="s">
        <v>280</v>
      </c>
      <c r="B25" s="29" t="s">
        <v>10</v>
      </c>
      <c r="C25" s="92">
        <f>SUM(C22:C24)</f>
        <v>15438435</v>
      </c>
      <c r="D25" s="92">
        <f>SUM(D22:D24)</f>
        <v>0</v>
      </c>
      <c r="E25" s="92">
        <f>SUM(E22:E24)</f>
        <v>0</v>
      </c>
      <c r="F25" s="93">
        <f t="shared" si="0"/>
        <v>15438435</v>
      </c>
    </row>
    <row r="26" spans="1:6">
      <c r="A26" s="134" t="s">
        <v>371</v>
      </c>
      <c r="B26" s="41" t="s">
        <v>11</v>
      </c>
      <c r="C26" s="92">
        <f>C25+C21</f>
        <v>46863493</v>
      </c>
      <c r="D26" s="92">
        <f>D25+D21</f>
        <v>1112000</v>
      </c>
      <c r="E26" s="92">
        <f>E25+E21</f>
        <v>0</v>
      </c>
      <c r="F26" s="93">
        <f t="shared" si="0"/>
        <v>47975493</v>
      </c>
    </row>
    <row r="27" spans="1:6" ht="30">
      <c r="A27" s="135" t="s">
        <v>342</v>
      </c>
      <c r="B27" s="41" t="s">
        <v>12</v>
      </c>
      <c r="C27" s="92">
        <v>8803504</v>
      </c>
      <c r="D27" s="92">
        <v>397000</v>
      </c>
      <c r="E27" s="92"/>
      <c r="F27" s="93">
        <f t="shared" si="0"/>
        <v>9200504</v>
      </c>
    </row>
    <row r="28" spans="1:6">
      <c r="A28" s="131" t="s">
        <v>13</v>
      </c>
      <c r="B28" s="28" t="s">
        <v>14</v>
      </c>
      <c r="C28" s="92">
        <v>294000</v>
      </c>
      <c r="D28" s="92"/>
      <c r="E28" s="92"/>
      <c r="F28" s="92">
        <f>SUM(C28:E28)</f>
        <v>294000</v>
      </c>
    </row>
    <row r="29" spans="1:6">
      <c r="A29" s="131" t="s">
        <v>15</v>
      </c>
      <c r="B29" s="28" t="s">
        <v>16</v>
      </c>
      <c r="C29" s="92">
        <v>4882000</v>
      </c>
      <c r="D29" s="92"/>
      <c r="E29" s="92"/>
      <c r="F29" s="92">
        <f t="shared" ref="F29:F52" si="1">SUM(C29:E29)</f>
        <v>4882000</v>
      </c>
    </row>
    <row r="30" spans="1:6">
      <c r="A30" s="131" t="s">
        <v>17</v>
      </c>
      <c r="B30" s="28" t="s">
        <v>18</v>
      </c>
      <c r="C30" s="92">
        <v>575000</v>
      </c>
      <c r="D30" s="92"/>
      <c r="E30" s="92"/>
      <c r="F30" s="92">
        <f t="shared" si="1"/>
        <v>575000</v>
      </c>
    </row>
    <row r="31" spans="1:6">
      <c r="A31" s="133" t="s">
        <v>281</v>
      </c>
      <c r="B31" s="29" t="s">
        <v>19</v>
      </c>
      <c r="C31" s="92">
        <f>SUM(C28:C30)</f>
        <v>5751000</v>
      </c>
      <c r="D31" s="92">
        <f>SUM(D28:D30)</f>
        <v>0</v>
      </c>
      <c r="E31" s="92"/>
      <c r="F31" s="92">
        <f t="shared" si="1"/>
        <v>5751000</v>
      </c>
    </row>
    <row r="32" spans="1:6">
      <c r="A32" s="131" t="s">
        <v>20</v>
      </c>
      <c r="B32" s="28" t="s">
        <v>21</v>
      </c>
      <c r="C32" s="92">
        <v>370000</v>
      </c>
      <c r="D32" s="92"/>
      <c r="E32" s="92"/>
      <c r="F32" s="92">
        <f t="shared" si="1"/>
        <v>370000</v>
      </c>
    </row>
    <row r="33" spans="1:6">
      <c r="A33" s="131" t="s">
        <v>22</v>
      </c>
      <c r="B33" s="28" t="s">
        <v>23</v>
      </c>
      <c r="C33" s="92">
        <v>500000</v>
      </c>
      <c r="D33" s="92"/>
      <c r="E33" s="92"/>
      <c r="F33" s="92">
        <f t="shared" si="1"/>
        <v>500000</v>
      </c>
    </row>
    <row r="34" spans="1:6" ht="15" customHeight="1">
      <c r="A34" s="133" t="s">
        <v>372</v>
      </c>
      <c r="B34" s="29" t="s">
        <v>24</v>
      </c>
      <c r="C34" s="92">
        <f>SUM(C32:C33)</f>
        <v>870000</v>
      </c>
      <c r="D34" s="92">
        <f>SUM(D32:D33)</f>
        <v>0</v>
      </c>
      <c r="E34" s="92"/>
      <c r="F34" s="92">
        <f t="shared" si="1"/>
        <v>870000</v>
      </c>
    </row>
    <row r="35" spans="1:6">
      <c r="A35" s="131" t="s">
        <v>25</v>
      </c>
      <c r="B35" s="28" t="s">
        <v>26</v>
      </c>
      <c r="C35" s="92">
        <v>9524000</v>
      </c>
      <c r="D35" s="92"/>
      <c r="E35" s="92"/>
      <c r="F35" s="92">
        <f t="shared" si="1"/>
        <v>9524000</v>
      </c>
    </row>
    <row r="36" spans="1:6">
      <c r="A36" s="131" t="s">
        <v>27</v>
      </c>
      <c r="B36" s="28" t="s">
        <v>28</v>
      </c>
      <c r="C36" s="92"/>
      <c r="D36" s="92"/>
      <c r="E36" s="92"/>
      <c r="F36" s="92">
        <f t="shared" si="1"/>
        <v>0</v>
      </c>
    </row>
    <row r="37" spans="1:6">
      <c r="A37" s="131" t="s">
        <v>343</v>
      </c>
      <c r="B37" s="28" t="s">
        <v>29</v>
      </c>
      <c r="C37" s="92">
        <v>280000</v>
      </c>
      <c r="D37" s="92"/>
      <c r="E37" s="92"/>
      <c r="F37" s="92">
        <f t="shared" si="1"/>
        <v>280000</v>
      </c>
    </row>
    <row r="38" spans="1:6">
      <c r="A38" s="131" t="s">
        <v>30</v>
      </c>
      <c r="B38" s="28" t="s">
        <v>31</v>
      </c>
      <c r="C38" s="92">
        <v>18628741</v>
      </c>
      <c r="D38" s="92"/>
      <c r="E38" s="92"/>
      <c r="F38" s="92">
        <f t="shared" si="1"/>
        <v>18628741</v>
      </c>
    </row>
    <row r="39" spans="1:6">
      <c r="A39" s="136" t="s">
        <v>344</v>
      </c>
      <c r="B39" s="28" t="s">
        <v>32</v>
      </c>
      <c r="C39" s="92"/>
      <c r="D39" s="92"/>
      <c r="E39" s="92"/>
      <c r="F39" s="92">
        <f t="shared" si="1"/>
        <v>0</v>
      </c>
    </row>
    <row r="40" spans="1:6">
      <c r="A40" s="131" t="s">
        <v>33</v>
      </c>
      <c r="B40" s="28" t="s">
        <v>34</v>
      </c>
      <c r="C40" s="92">
        <v>2710000</v>
      </c>
      <c r="D40" s="92"/>
      <c r="E40" s="92"/>
      <c r="F40" s="92">
        <f t="shared" si="1"/>
        <v>2710000</v>
      </c>
    </row>
    <row r="41" spans="1:6">
      <c r="A41" s="131" t="s">
        <v>345</v>
      </c>
      <c r="B41" s="28" t="s">
        <v>35</v>
      </c>
      <c r="C41" s="92">
        <v>6031000</v>
      </c>
      <c r="D41" s="92"/>
      <c r="E41" s="92"/>
      <c r="F41" s="92">
        <f t="shared" si="1"/>
        <v>6031000</v>
      </c>
    </row>
    <row r="42" spans="1:6">
      <c r="A42" s="133" t="s">
        <v>282</v>
      </c>
      <c r="B42" s="29" t="s">
        <v>36</v>
      </c>
      <c r="C42" s="92">
        <f>SUM(C35:C41)</f>
        <v>37173741</v>
      </c>
      <c r="D42" s="92">
        <f>SUM(D35:D41)</f>
        <v>0</v>
      </c>
      <c r="E42" s="92"/>
      <c r="F42" s="92">
        <f t="shared" si="1"/>
        <v>37173741</v>
      </c>
    </row>
    <row r="43" spans="1:6">
      <c r="A43" s="131" t="s">
        <v>37</v>
      </c>
      <c r="B43" s="28" t="s">
        <v>38</v>
      </c>
      <c r="C43" s="92">
        <v>512000</v>
      </c>
      <c r="D43" s="92"/>
      <c r="E43" s="92"/>
      <c r="F43" s="92">
        <f t="shared" si="1"/>
        <v>512000</v>
      </c>
    </row>
    <row r="44" spans="1:6">
      <c r="A44" s="131" t="s">
        <v>39</v>
      </c>
      <c r="B44" s="28" t="s">
        <v>40</v>
      </c>
      <c r="C44" s="92">
        <v>390000</v>
      </c>
      <c r="D44" s="92"/>
      <c r="E44" s="92"/>
      <c r="F44" s="92">
        <f t="shared" si="1"/>
        <v>390000</v>
      </c>
    </row>
    <row r="45" spans="1:6">
      <c r="A45" s="133" t="s">
        <v>283</v>
      </c>
      <c r="B45" s="29" t="s">
        <v>41</v>
      </c>
      <c r="C45" s="92">
        <f>SUM(C43:C44)</f>
        <v>902000</v>
      </c>
      <c r="D45" s="92">
        <f>SUM(D43:D44)</f>
        <v>0</v>
      </c>
      <c r="E45" s="92"/>
      <c r="F45" s="92">
        <f t="shared" si="1"/>
        <v>902000</v>
      </c>
    </row>
    <row r="46" spans="1:6">
      <c r="A46" s="131" t="s">
        <v>42</v>
      </c>
      <c r="B46" s="28" t="s">
        <v>43</v>
      </c>
      <c r="C46" s="92">
        <v>7951259</v>
      </c>
      <c r="D46" s="92"/>
      <c r="E46" s="92"/>
      <c r="F46" s="92">
        <f t="shared" si="1"/>
        <v>7951259</v>
      </c>
    </row>
    <row r="47" spans="1:6">
      <c r="A47" s="131" t="s">
        <v>44</v>
      </c>
      <c r="B47" s="28" t="s">
        <v>45</v>
      </c>
      <c r="C47" s="92">
        <v>8211000</v>
      </c>
      <c r="D47" s="92"/>
      <c r="E47" s="92"/>
      <c r="F47" s="92">
        <f t="shared" si="1"/>
        <v>8211000</v>
      </c>
    </row>
    <row r="48" spans="1:6">
      <c r="A48" s="131" t="s">
        <v>346</v>
      </c>
      <c r="B48" s="28" t="s">
        <v>46</v>
      </c>
      <c r="C48" s="92"/>
      <c r="D48" s="92"/>
      <c r="E48" s="92"/>
      <c r="F48" s="92">
        <f t="shared" si="1"/>
        <v>0</v>
      </c>
    </row>
    <row r="49" spans="1:6">
      <c r="A49" s="131" t="s">
        <v>347</v>
      </c>
      <c r="B49" s="28" t="s">
        <v>47</v>
      </c>
      <c r="C49" s="92"/>
      <c r="D49" s="92"/>
      <c r="E49" s="92"/>
      <c r="F49" s="92">
        <f t="shared" si="1"/>
        <v>0</v>
      </c>
    </row>
    <row r="50" spans="1:6">
      <c r="A50" s="131" t="s">
        <v>48</v>
      </c>
      <c r="B50" s="28" t="s">
        <v>49</v>
      </c>
      <c r="C50" s="92">
        <v>3206439</v>
      </c>
      <c r="D50" s="92"/>
      <c r="E50" s="92"/>
      <c r="F50" s="92">
        <f t="shared" si="1"/>
        <v>3206439</v>
      </c>
    </row>
    <row r="51" spans="1:6">
      <c r="A51" s="133" t="s">
        <v>284</v>
      </c>
      <c r="B51" s="29" t="s">
        <v>50</v>
      </c>
      <c r="C51" s="92">
        <f>SUM(C46:C50)</f>
        <v>19368698</v>
      </c>
      <c r="D51" s="92">
        <f>SUM(D46:D50)</f>
        <v>0</v>
      </c>
      <c r="E51" s="92"/>
      <c r="F51" s="92">
        <f t="shared" si="1"/>
        <v>19368698</v>
      </c>
    </row>
    <row r="52" spans="1:6">
      <c r="A52" s="135" t="s">
        <v>285</v>
      </c>
      <c r="B52" s="41" t="s">
        <v>51</v>
      </c>
      <c r="C52" s="92">
        <f>C31+C34+C42+C45+C51</f>
        <v>64065439</v>
      </c>
      <c r="D52" s="92">
        <f>D31+D34+D42+D45+D51</f>
        <v>0</v>
      </c>
      <c r="E52" s="92"/>
      <c r="F52" s="92">
        <f t="shared" si="1"/>
        <v>64065439</v>
      </c>
    </row>
    <row r="53" spans="1:6">
      <c r="A53" s="137" t="s">
        <v>52</v>
      </c>
      <c r="B53" s="28" t="s">
        <v>53</v>
      </c>
      <c r="C53" s="92"/>
      <c r="D53" s="92"/>
      <c r="E53" s="92"/>
      <c r="F53" s="92">
        <f t="shared" ref="F53:F72" si="2">SUM(C53:E53)</f>
        <v>0</v>
      </c>
    </row>
    <row r="54" spans="1:6">
      <c r="A54" s="137" t="s">
        <v>286</v>
      </c>
      <c r="B54" s="28" t="s">
        <v>54</v>
      </c>
      <c r="C54" s="92">
        <v>5800</v>
      </c>
      <c r="D54" s="92"/>
      <c r="E54" s="92"/>
      <c r="F54" s="92">
        <f t="shared" si="2"/>
        <v>5800</v>
      </c>
    </row>
    <row r="55" spans="1:6">
      <c r="A55" s="138" t="s">
        <v>348</v>
      </c>
      <c r="B55" s="28" t="s">
        <v>55</v>
      </c>
      <c r="C55" s="92"/>
      <c r="D55" s="92"/>
      <c r="E55" s="92"/>
      <c r="F55" s="92">
        <f t="shared" si="2"/>
        <v>0</v>
      </c>
    </row>
    <row r="56" spans="1:6">
      <c r="A56" s="138" t="s">
        <v>349</v>
      </c>
      <c r="B56" s="28" t="s">
        <v>56</v>
      </c>
      <c r="C56" s="92"/>
      <c r="D56" s="92"/>
      <c r="E56" s="92"/>
      <c r="F56" s="92">
        <f t="shared" si="2"/>
        <v>0</v>
      </c>
    </row>
    <row r="57" spans="1:6">
      <c r="A57" s="138" t="s">
        <v>350</v>
      </c>
      <c r="B57" s="28" t="s">
        <v>57</v>
      </c>
      <c r="C57" s="92"/>
      <c r="D57" s="92"/>
      <c r="E57" s="92"/>
      <c r="F57" s="92">
        <f t="shared" si="2"/>
        <v>0</v>
      </c>
    </row>
    <row r="58" spans="1:6">
      <c r="A58" s="137" t="s">
        <v>351</v>
      </c>
      <c r="B58" s="28" t="s">
        <v>58</v>
      </c>
      <c r="C58" s="92"/>
      <c r="D58" s="92"/>
      <c r="E58" s="92"/>
      <c r="F58" s="92">
        <f t="shared" si="2"/>
        <v>0</v>
      </c>
    </row>
    <row r="59" spans="1:6">
      <c r="A59" s="137" t="s">
        <v>352</v>
      </c>
      <c r="B59" s="28" t="s">
        <v>59</v>
      </c>
      <c r="C59" s="92"/>
      <c r="D59" s="92"/>
      <c r="E59" s="92"/>
      <c r="F59" s="92">
        <f t="shared" si="2"/>
        <v>0</v>
      </c>
    </row>
    <row r="60" spans="1:6">
      <c r="A60" s="137" t="s">
        <v>353</v>
      </c>
      <c r="B60" s="28" t="s">
        <v>60</v>
      </c>
      <c r="C60" s="92">
        <v>2994200</v>
      </c>
      <c r="D60" s="92">
        <v>800000</v>
      </c>
      <c r="E60" s="92"/>
      <c r="F60" s="92">
        <f t="shared" si="2"/>
        <v>3794200</v>
      </c>
    </row>
    <row r="61" spans="1:6">
      <c r="A61" s="139" t="s">
        <v>315</v>
      </c>
      <c r="B61" s="41" t="s">
        <v>61</v>
      </c>
      <c r="C61" s="92">
        <f>SUM(C53:C60)</f>
        <v>3000000</v>
      </c>
      <c r="D61" s="92">
        <f>SUM(D53:D60)</f>
        <v>800000</v>
      </c>
      <c r="E61" s="92">
        <f>SUM(E53:E60)</f>
        <v>0</v>
      </c>
      <c r="F61" s="92">
        <f t="shared" si="2"/>
        <v>3800000</v>
      </c>
    </row>
    <row r="62" spans="1:6">
      <c r="A62" s="140" t="s">
        <v>354</v>
      </c>
      <c r="B62" s="28" t="s">
        <v>62</v>
      </c>
      <c r="C62" s="92"/>
      <c r="D62" s="92"/>
      <c r="E62" s="92"/>
      <c r="F62" s="92">
        <f t="shared" si="2"/>
        <v>0</v>
      </c>
    </row>
    <row r="63" spans="1:6">
      <c r="A63" s="140" t="s">
        <v>63</v>
      </c>
      <c r="B63" s="28" t="s">
        <v>64</v>
      </c>
      <c r="C63" s="92">
        <v>386301</v>
      </c>
      <c r="D63" s="92"/>
      <c r="E63" s="92"/>
      <c r="F63" s="92">
        <f t="shared" si="2"/>
        <v>386301</v>
      </c>
    </row>
    <row r="64" spans="1:6" ht="30">
      <c r="A64" s="140" t="s">
        <v>65</v>
      </c>
      <c r="B64" s="28" t="s">
        <v>66</v>
      </c>
      <c r="C64" s="92"/>
      <c r="D64" s="92"/>
      <c r="E64" s="92"/>
      <c r="F64" s="92">
        <f t="shared" si="2"/>
        <v>0</v>
      </c>
    </row>
    <row r="65" spans="1:6" ht="30">
      <c r="A65" s="140" t="s">
        <v>316</v>
      </c>
      <c r="B65" s="28" t="s">
        <v>67</v>
      </c>
      <c r="C65" s="92"/>
      <c r="D65" s="92"/>
      <c r="E65" s="92"/>
      <c r="F65" s="92">
        <f t="shared" si="2"/>
        <v>0</v>
      </c>
    </row>
    <row r="66" spans="1:6" ht="30">
      <c r="A66" s="140" t="s">
        <v>355</v>
      </c>
      <c r="B66" s="28" t="s">
        <v>68</v>
      </c>
      <c r="C66" s="92"/>
      <c r="D66" s="92"/>
      <c r="E66" s="92"/>
      <c r="F66" s="92">
        <f t="shared" si="2"/>
        <v>0</v>
      </c>
    </row>
    <row r="67" spans="1:6">
      <c r="A67" s="140" t="s">
        <v>318</v>
      </c>
      <c r="B67" s="28" t="s">
        <v>69</v>
      </c>
      <c r="C67" s="92">
        <v>122826541</v>
      </c>
      <c r="D67" s="92"/>
      <c r="E67" s="92"/>
      <c r="F67" s="92">
        <f t="shared" si="2"/>
        <v>122826541</v>
      </c>
    </row>
    <row r="68" spans="1:6" ht="30">
      <c r="A68" s="140" t="s">
        <v>356</v>
      </c>
      <c r="B68" s="28" t="s">
        <v>70</v>
      </c>
      <c r="C68" s="92"/>
      <c r="D68" s="92"/>
      <c r="E68" s="92"/>
      <c r="F68" s="92">
        <f t="shared" si="2"/>
        <v>0</v>
      </c>
    </row>
    <row r="69" spans="1:6" ht="30">
      <c r="A69" s="140" t="s">
        <v>357</v>
      </c>
      <c r="B69" s="28" t="s">
        <v>71</v>
      </c>
      <c r="C69" s="92"/>
      <c r="D69" s="92"/>
      <c r="E69" s="92"/>
      <c r="F69" s="92">
        <f t="shared" si="2"/>
        <v>0</v>
      </c>
    </row>
    <row r="70" spans="1:6">
      <c r="A70" s="140" t="s">
        <v>72</v>
      </c>
      <c r="B70" s="28" t="s">
        <v>73</v>
      </c>
      <c r="C70" s="92"/>
      <c r="D70" s="92"/>
      <c r="E70" s="92"/>
      <c r="F70" s="92">
        <f t="shared" si="2"/>
        <v>0</v>
      </c>
    </row>
    <row r="71" spans="1:6">
      <c r="A71" s="140" t="s">
        <v>74</v>
      </c>
      <c r="B71" s="28" t="s">
        <v>75</v>
      </c>
      <c r="C71" s="92"/>
      <c r="D71" s="92"/>
      <c r="E71" s="92"/>
      <c r="F71" s="92">
        <f t="shared" si="2"/>
        <v>0</v>
      </c>
    </row>
    <row r="72" spans="1:6">
      <c r="A72" s="140" t="s">
        <v>358</v>
      </c>
      <c r="B72" s="28" t="s">
        <v>76</v>
      </c>
      <c r="C72" s="92">
        <v>1493495</v>
      </c>
      <c r="D72" s="92"/>
      <c r="E72" s="92"/>
      <c r="F72" s="92">
        <f t="shared" si="2"/>
        <v>1493495</v>
      </c>
    </row>
    <row r="73" spans="1:6">
      <c r="A73" s="140" t="s">
        <v>566</v>
      </c>
      <c r="B73" s="28" t="s">
        <v>77</v>
      </c>
      <c r="C73" s="92"/>
      <c r="D73" s="92"/>
      <c r="E73" s="92"/>
      <c r="F73" s="92">
        <f t="shared" ref="F73:F124" si="3">SUM(C73:E73)</f>
        <v>0</v>
      </c>
    </row>
    <row r="74" spans="1:6">
      <c r="A74" s="140" t="s">
        <v>567</v>
      </c>
      <c r="B74" s="28" t="s">
        <v>77</v>
      </c>
      <c r="C74" s="92">
        <v>223830182</v>
      </c>
      <c r="D74" s="92"/>
      <c r="E74" s="92"/>
      <c r="F74" s="92">
        <f t="shared" si="3"/>
        <v>223830182</v>
      </c>
    </row>
    <row r="75" spans="1:6">
      <c r="A75" s="139" t="s">
        <v>321</v>
      </c>
      <c r="B75" s="41" t="s">
        <v>78</v>
      </c>
      <c r="C75" s="92">
        <f>SUM(C62:C74)</f>
        <v>348536519</v>
      </c>
      <c r="D75" s="92">
        <f>SUM(D62:D74)</f>
        <v>0</v>
      </c>
      <c r="E75" s="92">
        <f>SUM(E62:E74)</f>
        <v>0</v>
      </c>
      <c r="F75" s="92">
        <f t="shared" si="3"/>
        <v>348536519</v>
      </c>
    </row>
    <row r="76" spans="1:6" ht="15.75">
      <c r="A76" s="141" t="s">
        <v>511</v>
      </c>
      <c r="B76" s="41"/>
      <c r="C76" s="92">
        <f>C75+C61+C52+C27+C26</f>
        <v>471268955</v>
      </c>
      <c r="D76" s="92">
        <f>D75+D61+D52+D27+D26</f>
        <v>2309000</v>
      </c>
      <c r="E76" s="92">
        <f>E75+E61+E52+E27+E26</f>
        <v>0</v>
      </c>
      <c r="F76" s="92">
        <f t="shared" si="3"/>
        <v>473577955</v>
      </c>
    </row>
    <row r="77" spans="1:6">
      <c r="A77" s="131" t="s">
        <v>79</v>
      </c>
      <c r="B77" s="28" t="s">
        <v>80</v>
      </c>
      <c r="C77" s="92">
        <v>2489291</v>
      </c>
      <c r="D77" s="92"/>
      <c r="E77" s="92"/>
      <c r="F77" s="92">
        <f t="shared" si="3"/>
        <v>2489291</v>
      </c>
    </row>
    <row r="78" spans="1:6">
      <c r="A78" s="131" t="s">
        <v>359</v>
      </c>
      <c r="B78" s="28" t="s">
        <v>81</v>
      </c>
      <c r="C78" s="92">
        <v>8004712</v>
      </c>
      <c r="D78" s="92"/>
      <c r="E78" s="92"/>
      <c r="F78" s="92">
        <f t="shared" si="3"/>
        <v>8004712</v>
      </c>
    </row>
    <row r="79" spans="1:6">
      <c r="A79" s="131" t="s">
        <v>82</v>
      </c>
      <c r="B79" s="28" t="s">
        <v>83</v>
      </c>
      <c r="C79" s="92"/>
      <c r="D79" s="92"/>
      <c r="E79" s="92"/>
      <c r="F79" s="92">
        <f t="shared" si="3"/>
        <v>0</v>
      </c>
    </row>
    <row r="80" spans="1:6">
      <c r="A80" s="131" t="s">
        <v>84</v>
      </c>
      <c r="B80" s="28" t="s">
        <v>85</v>
      </c>
      <c r="C80" s="92">
        <v>28507692</v>
      </c>
      <c r="D80" s="92"/>
      <c r="E80" s="92"/>
      <c r="F80" s="92">
        <f t="shared" si="3"/>
        <v>28507692</v>
      </c>
    </row>
    <row r="81" spans="1:6">
      <c r="A81" s="131" t="s">
        <v>86</v>
      </c>
      <c r="B81" s="28" t="s">
        <v>87</v>
      </c>
      <c r="C81" s="92"/>
      <c r="D81" s="92"/>
      <c r="E81" s="92"/>
      <c r="F81" s="92">
        <f t="shared" si="3"/>
        <v>0</v>
      </c>
    </row>
    <row r="82" spans="1:6">
      <c r="A82" s="131" t="s">
        <v>88</v>
      </c>
      <c r="B82" s="28" t="s">
        <v>89</v>
      </c>
      <c r="C82" s="92"/>
      <c r="D82" s="92"/>
      <c r="E82" s="92"/>
      <c r="F82" s="92">
        <f t="shared" si="3"/>
        <v>0</v>
      </c>
    </row>
    <row r="83" spans="1:6">
      <c r="A83" s="131" t="s">
        <v>90</v>
      </c>
      <c r="B83" s="28" t="s">
        <v>91</v>
      </c>
      <c r="C83" s="92">
        <v>7678877</v>
      </c>
      <c r="D83" s="92"/>
      <c r="E83" s="92"/>
      <c r="F83" s="92">
        <f t="shared" si="3"/>
        <v>7678877</v>
      </c>
    </row>
    <row r="84" spans="1:6">
      <c r="A84" s="135" t="s">
        <v>323</v>
      </c>
      <c r="B84" s="41" t="s">
        <v>92</v>
      </c>
      <c r="C84" s="92">
        <f>SUM(C77:C83)</f>
        <v>46680572</v>
      </c>
      <c r="D84" s="92">
        <f>SUM(D77:D83)</f>
        <v>0</v>
      </c>
      <c r="E84" s="92">
        <f>SUM(E77:E83)</f>
        <v>0</v>
      </c>
      <c r="F84" s="92">
        <f t="shared" si="3"/>
        <v>46680572</v>
      </c>
    </row>
    <row r="85" spans="1:6">
      <c r="A85" s="137" t="s">
        <v>93</v>
      </c>
      <c r="B85" s="28" t="s">
        <v>94</v>
      </c>
      <c r="C85" s="92">
        <v>176479277</v>
      </c>
      <c r="D85" s="92"/>
      <c r="E85" s="92"/>
      <c r="F85" s="92">
        <f t="shared" si="3"/>
        <v>176479277</v>
      </c>
    </row>
    <row r="86" spans="1:6">
      <c r="A86" s="137" t="s">
        <v>95</v>
      </c>
      <c r="B86" s="28" t="s">
        <v>96</v>
      </c>
      <c r="C86" s="92"/>
      <c r="D86" s="92"/>
      <c r="E86" s="92"/>
      <c r="F86" s="92">
        <f t="shared" si="3"/>
        <v>0</v>
      </c>
    </row>
    <row r="87" spans="1:6">
      <c r="A87" s="137" t="s">
        <v>97</v>
      </c>
      <c r="B87" s="28" t="s">
        <v>98</v>
      </c>
      <c r="C87" s="92"/>
      <c r="D87" s="92"/>
      <c r="E87" s="92"/>
      <c r="F87" s="92">
        <f t="shared" si="3"/>
        <v>0</v>
      </c>
    </row>
    <row r="88" spans="1:6">
      <c r="A88" s="137" t="s">
        <v>99</v>
      </c>
      <c r="B88" s="28" t="s">
        <v>100</v>
      </c>
      <c r="C88" s="92">
        <v>47649405</v>
      </c>
      <c r="D88" s="92"/>
      <c r="E88" s="92"/>
      <c r="F88" s="92">
        <f t="shared" si="3"/>
        <v>47649405</v>
      </c>
    </row>
    <row r="89" spans="1:6">
      <c r="A89" s="139" t="s">
        <v>324</v>
      </c>
      <c r="B89" s="41" t="s">
        <v>101</v>
      </c>
      <c r="C89" s="92">
        <f>SUM(C85:C88)</f>
        <v>224128682</v>
      </c>
      <c r="D89" s="92">
        <f>SUM(D85:D88)</f>
        <v>0</v>
      </c>
      <c r="E89" s="92">
        <f>SUM(E85:E88)</f>
        <v>0</v>
      </c>
      <c r="F89" s="92">
        <f t="shared" si="3"/>
        <v>224128682</v>
      </c>
    </row>
    <row r="90" spans="1:6" ht="30">
      <c r="A90" s="137" t="s">
        <v>102</v>
      </c>
      <c r="B90" s="28" t="s">
        <v>103</v>
      </c>
      <c r="C90" s="92"/>
      <c r="D90" s="92"/>
      <c r="E90" s="92"/>
      <c r="F90" s="92">
        <f t="shared" si="3"/>
        <v>0</v>
      </c>
    </row>
    <row r="91" spans="1:6" ht="30">
      <c r="A91" s="137" t="s">
        <v>360</v>
      </c>
      <c r="B91" s="28" t="s">
        <v>104</v>
      </c>
      <c r="C91" s="92"/>
      <c r="D91" s="92"/>
      <c r="E91" s="92"/>
      <c r="F91" s="92">
        <f t="shared" si="3"/>
        <v>0</v>
      </c>
    </row>
    <row r="92" spans="1:6" ht="30">
      <c r="A92" s="137" t="s">
        <v>361</v>
      </c>
      <c r="B92" s="28" t="s">
        <v>105</v>
      </c>
      <c r="C92" s="92"/>
      <c r="D92" s="92"/>
      <c r="E92" s="92"/>
      <c r="F92" s="92">
        <f t="shared" si="3"/>
        <v>0</v>
      </c>
    </row>
    <row r="93" spans="1:6">
      <c r="A93" s="137" t="s">
        <v>362</v>
      </c>
      <c r="B93" s="28" t="s">
        <v>106</v>
      </c>
      <c r="C93" s="92"/>
      <c r="D93" s="92"/>
      <c r="E93" s="92"/>
      <c r="F93" s="92">
        <f t="shared" si="3"/>
        <v>0</v>
      </c>
    </row>
    <row r="94" spans="1:6" ht="30">
      <c r="A94" s="137" t="s">
        <v>363</v>
      </c>
      <c r="B94" s="28" t="s">
        <v>107</v>
      </c>
      <c r="C94" s="92"/>
      <c r="D94" s="92"/>
      <c r="E94" s="92"/>
      <c r="F94" s="92">
        <f t="shared" si="3"/>
        <v>0</v>
      </c>
    </row>
    <row r="95" spans="1:6" ht="30">
      <c r="A95" s="137" t="s">
        <v>364</v>
      </c>
      <c r="B95" s="28" t="s">
        <v>108</v>
      </c>
      <c r="C95" s="92"/>
      <c r="D95" s="92">
        <v>1000000</v>
      </c>
      <c r="E95" s="92"/>
      <c r="F95" s="92">
        <f t="shared" si="3"/>
        <v>1000000</v>
      </c>
    </row>
    <row r="96" spans="1:6">
      <c r="A96" s="137" t="s">
        <v>109</v>
      </c>
      <c r="B96" s="28" t="s">
        <v>110</v>
      </c>
      <c r="C96" s="92"/>
      <c r="D96" s="92">
        <v>1000000</v>
      </c>
      <c r="E96" s="92"/>
      <c r="F96" s="92">
        <f t="shared" si="3"/>
        <v>1000000</v>
      </c>
    </row>
    <row r="97" spans="1:25">
      <c r="A97" s="137" t="s">
        <v>365</v>
      </c>
      <c r="B97" s="28" t="s">
        <v>111</v>
      </c>
      <c r="C97" s="92">
        <v>863012</v>
      </c>
      <c r="D97" s="92"/>
      <c r="E97" s="92"/>
      <c r="F97" s="92">
        <f t="shared" si="3"/>
        <v>863012</v>
      </c>
    </row>
    <row r="98" spans="1:25">
      <c r="A98" s="139" t="s">
        <v>325</v>
      </c>
      <c r="B98" s="41" t="s">
        <v>112</v>
      </c>
      <c r="C98" s="92">
        <f>SUM(C90:C97)</f>
        <v>863012</v>
      </c>
      <c r="D98" s="92">
        <f>SUM(D90:D97)</f>
        <v>2000000</v>
      </c>
      <c r="E98" s="92">
        <f>SUM(E90:E97)</f>
        <v>0</v>
      </c>
      <c r="F98" s="92">
        <f t="shared" si="3"/>
        <v>2863012</v>
      </c>
    </row>
    <row r="99" spans="1:25" ht="15.75">
      <c r="A99" s="141" t="s">
        <v>510</v>
      </c>
      <c r="B99" s="41"/>
      <c r="C99" s="92">
        <f>C98+C89+C84</f>
        <v>271672266</v>
      </c>
      <c r="D99" s="92">
        <f>D98+D89+D84</f>
        <v>2000000</v>
      </c>
      <c r="E99" s="92">
        <f>E98+E89+E84</f>
        <v>0</v>
      </c>
      <c r="F99" s="92">
        <f t="shared" si="3"/>
        <v>273672266</v>
      </c>
    </row>
    <row r="100" spans="1:25" ht="15.75">
      <c r="A100" s="142" t="s">
        <v>373</v>
      </c>
      <c r="B100" s="31" t="s">
        <v>113</v>
      </c>
      <c r="C100" s="92">
        <f>C98+C89+C84+C75+C61+C52+C27+C26</f>
        <v>742941221</v>
      </c>
      <c r="D100" s="92">
        <f>D98+D89+D84+D75+D61+D52+D27+D26</f>
        <v>4309000</v>
      </c>
      <c r="E100" s="92">
        <f>E98+E89+E84+E75+E61+E52+E27+E26</f>
        <v>0</v>
      </c>
      <c r="F100" s="92">
        <f t="shared" si="3"/>
        <v>747250221</v>
      </c>
    </row>
    <row r="101" spans="1:25">
      <c r="A101" s="137" t="s">
        <v>366</v>
      </c>
      <c r="B101" s="5" t="s">
        <v>114</v>
      </c>
      <c r="C101" s="95"/>
      <c r="D101" s="95"/>
      <c r="E101" s="95"/>
      <c r="F101" s="92">
        <f t="shared" si="3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5"/>
      <c r="D102" s="95"/>
      <c r="E102" s="95"/>
      <c r="F102" s="92">
        <f t="shared" si="3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5"/>
      <c r="D103" s="95"/>
      <c r="E103" s="95"/>
      <c r="F103" s="92">
        <f t="shared" si="3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6"/>
      <c r="D104" s="96"/>
      <c r="E104" s="96"/>
      <c r="F104" s="92">
        <f t="shared" si="3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7"/>
      <c r="D105" s="97"/>
      <c r="E105" s="97"/>
      <c r="F105" s="92">
        <f t="shared" si="3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7"/>
      <c r="D106" s="97"/>
      <c r="E106" s="97"/>
      <c r="F106" s="92">
        <f t="shared" si="3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5"/>
      <c r="D107" s="95"/>
      <c r="E107" s="95"/>
      <c r="F107" s="92">
        <f t="shared" si="3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5"/>
      <c r="D108" s="95"/>
      <c r="E108" s="95"/>
      <c r="F108" s="92">
        <f t="shared" si="3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8"/>
      <c r="D109" s="98"/>
      <c r="E109" s="98"/>
      <c r="F109" s="92">
        <f t="shared" si="3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7"/>
      <c r="D110" s="97"/>
      <c r="E110" s="97"/>
      <c r="F110" s="92">
        <f t="shared" si="3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9">
        <v>10215589</v>
      </c>
      <c r="D111" s="97"/>
      <c r="E111" s="97"/>
      <c r="F111" s="92">
        <f t="shared" si="3"/>
        <v>10215589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9">
        <v>142802002</v>
      </c>
      <c r="D112" s="99">
        <v>13545617</v>
      </c>
      <c r="E112" s="99">
        <v>0</v>
      </c>
      <c r="F112" s="92">
        <f t="shared" si="3"/>
        <v>156347619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7"/>
      <c r="D113" s="97"/>
      <c r="E113" s="97"/>
      <c r="F113" s="92">
        <f t="shared" si="3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7"/>
      <c r="D114" s="97"/>
      <c r="E114" s="97"/>
      <c r="F114" s="92">
        <f t="shared" si="3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7"/>
      <c r="D115" s="97"/>
      <c r="E115" s="100"/>
      <c r="F115" s="92">
        <f t="shared" si="3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101">
        <f>SUM(C111:C115)</f>
        <v>153017591</v>
      </c>
      <c r="D116" s="101">
        <f>SUM(D112:D115)</f>
        <v>13545617</v>
      </c>
      <c r="E116" s="101">
        <v>0</v>
      </c>
      <c r="F116" s="92">
        <f t="shared" si="3"/>
        <v>166563208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7"/>
      <c r="D117" s="97"/>
      <c r="E117" s="97"/>
      <c r="F117" s="92">
        <f t="shared" si="3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5"/>
      <c r="D118" s="95"/>
      <c r="E118" s="95"/>
      <c r="F118" s="92">
        <f t="shared" si="3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7"/>
      <c r="D119" s="97"/>
      <c r="E119" s="97"/>
      <c r="F119" s="92">
        <f t="shared" si="3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7"/>
      <c r="D120" s="97"/>
      <c r="E120" s="97"/>
      <c r="F120" s="92">
        <f t="shared" si="3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8"/>
      <c r="D121" s="98"/>
      <c r="E121" s="98"/>
      <c r="F121" s="92">
        <f t="shared" si="3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5"/>
      <c r="D122" s="95"/>
      <c r="E122" s="95"/>
      <c r="F122" s="92">
        <f t="shared" si="3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s="79" customFormat="1" ht="15.75">
      <c r="A123" s="144" t="s">
        <v>374</v>
      </c>
      <c r="B123" s="76" t="s">
        <v>155</v>
      </c>
      <c r="C123" s="101">
        <f>SUM(C116)</f>
        <v>153017591</v>
      </c>
      <c r="D123" s="101">
        <f>SUM(D116)</f>
        <v>13545617</v>
      </c>
      <c r="E123" s="101">
        <v>0</v>
      </c>
      <c r="F123" s="92">
        <f t="shared" si="3"/>
        <v>166563208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8"/>
      <c r="Y123" s="78"/>
    </row>
    <row r="124" spans="1:25" ht="15.75">
      <c r="A124" s="149" t="s">
        <v>410</v>
      </c>
      <c r="B124" s="71"/>
      <c r="C124" s="92">
        <f>C123+C100</f>
        <v>895958812</v>
      </c>
      <c r="D124" s="92">
        <f>D123+D100</f>
        <v>17854617</v>
      </c>
      <c r="E124" s="92">
        <f>E123+E100</f>
        <v>0</v>
      </c>
      <c r="F124" s="92">
        <f t="shared" si="3"/>
        <v>913813429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5" width="12.7109375" style="89" customWidth="1"/>
    <col min="6" max="6" width="17.7109375" style="90" customWidth="1"/>
  </cols>
  <sheetData>
    <row r="1" spans="1:6" ht="15.75">
      <c r="A1" s="174" t="s">
        <v>695</v>
      </c>
      <c r="B1" s="174"/>
      <c r="C1" s="174"/>
      <c r="D1" s="174"/>
      <c r="E1" s="174"/>
      <c r="F1" s="174"/>
    </row>
    <row r="2" spans="1:6" ht="15.75">
      <c r="A2" s="161" t="s">
        <v>718</v>
      </c>
    </row>
    <row r="3" spans="1:6" ht="20.25" customHeight="1">
      <c r="A3" s="170" t="s">
        <v>679</v>
      </c>
      <c r="B3" s="171"/>
      <c r="C3" s="171"/>
      <c r="D3" s="171"/>
      <c r="E3" s="171"/>
      <c r="F3" s="172"/>
    </row>
    <row r="4" spans="1:6" ht="19.5" customHeight="1">
      <c r="A4" s="173" t="s">
        <v>678</v>
      </c>
      <c r="B4" s="171"/>
      <c r="C4" s="171"/>
      <c r="D4" s="171"/>
      <c r="E4" s="171"/>
      <c r="F4" s="172"/>
    </row>
    <row r="5" spans="1:6" ht="18">
      <c r="A5" s="127"/>
    </row>
    <row r="6" spans="1:6">
      <c r="A6" s="128" t="s">
        <v>468</v>
      </c>
    </row>
    <row r="7" spans="1:6" ht="60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6">
      <c r="A8" s="130" t="s">
        <v>653</v>
      </c>
      <c r="B8" s="27" t="s">
        <v>654</v>
      </c>
      <c r="C8" s="92">
        <v>8308694</v>
      </c>
      <c r="D8" s="92">
        <v>4215000</v>
      </c>
      <c r="E8" s="92"/>
      <c r="F8" s="92">
        <f>SUM(C8:E8)</f>
        <v>12523694</v>
      </c>
    </row>
    <row r="9" spans="1:6">
      <c r="A9" s="130" t="s">
        <v>655</v>
      </c>
      <c r="B9" s="28" t="s">
        <v>656</v>
      </c>
      <c r="C9" s="92"/>
      <c r="D9" s="92"/>
      <c r="E9" s="92"/>
      <c r="F9" s="92">
        <f t="shared" ref="F9:F27" si="0">SUM(C9:E9)</f>
        <v>0</v>
      </c>
    </row>
    <row r="10" spans="1:6">
      <c r="A10" s="130" t="s">
        <v>657</v>
      </c>
      <c r="B10" s="28" t="s">
        <v>658</v>
      </c>
      <c r="C10" s="92"/>
      <c r="D10" s="92"/>
      <c r="E10" s="92"/>
      <c r="F10" s="92">
        <f t="shared" si="0"/>
        <v>0</v>
      </c>
    </row>
    <row r="11" spans="1:6">
      <c r="A11" s="130" t="s">
        <v>659</v>
      </c>
      <c r="B11" s="28" t="s">
        <v>660</v>
      </c>
      <c r="C11" s="92"/>
      <c r="D11" s="92"/>
      <c r="E11" s="92"/>
      <c r="F11" s="92">
        <f t="shared" si="0"/>
        <v>0</v>
      </c>
    </row>
    <row r="12" spans="1:6">
      <c r="A12" s="130" t="s">
        <v>661</v>
      </c>
      <c r="B12" s="28" t="s">
        <v>662</v>
      </c>
      <c r="C12" s="92"/>
      <c r="D12" s="92"/>
      <c r="E12" s="92"/>
      <c r="F12" s="92">
        <f t="shared" si="0"/>
        <v>0</v>
      </c>
    </row>
    <row r="13" spans="1:6">
      <c r="A13" s="130" t="s">
        <v>663</v>
      </c>
      <c r="B13" s="28" t="s">
        <v>664</v>
      </c>
      <c r="C13" s="92"/>
      <c r="D13" s="92"/>
      <c r="E13" s="92"/>
      <c r="F13" s="92">
        <f t="shared" si="0"/>
        <v>0</v>
      </c>
    </row>
    <row r="14" spans="1:6">
      <c r="A14" s="130" t="s">
        <v>665</v>
      </c>
      <c r="B14" s="28" t="s">
        <v>666</v>
      </c>
      <c r="C14" s="92">
        <v>135000</v>
      </c>
      <c r="D14" s="92"/>
      <c r="E14" s="92"/>
      <c r="F14" s="92">
        <f t="shared" si="0"/>
        <v>135000</v>
      </c>
    </row>
    <row r="15" spans="1:6">
      <c r="A15" s="130" t="s">
        <v>667</v>
      </c>
      <c r="B15" s="28" t="s">
        <v>668</v>
      </c>
      <c r="C15" s="92"/>
      <c r="D15" s="92"/>
      <c r="E15" s="92"/>
      <c r="F15" s="92">
        <f t="shared" si="0"/>
        <v>0</v>
      </c>
    </row>
    <row r="16" spans="1:6">
      <c r="A16" s="131" t="s">
        <v>669</v>
      </c>
      <c r="B16" s="28" t="s">
        <v>670</v>
      </c>
      <c r="C16" s="92"/>
      <c r="D16" s="92">
        <v>205000</v>
      </c>
      <c r="E16" s="92"/>
      <c r="F16" s="92">
        <f t="shared" si="0"/>
        <v>205000</v>
      </c>
    </row>
    <row r="17" spans="1:6">
      <c r="A17" s="131" t="s">
        <v>671</v>
      </c>
      <c r="B17" s="28" t="s">
        <v>672</v>
      </c>
      <c r="C17" s="92">
        <v>96000</v>
      </c>
      <c r="D17" s="92"/>
      <c r="E17" s="92"/>
      <c r="F17" s="92">
        <f t="shared" si="0"/>
        <v>96000</v>
      </c>
    </row>
    <row r="18" spans="1:6">
      <c r="A18" s="131" t="s">
        <v>673</v>
      </c>
      <c r="B18" s="28" t="s">
        <v>674</v>
      </c>
      <c r="C18" s="92"/>
      <c r="D18" s="92"/>
      <c r="E18" s="92"/>
      <c r="F18" s="92">
        <f t="shared" si="0"/>
        <v>0</v>
      </c>
    </row>
    <row r="19" spans="1:6">
      <c r="A19" s="131" t="s">
        <v>0</v>
      </c>
      <c r="B19" s="28" t="s">
        <v>1</v>
      </c>
      <c r="C19" s="92"/>
      <c r="D19" s="92"/>
      <c r="E19" s="92"/>
      <c r="F19" s="92">
        <f t="shared" si="0"/>
        <v>0</v>
      </c>
    </row>
    <row r="20" spans="1:6">
      <c r="A20" s="131" t="s">
        <v>341</v>
      </c>
      <c r="B20" s="28" t="s">
        <v>2</v>
      </c>
      <c r="C20" s="92">
        <v>409527</v>
      </c>
      <c r="D20" s="92"/>
      <c r="E20" s="92"/>
      <c r="F20" s="92">
        <f t="shared" si="0"/>
        <v>409527</v>
      </c>
    </row>
    <row r="21" spans="1:6">
      <c r="A21" s="132" t="s">
        <v>279</v>
      </c>
      <c r="B21" s="29" t="s">
        <v>3</v>
      </c>
      <c r="C21" s="92">
        <f>SUM(C8:C20)</f>
        <v>8949221</v>
      </c>
      <c r="D21" s="92">
        <f>SUM(D8:D20)</f>
        <v>4420000</v>
      </c>
      <c r="E21" s="92">
        <f>SUM(E8:E20)</f>
        <v>0</v>
      </c>
      <c r="F21" s="92">
        <f t="shared" si="0"/>
        <v>13369221</v>
      </c>
    </row>
    <row r="22" spans="1:6">
      <c r="A22" s="131" t="s">
        <v>4</v>
      </c>
      <c r="B22" s="28" t="s">
        <v>5</v>
      </c>
      <c r="C22" s="92"/>
      <c r="D22" s="92"/>
      <c r="E22" s="92"/>
      <c r="F22" s="92">
        <f t="shared" si="0"/>
        <v>0</v>
      </c>
    </row>
    <row r="23" spans="1:6" ht="30">
      <c r="A23" s="131" t="s">
        <v>6</v>
      </c>
      <c r="B23" s="28" t="s">
        <v>7</v>
      </c>
      <c r="C23" s="92">
        <v>180000</v>
      </c>
      <c r="D23" s="92">
        <v>1388000</v>
      </c>
      <c r="E23" s="92"/>
      <c r="F23" s="92">
        <f t="shared" si="0"/>
        <v>1568000</v>
      </c>
    </row>
    <row r="24" spans="1:6">
      <c r="A24" s="131" t="s">
        <v>8</v>
      </c>
      <c r="B24" s="28" t="s">
        <v>9</v>
      </c>
      <c r="C24" s="92"/>
      <c r="D24" s="92"/>
      <c r="E24" s="92"/>
      <c r="F24" s="92">
        <f t="shared" si="0"/>
        <v>0</v>
      </c>
    </row>
    <row r="25" spans="1:6">
      <c r="A25" s="133" t="s">
        <v>280</v>
      </c>
      <c r="B25" s="29" t="s">
        <v>10</v>
      </c>
      <c r="C25" s="92">
        <f>SUM(C22:C24)</f>
        <v>180000</v>
      </c>
      <c r="D25" s="92">
        <f>SUM(D22:D24)</f>
        <v>1388000</v>
      </c>
      <c r="E25" s="92">
        <f>SUM(E22:E24)</f>
        <v>0</v>
      </c>
      <c r="F25" s="92">
        <f t="shared" si="0"/>
        <v>1568000</v>
      </c>
    </row>
    <row r="26" spans="1:6">
      <c r="A26" s="134" t="s">
        <v>371</v>
      </c>
      <c r="B26" s="41" t="s">
        <v>11</v>
      </c>
      <c r="C26" s="92">
        <f>C25+C21</f>
        <v>9129221</v>
      </c>
      <c r="D26" s="92">
        <f>D25+D21</f>
        <v>5808000</v>
      </c>
      <c r="E26" s="92">
        <f>E25+E21</f>
        <v>0</v>
      </c>
      <c r="F26" s="92">
        <f t="shared" si="0"/>
        <v>14937221</v>
      </c>
    </row>
    <row r="27" spans="1:6" ht="30">
      <c r="A27" s="135" t="s">
        <v>342</v>
      </c>
      <c r="B27" s="41" t="s">
        <v>12</v>
      </c>
      <c r="C27" s="92">
        <v>2008429</v>
      </c>
      <c r="D27" s="92">
        <v>1282424</v>
      </c>
      <c r="E27" s="92"/>
      <c r="F27" s="92">
        <f t="shared" si="0"/>
        <v>3290853</v>
      </c>
    </row>
    <row r="28" spans="1:6">
      <c r="A28" s="131" t="s">
        <v>13</v>
      </c>
      <c r="B28" s="28" t="s">
        <v>14</v>
      </c>
      <c r="C28" s="92">
        <v>150000</v>
      </c>
      <c r="D28" s="92"/>
      <c r="E28" s="105"/>
      <c r="F28" s="92">
        <f t="shared" ref="F28:F91" si="1">SUM(C28:D28)</f>
        <v>150000</v>
      </c>
    </row>
    <row r="29" spans="1:6">
      <c r="A29" s="131" t="s">
        <v>15</v>
      </c>
      <c r="B29" s="28" t="s">
        <v>16</v>
      </c>
      <c r="C29" s="92">
        <v>90000</v>
      </c>
      <c r="D29" s="92">
        <v>52000</v>
      </c>
      <c r="E29" s="105"/>
      <c r="F29" s="92">
        <f t="shared" si="1"/>
        <v>142000</v>
      </c>
    </row>
    <row r="30" spans="1:6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>
      <c r="A31" s="133" t="s">
        <v>281</v>
      </c>
      <c r="B31" s="29" t="s">
        <v>19</v>
      </c>
      <c r="C31" s="92">
        <f>SUM(C28:C30)</f>
        <v>240000</v>
      </c>
      <c r="D31" s="92">
        <f>SUM(D28:D30)</f>
        <v>52000</v>
      </c>
      <c r="E31" s="105"/>
      <c r="F31" s="92">
        <f t="shared" si="1"/>
        <v>292000</v>
      </c>
    </row>
    <row r="32" spans="1:6">
      <c r="A32" s="131" t="s">
        <v>20</v>
      </c>
      <c r="B32" s="28" t="s">
        <v>21</v>
      </c>
      <c r="C32" s="92">
        <v>178000</v>
      </c>
      <c r="D32" s="92"/>
      <c r="E32" s="105"/>
      <c r="F32" s="92">
        <f t="shared" si="1"/>
        <v>178000</v>
      </c>
    </row>
    <row r="33" spans="1:6">
      <c r="A33" s="131" t="s">
        <v>22</v>
      </c>
      <c r="B33" s="28" t="s">
        <v>23</v>
      </c>
      <c r="C33" s="92">
        <v>100000</v>
      </c>
      <c r="D33" s="92">
        <v>53000</v>
      </c>
      <c r="E33" s="105"/>
      <c r="F33" s="92">
        <f t="shared" si="1"/>
        <v>153000</v>
      </c>
    </row>
    <row r="34" spans="1:6" ht="15" customHeight="1">
      <c r="A34" s="133" t="s">
        <v>372</v>
      </c>
      <c r="B34" s="29" t="s">
        <v>24</v>
      </c>
      <c r="C34" s="92">
        <f>SUM(C32:C33)</f>
        <v>278000</v>
      </c>
      <c r="D34" s="92">
        <f>SUM(D32:D33)</f>
        <v>53000</v>
      </c>
      <c r="E34" s="105"/>
      <c r="F34" s="92">
        <f t="shared" si="1"/>
        <v>331000</v>
      </c>
    </row>
    <row r="35" spans="1:6">
      <c r="A35" s="131" t="s">
        <v>25</v>
      </c>
      <c r="B35" s="28" t="s">
        <v>26</v>
      </c>
      <c r="C35" s="92">
        <v>750000</v>
      </c>
      <c r="D35" s="92">
        <v>224202</v>
      </c>
      <c r="E35" s="105"/>
      <c r="F35" s="92">
        <f t="shared" si="1"/>
        <v>974202</v>
      </c>
    </row>
    <row r="36" spans="1:6">
      <c r="A36" s="131" t="s">
        <v>27</v>
      </c>
      <c r="B36" s="28" t="s">
        <v>28</v>
      </c>
      <c r="C36" s="92"/>
      <c r="D36" s="92"/>
      <c r="E36" s="105"/>
      <c r="F36" s="92">
        <f t="shared" si="1"/>
        <v>0</v>
      </c>
    </row>
    <row r="37" spans="1:6">
      <c r="A37" s="131" t="s">
        <v>343</v>
      </c>
      <c r="B37" s="28" t="s">
        <v>29</v>
      </c>
      <c r="C37" s="92">
        <v>2000</v>
      </c>
      <c r="D37" s="92"/>
      <c r="E37" s="105"/>
      <c r="F37" s="92">
        <f t="shared" si="1"/>
        <v>2000</v>
      </c>
    </row>
    <row r="38" spans="1:6">
      <c r="A38" s="131" t="s">
        <v>30</v>
      </c>
      <c r="B38" s="28" t="s">
        <v>31</v>
      </c>
      <c r="C38" s="92">
        <v>35000</v>
      </c>
      <c r="D38" s="92"/>
      <c r="E38" s="105"/>
      <c r="F38" s="92">
        <f t="shared" si="1"/>
        <v>35000</v>
      </c>
    </row>
    <row r="39" spans="1:6">
      <c r="A39" s="136" t="s">
        <v>344</v>
      </c>
      <c r="B39" s="28" t="s">
        <v>32</v>
      </c>
      <c r="C39" s="92">
        <v>600000</v>
      </c>
      <c r="D39" s="92"/>
      <c r="E39" s="105"/>
      <c r="F39" s="92">
        <f t="shared" si="1"/>
        <v>600000</v>
      </c>
    </row>
    <row r="40" spans="1:6">
      <c r="A40" s="131" t="s">
        <v>33</v>
      </c>
      <c r="B40" s="28" t="s">
        <v>34</v>
      </c>
      <c r="C40" s="92">
        <v>350000</v>
      </c>
      <c r="D40" s="92">
        <v>3325253</v>
      </c>
      <c r="E40" s="105"/>
      <c r="F40" s="92">
        <f t="shared" si="1"/>
        <v>3675253</v>
      </c>
    </row>
    <row r="41" spans="1:6">
      <c r="A41" s="131" t="s">
        <v>345</v>
      </c>
      <c r="B41" s="28" t="s">
        <v>35</v>
      </c>
      <c r="C41" s="92">
        <v>186000</v>
      </c>
      <c r="D41" s="92"/>
      <c r="E41" s="105"/>
      <c r="F41" s="92">
        <f t="shared" si="1"/>
        <v>186000</v>
      </c>
    </row>
    <row r="42" spans="1:6">
      <c r="A42" s="133" t="s">
        <v>282</v>
      </c>
      <c r="B42" s="29" t="s">
        <v>36</v>
      </c>
      <c r="C42" s="92">
        <f>SUM(C35:C41)</f>
        <v>1923000</v>
      </c>
      <c r="D42" s="92">
        <f>SUM(D35:D41)</f>
        <v>3549455</v>
      </c>
      <c r="E42" s="105"/>
      <c r="F42" s="92">
        <f t="shared" si="1"/>
        <v>5472455</v>
      </c>
    </row>
    <row r="43" spans="1:6">
      <c r="A43" s="131" t="s">
        <v>37</v>
      </c>
      <c r="B43" s="28" t="s">
        <v>38</v>
      </c>
      <c r="C43" s="92">
        <v>95000</v>
      </c>
      <c r="D43" s="92"/>
      <c r="E43" s="105"/>
      <c r="F43" s="92">
        <f t="shared" si="1"/>
        <v>95000</v>
      </c>
    </row>
    <row r="44" spans="1:6">
      <c r="A44" s="131" t="s">
        <v>39</v>
      </c>
      <c r="B44" s="28" t="s">
        <v>40</v>
      </c>
      <c r="C44" s="92"/>
      <c r="D44" s="92"/>
      <c r="E44" s="105"/>
      <c r="F44" s="92">
        <f t="shared" si="1"/>
        <v>0</v>
      </c>
    </row>
    <row r="45" spans="1:6">
      <c r="A45" s="133" t="s">
        <v>283</v>
      </c>
      <c r="B45" s="29" t="s">
        <v>41</v>
      </c>
      <c r="C45" s="92">
        <f>SUM(C43:C44)</f>
        <v>95000</v>
      </c>
      <c r="D45" s="92">
        <f>SUM(D43:D44)</f>
        <v>0</v>
      </c>
      <c r="E45" s="105"/>
      <c r="F45" s="92">
        <f t="shared" si="1"/>
        <v>95000</v>
      </c>
    </row>
    <row r="46" spans="1:6">
      <c r="A46" s="131" t="s">
        <v>42</v>
      </c>
      <c r="B46" s="28" t="s">
        <v>43</v>
      </c>
      <c r="C46" s="92">
        <v>581000</v>
      </c>
      <c r="D46" s="92">
        <v>220000</v>
      </c>
      <c r="E46" s="105"/>
      <c r="F46" s="92">
        <f t="shared" si="1"/>
        <v>801000</v>
      </c>
    </row>
    <row r="47" spans="1:6">
      <c r="A47" s="131" t="s">
        <v>44</v>
      </c>
      <c r="B47" s="28" t="s">
        <v>45</v>
      </c>
      <c r="C47" s="92"/>
      <c r="D47" s="92"/>
      <c r="E47" s="105"/>
      <c r="F47" s="92">
        <f t="shared" si="1"/>
        <v>0</v>
      </c>
    </row>
    <row r="48" spans="1:6">
      <c r="A48" s="131" t="s">
        <v>346</v>
      </c>
      <c r="B48" s="28" t="s">
        <v>46</v>
      </c>
      <c r="C48" s="92">
        <v>6000</v>
      </c>
      <c r="D48" s="92"/>
      <c r="E48" s="105"/>
      <c r="F48" s="92">
        <f t="shared" si="1"/>
        <v>6000</v>
      </c>
    </row>
    <row r="49" spans="1:6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>
      <c r="A50" s="131" t="s">
        <v>48</v>
      </c>
      <c r="B50" s="28" t="s">
        <v>49</v>
      </c>
      <c r="C50" s="92">
        <v>50000</v>
      </c>
      <c r="D50" s="92"/>
      <c r="E50" s="105"/>
      <c r="F50" s="92">
        <f t="shared" si="1"/>
        <v>50000</v>
      </c>
    </row>
    <row r="51" spans="1:6">
      <c r="A51" s="133" t="s">
        <v>284</v>
      </c>
      <c r="B51" s="29" t="s">
        <v>50</v>
      </c>
      <c r="C51" s="92">
        <f>SUM(C46:C50)</f>
        <v>637000</v>
      </c>
      <c r="D51" s="92">
        <f>SUM(D46:D50)</f>
        <v>220000</v>
      </c>
      <c r="E51" s="105"/>
      <c r="F51" s="92">
        <f t="shared" si="1"/>
        <v>857000</v>
      </c>
    </row>
    <row r="52" spans="1:6">
      <c r="A52" s="135" t="s">
        <v>285</v>
      </c>
      <c r="B52" s="41" t="s">
        <v>51</v>
      </c>
      <c r="C52" s="92">
        <f>C31+C34+C42+C45+C51</f>
        <v>3173000</v>
      </c>
      <c r="D52" s="92">
        <f>D31+D34+D42+D45+D51</f>
        <v>3874455</v>
      </c>
      <c r="E52" s="105"/>
      <c r="F52" s="92">
        <f t="shared" si="1"/>
        <v>7047455</v>
      </c>
    </row>
    <row r="53" spans="1:6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>
      <c r="A76" s="141" t="s">
        <v>511</v>
      </c>
      <c r="B76" s="41"/>
      <c r="C76" s="92">
        <f>C75+C61+C52+C27+C26</f>
        <v>14310650</v>
      </c>
      <c r="D76" s="92">
        <f>D75+D61+D52+D27+D26</f>
        <v>10964879</v>
      </c>
      <c r="E76" s="92">
        <f>E75+E61+E52+E27+E26</f>
        <v>0</v>
      </c>
      <c r="F76" s="92">
        <f t="shared" si="1"/>
        <v>25275529</v>
      </c>
    </row>
    <row r="77" spans="1:6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>
      <c r="A80" s="131" t="s">
        <v>84</v>
      </c>
      <c r="B80" s="28" t="s">
        <v>85</v>
      </c>
      <c r="C80" s="92">
        <v>8000</v>
      </c>
      <c r="D80" s="92"/>
      <c r="E80" s="92"/>
      <c r="F80" s="92">
        <f t="shared" si="1"/>
        <v>8000</v>
      </c>
    </row>
    <row r="81" spans="1:6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>
      <c r="A83" s="131" t="s">
        <v>90</v>
      </c>
      <c r="B83" s="28" t="s">
        <v>91</v>
      </c>
      <c r="C83" s="92">
        <v>2000</v>
      </c>
      <c r="D83" s="92"/>
      <c r="E83" s="92"/>
      <c r="F83" s="92">
        <f t="shared" si="1"/>
        <v>2000</v>
      </c>
    </row>
    <row r="84" spans="1:6">
      <c r="A84" s="135" t="s">
        <v>323</v>
      </c>
      <c r="B84" s="41" t="s">
        <v>92</v>
      </c>
      <c r="C84" s="92">
        <f>SUM(C77:C83)</f>
        <v>10000</v>
      </c>
      <c r="D84" s="92">
        <f>SUM(D77:D83)</f>
        <v>0</v>
      </c>
      <c r="E84" s="92">
        <f>SUM(E77:E83)</f>
        <v>0</v>
      </c>
      <c r="F84" s="92">
        <f t="shared" si="1"/>
        <v>10000</v>
      </c>
    </row>
    <row r="85" spans="1:6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>
      <c r="A89" s="139" t="s">
        <v>324</v>
      </c>
      <c r="B89" s="41" t="s">
        <v>101</v>
      </c>
      <c r="C89" s="92">
        <f>SUM(C85:C88)</f>
        <v>0</v>
      </c>
      <c r="D89" s="92">
        <f>SUM(D85:D88)</f>
        <v>0</v>
      </c>
      <c r="E89" s="92">
        <f>SUM(E85:E88)</f>
        <v>0</v>
      </c>
      <c r="F89" s="92">
        <f t="shared" si="1"/>
        <v>0</v>
      </c>
    </row>
    <row r="90" spans="1:6" ht="30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>
      <c r="A98" s="139" t="s">
        <v>325</v>
      </c>
      <c r="B98" s="41" t="s">
        <v>112</v>
      </c>
      <c r="C98" s="92">
        <f>SUM(C90:C97)</f>
        <v>0</v>
      </c>
      <c r="D98" s="92">
        <f>SUM(D90:D97)</f>
        <v>0</v>
      </c>
      <c r="E98" s="92">
        <f>SUM(E90:E97)</f>
        <v>0</v>
      </c>
      <c r="F98" s="92">
        <f t="shared" si="2"/>
        <v>0</v>
      </c>
    </row>
    <row r="99" spans="1:25" ht="15.75">
      <c r="A99" s="141" t="s">
        <v>510</v>
      </c>
      <c r="B99" s="41"/>
      <c r="C99" s="92">
        <f>C98+C89+C84</f>
        <v>10000</v>
      </c>
      <c r="D99" s="92">
        <f>D98+D89+D84</f>
        <v>0</v>
      </c>
      <c r="E99" s="92">
        <f>E98+E89+E84</f>
        <v>0</v>
      </c>
      <c r="F99" s="92">
        <f t="shared" si="2"/>
        <v>10000</v>
      </c>
    </row>
    <row r="100" spans="1:25" ht="15.75">
      <c r="A100" s="142" t="s">
        <v>373</v>
      </c>
      <c r="B100" s="31" t="s">
        <v>113</v>
      </c>
      <c r="C100" s="92">
        <f>C98+C89+C84+C75+C61+C52+C27+C26</f>
        <v>14320650</v>
      </c>
      <c r="D100" s="92">
        <f>D98+D89+D84+D75+D61+D52+D27+D26</f>
        <v>10964879</v>
      </c>
      <c r="E100" s="92">
        <f>E98+E89+E84+E75+E61+E52+E27+E26</f>
        <v>0</v>
      </c>
      <c r="F100" s="92">
        <f t="shared" si="2"/>
        <v>25285529</v>
      </c>
    </row>
    <row r="101" spans="1: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>
      <c r="A124" s="149" t="s">
        <v>410</v>
      </c>
      <c r="B124" s="71"/>
      <c r="C124" s="92">
        <f>C123+C100</f>
        <v>14320650</v>
      </c>
      <c r="D124" s="92">
        <f>D123+D100</f>
        <v>10964879</v>
      </c>
      <c r="E124" s="92">
        <f>E123+E100</f>
        <v>0</v>
      </c>
      <c r="F124" s="92">
        <f t="shared" si="2"/>
        <v>25285529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view="pageBreakPreview" zoomScaleSheetLayoutView="100" workbookViewId="0">
      <selection activeCell="A4" sqref="A4:F4"/>
    </sheetView>
  </sheetViews>
  <sheetFormatPr defaultRowHeight="15"/>
  <cols>
    <col min="1" max="1" width="65.140625" style="145" customWidth="1"/>
    <col min="3" max="3" width="15.28515625" style="89" customWidth="1"/>
    <col min="4" max="4" width="15.140625" style="89" customWidth="1"/>
    <col min="5" max="5" width="12.7109375" style="89" customWidth="1"/>
    <col min="6" max="6" width="18.7109375" style="90" customWidth="1"/>
  </cols>
  <sheetData>
    <row r="1" spans="1:6" ht="15.75">
      <c r="A1" s="174" t="s">
        <v>696</v>
      </c>
      <c r="B1" s="174"/>
      <c r="C1" s="174"/>
      <c r="D1" s="174"/>
      <c r="E1" s="174"/>
      <c r="F1" s="174"/>
    </row>
    <row r="2" spans="1:6" ht="27">
      <c r="A2" s="182" t="s">
        <v>719</v>
      </c>
    </row>
    <row r="3" spans="1:6" ht="20.25" customHeight="1">
      <c r="A3" s="170" t="s">
        <v>679</v>
      </c>
      <c r="B3" s="171"/>
      <c r="C3" s="171"/>
      <c r="D3" s="171"/>
      <c r="E3" s="171"/>
      <c r="F3" s="172"/>
    </row>
    <row r="4" spans="1:6" ht="19.5" customHeight="1">
      <c r="A4" s="173" t="s">
        <v>678</v>
      </c>
      <c r="B4" s="171"/>
      <c r="C4" s="171"/>
      <c r="D4" s="171"/>
      <c r="E4" s="171"/>
      <c r="F4" s="172"/>
    </row>
    <row r="5" spans="1:6" ht="18">
      <c r="A5" s="146"/>
    </row>
    <row r="6" spans="1:6">
      <c r="A6" s="147" t="s">
        <v>470</v>
      </c>
    </row>
    <row r="7" spans="1:6" ht="60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0" t="s">
        <v>611</v>
      </c>
    </row>
    <row r="8" spans="1:6">
      <c r="A8" s="130" t="s">
        <v>653</v>
      </c>
      <c r="B8" s="27" t="s">
        <v>654</v>
      </c>
      <c r="C8" s="92">
        <v>9500000</v>
      </c>
      <c r="D8" s="92">
        <v>33726696</v>
      </c>
      <c r="E8" s="92"/>
      <c r="F8" s="93">
        <f>SUM(C8:E8)</f>
        <v>43226696</v>
      </c>
    </row>
    <row r="9" spans="1:6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>
      <c r="A13" s="130" t="s">
        <v>663</v>
      </c>
      <c r="B13" s="28" t="s">
        <v>664</v>
      </c>
      <c r="C13" s="92"/>
      <c r="D13" s="92"/>
      <c r="E13" s="92"/>
      <c r="F13" s="93">
        <f t="shared" si="0"/>
        <v>0</v>
      </c>
    </row>
    <row r="14" spans="1:6">
      <c r="A14" s="130" t="s">
        <v>665</v>
      </c>
      <c r="B14" s="28" t="s">
        <v>666</v>
      </c>
      <c r="C14" s="92"/>
      <c r="D14" s="92">
        <v>400000</v>
      </c>
      <c r="E14" s="92"/>
      <c r="F14" s="93">
        <f t="shared" si="0"/>
        <v>400000</v>
      </c>
    </row>
    <row r="15" spans="1:6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>
      <c r="A16" s="131" t="s">
        <v>669</v>
      </c>
      <c r="B16" s="28" t="s">
        <v>670</v>
      </c>
      <c r="C16" s="92">
        <v>587000</v>
      </c>
      <c r="D16" s="92"/>
      <c r="E16" s="92"/>
      <c r="F16" s="93">
        <f t="shared" si="0"/>
        <v>587000</v>
      </c>
    </row>
    <row r="17" spans="1:6">
      <c r="A17" s="131" t="s">
        <v>671</v>
      </c>
      <c r="B17" s="28" t="s">
        <v>672</v>
      </c>
      <c r="C17" s="92"/>
      <c r="D17" s="92"/>
      <c r="E17" s="92"/>
      <c r="F17" s="93">
        <f t="shared" si="0"/>
        <v>0</v>
      </c>
    </row>
    <row r="18" spans="1:6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>
      <c r="A20" s="131" t="s">
        <v>341</v>
      </c>
      <c r="B20" s="28" t="s">
        <v>2</v>
      </c>
      <c r="C20" s="92"/>
      <c r="D20" s="92">
        <v>722057</v>
      </c>
      <c r="E20" s="92"/>
      <c r="F20" s="93">
        <f t="shared" si="0"/>
        <v>722057</v>
      </c>
    </row>
    <row r="21" spans="1:6">
      <c r="A21" s="132" t="s">
        <v>279</v>
      </c>
      <c r="B21" s="29" t="s">
        <v>3</v>
      </c>
      <c r="C21" s="92">
        <f>SUM(C8:C20)</f>
        <v>10087000</v>
      </c>
      <c r="D21" s="92">
        <f>SUM(D8:D20)</f>
        <v>34848753</v>
      </c>
      <c r="E21" s="92">
        <f>SUM(E8:E20)</f>
        <v>0</v>
      </c>
      <c r="F21" s="93">
        <f t="shared" si="0"/>
        <v>44935753</v>
      </c>
    </row>
    <row r="22" spans="1:6">
      <c r="A22" s="131" t="s">
        <v>4</v>
      </c>
      <c r="B22" s="28" t="s">
        <v>5</v>
      </c>
      <c r="C22" s="92"/>
      <c r="D22" s="92"/>
      <c r="E22" s="92"/>
      <c r="F22" s="93">
        <f t="shared" si="0"/>
        <v>0</v>
      </c>
    </row>
    <row r="23" spans="1:6" ht="30">
      <c r="A23" s="131" t="s">
        <v>6</v>
      </c>
      <c r="B23" s="28" t="s">
        <v>7</v>
      </c>
      <c r="C23" s="92"/>
      <c r="D23" s="92">
        <v>5709179</v>
      </c>
      <c r="E23" s="92"/>
      <c r="F23" s="93">
        <f t="shared" si="0"/>
        <v>5709179</v>
      </c>
    </row>
    <row r="24" spans="1:6">
      <c r="A24" s="131" t="s">
        <v>8</v>
      </c>
      <c r="B24" s="28" t="s">
        <v>9</v>
      </c>
      <c r="C24" s="92"/>
      <c r="D24" s="92">
        <v>28319</v>
      </c>
      <c r="E24" s="92"/>
      <c r="F24" s="93">
        <f t="shared" si="0"/>
        <v>28319</v>
      </c>
    </row>
    <row r="25" spans="1:6">
      <c r="A25" s="133" t="s">
        <v>280</v>
      </c>
      <c r="B25" s="29" t="s">
        <v>10</v>
      </c>
      <c r="C25" s="92">
        <f>SUM(C22:C24)</f>
        <v>0</v>
      </c>
      <c r="D25" s="92">
        <f>SUM(D22:D24)</f>
        <v>5737498</v>
      </c>
      <c r="E25" s="92">
        <f>SUM(E22:E24)</f>
        <v>0</v>
      </c>
      <c r="F25" s="93">
        <f t="shared" si="0"/>
        <v>5737498</v>
      </c>
    </row>
    <row r="26" spans="1:6">
      <c r="A26" s="134" t="s">
        <v>371</v>
      </c>
      <c r="B26" s="41" t="s">
        <v>11</v>
      </c>
      <c r="C26" s="92">
        <f>C25+C21</f>
        <v>10087000</v>
      </c>
      <c r="D26" s="92">
        <f>D25+D21</f>
        <v>40586251</v>
      </c>
      <c r="E26" s="92">
        <f>E25+E21</f>
        <v>0</v>
      </c>
      <c r="F26" s="93">
        <f t="shared" si="0"/>
        <v>50673251</v>
      </c>
    </row>
    <row r="27" spans="1:6" ht="30">
      <c r="A27" s="135" t="s">
        <v>342</v>
      </c>
      <c r="B27" s="41" t="s">
        <v>12</v>
      </c>
      <c r="C27" s="92">
        <v>2196000</v>
      </c>
      <c r="D27" s="92">
        <v>8283710</v>
      </c>
      <c r="E27" s="92"/>
      <c r="F27" s="93">
        <f t="shared" si="0"/>
        <v>10479710</v>
      </c>
    </row>
    <row r="28" spans="1:6">
      <c r="A28" s="131" t="s">
        <v>13</v>
      </c>
      <c r="B28" s="28" t="s">
        <v>14</v>
      </c>
      <c r="C28" s="92">
        <v>299448</v>
      </c>
      <c r="D28" s="92"/>
      <c r="E28" s="105"/>
      <c r="F28" s="92">
        <f t="shared" ref="F28:F91" si="1">SUM(C28:D28)</f>
        <v>299448</v>
      </c>
    </row>
    <row r="29" spans="1:6">
      <c r="A29" s="131" t="s">
        <v>15</v>
      </c>
      <c r="B29" s="28" t="s">
        <v>16</v>
      </c>
      <c r="C29" s="92">
        <v>13596167</v>
      </c>
      <c r="D29" s="92"/>
      <c r="E29" s="105"/>
      <c r="F29" s="92">
        <f t="shared" si="1"/>
        <v>13596167</v>
      </c>
    </row>
    <row r="30" spans="1:6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>
      <c r="A31" s="133" t="s">
        <v>281</v>
      </c>
      <c r="B31" s="29" t="s">
        <v>19</v>
      </c>
      <c r="C31" s="92">
        <f>SUM(C28:C30)</f>
        <v>13895615</v>
      </c>
      <c r="D31" s="92">
        <f>SUM(D28:D30)</f>
        <v>0</v>
      </c>
      <c r="E31" s="105"/>
      <c r="F31" s="92">
        <f t="shared" si="1"/>
        <v>13895615</v>
      </c>
    </row>
    <row r="32" spans="1:6">
      <c r="A32" s="131" t="s">
        <v>20</v>
      </c>
      <c r="B32" s="28" t="s">
        <v>21</v>
      </c>
      <c r="C32" s="92">
        <v>112987</v>
      </c>
      <c r="D32" s="92"/>
      <c r="E32" s="105"/>
      <c r="F32" s="92">
        <f t="shared" si="1"/>
        <v>112987</v>
      </c>
    </row>
    <row r="33" spans="1:6">
      <c r="A33" s="131" t="s">
        <v>22</v>
      </c>
      <c r="B33" s="28" t="s">
        <v>23</v>
      </c>
      <c r="C33" s="92">
        <v>201113</v>
      </c>
      <c r="D33" s="92"/>
      <c r="E33" s="105"/>
      <c r="F33" s="92">
        <f t="shared" si="1"/>
        <v>201113</v>
      </c>
    </row>
    <row r="34" spans="1:6" ht="15" customHeight="1">
      <c r="A34" s="133" t="s">
        <v>372</v>
      </c>
      <c r="B34" s="29" t="s">
        <v>24</v>
      </c>
      <c r="C34" s="92">
        <f>SUM(C32:C33)</f>
        <v>314100</v>
      </c>
      <c r="D34" s="92">
        <f>SUM(D32:D33)</f>
        <v>0</v>
      </c>
      <c r="E34" s="105"/>
      <c r="F34" s="92">
        <f t="shared" si="1"/>
        <v>314100</v>
      </c>
    </row>
    <row r="35" spans="1:6">
      <c r="A35" s="131" t="s">
        <v>25</v>
      </c>
      <c r="B35" s="28" t="s">
        <v>26</v>
      </c>
      <c r="C35" s="92">
        <v>4230000</v>
      </c>
      <c r="D35" s="92"/>
      <c r="E35" s="105"/>
      <c r="F35" s="92">
        <f t="shared" si="1"/>
        <v>4230000</v>
      </c>
    </row>
    <row r="36" spans="1:6">
      <c r="A36" s="131" t="s">
        <v>27</v>
      </c>
      <c r="B36" s="28" t="s">
        <v>28</v>
      </c>
      <c r="C36" s="92"/>
      <c r="D36" s="92"/>
      <c r="E36" s="105"/>
      <c r="F36" s="92">
        <f t="shared" si="1"/>
        <v>0</v>
      </c>
    </row>
    <row r="37" spans="1:6">
      <c r="A37" s="131" t="s">
        <v>343</v>
      </c>
      <c r="B37" s="28" t="s">
        <v>29</v>
      </c>
      <c r="C37" s="92">
        <v>117952</v>
      </c>
      <c r="D37" s="92"/>
      <c r="E37" s="105"/>
      <c r="F37" s="92">
        <f t="shared" si="1"/>
        <v>117952</v>
      </c>
    </row>
    <row r="38" spans="1:6">
      <c r="A38" s="131" t="s">
        <v>30</v>
      </c>
      <c r="B38" s="28" t="s">
        <v>31</v>
      </c>
      <c r="C38" s="92">
        <v>386817</v>
      </c>
      <c r="D38" s="92"/>
      <c r="E38" s="105"/>
      <c r="F38" s="92">
        <f t="shared" si="1"/>
        <v>386817</v>
      </c>
    </row>
    <row r="39" spans="1:6">
      <c r="A39" s="136" t="s">
        <v>344</v>
      </c>
      <c r="B39" s="28" t="s">
        <v>32</v>
      </c>
      <c r="C39" s="92"/>
      <c r="D39" s="92"/>
      <c r="E39" s="105"/>
      <c r="F39" s="92">
        <f t="shared" si="1"/>
        <v>0</v>
      </c>
    </row>
    <row r="40" spans="1:6">
      <c r="A40" s="131" t="s">
        <v>33</v>
      </c>
      <c r="B40" s="28" t="s">
        <v>34</v>
      </c>
      <c r="C40" s="92">
        <v>765995</v>
      </c>
      <c r="D40" s="92"/>
      <c r="E40" s="105"/>
      <c r="F40" s="92">
        <f t="shared" si="1"/>
        <v>765995</v>
      </c>
    </row>
    <row r="41" spans="1:6">
      <c r="A41" s="131" t="s">
        <v>345</v>
      </c>
      <c r="B41" s="28" t="s">
        <v>35</v>
      </c>
      <c r="C41" s="92">
        <v>1114927</v>
      </c>
      <c r="D41" s="92"/>
      <c r="E41" s="105"/>
      <c r="F41" s="92">
        <f t="shared" si="1"/>
        <v>1114927</v>
      </c>
    </row>
    <row r="42" spans="1:6">
      <c r="A42" s="133" t="s">
        <v>282</v>
      </c>
      <c r="B42" s="29" t="s">
        <v>36</v>
      </c>
      <c r="C42" s="92">
        <f>SUM(C35:C41)</f>
        <v>6615691</v>
      </c>
      <c r="D42" s="92">
        <f>SUM(D35:D41)</f>
        <v>0</v>
      </c>
      <c r="E42" s="105"/>
      <c r="F42" s="92">
        <f t="shared" si="1"/>
        <v>6615691</v>
      </c>
    </row>
    <row r="43" spans="1:6">
      <c r="A43" s="131" t="s">
        <v>37</v>
      </c>
      <c r="B43" s="28" t="s">
        <v>38</v>
      </c>
      <c r="C43" s="92">
        <v>6160</v>
      </c>
      <c r="D43" s="92"/>
      <c r="E43" s="105"/>
      <c r="F43" s="92">
        <f t="shared" si="1"/>
        <v>6160</v>
      </c>
    </row>
    <row r="44" spans="1:6">
      <c r="A44" s="131" t="s">
        <v>39</v>
      </c>
      <c r="B44" s="28" t="s">
        <v>40</v>
      </c>
      <c r="C44" s="92">
        <v>6217</v>
      </c>
      <c r="D44" s="92"/>
      <c r="E44" s="105"/>
      <c r="F44" s="92">
        <f t="shared" si="1"/>
        <v>6217</v>
      </c>
    </row>
    <row r="45" spans="1:6">
      <c r="A45" s="133" t="s">
        <v>283</v>
      </c>
      <c r="B45" s="29" t="s">
        <v>41</v>
      </c>
      <c r="C45" s="92">
        <f>SUM(C43:C44)</f>
        <v>12377</v>
      </c>
      <c r="D45" s="92">
        <f>SUM(D43:D44)</f>
        <v>0</v>
      </c>
      <c r="E45" s="105"/>
      <c r="F45" s="92">
        <f t="shared" si="1"/>
        <v>12377</v>
      </c>
    </row>
    <row r="46" spans="1:6">
      <c r="A46" s="131" t="s">
        <v>42</v>
      </c>
      <c r="B46" s="28" t="s">
        <v>43</v>
      </c>
      <c r="C46" s="92">
        <v>3780750</v>
      </c>
      <c r="D46" s="92"/>
      <c r="E46" s="105"/>
      <c r="F46" s="92">
        <f t="shared" si="1"/>
        <v>3780750</v>
      </c>
    </row>
    <row r="47" spans="1:6">
      <c r="A47" s="131" t="s">
        <v>44</v>
      </c>
      <c r="B47" s="28" t="s">
        <v>45</v>
      </c>
      <c r="C47" s="92">
        <v>2331000</v>
      </c>
      <c r="D47" s="92"/>
      <c r="E47" s="105"/>
      <c r="F47" s="92">
        <f t="shared" si="1"/>
        <v>2331000</v>
      </c>
    </row>
    <row r="48" spans="1:6">
      <c r="A48" s="131" t="s">
        <v>346</v>
      </c>
      <c r="B48" s="28" t="s">
        <v>46</v>
      </c>
      <c r="C48" s="92"/>
      <c r="D48" s="92"/>
      <c r="E48" s="105"/>
      <c r="F48" s="92">
        <f t="shared" si="1"/>
        <v>0</v>
      </c>
    </row>
    <row r="49" spans="1:6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>
      <c r="A50" s="131" t="s">
        <v>48</v>
      </c>
      <c r="B50" s="28" t="s">
        <v>49</v>
      </c>
      <c r="C50" s="92">
        <v>114811</v>
      </c>
      <c r="D50" s="92"/>
      <c r="E50" s="105"/>
      <c r="F50" s="92">
        <f t="shared" si="1"/>
        <v>114811</v>
      </c>
    </row>
    <row r="51" spans="1:6">
      <c r="A51" s="133" t="s">
        <v>284</v>
      </c>
      <c r="B51" s="29" t="s">
        <v>50</v>
      </c>
      <c r="C51" s="92">
        <f>SUM(C46:C50)</f>
        <v>6226561</v>
      </c>
      <c r="D51" s="92">
        <f>SUM(D46:D50)</f>
        <v>0</v>
      </c>
      <c r="E51" s="105"/>
      <c r="F51" s="92">
        <f t="shared" si="1"/>
        <v>6226561</v>
      </c>
    </row>
    <row r="52" spans="1:6">
      <c r="A52" s="135" t="s">
        <v>285</v>
      </c>
      <c r="B52" s="41" t="s">
        <v>51</v>
      </c>
      <c r="C52" s="92">
        <f>C31+C34+C42+C45+C51</f>
        <v>27064344</v>
      </c>
      <c r="D52" s="92">
        <f>D31+D34+D42+D45+D51</f>
        <v>0</v>
      </c>
      <c r="E52" s="105"/>
      <c r="F52" s="92">
        <f t="shared" si="1"/>
        <v>27064344</v>
      </c>
    </row>
    <row r="53" spans="1:6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>
      <c r="A76" s="141" t="s">
        <v>511</v>
      </c>
      <c r="B76" s="41"/>
      <c r="C76" s="92">
        <f>C75+C61+C52+C27+C26</f>
        <v>39347344</v>
      </c>
      <c r="D76" s="92">
        <f>D75+D61+D52+D27+D26</f>
        <v>48869961</v>
      </c>
      <c r="E76" s="92">
        <f>E75+E61+E52+E27+E26</f>
        <v>0</v>
      </c>
      <c r="F76" s="92">
        <f t="shared" si="1"/>
        <v>88217305</v>
      </c>
    </row>
    <row r="77" spans="1:6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>
      <c r="A80" s="131" t="s">
        <v>84</v>
      </c>
      <c r="B80" s="28" t="s">
        <v>85</v>
      </c>
      <c r="C80" s="92"/>
      <c r="D80" s="92"/>
      <c r="E80" s="92"/>
      <c r="F80" s="92">
        <f t="shared" si="1"/>
        <v>0</v>
      </c>
    </row>
    <row r="81" spans="1:6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>
      <c r="A83" s="131" t="s">
        <v>90</v>
      </c>
      <c r="B83" s="28" t="s">
        <v>91</v>
      </c>
      <c r="C83" s="92"/>
      <c r="D83" s="92"/>
      <c r="E83" s="92"/>
      <c r="F83" s="92">
        <f t="shared" si="1"/>
        <v>0</v>
      </c>
    </row>
    <row r="84" spans="1:6">
      <c r="A84" s="135" t="s">
        <v>323</v>
      </c>
      <c r="B84" s="41" t="s">
        <v>92</v>
      </c>
      <c r="C84" s="92">
        <f>SUM(C77:C83)</f>
        <v>0</v>
      </c>
      <c r="D84" s="92">
        <f>SUM(D77:D83)</f>
        <v>0</v>
      </c>
      <c r="E84" s="92">
        <f>SUM(E77:E83)</f>
        <v>0</v>
      </c>
      <c r="F84" s="92">
        <f t="shared" si="1"/>
        <v>0</v>
      </c>
    </row>
    <row r="85" spans="1:6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>
      <c r="A89" s="139" t="s">
        <v>324</v>
      </c>
      <c r="B89" s="41" t="s">
        <v>101</v>
      </c>
      <c r="C89" s="92">
        <f>SUM(C85:C88)</f>
        <v>0</v>
      </c>
      <c r="D89" s="92"/>
      <c r="E89" s="92"/>
      <c r="F89" s="92">
        <f t="shared" si="1"/>
        <v>0</v>
      </c>
    </row>
    <row r="90" spans="1:6" ht="30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>
      <c r="A98" s="139" t="s">
        <v>325</v>
      </c>
      <c r="B98" s="41" t="s">
        <v>112</v>
      </c>
      <c r="C98" s="92"/>
      <c r="D98" s="92"/>
      <c r="E98" s="92"/>
      <c r="F98" s="92">
        <f t="shared" si="2"/>
        <v>0</v>
      </c>
    </row>
    <row r="99" spans="1:25" ht="15.75">
      <c r="A99" s="141" t="s">
        <v>510</v>
      </c>
      <c r="B99" s="41"/>
      <c r="C99" s="92">
        <f>C98+C89+C84</f>
        <v>0</v>
      </c>
      <c r="D99" s="92">
        <f>D98+D89+D84</f>
        <v>0</v>
      </c>
      <c r="E99" s="92">
        <f>E98+E89+E84</f>
        <v>0</v>
      </c>
      <c r="F99" s="92">
        <f t="shared" si="2"/>
        <v>0</v>
      </c>
    </row>
    <row r="100" spans="1:25" ht="15.75">
      <c r="A100" s="142" t="s">
        <v>373</v>
      </c>
      <c r="B100" s="31" t="s">
        <v>113</v>
      </c>
      <c r="C100" s="92">
        <f>C98+C89+C84+C75+C61+C52+C27+C26</f>
        <v>39347344</v>
      </c>
      <c r="D100" s="92">
        <f>D98+D89+D84+D75+D61+D52+D27+D26</f>
        <v>48869961</v>
      </c>
      <c r="E100" s="92">
        <f>E98+E89+E84+E75+E61+E52+E27+E26</f>
        <v>0</v>
      </c>
      <c r="F100" s="92">
        <f t="shared" si="2"/>
        <v>88217305</v>
      </c>
    </row>
    <row r="101" spans="1: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>
      <c r="A124" s="149" t="s">
        <v>410</v>
      </c>
      <c r="B124" s="71"/>
      <c r="C124" s="92">
        <f>C123+C100</f>
        <v>39347344</v>
      </c>
      <c r="D124" s="92">
        <f>D123+D100</f>
        <v>48869961</v>
      </c>
      <c r="E124" s="92">
        <f>E123+E100</f>
        <v>0</v>
      </c>
      <c r="F124" s="92">
        <f t="shared" si="2"/>
        <v>88217305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tabSelected="1" view="pageBreakPreview" zoomScale="115" zoomScaleSheetLayoutView="115" workbookViewId="0">
      <selection activeCell="A7" sqref="A7"/>
    </sheetView>
  </sheetViews>
  <sheetFormatPr defaultRowHeight="15"/>
  <cols>
    <col min="1" max="1" width="65.140625" style="145" customWidth="1"/>
    <col min="3" max="3" width="16.7109375" style="89" customWidth="1"/>
    <col min="4" max="5" width="12.7109375" style="89" customWidth="1"/>
    <col min="6" max="6" width="22" style="90" customWidth="1"/>
  </cols>
  <sheetData>
    <row r="1" spans="1:6" ht="15.75">
      <c r="A1" s="174" t="s">
        <v>697</v>
      </c>
      <c r="B1" s="174"/>
      <c r="C1" s="174"/>
      <c r="D1" s="174"/>
      <c r="E1" s="174"/>
      <c r="F1" s="174"/>
    </row>
    <row r="2" spans="1:6" ht="27">
      <c r="A2" s="182" t="s">
        <v>719</v>
      </c>
    </row>
    <row r="3" spans="1:6" ht="20.25" customHeight="1">
      <c r="A3" s="170" t="s">
        <v>679</v>
      </c>
      <c r="B3" s="171"/>
      <c r="C3" s="171"/>
      <c r="D3" s="171"/>
      <c r="E3" s="171"/>
      <c r="F3" s="172"/>
    </row>
    <row r="4" spans="1:6" ht="19.5" customHeight="1">
      <c r="A4" s="173" t="s">
        <v>678</v>
      </c>
      <c r="B4" s="171"/>
      <c r="C4" s="171"/>
      <c r="D4" s="171"/>
      <c r="E4" s="171"/>
      <c r="F4" s="172"/>
    </row>
    <row r="5" spans="1:6" ht="18">
      <c r="A5" s="146"/>
    </row>
    <row r="6" spans="1:6">
      <c r="A6" s="147" t="s">
        <v>469</v>
      </c>
    </row>
    <row r="7" spans="1:6" ht="60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2" t="s">
        <v>611</v>
      </c>
    </row>
    <row r="8" spans="1:6">
      <c r="A8" s="130" t="s">
        <v>653</v>
      </c>
      <c r="B8" s="27" t="s">
        <v>654</v>
      </c>
      <c r="C8" s="92">
        <v>6017444</v>
      </c>
      <c r="D8" s="92"/>
      <c r="E8" s="92"/>
      <c r="F8" s="92">
        <f>SUM(C8:E8)</f>
        <v>6017444</v>
      </c>
    </row>
    <row r="9" spans="1:6">
      <c r="A9" s="130" t="s">
        <v>655</v>
      </c>
      <c r="B9" s="28" t="s">
        <v>656</v>
      </c>
      <c r="C9" s="92"/>
      <c r="D9" s="92"/>
      <c r="E9" s="92"/>
      <c r="F9" s="92"/>
    </row>
    <row r="10" spans="1:6">
      <c r="A10" s="130" t="s">
        <v>657</v>
      </c>
      <c r="B10" s="28" t="s">
        <v>658</v>
      </c>
      <c r="C10" s="92"/>
      <c r="D10" s="92"/>
      <c r="E10" s="92"/>
      <c r="F10" s="92"/>
    </row>
    <row r="11" spans="1:6">
      <c r="A11" s="130" t="s">
        <v>659</v>
      </c>
      <c r="B11" s="28" t="s">
        <v>660</v>
      </c>
      <c r="C11" s="92"/>
      <c r="D11" s="92"/>
      <c r="E11" s="92"/>
      <c r="F11" s="92"/>
    </row>
    <row r="12" spans="1:6">
      <c r="A12" s="130" t="s">
        <v>661</v>
      </c>
      <c r="B12" s="28" t="s">
        <v>662</v>
      </c>
      <c r="C12" s="92"/>
      <c r="D12" s="92"/>
      <c r="E12" s="92"/>
      <c r="F12" s="92"/>
    </row>
    <row r="13" spans="1:6">
      <c r="A13" s="130" t="s">
        <v>663</v>
      </c>
      <c r="B13" s="28" t="s">
        <v>664</v>
      </c>
      <c r="C13" s="92"/>
      <c r="D13" s="92"/>
      <c r="E13" s="92"/>
      <c r="F13" s="92"/>
    </row>
    <row r="14" spans="1:6">
      <c r="A14" s="130" t="s">
        <v>665</v>
      </c>
      <c r="B14" s="28" t="s">
        <v>666</v>
      </c>
      <c r="C14" s="92"/>
      <c r="D14" s="92"/>
      <c r="E14" s="92"/>
      <c r="F14" s="92"/>
    </row>
    <row r="15" spans="1:6">
      <c r="A15" s="130" t="s">
        <v>667</v>
      </c>
      <c r="B15" s="28" t="s">
        <v>668</v>
      </c>
      <c r="C15" s="92"/>
      <c r="D15" s="92"/>
      <c r="E15" s="92"/>
      <c r="F15" s="92"/>
    </row>
    <row r="16" spans="1:6">
      <c r="A16" s="131" t="s">
        <v>669</v>
      </c>
      <c r="B16" s="28" t="s">
        <v>670</v>
      </c>
      <c r="C16" s="92"/>
      <c r="D16" s="92"/>
      <c r="E16" s="92"/>
      <c r="F16" s="92"/>
    </row>
    <row r="17" spans="1:6">
      <c r="A17" s="131" t="s">
        <v>671</v>
      </c>
      <c r="B17" s="28" t="s">
        <v>672</v>
      </c>
      <c r="C17" s="92"/>
      <c r="D17" s="92"/>
      <c r="E17" s="92"/>
      <c r="F17" s="92"/>
    </row>
    <row r="18" spans="1:6">
      <c r="A18" s="131" t="s">
        <v>673</v>
      </c>
      <c r="B18" s="28" t="s">
        <v>674</v>
      </c>
      <c r="C18" s="92"/>
      <c r="D18" s="92"/>
      <c r="E18" s="92"/>
      <c r="F18" s="92"/>
    </row>
    <row r="19" spans="1:6">
      <c r="A19" s="131" t="s">
        <v>0</v>
      </c>
      <c r="B19" s="28" t="s">
        <v>1</v>
      </c>
      <c r="C19" s="92"/>
      <c r="D19" s="92"/>
      <c r="E19" s="92"/>
      <c r="F19" s="92"/>
    </row>
    <row r="20" spans="1:6">
      <c r="A20" s="131" t="s">
        <v>341</v>
      </c>
      <c r="B20" s="28" t="s">
        <v>2</v>
      </c>
      <c r="C20" s="92">
        <v>178488</v>
      </c>
      <c r="D20" s="92"/>
      <c r="E20" s="92"/>
      <c r="F20" s="92">
        <v>178488</v>
      </c>
    </row>
    <row r="21" spans="1:6">
      <c r="A21" s="132" t="s">
        <v>279</v>
      </c>
      <c r="B21" s="29" t="s">
        <v>3</v>
      </c>
      <c r="C21" s="92">
        <f>SUM(C8:C20)</f>
        <v>6195932</v>
      </c>
      <c r="D21" s="92">
        <f>SUM(D8:D20)</f>
        <v>0</v>
      </c>
      <c r="E21" s="92">
        <f>SUM(E8:E20)</f>
        <v>0</v>
      </c>
      <c r="F21" s="92">
        <f>SUM(C21:E21)</f>
        <v>6195932</v>
      </c>
    </row>
    <row r="22" spans="1:6">
      <c r="A22" s="131" t="s">
        <v>4</v>
      </c>
      <c r="B22" s="28" t="s">
        <v>5</v>
      </c>
      <c r="C22" s="92"/>
      <c r="D22" s="92"/>
      <c r="E22" s="92"/>
      <c r="F22" s="92"/>
    </row>
    <row r="23" spans="1:6" ht="30">
      <c r="A23" s="131" t="s">
        <v>6</v>
      </c>
      <c r="B23" s="28" t="s">
        <v>7</v>
      </c>
      <c r="C23" s="92">
        <v>333000</v>
      </c>
      <c r="D23" s="92"/>
      <c r="E23" s="92"/>
      <c r="F23" s="92">
        <f>SUM(C23:E23)</f>
        <v>333000</v>
      </c>
    </row>
    <row r="24" spans="1:6">
      <c r="A24" s="131" t="s">
        <v>8</v>
      </c>
      <c r="B24" s="28" t="s">
        <v>9</v>
      </c>
      <c r="C24" s="92">
        <v>250900</v>
      </c>
      <c r="D24" s="92"/>
      <c r="E24" s="92"/>
      <c r="F24" s="92">
        <f>SUM(C24:E24)</f>
        <v>250900</v>
      </c>
    </row>
    <row r="25" spans="1:6">
      <c r="A25" s="133" t="s">
        <v>280</v>
      </c>
      <c r="B25" s="29" t="s">
        <v>10</v>
      </c>
      <c r="C25" s="92">
        <f>SUM(C22:C24)</f>
        <v>583900</v>
      </c>
      <c r="D25" s="92">
        <f>SUM(D22:D24)</f>
        <v>0</v>
      </c>
      <c r="E25" s="92">
        <f>SUM(E22:E24)</f>
        <v>0</v>
      </c>
      <c r="F25" s="92">
        <f>SUM(C25:E25)</f>
        <v>583900</v>
      </c>
    </row>
    <row r="26" spans="1:6">
      <c r="A26" s="134" t="s">
        <v>371</v>
      </c>
      <c r="B26" s="41" t="s">
        <v>11</v>
      </c>
      <c r="C26" s="92">
        <f>C25+C21</f>
        <v>6779832</v>
      </c>
      <c r="D26" s="92">
        <f>D25+D21</f>
        <v>0</v>
      </c>
      <c r="E26" s="92">
        <f>E25+E21</f>
        <v>0</v>
      </c>
      <c r="F26" s="92">
        <f>SUM(C26:E26)</f>
        <v>6779832</v>
      </c>
    </row>
    <row r="27" spans="1:6" ht="30">
      <c r="A27" s="135" t="s">
        <v>342</v>
      </c>
      <c r="B27" s="41" t="s">
        <v>12</v>
      </c>
      <c r="C27" s="92">
        <v>1459024</v>
      </c>
      <c r="D27" s="92"/>
      <c r="E27" s="92"/>
      <c r="F27" s="92">
        <f>SUM(C27:E27)</f>
        <v>1459024</v>
      </c>
    </row>
    <row r="28" spans="1:6">
      <c r="A28" s="131" t="s">
        <v>13</v>
      </c>
      <c r="B28" s="28" t="s">
        <v>14</v>
      </c>
      <c r="C28" s="92">
        <v>545000</v>
      </c>
      <c r="D28" s="92"/>
      <c r="E28" s="105"/>
      <c r="F28" s="92">
        <f t="shared" ref="F28:F35" si="0">SUM(C28:D28)</f>
        <v>545000</v>
      </c>
    </row>
    <row r="29" spans="1:6">
      <c r="A29" s="131" t="s">
        <v>15</v>
      </c>
      <c r="B29" s="28" t="s">
        <v>16</v>
      </c>
      <c r="C29" s="92">
        <v>79000</v>
      </c>
      <c r="D29" s="92"/>
      <c r="E29" s="105"/>
      <c r="F29" s="92">
        <f t="shared" si="0"/>
        <v>79000</v>
      </c>
    </row>
    <row r="30" spans="1:6">
      <c r="A30" s="131" t="s">
        <v>17</v>
      </c>
      <c r="B30" s="28" t="s">
        <v>18</v>
      </c>
      <c r="C30" s="92"/>
      <c r="D30" s="92"/>
      <c r="E30" s="105"/>
      <c r="F30" s="92">
        <f t="shared" si="0"/>
        <v>0</v>
      </c>
    </row>
    <row r="31" spans="1:6">
      <c r="A31" s="133" t="s">
        <v>281</v>
      </c>
      <c r="B31" s="29" t="s">
        <v>19</v>
      </c>
      <c r="C31" s="92">
        <f>SUM(C28:C30)</f>
        <v>624000</v>
      </c>
      <c r="D31" s="92">
        <f>SUM(D28:D30)</f>
        <v>0</v>
      </c>
      <c r="E31" s="105"/>
      <c r="F31" s="92">
        <f t="shared" si="0"/>
        <v>624000</v>
      </c>
    </row>
    <row r="32" spans="1:6">
      <c r="A32" s="131" t="s">
        <v>20</v>
      </c>
      <c r="B32" s="28" t="s">
        <v>21</v>
      </c>
      <c r="C32" s="92">
        <v>280000</v>
      </c>
      <c r="D32" s="92"/>
      <c r="E32" s="105"/>
      <c r="F32" s="92">
        <f t="shared" si="0"/>
        <v>280000</v>
      </c>
    </row>
    <row r="33" spans="1:6">
      <c r="A33" s="131" t="s">
        <v>22</v>
      </c>
      <c r="B33" s="28" t="s">
        <v>23</v>
      </c>
      <c r="C33" s="92">
        <v>170000</v>
      </c>
      <c r="D33" s="92"/>
      <c r="E33" s="105"/>
      <c r="F33" s="92">
        <f t="shared" si="0"/>
        <v>170000</v>
      </c>
    </row>
    <row r="34" spans="1:6" ht="15" customHeight="1">
      <c r="A34" s="133" t="s">
        <v>372</v>
      </c>
      <c r="B34" s="29" t="s">
        <v>24</v>
      </c>
      <c r="C34" s="92">
        <f>SUM(C32:C33)</f>
        <v>450000</v>
      </c>
      <c r="D34" s="92">
        <f>SUM(D32:D33)</f>
        <v>0</v>
      </c>
      <c r="E34" s="105"/>
      <c r="F34" s="92">
        <f t="shared" si="0"/>
        <v>450000</v>
      </c>
    </row>
    <row r="35" spans="1:6">
      <c r="A35" s="131" t="s">
        <v>25</v>
      </c>
      <c r="B35" s="28" t="s">
        <v>26</v>
      </c>
      <c r="C35" s="92">
        <v>3845000</v>
      </c>
      <c r="D35" s="92"/>
      <c r="E35" s="105"/>
      <c r="F35" s="92">
        <f t="shared" si="0"/>
        <v>3845000</v>
      </c>
    </row>
    <row r="36" spans="1:6">
      <c r="A36" s="131" t="s">
        <v>27</v>
      </c>
      <c r="B36" s="28" t="s">
        <v>28</v>
      </c>
      <c r="C36" s="92"/>
      <c r="D36" s="92"/>
      <c r="E36" s="105"/>
      <c r="F36" s="92"/>
    </row>
    <row r="37" spans="1:6">
      <c r="A37" s="131" t="s">
        <v>343</v>
      </c>
      <c r="B37" s="28" t="s">
        <v>29</v>
      </c>
      <c r="C37" s="92">
        <v>40000</v>
      </c>
      <c r="D37" s="92"/>
      <c r="E37" s="105"/>
      <c r="F37" s="92"/>
    </row>
    <row r="38" spans="1:6">
      <c r="A38" s="131" t="s">
        <v>30</v>
      </c>
      <c r="B38" s="28" t="s">
        <v>31</v>
      </c>
      <c r="C38" s="92">
        <v>223000</v>
      </c>
      <c r="D38" s="92"/>
      <c r="E38" s="105"/>
      <c r="F38" s="92">
        <f>SUM(C38:D38)</f>
        <v>223000</v>
      </c>
    </row>
    <row r="39" spans="1:6">
      <c r="A39" s="136" t="s">
        <v>344</v>
      </c>
      <c r="B39" s="28" t="s">
        <v>32</v>
      </c>
      <c r="C39" s="92"/>
      <c r="D39" s="92"/>
      <c r="E39" s="105"/>
      <c r="F39" s="92"/>
    </row>
    <row r="40" spans="1:6">
      <c r="A40" s="131" t="s">
        <v>33</v>
      </c>
      <c r="B40" s="28" t="s">
        <v>34</v>
      </c>
      <c r="C40" s="92">
        <v>1044000</v>
      </c>
      <c r="D40" s="92"/>
      <c r="E40" s="105"/>
      <c r="F40" s="92">
        <f t="shared" ref="F40:F47" si="1">SUM(C40:D40)</f>
        <v>1044000</v>
      </c>
    </row>
    <row r="41" spans="1:6">
      <c r="A41" s="131" t="s">
        <v>345</v>
      </c>
      <c r="B41" s="28" t="s">
        <v>35</v>
      </c>
      <c r="C41" s="92">
        <v>1175000</v>
      </c>
      <c r="D41" s="92"/>
      <c r="E41" s="105"/>
      <c r="F41" s="92">
        <f t="shared" si="1"/>
        <v>1175000</v>
      </c>
    </row>
    <row r="42" spans="1:6">
      <c r="A42" s="133" t="s">
        <v>282</v>
      </c>
      <c r="B42" s="29" t="s">
        <v>36</v>
      </c>
      <c r="C42" s="92">
        <f>SUM(C35:C41)</f>
        <v>6327000</v>
      </c>
      <c r="D42" s="92">
        <f>SUM(D35:D41)</f>
        <v>0</v>
      </c>
      <c r="E42" s="105"/>
      <c r="F42" s="92">
        <f t="shared" si="1"/>
        <v>6327000</v>
      </c>
    </row>
    <row r="43" spans="1:6">
      <c r="A43" s="131" t="s">
        <v>37</v>
      </c>
      <c r="B43" s="28" t="s">
        <v>38</v>
      </c>
      <c r="C43" s="92">
        <v>105000</v>
      </c>
      <c r="D43" s="92"/>
      <c r="E43" s="105"/>
      <c r="F43" s="92">
        <f t="shared" si="1"/>
        <v>105000</v>
      </c>
    </row>
    <row r="44" spans="1:6">
      <c r="A44" s="131" t="s">
        <v>39</v>
      </c>
      <c r="B44" s="28" t="s">
        <v>40</v>
      </c>
      <c r="C44" s="92">
        <v>50000</v>
      </c>
      <c r="D44" s="92"/>
      <c r="E44" s="105"/>
      <c r="F44" s="92">
        <f t="shared" si="1"/>
        <v>50000</v>
      </c>
    </row>
    <row r="45" spans="1:6">
      <c r="A45" s="133" t="s">
        <v>283</v>
      </c>
      <c r="B45" s="29" t="s">
        <v>41</v>
      </c>
      <c r="C45" s="92">
        <f>SUM(C43:C44)</f>
        <v>155000</v>
      </c>
      <c r="D45" s="92">
        <f>SUM(D43:D44)</f>
        <v>0</v>
      </c>
      <c r="E45" s="105"/>
      <c r="F45" s="92">
        <f t="shared" si="1"/>
        <v>155000</v>
      </c>
    </row>
    <row r="46" spans="1:6">
      <c r="A46" s="131" t="s">
        <v>42</v>
      </c>
      <c r="B46" s="28" t="s">
        <v>43</v>
      </c>
      <c r="C46" s="92">
        <v>1316000</v>
      </c>
      <c r="D46" s="92"/>
      <c r="E46" s="105"/>
      <c r="F46" s="92">
        <f t="shared" si="1"/>
        <v>1316000</v>
      </c>
    </row>
    <row r="47" spans="1:6">
      <c r="A47" s="131" t="s">
        <v>44</v>
      </c>
      <c r="B47" s="28" t="s">
        <v>45</v>
      </c>
      <c r="C47" s="92">
        <v>76000</v>
      </c>
      <c r="D47" s="92"/>
      <c r="E47" s="105"/>
      <c r="F47" s="92">
        <f t="shared" si="1"/>
        <v>76000</v>
      </c>
    </row>
    <row r="48" spans="1:6">
      <c r="A48" s="131" t="s">
        <v>346</v>
      </c>
      <c r="B48" s="28" t="s">
        <v>46</v>
      </c>
      <c r="C48" s="92"/>
      <c r="D48" s="92"/>
      <c r="E48" s="105"/>
      <c r="F48" s="92"/>
    </row>
    <row r="49" spans="1:6">
      <c r="A49" s="131" t="s">
        <v>347</v>
      </c>
      <c r="B49" s="28" t="s">
        <v>47</v>
      </c>
      <c r="C49" s="92"/>
      <c r="D49" s="92"/>
      <c r="E49" s="105"/>
      <c r="F49" s="92"/>
    </row>
    <row r="50" spans="1:6">
      <c r="A50" s="131" t="s">
        <v>48</v>
      </c>
      <c r="B50" s="28" t="s">
        <v>49</v>
      </c>
      <c r="C50" s="92">
        <v>100000</v>
      </c>
      <c r="D50" s="92"/>
      <c r="E50" s="105"/>
      <c r="F50" s="92">
        <f>SUM(C50:D50)</f>
        <v>100000</v>
      </c>
    </row>
    <row r="51" spans="1:6">
      <c r="A51" s="133" t="s">
        <v>284</v>
      </c>
      <c r="B51" s="29" t="s">
        <v>50</v>
      </c>
      <c r="C51" s="92">
        <f>SUM(C46:C50)</f>
        <v>1492000</v>
      </c>
      <c r="D51" s="92">
        <f>SUM(D46:D50)</f>
        <v>0</v>
      </c>
      <c r="E51" s="105"/>
      <c r="F51" s="92">
        <f>SUM(C51:D51)</f>
        <v>1492000</v>
      </c>
    </row>
    <row r="52" spans="1:6">
      <c r="A52" s="135" t="s">
        <v>285</v>
      </c>
      <c r="B52" s="41" t="s">
        <v>51</v>
      </c>
      <c r="C52" s="92">
        <f>C31+C34+C42+C45+C51</f>
        <v>9048000</v>
      </c>
      <c r="D52" s="92">
        <f>D31+D34+D42+D45+D51</f>
        <v>0</v>
      </c>
      <c r="E52" s="105"/>
      <c r="F52" s="92">
        <f>SUM(C52:D52)</f>
        <v>9048000</v>
      </c>
    </row>
    <row r="53" spans="1:6">
      <c r="A53" s="137" t="s">
        <v>52</v>
      </c>
      <c r="B53" s="28" t="s">
        <v>53</v>
      </c>
      <c r="C53" s="92"/>
      <c r="D53" s="92"/>
      <c r="E53" s="92"/>
      <c r="F53" s="92">
        <f t="shared" ref="F53:F116" si="2">SUM(C53:D53)</f>
        <v>0</v>
      </c>
    </row>
    <row r="54" spans="1:6">
      <c r="A54" s="137" t="s">
        <v>286</v>
      </c>
      <c r="B54" s="28" t="s">
        <v>54</v>
      </c>
      <c r="C54" s="92"/>
      <c r="D54" s="92"/>
      <c r="E54" s="92"/>
      <c r="F54" s="92">
        <f t="shared" si="2"/>
        <v>0</v>
      </c>
    </row>
    <row r="55" spans="1:6">
      <c r="A55" s="138" t="s">
        <v>348</v>
      </c>
      <c r="B55" s="28" t="s">
        <v>55</v>
      </c>
      <c r="C55" s="92"/>
      <c r="D55" s="92"/>
      <c r="E55" s="92"/>
      <c r="F55" s="92">
        <f t="shared" si="2"/>
        <v>0</v>
      </c>
    </row>
    <row r="56" spans="1:6">
      <c r="A56" s="138" t="s">
        <v>349</v>
      </c>
      <c r="B56" s="28" t="s">
        <v>56</v>
      </c>
      <c r="C56" s="92"/>
      <c r="D56" s="92"/>
      <c r="E56" s="92"/>
      <c r="F56" s="92">
        <f t="shared" si="2"/>
        <v>0</v>
      </c>
    </row>
    <row r="57" spans="1:6">
      <c r="A57" s="138" t="s">
        <v>350</v>
      </c>
      <c r="B57" s="28" t="s">
        <v>57</v>
      </c>
      <c r="C57" s="92"/>
      <c r="D57" s="92"/>
      <c r="E57" s="92"/>
      <c r="F57" s="92">
        <f t="shared" si="2"/>
        <v>0</v>
      </c>
    </row>
    <row r="58" spans="1:6">
      <c r="A58" s="137" t="s">
        <v>351</v>
      </c>
      <c r="B58" s="28" t="s">
        <v>58</v>
      </c>
      <c r="C58" s="92"/>
      <c r="D58" s="92"/>
      <c r="E58" s="92"/>
      <c r="F58" s="92">
        <f t="shared" si="2"/>
        <v>0</v>
      </c>
    </row>
    <row r="59" spans="1:6">
      <c r="A59" s="137" t="s">
        <v>352</v>
      </c>
      <c r="B59" s="28" t="s">
        <v>59</v>
      </c>
      <c r="C59" s="92"/>
      <c r="D59" s="92"/>
      <c r="E59" s="92"/>
      <c r="F59" s="92">
        <f t="shared" si="2"/>
        <v>0</v>
      </c>
    </row>
    <row r="60" spans="1:6">
      <c r="A60" s="137" t="s">
        <v>353</v>
      </c>
      <c r="B60" s="28" t="s">
        <v>60</v>
      </c>
      <c r="C60" s="92"/>
      <c r="D60" s="92"/>
      <c r="E60" s="92"/>
      <c r="F60" s="92">
        <f t="shared" si="2"/>
        <v>0</v>
      </c>
    </row>
    <row r="61" spans="1:6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2"/>
        <v>0</v>
      </c>
    </row>
    <row r="62" spans="1:6">
      <c r="A62" s="140" t="s">
        <v>354</v>
      </c>
      <c r="B62" s="28" t="s">
        <v>62</v>
      </c>
      <c r="C62" s="92"/>
      <c r="D62" s="92"/>
      <c r="E62" s="92"/>
      <c r="F62" s="92">
        <f t="shared" si="2"/>
        <v>0</v>
      </c>
    </row>
    <row r="63" spans="1:6">
      <c r="A63" s="140" t="s">
        <v>63</v>
      </c>
      <c r="B63" s="28" t="s">
        <v>64</v>
      </c>
      <c r="C63" s="92"/>
      <c r="D63" s="92"/>
      <c r="E63" s="92"/>
      <c r="F63" s="92">
        <f t="shared" si="2"/>
        <v>0</v>
      </c>
    </row>
    <row r="64" spans="1:6" ht="30">
      <c r="A64" s="140" t="s">
        <v>65</v>
      </c>
      <c r="B64" s="28" t="s">
        <v>66</v>
      </c>
      <c r="C64" s="92"/>
      <c r="D64" s="92"/>
      <c r="E64" s="92"/>
      <c r="F64" s="92">
        <f t="shared" si="2"/>
        <v>0</v>
      </c>
    </row>
    <row r="65" spans="1:6" ht="30">
      <c r="A65" s="140" t="s">
        <v>316</v>
      </c>
      <c r="B65" s="28" t="s">
        <v>67</v>
      </c>
      <c r="C65" s="92"/>
      <c r="D65" s="92"/>
      <c r="E65" s="92"/>
      <c r="F65" s="92">
        <f t="shared" si="2"/>
        <v>0</v>
      </c>
    </row>
    <row r="66" spans="1:6" ht="30">
      <c r="A66" s="140" t="s">
        <v>355</v>
      </c>
      <c r="B66" s="28" t="s">
        <v>68</v>
      </c>
      <c r="C66" s="92"/>
      <c r="D66" s="92"/>
      <c r="E66" s="92"/>
      <c r="F66" s="92">
        <f t="shared" si="2"/>
        <v>0</v>
      </c>
    </row>
    <row r="67" spans="1:6">
      <c r="A67" s="140" t="s">
        <v>318</v>
      </c>
      <c r="B67" s="28" t="s">
        <v>69</v>
      </c>
      <c r="C67" s="92"/>
      <c r="D67" s="92"/>
      <c r="E67" s="92"/>
      <c r="F67" s="92">
        <f t="shared" si="2"/>
        <v>0</v>
      </c>
    </row>
    <row r="68" spans="1:6" ht="30">
      <c r="A68" s="140" t="s">
        <v>356</v>
      </c>
      <c r="B68" s="28" t="s">
        <v>70</v>
      </c>
      <c r="C68" s="92"/>
      <c r="D68" s="92"/>
      <c r="E68" s="92"/>
      <c r="F68" s="92">
        <f t="shared" si="2"/>
        <v>0</v>
      </c>
    </row>
    <row r="69" spans="1:6" ht="30">
      <c r="A69" s="140" t="s">
        <v>357</v>
      </c>
      <c r="B69" s="28" t="s">
        <v>71</v>
      </c>
      <c r="C69" s="92"/>
      <c r="D69" s="92"/>
      <c r="E69" s="92"/>
      <c r="F69" s="92">
        <f t="shared" si="2"/>
        <v>0</v>
      </c>
    </row>
    <row r="70" spans="1:6">
      <c r="A70" s="140" t="s">
        <v>72</v>
      </c>
      <c r="B70" s="28" t="s">
        <v>73</v>
      </c>
      <c r="C70" s="92"/>
      <c r="D70" s="92"/>
      <c r="E70" s="92"/>
      <c r="F70" s="92">
        <f t="shared" si="2"/>
        <v>0</v>
      </c>
    </row>
    <row r="71" spans="1:6">
      <c r="A71" s="140" t="s">
        <v>74</v>
      </c>
      <c r="B71" s="28" t="s">
        <v>75</v>
      </c>
      <c r="C71" s="92"/>
      <c r="D71" s="92"/>
      <c r="E71" s="92"/>
      <c r="F71" s="92">
        <f t="shared" si="2"/>
        <v>0</v>
      </c>
    </row>
    <row r="72" spans="1:6">
      <c r="A72" s="140" t="s">
        <v>358</v>
      </c>
      <c r="B72" s="28" t="s">
        <v>76</v>
      </c>
      <c r="C72" s="92"/>
      <c r="D72" s="92"/>
      <c r="E72" s="92"/>
      <c r="F72" s="92">
        <f t="shared" si="2"/>
        <v>0</v>
      </c>
    </row>
    <row r="73" spans="1:6">
      <c r="A73" s="140" t="s">
        <v>566</v>
      </c>
      <c r="B73" s="28" t="s">
        <v>77</v>
      </c>
      <c r="C73" s="92"/>
      <c r="D73" s="92"/>
      <c r="E73" s="92"/>
      <c r="F73" s="92">
        <f t="shared" si="2"/>
        <v>0</v>
      </c>
    </row>
    <row r="74" spans="1:6">
      <c r="A74" s="140" t="s">
        <v>567</v>
      </c>
      <c r="B74" s="28" t="s">
        <v>77</v>
      </c>
      <c r="C74" s="92"/>
      <c r="D74" s="92"/>
      <c r="E74" s="92"/>
      <c r="F74" s="92">
        <f t="shared" si="2"/>
        <v>0</v>
      </c>
    </row>
    <row r="75" spans="1:6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2"/>
        <v>0</v>
      </c>
    </row>
    <row r="76" spans="1:6" ht="15.75">
      <c r="A76" s="141" t="s">
        <v>511</v>
      </c>
      <c r="B76" s="41"/>
      <c r="C76" s="92">
        <f>C26+C27+C52+C61+C75</f>
        <v>17286856</v>
      </c>
      <c r="D76" s="92">
        <f>D26+D27+D52+D61+D75</f>
        <v>0</v>
      </c>
      <c r="E76" s="92">
        <f>E26+E27+E52+E61+E75</f>
        <v>0</v>
      </c>
      <c r="F76" s="92">
        <f t="shared" si="2"/>
        <v>17286856</v>
      </c>
    </row>
    <row r="77" spans="1:6">
      <c r="A77" s="131" t="s">
        <v>79</v>
      </c>
      <c r="B77" s="28" t="s">
        <v>80</v>
      </c>
      <c r="C77" s="92"/>
      <c r="D77" s="92"/>
      <c r="E77" s="92"/>
      <c r="F77" s="92">
        <f t="shared" si="2"/>
        <v>0</v>
      </c>
    </row>
    <row r="78" spans="1:6">
      <c r="A78" s="131" t="s">
        <v>359</v>
      </c>
      <c r="B78" s="28" t="s">
        <v>81</v>
      </c>
      <c r="C78" s="92"/>
      <c r="D78" s="92"/>
      <c r="E78" s="92"/>
      <c r="F78" s="92">
        <f t="shared" si="2"/>
        <v>0</v>
      </c>
    </row>
    <row r="79" spans="1:6">
      <c r="A79" s="131" t="s">
        <v>82</v>
      </c>
      <c r="B79" s="28" t="s">
        <v>83</v>
      </c>
      <c r="C79" s="92">
        <v>21000</v>
      </c>
      <c r="D79" s="92"/>
      <c r="E79" s="92"/>
      <c r="F79" s="92">
        <f t="shared" si="2"/>
        <v>21000</v>
      </c>
    </row>
    <row r="80" spans="1:6">
      <c r="A80" s="131" t="s">
        <v>84</v>
      </c>
      <c r="B80" s="28" t="s">
        <v>85</v>
      </c>
      <c r="C80" s="92"/>
      <c r="D80" s="92"/>
      <c r="E80" s="92"/>
      <c r="F80" s="92">
        <f t="shared" si="2"/>
        <v>0</v>
      </c>
    </row>
    <row r="81" spans="1:6">
      <c r="A81" s="131" t="s">
        <v>86</v>
      </c>
      <c r="B81" s="28" t="s">
        <v>87</v>
      </c>
      <c r="C81" s="92"/>
      <c r="D81" s="92"/>
      <c r="E81" s="92"/>
      <c r="F81" s="92">
        <f t="shared" si="2"/>
        <v>0</v>
      </c>
    </row>
    <row r="82" spans="1:6">
      <c r="A82" s="131" t="s">
        <v>88</v>
      </c>
      <c r="B82" s="28" t="s">
        <v>89</v>
      </c>
      <c r="C82" s="92"/>
      <c r="D82" s="92"/>
      <c r="E82" s="92"/>
      <c r="F82" s="92">
        <f t="shared" si="2"/>
        <v>0</v>
      </c>
    </row>
    <row r="83" spans="1:6">
      <c r="A83" s="131" t="s">
        <v>90</v>
      </c>
      <c r="B83" s="28" t="s">
        <v>91</v>
      </c>
      <c r="C83" s="92">
        <v>6000</v>
      </c>
      <c r="D83" s="92"/>
      <c r="E83" s="92"/>
      <c r="F83" s="92">
        <f t="shared" si="2"/>
        <v>6000</v>
      </c>
    </row>
    <row r="84" spans="1:6">
      <c r="A84" s="135" t="s">
        <v>323</v>
      </c>
      <c r="B84" s="41" t="s">
        <v>92</v>
      </c>
      <c r="C84" s="92">
        <f>SUM(C77:C83)</f>
        <v>27000</v>
      </c>
      <c r="D84" s="92"/>
      <c r="E84" s="92"/>
      <c r="F84" s="92">
        <f t="shared" si="2"/>
        <v>27000</v>
      </c>
    </row>
    <row r="85" spans="1:6">
      <c r="A85" s="137" t="s">
        <v>93</v>
      </c>
      <c r="B85" s="28" t="s">
        <v>94</v>
      </c>
      <c r="C85" s="92"/>
      <c r="D85" s="92"/>
      <c r="E85" s="92"/>
      <c r="F85" s="92">
        <f t="shared" si="2"/>
        <v>0</v>
      </c>
    </row>
    <row r="86" spans="1:6">
      <c r="A86" s="137" t="s">
        <v>95</v>
      </c>
      <c r="B86" s="28" t="s">
        <v>96</v>
      </c>
      <c r="C86" s="92"/>
      <c r="D86" s="92"/>
      <c r="E86" s="92"/>
      <c r="F86" s="92">
        <f t="shared" si="2"/>
        <v>0</v>
      </c>
    </row>
    <row r="87" spans="1:6">
      <c r="A87" s="137" t="s">
        <v>97</v>
      </c>
      <c r="B87" s="28" t="s">
        <v>98</v>
      </c>
      <c r="C87" s="92"/>
      <c r="D87" s="92"/>
      <c r="E87" s="92"/>
      <c r="F87" s="92">
        <f t="shared" si="2"/>
        <v>0</v>
      </c>
    </row>
    <row r="88" spans="1:6">
      <c r="A88" s="137" t="s">
        <v>99</v>
      </c>
      <c r="B88" s="28" t="s">
        <v>100</v>
      </c>
      <c r="C88" s="92"/>
      <c r="D88" s="92"/>
      <c r="E88" s="92"/>
      <c r="F88" s="92">
        <f t="shared" si="2"/>
        <v>0</v>
      </c>
    </row>
    <row r="89" spans="1:6">
      <c r="A89" s="139" t="s">
        <v>324</v>
      </c>
      <c r="B89" s="41" t="s">
        <v>101</v>
      </c>
      <c r="C89" s="92">
        <f>SUM(C85:C88)</f>
        <v>0</v>
      </c>
      <c r="D89" s="92"/>
      <c r="E89" s="92"/>
      <c r="F89" s="92">
        <f t="shared" si="2"/>
        <v>0</v>
      </c>
    </row>
    <row r="90" spans="1:6" ht="30">
      <c r="A90" s="137" t="s">
        <v>102</v>
      </c>
      <c r="B90" s="28" t="s">
        <v>103</v>
      </c>
      <c r="C90" s="92"/>
      <c r="D90" s="92"/>
      <c r="E90" s="92"/>
      <c r="F90" s="92">
        <f t="shared" si="2"/>
        <v>0</v>
      </c>
    </row>
    <row r="91" spans="1:6" ht="30">
      <c r="A91" s="137" t="s">
        <v>360</v>
      </c>
      <c r="B91" s="28" t="s">
        <v>104</v>
      </c>
      <c r="C91" s="92"/>
      <c r="D91" s="92"/>
      <c r="E91" s="92"/>
      <c r="F91" s="92">
        <f t="shared" si="2"/>
        <v>0</v>
      </c>
    </row>
    <row r="92" spans="1:6" ht="30">
      <c r="A92" s="137" t="s">
        <v>361</v>
      </c>
      <c r="B92" s="28" t="s">
        <v>105</v>
      </c>
      <c r="C92" s="92"/>
      <c r="D92" s="92"/>
      <c r="E92" s="92"/>
      <c r="F92" s="92">
        <f t="shared" si="2"/>
        <v>0</v>
      </c>
    </row>
    <row r="93" spans="1:6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>
      <c r="A98" s="139" t="s">
        <v>325</v>
      </c>
      <c r="B98" s="41" t="s">
        <v>112</v>
      </c>
      <c r="C98" s="92"/>
      <c r="D98" s="92"/>
      <c r="E98" s="92"/>
      <c r="F98" s="92">
        <f t="shared" si="2"/>
        <v>0</v>
      </c>
    </row>
    <row r="99" spans="1:25" ht="15.75">
      <c r="A99" s="141" t="s">
        <v>510</v>
      </c>
      <c r="B99" s="41"/>
      <c r="C99" s="92">
        <f>C98+C89+C84</f>
        <v>27000</v>
      </c>
      <c r="D99" s="92">
        <f>D98+D89+D84</f>
        <v>0</v>
      </c>
      <c r="E99" s="92">
        <f>E98+E89+E84</f>
        <v>0</v>
      </c>
      <c r="F99" s="92">
        <f t="shared" si="2"/>
        <v>27000</v>
      </c>
    </row>
    <row r="100" spans="1:25" ht="15.75">
      <c r="A100" s="142" t="s">
        <v>373</v>
      </c>
      <c r="B100" s="31" t="s">
        <v>113</v>
      </c>
      <c r="C100" s="92">
        <f>C98+C89+C84+C75+C61+C52+C27+C26</f>
        <v>17313856</v>
      </c>
      <c r="D100" s="92">
        <f>D98+D89+D84+D75+D61+D52+D27+D26</f>
        <v>0</v>
      </c>
      <c r="E100" s="92">
        <f>E98+E89+E84+E75+E61+E52+E27+E26</f>
        <v>0</v>
      </c>
      <c r="F100" s="92">
        <f t="shared" si="2"/>
        <v>17313856</v>
      </c>
    </row>
    <row r="101" spans="1: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7"/>
      <c r="D117" s="97"/>
      <c r="E117" s="97"/>
      <c r="F117" s="92">
        <f t="shared" ref="F117:F124" si="3">SUM(C117:D117)</f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5"/>
      <c r="D118" s="95"/>
      <c r="E118" s="95"/>
      <c r="F118" s="92">
        <f t="shared" si="3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7"/>
      <c r="D119" s="97"/>
      <c r="E119" s="97"/>
      <c r="F119" s="92">
        <f t="shared" si="3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7"/>
      <c r="D120" s="97"/>
      <c r="E120" s="97"/>
      <c r="F120" s="92">
        <f t="shared" si="3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8"/>
      <c r="D121" s="98"/>
      <c r="E121" s="98"/>
      <c r="F121" s="92">
        <f t="shared" si="3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5"/>
      <c r="D122" s="95"/>
      <c r="E122" s="95"/>
      <c r="F122" s="92">
        <f t="shared" si="3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>
      <c r="A123" s="144" t="s">
        <v>374</v>
      </c>
      <c r="B123" s="34" t="s">
        <v>155</v>
      </c>
      <c r="C123" s="98"/>
      <c r="D123" s="98"/>
      <c r="E123" s="98"/>
      <c r="F123" s="92">
        <f t="shared" si="3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>
      <c r="A124" s="149" t="s">
        <v>410</v>
      </c>
      <c r="B124" s="71"/>
      <c r="C124" s="92">
        <f>C100+C123</f>
        <v>17313856</v>
      </c>
      <c r="D124" s="92">
        <f>D100+D123</f>
        <v>0</v>
      </c>
      <c r="E124" s="92">
        <f>E100+E123</f>
        <v>0</v>
      </c>
      <c r="F124" s="92">
        <f t="shared" si="3"/>
        <v>17313856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4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5.140625" style="89" customWidth="1"/>
    <col min="4" max="5" width="12.7109375" style="89" customWidth="1"/>
    <col min="6" max="6" width="15.85546875" style="90" customWidth="1"/>
  </cols>
  <sheetData>
    <row r="1" spans="1:6" ht="15.75">
      <c r="A1" s="174" t="s">
        <v>698</v>
      </c>
      <c r="B1" s="174"/>
      <c r="C1" s="174"/>
      <c r="D1" s="174"/>
      <c r="E1" s="174"/>
      <c r="F1" s="174"/>
    </row>
    <row r="2" spans="1:6" ht="15.75">
      <c r="A2" s="161" t="s">
        <v>718</v>
      </c>
    </row>
    <row r="3" spans="1:6" ht="20.25" customHeight="1">
      <c r="A3" s="170" t="s">
        <v>679</v>
      </c>
      <c r="B3" s="171"/>
      <c r="C3" s="171"/>
      <c r="D3" s="171"/>
      <c r="E3" s="171"/>
      <c r="F3" s="172"/>
    </row>
    <row r="4" spans="1:6" ht="19.5" customHeight="1">
      <c r="A4" s="173" t="s">
        <v>678</v>
      </c>
      <c r="B4" s="171"/>
      <c r="C4" s="171"/>
      <c r="D4" s="171"/>
      <c r="E4" s="171"/>
      <c r="F4" s="172"/>
    </row>
    <row r="5" spans="1:6" ht="18">
      <c r="A5" s="146"/>
    </row>
    <row r="6" spans="1:6">
      <c r="A6" s="147" t="s">
        <v>491</v>
      </c>
      <c r="C6" s="156"/>
    </row>
    <row r="7" spans="1:6" ht="60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0" t="s">
        <v>611</v>
      </c>
    </row>
    <row r="8" spans="1:6">
      <c r="A8" s="130" t="s">
        <v>653</v>
      </c>
      <c r="B8" s="27" t="s">
        <v>654</v>
      </c>
      <c r="C8" s="92">
        <v>52122214</v>
      </c>
      <c r="D8" s="92">
        <v>3701000</v>
      </c>
      <c r="E8" s="92"/>
      <c r="F8" s="93">
        <f>SUM(C8:E8)</f>
        <v>55823214</v>
      </c>
    </row>
    <row r="9" spans="1:6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>
      <c r="A13" s="130" t="s">
        <v>663</v>
      </c>
      <c r="B13" s="28" t="s">
        <v>664</v>
      </c>
      <c r="C13" s="92">
        <v>340200</v>
      </c>
      <c r="D13" s="92"/>
      <c r="E13" s="92"/>
      <c r="F13" s="93">
        <f t="shared" si="0"/>
        <v>340200</v>
      </c>
    </row>
    <row r="14" spans="1:6">
      <c r="A14" s="130" t="s">
        <v>665</v>
      </c>
      <c r="B14" s="28" t="s">
        <v>666</v>
      </c>
      <c r="C14" s="92">
        <v>2887000</v>
      </c>
      <c r="D14" s="92">
        <v>200000</v>
      </c>
      <c r="E14" s="92"/>
      <c r="F14" s="93">
        <f t="shared" si="0"/>
        <v>3087000</v>
      </c>
    </row>
    <row r="15" spans="1:6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>
      <c r="A16" s="131" t="s">
        <v>669</v>
      </c>
      <c r="B16" s="28" t="s">
        <v>670</v>
      </c>
      <c r="C16" s="92">
        <v>1500000</v>
      </c>
      <c r="D16" s="92"/>
      <c r="E16" s="92"/>
      <c r="F16" s="93">
        <f t="shared" si="0"/>
        <v>1500000</v>
      </c>
    </row>
    <row r="17" spans="1:6">
      <c r="A17" s="131" t="s">
        <v>671</v>
      </c>
      <c r="B17" s="28" t="s">
        <v>672</v>
      </c>
      <c r="C17" s="92"/>
      <c r="D17" s="92"/>
      <c r="E17" s="92"/>
      <c r="F17" s="93">
        <f t="shared" si="0"/>
        <v>0</v>
      </c>
    </row>
    <row r="18" spans="1:6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>
      <c r="A20" s="131" t="s">
        <v>341</v>
      </c>
      <c r="B20" s="28" t="s">
        <v>2</v>
      </c>
      <c r="C20" s="92">
        <v>2732365</v>
      </c>
      <c r="D20" s="92"/>
      <c r="E20" s="92"/>
      <c r="F20" s="93">
        <f t="shared" si="0"/>
        <v>2732365</v>
      </c>
    </row>
    <row r="21" spans="1:6">
      <c r="A21" s="132" t="s">
        <v>279</v>
      </c>
      <c r="B21" s="29" t="s">
        <v>3</v>
      </c>
      <c r="C21" s="92">
        <f>SUM(C8:C20)</f>
        <v>59581779</v>
      </c>
      <c r="D21" s="92">
        <f>SUM(D8:D20)</f>
        <v>3901000</v>
      </c>
      <c r="E21" s="92">
        <f>SUM(E8:E20)</f>
        <v>0</v>
      </c>
      <c r="F21" s="93">
        <f t="shared" si="0"/>
        <v>63482779</v>
      </c>
    </row>
    <row r="22" spans="1:6">
      <c r="A22" s="131" t="s">
        <v>4</v>
      </c>
      <c r="B22" s="28" t="s">
        <v>5</v>
      </c>
      <c r="C22" s="92"/>
      <c r="D22" s="92"/>
      <c r="E22" s="92"/>
      <c r="F22" s="93">
        <f t="shared" si="0"/>
        <v>0</v>
      </c>
    </row>
    <row r="23" spans="1:6" ht="30">
      <c r="A23" s="131" t="s">
        <v>6</v>
      </c>
      <c r="B23" s="28" t="s">
        <v>7</v>
      </c>
      <c r="C23" s="92">
        <v>2890000</v>
      </c>
      <c r="D23" s="92"/>
      <c r="E23" s="92"/>
      <c r="F23" s="93">
        <f t="shared" si="0"/>
        <v>2890000</v>
      </c>
    </row>
    <row r="24" spans="1:6">
      <c r="A24" s="131" t="s">
        <v>8</v>
      </c>
      <c r="B24" s="28" t="s">
        <v>9</v>
      </c>
      <c r="C24" s="92">
        <v>17153</v>
      </c>
      <c r="D24" s="92"/>
      <c r="E24" s="92"/>
      <c r="F24" s="93">
        <f t="shared" si="0"/>
        <v>17153</v>
      </c>
    </row>
    <row r="25" spans="1:6">
      <c r="A25" s="133" t="s">
        <v>280</v>
      </c>
      <c r="B25" s="29" t="s">
        <v>10</v>
      </c>
      <c r="C25" s="92">
        <f>SUM(C22:C24)</f>
        <v>2907153</v>
      </c>
      <c r="D25" s="92">
        <f>SUM(D22:D24)</f>
        <v>0</v>
      </c>
      <c r="E25" s="92">
        <f>SUM(E22:E24)</f>
        <v>0</v>
      </c>
      <c r="F25" s="93">
        <f t="shared" si="0"/>
        <v>2907153</v>
      </c>
    </row>
    <row r="26" spans="1:6">
      <c r="A26" s="134" t="s">
        <v>371</v>
      </c>
      <c r="B26" s="41" t="s">
        <v>11</v>
      </c>
      <c r="C26" s="92">
        <f>C25+C21</f>
        <v>62488932</v>
      </c>
      <c r="D26" s="92">
        <f>D25+D21</f>
        <v>3901000</v>
      </c>
      <c r="E26" s="92">
        <f>E25+E21</f>
        <v>0</v>
      </c>
      <c r="F26" s="93">
        <f t="shared" si="0"/>
        <v>66389932</v>
      </c>
    </row>
    <row r="27" spans="1:6" ht="30">
      <c r="A27" s="135" t="s">
        <v>342</v>
      </c>
      <c r="B27" s="41" t="s">
        <v>12</v>
      </c>
      <c r="C27" s="92">
        <v>13565069</v>
      </c>
      <c r="D27" s="92">
        <v>814220</v>
      </c>
      <c r="E27" s="92"/>
      <c r="F27" s="93">
        <f t="shared" si="0"/>
        <v>14379289</v>
      </c>
    </row>
    <row r="28" spans="1:6">
      <c r="A28" s="131" t="s">
        <v>13</v>
      </c>
      <c r="B28" s="28" t="s">
        <v>14</v>
      </c>
      <c r="C28" s="92">
        <v>150000</v>
      </c>
      <c r="D28" s="92"/>
      <c r="E28" s="105"/>
      <c r="F28" s="92">
        <f t="shared" ref="F28:F91" si="1">SUM(C28:D28)</f>
        <v>150000</v>
      </c>
    </row>
    <row r="29" spans="1:6">
      <c r="A29" s="131" t="s">
        <v>15</v>
      </c>
      <c r="B29" s="28" t="s">
        <v>16</v>
      </c>
      <c r="C29" s="92">
        <v>2000000</v>
      </c>
      <c r="D29" s="92"/>
      <c r="E29" s="105"/>
      <c r="F29" s="92">
        <f t="shared" si="1"/>
        <v>2000000</v>
      </c>
    </row>
    <row r="30" spans="1:6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>
      <c r="A31" s="133" t="s">
        <v>281</v>
      </c>
      <c r="B31" s="29" t="s">
        <v>19</v>
      </c>
      <c r="C31" s="92">
        <f>SUM(C28:C30)</f>
        <v>2150000</v>
      </c>
      <c r="D31" s="92">
        <f>SUM(D28:D30)</f>
        <v>0</v>
      </c>
      <c r="E31" s="105"/>
      <c r="F31" s="92">
        <f t="shared" si="1"/>
        <v>2150000</v>
      </c>
    </row>
    <row r="32" spans="1:6">
      <c r="A32" s="131" t="s">
        <v>20</v>
      </c>
      <c r="B32" s="28" t="s">
        <v>21</v>
      </c>
      <c r="C32" s="92">
        <v>1850000</v>
      </c>
      <c r="D32" s="92"/>
      <c r="E32" s="105"/>
      <c r="F32" s="92">
        <f t="shared" si="1"/>
        <v>1850000</v>
      </c>
    </row>
    <row r="33" spans="1:6">
      <c r="A33" s="131" t="s">
        <v>22</v>
      </c>
      <c r="B33" s="28" t="s">
        <v>23</v>
      </c>
      <c r="C33" s="92">
        <v>1350000</v>
      </c>
      <c r="D33" s="92"/>
      <c r="E33" s="105"/>
      <c r="F33" s="92">
        <f t="shared" si="1"/>
        <v>1350000</v>
      </c>
    </row>
    <row r="34" spans="1:6" ht="15" customHeight="1">
      <c r="A34" s="133" t="s">
        <v>372</v>
      </c>
      <c r="B34" s="29" t="s">
        <v>24</v>
      </c>
      <c r="C34" s="92">
        <f>SUM(C32:C33)</f>
        <v>3200000</v>
      </c>
      <c r="D34" s="92">
        <f>SUM(D32:D33)</f>
        <v>0</v>
      </c>
      <c r="E34" s="105"/>
      <c r="F34" s="92">
        <f t="shared" si="1"/>
        <v>3200000</v>
      </c>
    </row>
    <row r="35" spans="1:6">
      <c r="A35" s="131" t="s">
        <v>25</v>
      </c>
      <c r="B35" s="28" t="s">
        <v>26</v>
      </c>
      <c r="C35" s="92">
        <v>2803777</v>
      </c>
      <c r="D35" s="92"/>
      <c r="E35" s="105"/>
      <c r="F35" s="92">
        <f t="shared" si="1"/>
        <v>2803777</v>
      </c>
    </row>
    <row r="36" spans="1:6">
      <c r="A36" s="131" t="s">
        <v>27</v>
      </c>
      <c r="B36" s="28" t="s">
        <v>28</v>
      </c>
      <c r="C36" s="92">
        <v>150000</v>
      </c>
      <c r="D36" s="92"/>
      <c r="E36" s="105"/>
      <c r="F36" s="92">
        <f t="shared" si="1"/>
        <v>150000</v>
      </c>
    </row>
    <row r="37" spans="1:6">
      <c r="A37" s="131" t="s">
        <v>343</v>
      </c>
      <c r="B37" s="28" t="s">
        <v>29</v>
      </c>
      <c r="C37" s="92">
        <v>150000</v>
      </c>
      <c r="D37" s="92"/>
      <c r="E37" s="105"/>
      <c r="F37" s="92">
        <f t="shared" si="1"/>
        <v>150000</v>
      </c>
    </row>
    <row r="38" spans="1:6">
      <c r="A38" s="131" t="s">
        <v>30</v>
      </c>
      <c r="B38" s="28" t="s">
        <v>31</v>
      </c>
      <c r="C38" s="92">
        <v>1200000</v>
      </c>
      <c r="D38" s="92"/>
      <c r="E38" s="105"/>
      <c r="F38" s="92">
        <f t="shared" si="1"/>
        <v>1200000</v>
      </c>
    </row>
    <row r="39" spans="1:6">
      <c r="A39" s="136" t="s">
        <v>344</v>
      </c>
      <c r="B39" s="28" t="s">
        <v>32</v>
      </c>
      <c r="C39" s="92"/>
      <c r="D39" s="92"/>
      <c r="E39" s="105"/>
      <c r="F39" s="92">
        <f t="shared" si="1"/>
        <v>0</v>
      </c>
    </row>
    <row r="40" spans="1:6">
      <c r="A40" s="131" t="s">
        <v>33</v>
      </c>
      <c r="B40" s="28" t="s">
        <v>34</v>
      </c>
      <c r="C40" s="92">
        <v>500000</v>
      </c>
      <c r="D40" s="92"/>
      <c r="E40" s="105"/>
      <c r="F40" s="92">
        <f t="shared" si="1"/>
        <v>500000</v>
      </c>
    </row>
    <row r="41" spans="1:6">
      <c r="A41" s="131" t="s">
        <v>345</v>
      </c>
      <c r="B41" s="28" t="s">
        <v>35</v>
      </c>
      <c r="C41" s="92">
        <v>1568000</v>
      </c>
      <c r="D41" s="92"/>
      <c r="E41" s="105"/>
      <c r="F41" s="92">
        <f t="shared" si="1"/>
        <v>1568000</v>
      </c>
    </row>
    <row r="42" spans="1:6">
      <c r="A42" s="133" t="s">
        <v>282</v>
      </c>
      <c r="B42" s="29" t="s">
        <v>36</v>
      </c>
      <c r="C42" s="92">
        <f>SUM(C35:C41)</f>
        <v>6371777</v>
      </c>
      <c r="D42" s="92">
        <f>SUM(D35:D41)</f>
        <v>0</v>
      </c>
      <c r="E42" s="105"/>
      <c r="F42" s="92">
        <f t="shared" si="1"/>
        <v>6371777</v>
      </c>
    </row>
    <row r="43" spans="1:6">
      <c r="A43" s="131" t="s">
        <v>37</v>
      </c>
      <c r="B43" s="28" t="s">
        <v>38</v>
      </c>
      <c r="C43" s="92">
        <v>900000</v>
      </c>
      <c r="D43" s="92"/>
      <c r="E43" s="105"/>
      <c r="F43" s="92">
        <f t="shared" si="1"/>
        <v>900000</v>
      </c>
    </row>
    <row r="44" spans="1:6">
      <c r="A44" s="131" t="s">
        <v>39</v>
      </c>
      <c r="B44" s="28" t="s">
        <v>40</v>
      </c>
      <c r="C44" s="92"/>
      <c r="D44" s="92"/>
      <c r="E44" s="105"/>
      <c r="F44" s="92">
        <f t="shared" si="1"/>
        <v>0</v>
      </c>
    </row>
    <row r="45" spans="1:6">
      <c r="A45" s="133" t="s">
        <v>283</v>
      </c>
      <c r="B45" s="29" t="s">
        <v>41</v>
      </c>
      <c r="C45" s="92">
        <f>SUM(C43:C44)</f>
        <v>900000</v>
      </c>
      <c r="D45" s="92">
        <f>SUM(D43:D44)</f>
        <v>0</v>
      </c>
      <c r="E45" s="105"/>
      <c r="F45" s="92">
        <f t="shared" si="1"/>
        <v>900000</v>
      </c>
    </row>
    <row r="46" spans="1:6">
      <c r="A46" s="131" t="s">
        <v>42</v>
      </c>
      <c r="B46" s="28" t="s">
        <v>43</v>
      </c>
      <c r="C46" s="92">
        <v>1840000</v>
      </c>
      <c r="D46" s="92"/>
      <c r="E46" s="105"/>
      <c r="F46" s="92">
        <f t="shared" si="1"/>
        <v>1840000</v>
      </c>
    </row>
    <row r="47" spans="1:6">
      <c r="A47" s="131" t="s">
        <v>44</v>
      </c>
      <c r="B47" s="28" t="s">
        <v>45</v>
      </c>
      <c r="C47" s="92"/>
      <c r="D47" s="92"/>
      <c r="E47" s="105"/>
      <c r="F47" s="92">
        <f t="shared" si="1"/>
        <v>0</v>
      </c>
    </row>
    <row r="48" spans="1:6">
      <c r="A48" s="131" t="s">
        <v>346</v>
      </c>
      <c r="B48" s="28" t="s">
        <v>46</v>
      </c>
      <c r="C48" s="92">
        <v>11000</v>
      </c>
      <c r="D48" s="92"/>
      <c r="E48" s="105"/>
      <c r="F48" s="92">
        <f t="shared" si="1"/>
        <v>11000</v>
      </c>
    </row>
    <row r="49" spans="1:6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>
      <c r="A50" s="131" t="s">
        <v>48</v>
      </c>
      <c r="B50" s="28" t="s">
        <v>49</v>
      </c>
      <c r="C50" s="92">
        <v>120000</v>
      </c>
      <c r="D50" s="92"/>
      <c r="E50" s="105"/>
      <c r="F50" s="92">
        <f t="shared" si="1"/>
        <v>120000</v>
      </c>
    </row>
    <row r="51" spans="1:6">
      <c r="A51" s="133" t="s">
        <v>284</v>
      </c>
      <c r="B51" s="29" t="s">
        <v>50</v>
      </c>
      <c r="C51" s="92">
        <f>SUM(C46:C50)</f>
        <v>1971000</v>
      </c>
      <c r="D51" s="92">
        <f>SUM(D46:D50)</f>
        <v>0</v>
      </c>
      <c r="E51" s="105"/>
      <c r="F51" s="92">
        <f t="shared" si="1"/>
        <v>1971000</v>
      </c>
    </row>
    <row r="52" spans="1:6">
      <c r="A52" s="135" t="s">
        <v>285</v>
      </c>
      <c r="B52" s="41" t="s">
        <v>51</v>
      </c>
      <c r="C52" s="92">
        <f>C31+C34+C42+C45+C51</f>
        <v>14592777</v>
      </c>
      <c r="D52" s="92">
        <f>D31+D34+D42+D45+D51</f>
        <v>0</v>
      </c>
      <c r="E52" s="105"/>
      <c r="F52" s="92">
        <f t="shared" si="1"/>
        <v>14592777</v>
      </c>
    </row>
    <row r="53" spans="1:6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>
      <c r="A76" s="141" t="s">
        <v>511</v>
      </c>
      <c r="B76" s="41"/>
      <c r="C76" s="92">
        <f>C75+C61+C52+C27+C26</f>
        <v>90646778</v>
      </c>
      <c r="D76" s="92">
        <f>D75+D61+D52+D27+D26</f>
        <v>4715220</v>
      </c>
      <c r="E76" s="92">
        <f>E75+E61+E52+E27+E26</f>
        <v>0</v>
      </c>
      <c r="F76" s="92">
        <f t="shared" si="1"/>
        <v>95361998</v>
      </c>
    </row>
    <row r="77" spans="1:6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>
      <c r="A80" s="131" t="s">
        <v>84</v>
      </c>
      <c r="B80" s="28" t="s">
        <v>85</v>
      </c>
      <c r="C80" s="92"/>
      <c r="D80" s="92"/>
      <c r="E80" s="92"/>
      <c r="F80" s="92">
        <f t="shared" si="1"/>
        <v>0</v>
      </c>
    </row>
    <row r="81" spans="1:6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>
      <c r="A83" s="131" t="s">
        <v>90</v>
      </c>
      <c r="B83" s="28" t="s">
        <v>91</v>
      </c>
      <c r="C83" s="92"/>
      <c r="D83" s="92"/>
      <c r="E83" s="92"/>
      <c r="F83" s="92">
        <f t="shared" si="1"/>
        <v>0</v>
      </c>
    </row>
    <row r="84" spans="1:6">
      <c r="A84" s="135" t="s">
        <v>323</v>
      </c>
      <c r="B84" s="41" t="s">
        <v>92</v>
      </c>
      <c r="C84" s="92">
        <f>SUM(C77:C83)</f>
        <v>0</v>
      </c>
      <c r="D84" s="92"/>
      <c r="E84" s="92"/>
      <c r="F84" s="92">
        <f t="shared" si="1"/>
        <v>0</v>
      </c>
    </row>
    <row r="85" spans="1:6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>
      <c r="A89" s="139" t="s">
        <v>324</v>
      </c>
      <c r="B89" s="41" t="s">
        <v>101</v>
      </c>
      <c r="C89" s="92">
        <f>SUM(C85:C88)</f>
        <v>0</v>
      </c>
      <c r="D89" s="92">
        <f>SUM(D85:D88)</f>
        <v>0</v>
      </c>
      <c r="E89" s="92">
        <f>SUM(E85:E88)</f>
        <v>0</v>
      </c>
      <c r="F89" s="92">
        <f t="shared" si="1"/>
        <v>0</v>
      </c>
    </row>
    <row r="90" spans="1:6" ht="30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>
      <c r="A98" s="139" t="s">
        <v>325</v>
      </c>
      <c r="B98" s="41" t="s">
        <v>112</v>
      </c>
      <c r="C98" s="92">
        <f>SUM(C90:C97)</f>
        <v>0</v>
      </c>
      <c r="D98" s="92">
        <f>SUM(D90:D97)</f>
        <v>0</v>
      </c>
      <c r="E98" s="92">
        <f>SUM(E90:E97)</f>
        <v>0</v>
      </c>
      <c r="F98" s="92">
        <f t="shared" si="2"/>
        <v>0</v>
      </c>
    </row>
    <row r="99" spans="1:25" ht="15.75">
      <c r="A99" s="141" t="s">
        <v>510</v>
      </c>
      <c r="B99" s="41"/>
      <c r="C99" s="92">
        <f>C98+C89+C84</f>
        <v>0</v>
      </c>
      <c r="D99" s="92">
        <f>D98+D89+D84</f>
        <v>0</v>
      </c>
      <c r="E99" s="92">
        <f>E98+E89+E84</f>
        <v>0</v>
      </c>
      <c r="F99" s="92">
        <f t="shared" si="2"/>
        <v>0</v>
      </c>
    </row>
    <row r="100" spans="1:25" ht="15.75">
      <c r="A100" s="142" t="s">
        <v>373</v>
      </c>
      <c r="B100" s="31" t="s">
        <v>113</v>
      </c>
      <c r="C100" s="92">
        <f>C98+C89+C84+C75+C61+C52+C27+C26</f>
        <v>90646778</v>
      </c>
      <c r="D100" s="92">
        <f>D98+D89+D84+D75+D61+D52+D27+D26</f>
        <v>4715220</v>
      </c>
      <c r="E100" s="92">
        <f>E98+E89+E84+E75+E61+E52+E27+E26</f>
        <v>0</v>
      </c>
      <c r="F100" s="92">
        <f t="shared" si="2"/>
        <v>95361998</v>
      </c>
    </row>
    <row r="101" spans="1: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>
      <c r="A124" s="149" t="s">
        <v>410</v>
      </c>
      <c r="B124" s="71"/>
      <c r="C124" s="92">
        <f>C123+C100</f>
        <v>90646778</v>
      </c>
      <c r="D124" s="92">
        <f>D123+D100</f>
        <v>4715220</v>
      </c>
      <c r="E124" s="92">
        <f>E123+E100</f>
        <v>0</v>
      </c>
      <c r="F124" s="92">
        <f t="shared" si="2"/>
        <v>95361998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Y173"/>
  <sheetViews>
    <sheetView view="pageBreakPreview" topLeftCell="A2" zoomScaleSheetLayoutView="100" workbookViewId="0">
      <selection activeCell="A2" sqref="A2"/>
    </sheetView>
  </sheetViews>
  <sheetFormatPr defaultRowHeight="15"/>
  <cols>
    <col min="1" max="1" width="65.140625" style="145" customWidth="1"/>
    <col min="3" max="3" width="15.5703125" style="89" customWidth="1"/>
    <col min="4" max="4" width="14.140625" style="89" customWidth="1"/>
    <col min="5" max="5" width="12.7109375" style="89" customWidth="1"/>
    <col min="6" max="6" width="17.5703125" style="90" customWidth="1"/>
  </cols>
  <sheetData>
    <row r="1" spans="1:6" ht="15.75">
      <c r="A1" s="174" t="s">
        <v>699</v>
      </c>
      <c r="B1" s="174"/>
      <c r="C1" s="174"/>
      <c r="D1" s="174"/>
      <c r="E1" s="174"/>
      <c r="F1" s="174"/>
    </row>
    <row r="2" spans="1:6" ht="15.75">
      <c r="A2" s="161" t="s">
        <v>718</v>
      </c>
    </row>
    <row r="3" spans="1:6" ht="24.75" customHeight="1">
      <c r="A3" s="170" t="s">
        <v>679</v>
      </c>
      <c r="B3" s="171"/>
      <c r="C3" s="171"/>
      <c r="D3" s="171"/>
      <c r="E3" s="171"/>
      <c r="F3" s="172"/>
    </row>
    <row r="4" spans="1:6" ht="21.75" customHeight="1">
      <c r="A4" s="173" t="s">
        <v>678</v>
      </c>
      <c r="B4" s="171"/>
      <c r="C4" s="171"/>
      <c r="D4" s="171"/>
      <c r="E4" s="171"/>
      <c r="F4" s="172"/>
    </row>
    <row r="5" spans="1:6" ht="18">
      <c r="A5" s="127"/>
    </row>
    <row r="6" spans="1:6" ht="30">
      <c r="A6" s="128" t="s">
        <v>599</v>
      </c>
    </row>
    <row r="7" spans="1:6" ht="60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6">
      <c r="A8" s="130" t="s">
        <v>653</v>
      </c>
      <c r="B8" s="27" t="s">
        <v>654</v>
      </c>
      <c r="C8" s="92">
        <f>'[1]kiadás önkormányzat'!C8+'[1]kiadás Egészségház'!C8+'[1]kiadás TGK'!C8+'[1]kiadás Művelődési Ház'!C8+'[1]kiadás Hivatal'!C8</f>
        <v>105202588</v>
      </c>
      <c r="D8" s="92">
        <f>'[1]kiadás önkormányzat'!D8+'[1]kiadás Egészségház'!D8+'[1]kiadás TGK'!D8+'[1]kiadás Művelődési Ház'!D8+'[1]kiadás Hivatal'!D8</f>
        <v>43638572</v>
      </c>
      <c r="E8" s="92">
        <f>'[1]kiadás önkormányzat'!E8+'[1]kiadás Egészségház'!E8+'[1]kiadás TGK'!E8+'[1]kiadás Művelődési Ház'!E8+'[1]kiadás Hivatal'!E8</f>
        <v>0</v>
      </c>
      <c r="F8" s="92">
        <f>'[1]kiadás önkormányzat'!F8+'[1]kiadás Egészségház'!F8+'[1]kiadás TGK'!F8+'[1]kiadás Művelődési Ház'!F8+'[1]kiadás Hivatal'!F8</f>
        <v>148841160</v>
      </c>
    </row>
    <row r="9" spans="1:6">
      <c r="A9" s="130" t="s">
        <v>655</v>
      </c>
      <c r="B9" s="28" t="s">
        <v>656</v>
      </c>
      <c r="C9" s="92">
        <f>'[1]kiadás önkormányzat'!C9+'[1]kiadás Egészségház'!C9+'[1]kiadás TGK'!C9+'[1]kiadás Művelődési Ház'!C9+'[1]kiadás Hivatal'!C9</f>
        <v>0</v>
      </c>
      <c r="D9" s="92">
        <f>'[1]kiadás önkormányzat'!D9+'[1]kiadás Egészségház'!D9+'[1]kiadás TGK'!D9+'[1]kiadás Művelődési Ház'!D9+'[1]kiadás Hivatal'!D9</f>
        <v>0</v>
      </c>
      <c r="E9" s="92">
        <f>'[1]kiadás önkormányzat'!E9+'[1]kiadás Egészségház'!E9+'[1]kiadás TGK'!E9+'[1]kiadás Művelődési Ház'!E9+'[1]kiadás Hivatal'!E9</f>
        <v>0</v>
      </c>
      <c r="F9" s="92">
        <f>'[1]kiadás önkormányzat'!F9+'[1]kiadás Egészségház'!F9+'[1]kiadás TGK'!F9+'[1]kiadás Művelődési Ház'!F9+'[1]kiadás Hivatal'!F9</f>
        <v>0</v>
      </c>
    </row>
    <row r="10" spans="1:6">
      <c r="A10" s="130" t="s">
        <v>657</v>
      </c>
      <c r="B10" s="28" t="s">
        <v>658</v>
      </c>
      <c r="C10" s="92">
        <f>'[1]kiadás önkormányzat'!C10+'[1]kiadás Egészségház'!C10+'[1]kiadás TGK'!C10+'[1]kiadás Művelődési Ház'!C10+'[1]kiadás Hivatal'!C10</f>
        <v>0</v>
      </c>
      <c r="D10" s="92">
        <f>'[1]kiadás önkormányzat'!D10+'[1]kiadás Egészségház'!D10+'[1]kiadás TGK'!D10+'[1]kiadás Művelődési Ház'!D10+'[1]kiadás Hivatal'!D10</f>
        <v>0</v>
      </c>
      <c r="E10" s="92">
        <f>'[1]kiadás önkormányzat'!E10+'[1]kiadás Egészségház'!E10+'[1]kiadás TGK'!E10+'[1]kiadás Művelődési Ház'!E10+'[1]kiadás Hivatal'!E10</f>
        <v>0</v>
      </c>
      <c r="F10" s="92">
        <f>'[1]kiadás önkormányzat'!F10+'[1]kiadás Egészségház'!F10+'[1]kiadás TGK'!F10+'[1]kiadás Művelődési Ház'!F10+'[1]kiadás Hivatal'!F10</f>
        <v>0</v>
      </c>
    </row>
    <row r="11" spans="1:6">
      <c r="A11" s="130" t="s">
        <v>659</v>
      </c>
      <c r="B11" s="28" t="s">
        <v>660</v>
      </c>
      <c r="C11" s="92">
        <f>'[1]kiadás önkormányzat'!C11+'[1]kiadás Egészségház'!C11+'[1]kiadás TGK'!C11+'[1]kiadás Művelődési Ház'!C11+'[1]kiadás Hivatal'!C11</f>
        <v>0</v>
      </c>
      <c r="D11" s="92">
        <f>'[1]kiadás önkormányzat'!D11+'[1]kiadás Egészségház'!D11+'[1]kiadás TGK'!D11+'[1]kiadás Művelődési Ház'!D11+'[1]kiadás Hivatal'!D11</f>
        <v>0</v>
      </c>
      <c r="E11" s="92">
        <f>'[1]kiadás önkormányzat'!E11+'[1]kiadás Egészségház'!E11+'[1]kiadás TGK'!E11+'[1]kiadás Művelődési Ház'!E11+'[1]kiadás Hivatal'!E11</f>
        <v>0</v>
      </c>
      <c r="F11" s="92">
        <f>'[1]kiadás önkormányzat'!F11+'[1]kiadás Egészségház'!F11+'[1]kiadás TGK'!F11+'[1]kiadás Művelődési Ház'!F11+'[1]kiadás Hivatal'!F11</f>
        <v>0</v>
      </c>
    </row>
    <row r="12" spans="1:6">
      <c r="A12" s="130" t="s">
        <v>661</v>
      </c>
      <c r="B12" s="28" t="s">
        <v>662</v>
      </c>
      <c r="C12" s="92">
        <f>'[1]kiadás önkormányzat'!C12+'[1]kiadás Egészségház'!C12+'[1]kiadás TGK'!C12+'[1]kiadás Művelődési Ház'!C12+'[1]kiadás Hivatal'!C12</f>
        <v>0</v>
      </c>
      <c r="D12" s="92">
        <f>'[1]kiadás önkormányzat'!D12+'[1]kiadás Egészségház'!D12+'[1]kiadás TGK'!D12+'[1]kiadás Művelődési Ház'!D12+'[1]kiadás Hivatal'!D12</f>
        <v>0</v>
      </c>
      <c r="E12" s="92">
        <f>'[1]kiadás önkormányzat'!E12+'[1]kiadás Egészségház'!E12+'[1]kiadás TGK'!E12+'[1]kiadás Művelődési Ház'!E12+'[1]kiadás Hivatal'!E12</f>
        <v>0</v>
      </c>
      <c r="F12" s="92">
        <f>'[1]kiadás önkormányzat'!F12+'[1]kiadás Egészségház'!F12+'[1]kiadás TGK'!F12+'[1]kiadás Művelődési Ház'!F12+'[1]kiadás Hivatal'!F12</f>
        <v>0</v>
      </c>
    </row>
    <row r="13" spans="1:6">
      <c r="A13" s="130" t="s">
        <v>663</v>
      </c>
      <c r="B13" s="28" t="s">
        <v>664</v>
      </c>
      <c r="C13" s="92">
        <f>'[1]kiadás önkormányzat'!C13+'[1]kiadás Egészségház'!C13+'[1]kiadás TGK'!C13+'[1]kiadás Művelődési Ház'!C13+'[1]kiadás Hivatal'!C13</f>
        <v>340200</v>
      </c>
      <c r="D13" s="92">
        <f>'[1]kiadás önkormányzat'!D13+'[1]kiadás Egészségház'!D13+'[1]kiadás TGK'!D13+'[1]kiadás Művelődési Ház'!D13+'[1]kiadás Hivatal'!D13</f>
        <v>0</v>
      </c>
      <c r="E13" s="92">
        <f>'[1]kiadás önkormányzat'!E13+'[1]kiadás Egészségház'!E13+'[1]kiadás TGK'!E13+'[1]kiadás Művelődési Ház'!E13+'[1]kiadás Hivatal'!E13</f>
        <v>0</v>
      </c>
      <c r="F13" s="92">
        <f>'[1]kiadás önkormányzat'!F13+'[1]kiadás Egészségház'!F13+'[1]kiadás TGK'!F13+'[1]kiadás Művelődési Ház'!F13+'[1]kiadás Hivatal'!F13</f>
        <v>340200</v>
      </c>
    </row>
    <row r="14" spans="1:6">
      <c r="A14" s="130" t="s">
        <v>665</v>
      </c>
      <c r="B14" s="28" t="s">
        <v>666</v>
      </c>
      <c r="C14" s="92">
        <f>'[1]kiadás önkormányzat'!C14+'[1]kiadás Egészségház'!C14+'[1]kiadás TGK'!C14+'[1]kiadás Művelődési Ház'!C14+'[1]kiadás Hivatal'!C14</f>
        <v>3022000</v>
      </c>
      <c r="D14" s="92">
        <f>'[1]kiadás önkormányzat'!D14+'[1]kiadás Egészségház'!D14+'[1]kiadás TGK'!D14+'[1]kiadás Művelődési Ház'!D14+'[1]kiadás Hivatal'!D14</f>
        <v>1712000</v>
      </c>
      <c r="E14" s="92">
        <f>'[1]kiadás önkormányzat'!E14+'[1]kiadás Egészségház'!E14+'[1]kiadás TGK'!E14+'[1]kiadás Művelődési Ház'!E14+'[1]kiadás Hivatal'!E14</f>
        <v>0</v>
      </c>
      <c r="F14" s="92">
        <f>'[1]kiadás önkormányzat'!F14+'[1]kiadás Egészségház'!F14+'[1]kiadás TGK'!F14+'[1]kiadás Művelődési Ház'!F14+'[1]kiadás Hivatal'!F14</f>
        <v>4734000</v>
      </c>
    </row>
    <row r="15" spans="1:6">
      <c r="A15" s="130" t="s">
        <v>667</v>
      </c>
      <c r="B15" s="28" t="s">
        <v>668</v>
      </c>
      <c r="C15" s="92">
        <f>'[1]kiadás önkormányzat'!C15+'[1]kiadás Egészségház'!C15+'[1]kiadás TGK'!C15+'[1]kiadás Művelődési Ház'!C15+'[1]kiadás Hivatal'!C15</f>
        <v>0</v>
      </c>
      <c r="D15" s="92">
        <f>'[1]kiadás önkormányzat'!D15+'[1]kiadás Egészségház'!D15+'[1]kiadás TGK'!D15+'[1]kiadás Művelődési Ház'!D15+'[1]kiadás Hivatal'!D15</f>
        <v>0</v>
      </c>
      <c r="E15" s="92">
        <f>'[1]kiadás önkormányzat'!E15+'[1]kiadás Egészségház'!E15+'[1]kiadás TGK'!E15+'[1]kiadás Művelődési Ház'!E15+'[1]kiadás Hivatal'!E15</f>
        <v>0</v>
      </c>
      <c r="F15" s="92">
        <f>'[1]kiadás önkormányzat'!F15+'[1]kiadás Egészségház'!F15+'[1]kiadás TGK'!F15+'[1]kiadás Művelődési Ház'!F15+'[1]kiadás Hivatal'!F15</f>
        <v>0</v>
      </c>
    </row>
    <row r="16" spans="1:6">
      <c r="A16" s="131" t="s">
        <v>669</v>
      </c>
      <c r="B16" s="28" t="s">
        <v>670</v>
      </c>
      <c r="C16" s="92">
        <f>'[1]kiadás önkormányzat'!C16+'[1]kiadás Egészségház'!C16+'[1]kiadás TGK'!C16+'[1]kiadás Művelődési Ház'!C16+'[1]kiadás Hivatal'!C16</f>
        <v>2073000</v>
      </c>
      <c r="D16" s="92">
        <f>'[1]kiadás önkormányzat'!D16+'[1]kiadás Egészségház'!D16+'[1]kiadás TGK'!D16+'[1]kiadás Művelődési Ház'!D16+'[1]kiadás Hivatal'!D16</f>
        <v>205000</v>
      </c>
      <c r="E16" s="92">
        <f>'[1]kiadás önkormányzat'!E16+'[1]kiadás Egészségház'!E16+'[1]kiadás TGK'!E16+'[1]kiadás Művelődési Ház'!E16+'[1]kiadás Hivatal'!E16</f>
        <v>0</v>
      </c>
      <c r="F16" s="92">
        <f>'[1]kiadás önkormányzat'!F16+'[1]kiadás Egészségház'!F16+'[1]kiadás TGK'!F16+'[1]kiadás Művelődési Ház'!F16+'[1]kiadás Hivatal'!F16</f>
        <v>2278000</v>
      </c>
    </row>
    <row r="17" spans="1:6">
      <c r="A17" s="131" t="s">
        <v>671</v>
      </c>
      <c r="B17" s="28" t="s">
        <v>672</v>
      </c>
      <c r="C17" s="92">
        <f>'[1]kiadás önkormányzat'!C17+'[1]kiadás Egészségház'!C17+'[1]kiadás TGK'!C17+'[1]kiadás Művelődési Ház'!C17+'[1]kiadás Hivatal'!C17</f>
        <v>824320</v>
      </c>
      <c r="D17" s="92">
        <f>'[1]kiadás önkormányzat'!D17+'[1]kiadás Egészségház'!D17+'[1]kiadás TGK'!D17+'[1]kiadás Művelődési Ház'!D17+'[1]kiadás Hivatal'!D17</f>
        <v>0</v>
      </c>
      <c r="E17" s="92">
        <f>'[1]kiadás önkormányzat'!E17+'[1]kiadás Egészségház'!E17+'[1]kiadás TGK'!E17+'[1]kiadás Művelődési Ház'!E17+'[1]kiadás Hivatal'!E17</f>
        <v>0</v>
      </c>
      <c r="F17" s="92">
        <f>'[1]kiadás önkormányzat'!F17+'[1]kiadás Egészségház'!F17+'[1]kiadás TGK'!F17+'[1]kiadás Művelődési Ház'!F17+'[1]kiadás Hivatal'!F17</f>
        <v>824320</v>
      </c>
    </row>
    <row r="18" spans="1:6">
      <c r="A18" s="131" t="s">
        <v>673</v>
      </c>
      <c r="B18" s="28" t="s">
        <v>674</v>
      </c>
      <c r="C18" s="92">
        <f>'[1]kiadás önkormányzat'!C18+'[1]kiadás Egészségház'!C18+'[1]kiadás TGK'!C18+'[1]kiadás Művelődési Ház'!C18+'[1]kiadás Hivatal'!C18</f>
        <v>0</v>
      </c>
      <c r="D18" s="92">
        <f>'[1]kiadás önkormányzat'!D18+'[1]kiadás Egészségház'!D18+'[1]kiadás TGK'!D18+'[1]kiadás Művelődési Ház'!D18+'[1]kiadás Hivatal'!D18</f>
        <v>0</v>
      </c>
      <c r="E18" s="92">
        <f>'[1]kiadás önkormányzat'!E18+'[1]kiadás Egészségház'!E18+'[1]kiadás TGK'!E18+'[1]kiadás Művelődési Ház'!E18+'[1]kiadás Hivatal'!E18</f>
        <v>0</v>
      </c>
      <c r="F18" s="92">
        <f>'[1]kiadás önkormányzat'!F18+'[1]kiadás Egészségház'!F18+'[1]kiadás TGK'!F18+'[1]kiadás Művelődési Ház'!F18+'[1]kiadás Hivatal'!F18</f>
        <v>0</v>
      </c>
    </row>
    <row r="19" spans="1:6">
      <c r="A19" s="131" t="s">
        <v>0</v>
      </c>
      <c r="B19" s="28" t="s">
        <v>1</v>
      </c>
      <c r="C19" s="92">
        <f>'[1]kiadás önkormányzat'!C19+'[1]kiadás Egészségház'!C19+'[1]kiadás TGK'!C19+'[1]kiadás Művelődési Ház'!C19+'[1]kiadás Hivatal'!C19</f>
        <v>0</v>
      </c>
      <c r="D19" s="92">
        <f>'[1]kiadás önkormányzat'!D19+'[1]kiadás Egészségház'!D19+'[1]kiadás TGK'!D19+'[1]kiadás Művelődési Ház'!D19+'[1]kiadás Hivatal'!D19</f>
        <v>0</v>
      </c>
      <c r="E19" s="92">
        <f>'[1]kiadás önkormányzat'!E19+'[1]kiadás Egészségház'!E19+'[1]kiadás TGK'!E19+'[1]kiadás Művelődési Ház'!E19+'[1]kiadás Hivatal'!E19</f>
        <v>0</v>
      </c>
      <c r="F19" s="92">
        <f>'[1]kiadás önkormányzat'!F19+'[1]kiadás Egészségház'!F19+'[1]kiadás TGK'!F19+'[1]kiadás Művelődési Ház'!F19+'[1]kiadás Hivatal'!F19</f>
        <v>0</v>
      </c>
    </row>
    <row r="20" spans="1:6">
      <c r="A20" s="131" t="s">
        <v>341</v>
      </c>
      <c r="B20" s="28" t="s">
        <v>2</v>
      </c>
      <c r="C20" s="92">
        <f>'[1]kiadás önkormányzat'!C20+'[1]kiadás Egészségház'!C20+'[1]kiadás TGK'!C20+'[1]kiadás Művelődési Ház'!C20+'[1]kiadás Hivatal'!C20</f>
        <v>5174882</v>
      </c>
      <c r="D20" s="92">
        <f>'[1]kiadás önkormányzat'!D20+'[1]kiadás Egészségház'!D20+'[1]kiadás TGK'!D20+'[1]kiadás Művelődési Ház'!D20+'[1]kiadás Hivatal'!D20</f>
        <v>633257</v>
      </c>
      <c r="E20" s="92">
        <f>'[1]kiadás önkormányzat'!E20+'[1]kiadás Egészségház'!E20+'[1]kiadás TGK'!E20+'[1]kiadás Művelődési Ház'!E20+'[1]kiadás Hivatal'!E20</f>
        <v>0</v>
      </c>
      <c r="F20" s="92">
        <f>'[1]kiadás önkormányzat'!F20+'[1]kiadás Egészségház'!F20+'[1]kiadás TGK'!F20+'[1]kiadás Művelődési Ház'!F20+'[1]kiadás Hivatal'!F20</f>
        <v>5808139</v>
      </c>
    </row>
    <row r="21" spans="1:6">
      <c r="A21" s="132" t="s">
        <v>279</v>
      </c>
      <c r="B21" s="29" t="s">
        <v>3</v>
      </c>
      <c r="C21" s="92">
        <f>'[1]kiadás önkormányzat'!C21+'[1]kiadás Egészségház'!C21+'[1]kiadás TGK'!C21+'[1]kiadás Művelődési Ház'!C21+'[1]kiadás Hivatal'!C21</f>
        <v>116636990</v>
      </c>
      <c r="D21" s="92">
        <f>'[1]kiadás önkormányzat'!D21+'[1]kiadás Egészségház'!D21+'[1]kiadás TGK'!D21+'[1]kiadás Művelődési Ház'!D21+'[1]kiadás Hivatal'!D21</f>
        <v>46188829</v>
      </c>
      <c r="E21" s="92">
        <f>'[1]kiadás önkormányzat'!E21+'[1]kiadás Egészségház'!E21+'[1]kiadás TGK'!E21+'[1]kiadás Művelődési Ház'!E21+'[1]kiadás Hivatal'!E21</f>
        <v>0</v>
      </c>
      <c r="F21" s="92">
        <f>'[1]kiadás önkormányzat'!F21+'[1]kiadás Egészségház'!F21+'[1]kiadás TGK'!F21+'[1]kiadás Művelődési Ház'!F21+'[1]kiadás Hivatal'!F21</f>
        <v>162825819</v>
      </c>
    </row>
    <row r="22" spans="1:6">
      <c r="A22" s="131" t="s">
        <v>4</v>
      </c>
      <c r="B22" s="28" t="s">
        <v>5</v>
      </c>
      <c r="C22" s="92">
        <f>'[1]kiadás önkormányzat'!C22+'[1]kiadás Egészségház'!C22+'[1]kiadás TGK'!C22+'[1]kiadás Művelődési Ház'!C22+'[1]kiadás Hivatal'!C22</f>
        <v>13918435</v>
      </c>
      <c r="D22" s="92">
        <f>'[1]kiadás önkormányzat'!D22+'[1]kiadás Egészségház'!D22+'[1]kiadás TGK'!D22+'[1]kiadás Művelődési Ház'!D22+'[1]kiadás Hivatal'!D22</f>
        <v>0</v>
      </c>
      <c r="E22" s="92">
        <f>'[1]kiadás önkormányzat'!E22+'[1]kiadás Egészségház'!E22+'[1]kiadás TGK'!E22+'[1]kiadás Művelődési Ház'!E22+'[1]kiadás Hivatal'!E22</f>
        <v>0</v>
      </c>
      <c r="F22" s="92">
        <f>'[1]kiadás önkormányzat'!F22+'[1]kiadás Egészségház'!F22+'[1]kiadás TGK'!F22+'[1]kiadás Művelődési Ház'!F22+'[1]kiadás Hivatal'!F22</f>
        <v>13918435</v>
      </c>
    </row>
    <row r="23" spans="1:6" ht="30">
      <c r="A23" s="131" t="s">
        <v>6</v>
      </c>
      <c r="B23" s="28" t="s">
        <v>7</v>
      </c>
      <c r="C23" s="92">
        <f>'[1]kiadás önkormányzat'!C23+'[1]kiadás Egészségház'!C23+'[1]kiadás TGK'!C23+'[1]kiadás Művelődési Ház'!C23+'[1]kiadás Hivatal'!C23</f>
        <v>3923000</v>
      </c>
      <c r="D23" s="92">
        <f>'[1]kiadás önkormányzat'!D23+'[1]kiadás Egészségház'!D23+'[1]kiadás TGK'!D23+'[1]kiadás Művelődési Ház'!D23+'[1]kiadás Hivatal'!D23</f>
        <v>6688679</v>
      </c>
      <c r="E23" s="92">
        <f>'[1]kiadás önkormányzat'!E23+'[1]kiadás Egészségház'!E23+'[1]kiadás TGK'!E23+'[1]kiadás Művelődési Ház'!E23+'[1]kiadás Hivatal'!E23</f>
        <v>0</v>
      </c>
      <c r="F23" s="92">
        <f>'[1]kiadás önkormányzat'!F23+'[1]kiadás Egészségház'!F23+'[1]kiadás TGK'!F23+'[1]kiadás Művelődési Ház'!F23+'[1]kiadás Hivatal'!F23</f>
        <v>10611679</v>
      </c>
    </row>
    <row r="24" spans="1:6">
      <c r="A24" s="131" t="s">
        <v>8</v>
      </c>
      <c r="B24" s="28" t="s">
        <v>9</v>
      </c>
      <c r="C24" s="92">
        <f>'[1]kiadás önkormányzat'!C24+'[1]kiadás Egészségház'!C24+'[1]kiadás TGK'!C24+'[1]kiadás Művelődési Ház'!C24+'[1]kiadás Hivatal'!C24</f>
        <v>1268053</v>
      </c>
      <c r="D24" s="92">
        <f>'[1]kiadás önkormányzat'!D24+'[1]kiadás Egészségház'!D24+'[1]kiadás TGK'!D24+'[1]kiadás Művelődési Ház'!D24+'[1]kiadás Hivatal'!D24</f>
        <v>108500</v>
      </c>
      <c r="E24" s="92">
        <f>'[1]kiadás önkormányzat'!E24+'[1]kiadás Egészségház'!E24+'[1]kiadás TGK'!E24+'[1]kiadás Művelődési Ház'!E24+'[1]kiadás Hivatal'!E24</f>
        <v>0</v>
      </c>
      <c r="F24" s="92">
        <f>'[1]kiadás önkormányzat'!F24+'[1]kiadás Egészségház'!F24+'[1]kiadás TGK'!F24+'[1]kiadás Művelődési Ház'!F24+'[1]kiadás Hivatal'!F24</f>
        <v>1376553</v>
      </c>
    </row>
    <row r="25" spans="1:6">
      <c r="A25" s="133" t="s">
        <v>280</v>
      </c>
      <c r="B25" s="29" t="s">
        <v>10</v>
      </c>
      <c r="C25" s="92">
        <f>'[1]kiadás önkormányzat'!C25+'[1]kiadás Egészségház'!C25+'[1]kiadás TGK'!C25+'[1]kiadás Művelődési Ház'!C25+'[1]kiadás Hivatal'!C25</f>
        <v>19109488</v>
      </c>
      <c r="D25" s="92">
        <f>'[1]kiadás önkormányzat'!D25+'[1]kiadás Egészségház'!D25+'[1]kiadás TGK'!D25+'[1]kiadás Művelődési Ház'!D25+'[1]kiadás Hivatal'!D25</f>
        <v>6797179</v>
      </c>
      <c r="E25" s="92">
        <f>'[1]kiadás önkormányzat'!E25+'[1]kiadás Egészségház'!E25+'[1]kiadás TGK'!E25+'[1]kiadás Művelődési Ház'!E25+'[1]kiadás Hivatal'!E25</f>
        <v>0</v>
      </c>
      <c r="F25" s="92">
        <f>'[1]kiadás önkormányzat'!F25+'[1]kiadás Egészségház'!F25+'[1]kiadás TGK'!F25+'[1]kiadás Művelődési Ház'!F25+'[1]kiadás Hivatal'!F25</f>
        <v>25906667</v>
      </c>
    </row>
    <row r="26" spans="1:6">
      <c r="A26" s="134" t="s">
        <v>371</v>
      </c>
      <c r="B26" s="41" t="s">
        <v>11</v>
      </c>
      <c r="C26" s="92">
        <f>'[1]kiadás önkormányzat'!C26+'[1]kiadás Egészségház'!C26+'[1]kiadás TGK'!C26+'[1]kiadás Művelődési Ház'!C26+'[1]kiadás Hivatal'!C26</f>
        <v>135746478</v>
      </c>
      <c r="D26" s="92">
        <f>'[1]kiadás önkormányzat'!D26+'[1]kiadás Egészségház'!D26+'[1]kiadás TGK'!D26+'[1]kiadás Művelődési Ház'!D26+'[1]kiadás Hivatal'!D26</f>
        <v>52986008</v>
      </c>
      <c r="E26" s="92">
        <f>'[1]kiadás önkormányzat'!E26+'[1]kiadás Egészségház'!E26+'[1]kiadás TGK'!E26+'[1]kiadás Művelődési Ház'!E26+'[1]kiadás Hivatal'!E26</f>
        <v>0</v>
      </c>
      <c r="F26" s="92">
        <f>'[1]kiadás önkormányzat'!F26+'[1]kiadás Egészségház'!F26+'[1]kiadás TGK'!F26+'[1]kiadás Művelődési Ház'!F26+'[1]kiadás Hivatal'!F26</f>
        <v>188732486</v>
      </c>
    </row>
    <row r="27" spans="1:6" ht="30">
      <c r="A27" s="135" t="s">
        <v>342</v>
      </c>
      <c r="B27" s="41" t="s">
        <v>12</v>
      </c>
      <c r="C27" s="92">
        <f>'[1]kiadás önkormányzat'!C27+'[1]kiadás Egészségház'!C27+'[1]kiadás TGK'!C27+'[1]kiadás Művelődési Ház'!C27+'[1]kiadás Hivatal'!C27</f>
        <v>28032026</v>
      </c>
      <c r="D27" s="92">
        <f>'[1]kiadás önkormányzat'!D27+'[1]kiadás Egészségház'!D27+'[1]kiadás TGK'!D27+'[1]kiadás Művelődési Ház'!D27+'[1]kiadás Hivatal'!D27</f>
        <v>10777354</v>
      </c>
      <c r="E27" s="92">
        <f>'[1]kiadás önkormányzat'!E27+'[1]kiadás Egészségház'!E27+'[1]kiadás TGK'!E27+'[1]kiadás Művelődési Ház'!E27+'[1]kiadás Hivatal'!E27</f>
        <v>0</v>
      </c>
      <c r="F27" s="92">
        <f>'[1]kiadás önkormányzat'!F27+'[1]kiadás Egészségház'!F27+'[1]kiadás TGK'!F27+'[1]kiadás Művelődési Ház'!F27+'[1]kiadás Hivatal'!F27</f>
        <v>38809380</v>
      </c>
    </row>
    <row r="28" spans="1:6">
      <c r="A28" s="131" t="s">
        <v>13</v>
      </c>
      <c r="B28" s="28" t="s">
        <v>14</v>
      </c>
      <c r="C28" s="92">
        <f>'[1]kiadás önkormányzat'!C28+'[1]kiadás Egészségház'!C28+'[1]kiadás TGK'!C28+'[1]kiadás Művelődési Ház'!C28+'[1]kiadás Hivatal'!C28</f>
        <v>1438448</v>
      </c>
      <c r="D28" s="92">
        <f>'[1]kiadás önkormányzat'!D28+'[1]kiadás Egészségház'!D28+'[1]kiadás TGK'!D28+'[1]kiadás Művelődési Ház'!D28+'[1]kiadás Hivatal'!D28</f>
        <v>0</v>
      </c>
      <c r="E28" s="92">
        <f>'[1]kiadás önkormányzat'!E28+'[1]kiadás Egészségház'!E28+'[1]kiadás TGK'!E28+'[1]kiadás Művelődési Ház'!E28+'[1]kiadás Hivatal'!E28</f>
        <v>0</v>
      </c>
      <c r="F28" s="92">
        <f>'[1]kiadás önkormányzat'!F28+'[1]kiadás Egészségház'!F28+'[1]kiadás TGK'!F28+'[1]kiadás Művelődési Ház'!F28+'[1]kiadás Hivatal'!F28</f>
        <v>1438448</v>
      </c>
    </row>
    <row r="29" spans="1:6">
      <c r="A29" s="131" t="s">
        <v>15</v>
      </c>
      <c r="B29" s="28" t="s">
        <v>16</v>
      </c>
      <c r="C29" s="92">
        <f>'[1]kiadás önkormányzat'!C29+'[1]kiadás Egészségház'!C29+'[1]kiadás TGK'!C29+'[1]kiadás Művelődési Ház'!C29+'[1]kiadás Hivatal'!C29</f>
        <v>19170410</v>
      </c>
      <c r="D29" s="92">
        <f>'[1]kiadás önkormányzat'!D29+'[1]kiadás Egészségház'!D29+'[1]kiadás TGK'!D29+'[1]kiadás Művelődési Ház'!D29+'[1]kiadás Hivatal'!D29</f>
        <v>52000</v>
      </c>
      <c r="E29" s="92">
        <f>'[1]kiadás önkormányzat'!E29+'[1]kiadás Egészségház'!E29+'[1]kiadás TGK'!E29+'[1]kiadás Művelődési Ház'!E29+'[1]kiadás Hivatal'!E29</f>
        <v>0</v>
      </c>
      <c r="F29" s="92">
        <f>'[1]kiadás önkormányzat'!F29+'[1]kiadás Egészségház'!F29+'[1]kiadás TGK'!F29+'[1]kiadás Művelődési Ház'!F29+'[1]kiadás Hivatal'!F29</f>
        <v>19222410</v>
      </c>
    </row>
    <row r="30" spans="1:6">
      <c r="A30" s="131" t="s">
        <v>17</v>
      </c>
      <c r="B30" s="28" t="s">
        <v>18</v>
      </c>
      <c r="C30" s="92">
        <f>'[1]kiadás önkormányzat'!C30+'[1]kiadás Egészségház'!C30+'[1]kiadás TGK'!C30+'[1]kiadás Művelődési Ház'!C30+'[1]kiadás Hivatal'!C30</f>
        <v>575000</v>
      </c>
      <c r="D30" s="92">
        <f>'[1]kiadás önkormányzat'!D30+'[1]kiadás Egészségház'!D30+'[1]kiadás TGK'!D30+'[1]kiadás Művelődési Ház'!D30+'[1]kiadás Hivatal'!D30</f>
        <v>0</v>
      </c>
      <c r="E30" s="92">
        <f>'[1]kiadás önkormányzat'!E30+'[1]kiadás Egészségház'!E30+'[1]kiadás TGK'!E30+'[1]kiadás Művelődési Ház'!E30+'[1]kiadás Hivatal'!E30</f>
        <v>0</v>
      </c>
      <c r="F30" s="92">
        <f>'[1]kiadás önkormányzat'!F30+'[1]kiadás Egészségház'!F30+'[1]kiadás TGK'!F30+'[1]kiadás Művelődési Ház'!F30+'[1]kiadás Hivatal'!F30</f>
        <v>575000</v>
      </c>
    </row>
    <row r="31" spans="1:6">
      <c r="A31" s="133" t="s">
        <v>281</v>
      </c>
      <c r="B31" s="29" t="s">
        <v>19</v>
      </c>
      <c r="C31" s="92">
        <f>'[1]kiadás önkormányzat'!C31+'[1]kiadás Egészségház'!C31+'[1]kiadás TGK'!C31+'[1]kiadás Művelődési Ház'!C31+'[1]kiadás Hivatal'!C31</f>
        <v>21183858</v>
      </c>
      <c r="D31" s="92">
        <f>'[1]kiadás önkormányzat'!D31+'[1]kiadás Egészségház'!D31+'[1]kiadás TGK'!D31+'[1]kiadás Művelődési Ház'!D31+'[1]kiadás Hivatal'!D31</f>
        <v>52000</v>
      </c>
      <c r="E31" s="92">
        <f>'[1]kiadás önkormányzat'!E31+'[1]kiadás Egészségház'!E31+'[1]kiadás TGK'!E31+'[1]kiadás Művelődési Ház'!E31+'[1]kiadás Hivatal'!E31</f>
        <v>0</v>
      </c>
      <c r="F31" s="92">
        <f>'[1]kiadás önkormányzat'!F31+'[1]kiadás Egészségház'!F31+'[1]kiadás TGK'!F31+'[1]kiadás Művelődési Ház'!F31+'[1]kiadás Hivatal'!F31</f>
        <v>21235858</v>
      </c>
    </row>
    <row r="32" spans="1:6">
      <c r="A32" s="131" t="s">
        <v>20</v>
      </c>
      <c r="B32" s="28" t="s">
        <v>21</v>
      </c>
      <c r="C32" s="92">
        <f>'[1]kiadás önkormányzat'!C32+'[1]kiadás Egészségház'!C32+'[1]kiadás TGK'!C32+'[1]kiadás Művelődési Ház'!C32+'[1]kiadás Hivatal'!C32</f>
        <v>2790987</v>
      </c>
      <c r="D32" s="92">
        <f>'[1]kiadás önkormányzat'!D32+'[1]kiadás Egészségház'!D32+'[1]kiadás TGK'!D32+'[1]kiadás Művelődési Ház'!D32+'[1]kiadás Hivatal'!D32</f>
        <v>0</v>
      </c>
      <c r="E32" s="92">
        <f>'[1]kiadás önkormányzat'!E32+'[1]kiadás Egészségház'!E32+'[1]kiadás TGK'!E32+'[1]kiadás Művelődési Ház'!E32+'[1]kiadás Hivatal'!E32</f>
        <v>0</v>
      </c>
      <c r="F32" s="92">
        <f>'[1]kiadás önkormányzat'!F32+'[1]kiadás Egészségház'!F32+'[1]kiadás TGK'!F32+'[1]kiadás Művelődési Ház'!F32+'[1]kiadás Hivatal'!F32</f>
        <v>2790987</v>
      </c>
    </row>
    <row r="33" spans="1:6">
      <c r="A33" s="131" t="s">
        <v>22</v>
      </c>
      <c r="B33" s="28" t="s">
        <v>23</v>
      </c>
      <c r="C33" s="92">
        <f>'[1]kiadás önkormányzat'!C33+'[1]kiadás Egészségház'!C33+'[1]kiadás TGK'!C33+'[1]kiadás Művelődési Ház'!C33+'[1]kiadás Hivatal'!C33</f>
        <v>2321113</v>
      </c>
      <c r="D33" s="92">
        <f>'[1]kiadás önkormányzat'!D33+'[1]kiadás Egészségház'!D33+'[1]kiadás TGK'!D33+'[1]kiadás Művelődési Ház'!D33+'[1]kiadás Hivatal'!D33</f>
        <v>53000</v>
      </c>
      <c r="E33" s="92">
        <f>'[1]kiadás önkormányzat'!E33+'[1]kiadás Egészségház'!E33+'[1]kiadás TGK'!E33+'[1]kiadás Művelődési Ház'!E33+'[1]kiadás Hivatal'!E33</f>
        <v>0</v>
      </c>
      <c r="F33" s="92">
        <f>'[1]kiadás önkormányzat'!F33+'[1]kiadás Egészségház'!F33+'[1]kiadás TGK'!F33+'[1]kiadás Művelődési Ház'!F33+'[1]kiadás Hivatal'!F33</f>
        <v>2374113</v>
      </c>
    </row>
    <row r="34" spans="1:6" ht="15" customHeight="1">
      <c r="A34" s="133" t="s">
        <v>372</v>
      </c>
      <c r="B34" s="29" t="s">
        <v>24</v>
      </c>
      <c r="C34" s="92">
        <f>'[1]kiadás önkormányzat'!C34+'[1]kiadás Egészségház'!C34+'[1]kiadás TGK'!C34+'[1]kiadás Művelődési Ház'!C34+'[1]kiadás Hivatal'!C34</f>
        <v>5112100</v>
      </c>
      <c r="D34" s="92">
        <f>'[1]kiadás önkormányzat'!D34+'[1]kiadás Egészségház'!D34+'[1]kiadás TGK'!D34+'[1]kiadás Művelődési Ház'!D34+'[1]kiadás Hivatal'!D34</f>
        <v>53000</v>
      </c>
      <c r="E34" s="92">
        <f>'[1]kiadás önkormányzat'!E34+'[1]kiadás Egészségház'!E34+'[1]kiadás TGK'!E34+'[1]kiadás Művelődési Ház'!E34+'[1]kiadás Hivatal'!E34</f>
        <v>0</v>
      </c>
      <c r="F34" s="92">
        <f>'[1]kiadás önkormányzat'!F34+'[1]kiadás Egészségház'!F34+'[1]kiadás TGK'!F34+'[1]kiadás Művelődési Ház'!F34+'[1]kiadás Hivatal'!F34</f>
        <v>5165100</v>
      </c>
    </row>
    <row r="35" spans="1:6">
      <c r="A35" s="131" t="s">
        <v>25</v>
      </c>
      <c r="B35" s="28" t="s">
        <v>26</v>
      </c>
      <c r="C35" s="92">
        <f>'[1]kiadás önkormányzat'!C35+'[1]kiadás Egészségház'!C35+'[1]kiadás TGK'!C35+'[1]kiadás Művelődési Ház'!C35+'[1]kiadás Hivatal'!C35</f>
        <v>21052777</v>
      </c>
      <c r="D35" s="92">
        <f>'[1]kiadás önkormányzat'!D35+'[1]kiadás Egészségház'!D35+'[1]kiadás TGK'!D35+'[1]kiadás Művelődési Ház'!D35+'[1]kiadás Hivatal'!D35</f>
        <v>224202</v>
      </c>
      <c r="E35" s="92">
        <f>'[1]kiadás önkormányzat'!E35+'[1]kiadás Egészségház'!E35+'[1]kiadás TGK'!E35+'[1]kiadás Művelődési Ház'!E35+'[1]kiadás Hivatal'!E35</f>
        <v>0</v>
      </c>
      <c r="F35" s="92">
        <f>'[1]kiadás önkormányzat'!F35+'[1]kiadás Egészségház'!F35+'[1]kiadás TGK'!F35+'[1]kiadás Művelődési Ház'!F35+'[1]kiadás Hivatal'!F35</f>
        <v>21276979</v>
      </c>
    </row>
    <row r="36" spans="1:6">
      <c r="A36" s="131" t="s">
        <v>27</v>
      </c>
      <c r="B36" s="28" t="s">
        <v>28</v>
      </c>
      <c r="C36" s="92">
        <f>'[1]kiadás önkormányzat'!C36+'[1]kiadás Egészségház'!C36+'[1]kiadás TGK'!C36+'[1]kiadás Művelődési Ház'!C36+'[1]kiadás Hivatal'!C36</f>
        <v>150000</v>
      </c>
      <c r="D36" s="92">
        <f>'[1]kiadás önkormányzat'!D36+'[1]kiadás Egészségház'!D36+'[1]kiadás TGK'!D36+'[1]kiadás Művelődési Ház'!D36+'[1]kiadás Hivatal'!D36</f>
        <v>0</v>
      </c>
      <c r="E36" s="92">
        <f>'[1]kiadás önkormányzat'!E36+'[1]kiadás Egészségház'!E36+'[1]kiadás TGK'!E36+'[1]kiadás Művelődési Ház'!E36+'[1]kiadás Hivatal'!E36</f>
        <v>0</v>
      </c>
      <c r="F36" s="92">
        <f>'[1]kiadás önkormányzat'!F36+'[1]kiadás Egészségház'!F36+'[1]kiadás TGK'!F36+'[1]kiadás Művelődési Ház'!F36+'[1]kiadás Hivatal'!F36</f>
        <v>150000</v>
      </c>
    </row>
    <row r="37" spans="1:6">
      <c r="A37" s="131" t="s">
        <v>343</v>
      </c>
      <c r="B37" s="28" t="s">
        <v>29</v>
      </c>
      <c r="C37" s="92">
        <f>'[1]kiadás önkormányzat'!C37+'[1]kiadás Egészségház'!C37+'[1]kiadás TGK'!C37+'[1]kiadás Művelődési Ház'!C37+'[1]kiadás Hivatal'!C37</f>
        <v>589952</v>
      </c>
      <c r="D37" s="92">
        <f>'[1]kiadás önkormányzat'!D37+'[1]kiadás Egészségház'!D37+'[1]kiadás TGK'!D37+'[1]kiadás Művelődési Ház'!D37+'[1]kiadás Hivatal'!D37</f>
        <v>0</v>
      </c>
      <c r="E37" s="92">
        <f>'[1]kiadás önkormányzat'!E37+'[1]kiadás Egészségház'!E37+'[1]kiadás TGK'!E37+'[1]kiadás Művelődési Ház'!E37+'[1]kiadás Hivatal'!E37</f>
        <v>0</v>
      </c>
      <c r="F37" s="92">
        <f>'[1]kiadás önkormányzat'!F37+'[1]kiadás Egészségház'!F37+'[1]kiadás TGK'!F37+'[1]kiadás Művelődési Ház'!F37+'[1]kiadás Hivatal'!F37</f>
        <v>549952</v>
      </c>
    </row>
    <row r="38" spans="1:6">
      <c r="A38" s="131" t="s">
        <v>30</v>
      </c>
      <c r="B38" s="28" t="s">
        <v>31</v>
      </c>
      <c r="C38" s="92">
        <f>'[1]kiadás önkormányzat'!C38+'[1]kiadás Egészségház'!C38+'[1]kiadás TGK'!C38+'[1]kiadás Művelődési Ház'!C38+'[1]kiadás Hivatal'!C38</f>
        <v>20473558</v>
      </c>
      <c r="D38" s="92">
        <f>'[1]kiadás önkormányzat'!D38+'[1]kiadás Egészségház'!D38+'[1]kiadás TGK'!D38+'[1]kiadás Művelődési Ház'!D38+'[1]kiadás Hivatal'!D38</f>
        <v>0</v>
      </c>
      <c r="E38" s="92">
        <f>'[1]kiadás önkormányzat'!E38+'[1]kiadás Egészségház'!E38+'[1]kiadás TGK'!E38+'[1]kiadás Művelődési Ház'!E38+'[1]kiadás Hivatal'!E38</f>
        <v>0</v>
      </c>
      <c r="F38" s="92">
        <f>'[1]kiadás önkormányzat'!F38+'[1]kiadás Egészségház'!F38+'[1]kiadás TGK'!F38+'[1]kiadás Művelődési Ház'!F38+'[1]kiadás Hivatal'!F38</f>
        <v>20473558</v>
      </c>
    </row>
    <row r="39" spans="1:6">
      <c r="A39" s="136" t="s">
        <v>344</v>
      </c>
      <c r="B39" s="28" t="s">
        <v>32</v>
      </c>
      <c r="C39" s="92">
        <f>'[1]kiadás önkormányzat'!C39+'[1]kiadás Egészségház'!C39+'[1]kiadás TGK'!C39+'[1]kiadás Művelődési Ház'!C39+'[1]kiadás Hivatal'!C39</f>
        <v>600000</v>
      </c>
      <c r="D39" s="92">
        <f>'[1]kiadás önkormányzat'!D39+'[1]kiadás Egészségház'!D39+'[1]kiadás TGK'!D39+'[1]kiadás Művelődési Ház'!D39+'[1]kiadás Hivatal'!D39</f>
        <v>0</v>
      </c>
      <c r="E39" s="92">
        <f>'[1]kiadás önkormányzat'!E39+'[1]kiadás Egészségház'!E39+'[1]kiadás TGK'!E39+'[1]kiadás Művelődési Ház'!E39+'[1]kiadás Hivatal'!E39</f>
        <v>0</v>
      </c>
      <c r="F39" s="92">
        <f>'[1]kiadás önkormányzat'!F39+'[1]kiadás Egészségház'!F39+'[1]kiadás TGK'!F39+'[1]kiadás Művelődési Ház'!F39+'[1]kiadás Hivatal'!F39</f>
        <v>600000</v>
      </c>
    </row>
    <row r="40" spans="1:6">
      <c r="A40" s="131" t="s">
        <v>33</v>
      </c>
      <c r="B40" s="28" t="s">
        <v>34</v>
      </c>
      <c r="C40" s="92">
        <f>'[1]kiadás önkormányzat'!C40+'[1]kiadás Egészségház'!C40+'[1]kiadás TGK'!C40+'[1]kiadás Művelődési Ház'!C40+'[1]kiadás Hivatal'!C40</f>
        <v>5369995</v>
      </c>
      <c r="D40" s="92">
        <f>'[1]kiadás önkormányzat'!D40+'[1]kiadás Egészségház'!D40+'[1]kiadás TGK'!D40+'[1]kiadás Művelődési Ház'!D40+'[1]kiadás Hivatal'!D40</f>
        <v>3325253</v>
      </c>
      <c r="E40" s="92">
        <f>'[1]kiadás önkormányzat'!E40+'[1]kiadás Egészségház'!E40+'[1]kiadás TGK'!E40+'[1]kiadás Művelődési Ház'!E40+'[1]kiadás Hivatal'!E40</f>
        <v>0</v>
      </c>
      <c r="F40" s="92">
        <f>'[1]kiadás önkormányzat'!F40+'[1]kiadás Egészségház'!F40+'[1]kiadás TGK'!F40+'[1]kiadás Művelődési Ház'!F40+'[1]kiadás Hivatal'!F40</f>
        <v>8695248</v>
      </c>
    </row>
    <row r="41" spans="1:6">
      <c r="A41" s="131" t="s">
        <v>345</v>
      </c>
      <c r="B41" s="28" t="s">
        <v>35</v>
      </c>
      <c r="C41" s="92">
        <f>'[1]kiadás önkormányzat'!C41+'[1]kiadás Egészségház'!C41+'[1]kiadás TGK'!C41+'[1]kiadás Művelődési Ház'!C41+'[1]kiadás Hivatal'!C41</f>
        <v>9774927</v>
      </c>
      <c r="D41" s="92">
        <f>'[1]kiadás önkormányzat'!D41+'[1]kiadás Egészségház'!D41+'[1]kiadás TGK'!D41+'[1]kiadás Művelődési Ház'!D41+'[1]kiadás Hivatal'!D41</f>
        <v>0</v>
      </c>
      <c r="E41" s="92">
        <f>'[1]kiadás önkormányzat'!E41+'[1]kiadás Egészségház'!E41+'[1]kiadás TGK'!E41+'[1]kiadás Művelődési Ház'!E41+'[1]kiadás Hivatal'!E41</f>
        <v>0</v>
      </c>
      <c r="F41" s="92">
        <f>'[1]kiadás önkormányzat'!F41+'[1]kiadás Egészségház'!F41+'[1]kiadás TGK'!F41+'[1]kiadás Művelődési Ház'!F41+'[1]kiadás Hivatal'!F41</f>
        <v>9774927</v>
      </c>
    </row>
    <row r="42" spans="1:6">
      <c r="A42" s="133" t="s">
        <v>282</v>
      </c>
      <c r="B42" s="29" t="s">
        <v>36</v>
      </c>
      <c r="C42" s="92">
        <f>'[1]kiadás önkormányzat'!C42+'[1]kiadás Egészségház'!C42+'[1]kiadás TGK'!C42+'[1]kiadás Művelődési Ház'!C42+'[1]kiadás Hivatal'!C42</f>
        <v>58011209</v>
      </c>
      <c r="D42" s="92">
        <f>'[1]kiadás önkormányzat'!D42+'[1]kiadás Egészségház'!D42+'[1]kiadás TGK'!D42+'[1]kiadás Művelődési Ház'!D42+'[1]kiadás Hivatal'!D42</f>
        <v>3549455</v>
      </c>
      <c r="E42" s="92">
        <f>'[1]kiadás önkormányzat'!E42+'[1]kiadás Egészségház'!E42+'[1]kiadás TGK'!E42+'[1]kiadás Művelődési Ház'!E42+'[1]kiadás Hivatal'!E42</f>
        <v>0</v>
      </c>
      <c r="F42" s="92">
        <f>'[1]kiadás önkormányzat'!F42+'[1]kiadás Egészségház'!F42+'[1]kiadás TGK'!F42+'[1]kiadás Művelődési Ház'!F42+'[1]kiadás Hivatal'!F42</f>
        <v>61560664</v>
      </c>
    </row>
    <row r="43" spans="1:6">
      <c r="A43" s="131" t="s">
        <v>37</v>
      </c>
      <c r="B43" s="28" t="s">
        <v>38</v>
      </c>
      <c r="C43" s="92">
        <f>'[1]kiadás önkormányzat'!C43+'[1]kiadás Egészségház'!C43+'[1]kiadás TGK'!C43+'[1]kiadás Művelődési Ház'!C43+'[1]kiadás Hivatal'!C43</f>
        <v>1618160</v>
      </c>
      <c r="D43" s="92">
        <f>'[1]kiadás önkormányzat'!D43+'[1]kiadás Egészségház'!D43+'[1]kiadás TGK'!D43+'[1]kiadás Művelődési Ház'!D43+'[1]kiadás Hivatal'!D43</f>
        <v>0</v>
      </c>
      <c r="E43" s="92">
        <f>'[1]kiadás önkormányzat'!E43+'[1]kiadás Egészségház'!E43+'[1]kiadás TGK'!E43+'[1]kiadás Művelődési Ház'!E43+'[1]kiadás Hivatal'!E43</f>
        <v>0</v>
      </c>
      <c r="F43" s="92">
        <f>'[1]kiadás önkormányzat'!F43+'[1]kiadás Egészségház'!F43+'[1]kiadás TGK'!F43+'[1]kiadás Művelődési Ház'!F43+'[1]kiadás Hivatal'!F43</f>
        <v>1618160</v>
      </c>
    </row>
    <row r="44" spans="1:6">
      <c r="A44" s="131" t="s">
        <v>39</v>
      </c>
      <c r="B44" s="28" t="s">
        <v>40</v>
      </c>
      <c r="C44" s="92">
        <f>'[1]kiadás önkormányzat'!C44+'[1]kiadás Egészségház'!C44+'[1]kiadás TGK'!C44+'[1]kiadás Művelődési Ház'!C44+'[1]kiadás Hivatal'!C44</f>
        <v>446217</v>
      </c>
      <c r="D44" s="92">
        <f>'[1]kiadás önkormányzat'!D44+'[1]kiadás Egészségház'!D44+'[1]kiadás TGK'!D44+'[1]kiadás Művelődési Ház'!D44+'[1]kiadás Hivatal'!D44</f>
        <v>0</v>
      </c>
      <c r="E44" s="92">
        <f>'[1]kiadás önkormányzat'!E44+'[1]kiadás Egészségház'!E44+'[1]kiadás TGK'!E44+'[1]kiadás Művelődési Ház'!E44+'[1]kiadás Hivatal'!E44</f>
        <v>0</v>
      </c>
      <c r="F44" s="92">
        <f>'[1]kiadás önkormányzat'!F44+'[1]kiadás Egészségház'!F44+'[1]kiadás TGK'!F44+'[1]kiadás Művelődési Ház'!F44+'[1]kiadás Hivatal'!F44</f>
        <v>446217</v>
      </c>
    </row>
    <row r="45" spans="1:6">
      <c r="A45" s="133" t="s">
        <v>283</v>
      </c>
      <c r="B45" s="29" t="s">
        <v>41</v>
      </c>
      <c r="C45" s="92">
        <f>'[1]kiadás önkormányzat'!C45+'[1]kiadás Egészségház'!C45+'[1]kiadás TGK'!C45+'[1]kiadás Művelődési Ház'!C45+'[1]kiadás Hivatal'!C45</f>
        <v>2064377</v>
      </c>
      <c r="D45" s="92">
        <f>'[1]kiadás önkormányzat'!D45+'[1]kiadás Egészségház'!D45+'[1]kiadás TGK'!D45+'[1]kiadás Művelődési Ház'!D45+'[1]kiadás Hivatal'!D45</f>
        <v>0</v>
      </c>
      <c r="E45" s="92">
        <f>'[1]kiadás önkormányzat'!E45+'[1]kiadás Egészségház'!E45+'[1]kiadás TGK'!E45+'[1]kiadás Művelődési Ház'!E45+'[1]kiadás Hivatal'!E45</f>
        <v>0</v>
      </c>
      <c r="F45" s="92">
        <f>'[1]kiadás önkormányzat'!F45+'[1]kiadás Egészségház'!F45+'[1]kiadás TGK'!F45+'[1]kiadás Művelődési Ház'!F45+'[1]kiadás Hivatal'!F45</f>
        <v>2064377</v>
      </c>
    </row>
    <row r="46" spans="1:6">
      <c r="A46" s="131" t="s">
        <v>42</v>
      </c>
      <c r="B46" s="28" t="s">
        <v>43</v>
      </c>
      <c r="C46" s="92">
        <f>'[1]kiadás önkormányzat'!C46+'[1]kiadás Egészségház'!C46+'[1]kiadás TGK'!C46+'[1]kiadás Művelődési Ház'!C46+'[1]kiadás Hivatal'!C46</f>
        <v>15369009</v>
      </c>
      <c r="D46" s="92">
        <f>'[1]kiadás önkormányzat'!D46+'[1]kiadás Egészségház'!D46+'[1]kiadás TGK'!D46+'[1]kiadás Művelődési Ház'!D46+'[1]kiadás Hivatal'!D46</f>
        <v>220000</v>
      </c>
      <c r="E46" s="92">
        <f>'[1]kiadás önkormányzat'!E46+'[1]kiadás Egészségház'!E46+'[1]kiadás TGK'!E46+'[1]kiadás Művelődési Ház'!E46+'[1]kiadás Hivatal'!E46</f>
        <v>0</v>
      </c>
      <c r="F46" s="92">
        <f>'[1]kiadás önkormányzat'!F46+'[1]kiadás Egészségház'!F46+'[1]kiadás TGK'!F46+'[1]kiadás Művelődési Ház'!F46+'[1]kiadás Hivatal'!F46</f>
        <v>15589009</v>
      </c>
    </row>
    <row r="47" spans="1:6">
      <c r="A47" s="131" t="s">
        <v>44</v>
      </c>
      <c r="B47" s="28" t="s">
        <v>45</v>
      </c>
      <c r="C47" s="92">
        <f>'[1]kiadás önkormányzat'!C47+'[1]kiadás Egészségház'!C47+'[1]kiadás TGK'!C47+'[1]kiadás Művelődési Ház'!C47+'[1]kiadás Hivatal'!C47</f>
        <v>10618000</v>
      </c>
      <c r="D47" s="92">
        <f>'[1]kiadás önkormányzat'!D47+'[1]kiadás Egészségház'!D47+'[1]kiadás TGK'!D47+'[1]kiadás Művelődési Ház'!D47+'[1]kiadás Hivatal'!D47</f>
        <v>0</v>
      </c>
      <c r="E47" s="92">
        <f>'[1]kiadás önkormányzat'!E47+'[1]kiadás Egészségház'!E47+'[1]kiadás TGK'!E47+'[1]kiadás Művelődési Ház'!E47+'[1]kiadás Hivatal'!E47</f>
        <v>0</v>
      </c>
      <c r="F47" s="92">
        <f>'[1]kiadás önkormányzat'!F47+'[1]kiadás Egészségház'!F47+'[1]kiadás TGK'!F47+'[1]kiadás Művelődési Ház'!F47+'[1]kiadás Hivatal'!F47</f>
        <v>10618000</v>
      </c>
    </row>
    <row r="48" spans="1:6">
      <c r="A48" s="131" t="s">
        <v>346</v>
      </c>
      <c r="B48" s="28" t="s">
        <v>46</v>
      </c>
      <c r="C48" s="92">
        <f>'[1]kiadás önkormányzat'!C48+'[1]kiadás Egészségház'!C48+'[1]kiadás TGK'!C48+'[1]kiadás Művelődési Ház'!C48+'[1]kiadás Hivatal'!C48</f>
        <v>17000</v>
      </c>
      <c r="D48" s="92">
        <f>'[1]kiadás önkormányzat'!D48+'[1]kiadás Egészségház'!D48+'[1]kiadás TGK'!D48+'[1]kiadás Művelődési Ház'!D48+'[1]kiadás Hivatal'!D48</f>
        <v>0</v>
      </c>
      <c r="E48" s="92">
        <f>'[1]kiadás önkormányzat'!E48+'[1]kiadás Egészségház'!E48+'[1]kiadás TGK'!E48+'[1]kiadás Művelődési Ház'!E48+'[1]kiadás Hivatal'!E48</f>
        <v>0</v>
      </c>
      <c r="F48" s="92">
        <f>'[1]kiadás önkormányzat'!F48+'[1]kiadás Egészségház'!F48+'[1]kiadás TGK'!F48+'[1]kiadás Művelődési Ház'!F48+'[1]kiadás Hivatal'!F48</f>
        <v>17000</v>
      </c>
    </row>
    <row r="49" spans="1:6">
      <c r="A49" s="131" t="s">
        <v>347</v>
      </c>
      <c r="B49" s="28" t="s">
        <v>47</v>
      </c>
      <c r="C49" s="92">
        <f>'[1]kiadás önkormányzat'!C49+'[1]kiadás Egészségház'!C49+'[1]kiadás TGK'!C49+'[1]kiadás Művelődési Ház'!C49+'[1]kiadás Hivatal'!C49</f>
        <v>0</v>
      </c>
      <c r="D49" s="92">
        <f>'[1]kiadás önkormányzat'!D49+'[1]kiadás Egészségház'!D49+'[1]kiadás TGK'!D49+'[1]kiadás Művelődési Ház'!D49+'[1]kiadás Hivatal'!D49</f>
        <v>0</v>
      </c>
      <c r="E49" s="92">
        <f>'[1]kiadás önkormányzat'!E49+'[1]kiadás Egészségház'!E49+'[1]kiadás TGK'!E49+'[1]kiadás Művelődési Ház'!E49+'[1]kiadás Hivatal'!E49</f>
        <v>0</v>
      </c>
      <c r="F49" s="92">
        <f>'[1]kiadás önkormányzat'!F49+'[1]kiadás Egészségház'!F49+'[1]kiadás TGK'!F49+'[1]kiadás Művelődési Ház'!F49+'[1]kiadás Hivatal'!F49</f>
        <v>0</v>
      </c>
    </row>
    <row r="50" spans="1:6">
      <c r="A50" s="131" t="s">
        <v>48</v>
      </c>
      <c r="B50" s="28" t="s">
        <v>49</v>
      </c>
      <c r="C50" s="92">
        <f>'[1]kiadás önkormányzat'!C50+'[1]kiadás Egészségház'!C50+'[1]kiadás TGK'!C50+'[1]kiadás Művelődési Ház'!C50+'[1]kiadás Hivatal'!C50</f>
        <v>3591250</v>
      </c>
      <c r="D50" s="92">
        <f>'[1]kiadás önkormányzat'!D50+'[1]kiadás Egészségház'!D50+'[1]kiadás TGK'!D50+'[1]kiadás Művelődési Ház'!D50+'[1]kiadás Hivatal'!D50</f>
        <v>0</v>
      </c>
      <c r="E50" s="92">
        <f>'[1]kiadás önkormányzat'!E50+'[1]kiadás Egészségház'!E50+'[1]kiadás TGK'!E50+'[1]kiadás Művelődési Ház'!E50+'[1]kiadás Hivatal'!E50</f>
        <v>0</v>
      </c>
      <c r="F50" s="92">
        <f>'[1]kiadás önkormányzat'!F50+'[1]kiadás Egészségház'!F50+'[1]kiadás TGK'!F50+'[1]kiadás Művelődési Ház'!F50+'[1]kiadás Hivatal'!F50</f>
        <v>3591250</v>
      </c>
    </row>
    <row r="51" spans="1:6">
      <c r="A51" s="133" t="s">
        <v>284</v>
      </c>
      <c r="B51" s="29" t="s">
        <v>50</v>
      </c>
      <c r="C51" s="92">
        <f>'[1]kiadás önkormányzat'!C51+'[1]kiadás Egészségház'!C51+'[1]kiadás TGK'!C51+'[1]kiadás Művelődési Ház'!C51+'[1]kiadás Hivatal'!C51</f>
        <v>29595259</v>
      </c>
      <c r="D51" s="92">
        <f>'[1]kiadás önkormányzat'!D51+'[1]kiadás Egészségház'!D51+'[1]kiadás TGK'!D51+'[1]kiadás Művelődési Ház'!D51+'[1]kiadás Hivatal'!D51</f>
        <v>220000</v>
      </c>
      <c r="E51" s="92">
        <f>'[1]kiadás önkormányzat'!E51+'[1]kiadás Egészségház'!E51+'[1]kiadás TGK'!E51+'[1]kiadás Művelődési Ház'!E51+'[1]kiadás Hivatal'!E51</f>
        <v>0</v>
      </c>
      <c r="F51" s="92">
        <f>'[1]kiadás önkormányzat'!F51+'[1]kiadás Egészségház'!F51+'[1]kiadás TGK'!F51+'[1]kiadás Művelődési Ház'!F51+'[1]kiadás Hivatal'!F51</f>
        <v>29815259</v>
      </c>
    </row>
    <row r="52" spans="1:6">
      <c r="A52" s="135" t="s">
        <v>285</v>
      </c>
      <c r="B52" s="41" t="s">
        <v>51</v>
      </c>
      <c r="C52" s="92">
        <f>'[1]kiadás önkormányzat'!C52+'[1]kiadás Egészségház'!C52+'[1]kiadás TGK'!C52+'[1]kiadás Művelődési Ház'!C52+'[1]kiadás Hivatal'!C52</f>
        <v>115966803</v>
      </c>
      <c r="D52" s="92">
        <f>'[1]kiadás önkormányzat'!D52+'[1]kiadás Egészségház'!D52+'[1]kiadás TGK'!D52+'[1]kiadás Művelődési Ház'!D52+'[1]kiadás Hivatal'!D52</f>
        <v>3874455</v>
      </c>
      <c r="E52" s="92">
        <f>'[1]kiadás önkormányzat'!E52+'[1]kiadás Egészségház'!E52+'[1]kiadás TGK'!E52+'[1]kiadás Művelődési Ház'!E52+'[1]kiadás Hivatal'!E52</f>
        <v>0</v>
      </c>
      <c r="F52" s="92">
        <f>'[1]kiadás önkormányzat'!F52+'[1]kiadás Egészségház'!F52+'[1]kiadás TGK'!F52+'[1]kiadás Művelődési Ház'!F52+'[1]kiadás Hivatal'!F52</f>
        <v>119841258</v>
      </c>
    </row>
    <row r="53" spans="1:6">
      <c r="A53" s="137" t="s">
        <v>52</v>
      </c>
      <c r="B53" s="28" t="s">
        <v>53</v>
      </c>
      <c r="C53" s="92">
        <f>'[1]kiadás önkormányzat'!C53+'[1]kiadás Egészségház'!C53+'[1]kiadás TGK'!C53+'[1]kiadás Művelődési Ház'!C53+'[1]kiadás Hivatal'!C53</f>
        <v>0</v>
      </c>
      <c r="D53" s="92">
        <f>'[1]kiadás önkormányzat'!D53+'[1]kiadás Egészségház'!D53+'[1]kiadás TGK'!D53+'[1]kiadás Művelődési Ház'!D53+'[1]kiadás Hivatal'!D53</f>
        <v>0</v>
      </c>
      <c r="E53" s="92">
        <f>'[1]kiadás önkormányzat'!E53+'[1]kiadás Egészségház'!E53+'[1]kiadás TGK'!E53+'[1]kiadás Művelődési Ház'!E53+'[1]kiadás Hivatal'!E53</f>
        <v>0</v>
      </c>
      <c r="F53" s="92">
        <f>'[1]kiadás önkormányzat'!F53+'[1]kiadás Egészségház'!F53+'[1]kiadás TGK'!F53+'[1]kiadás Művelődési Ház'!F53+'[1]kiadás Hivatal'!F53</f>
        <v>0</v>
      </c>
    </row>
    <row r="54" spans="1:6">
      <c r="A54" s="137" t="s">
        <v>286</v>
      </c>
      <c r="B54" s="28" t="s">
        <v>54</v>
      </c>
      <c r="C54" s="92">
        <f>'[1]kiadás önkormányzat'!C54+'[1]kiadás Egészségház'!C54+'[1]kiadás TGK'!C54+'[1]kiadás Művelődési Ház'!C54+'[1]kiadás Hivatal'!C54</f>
        <v>5800</v>
      </c>
      <c r="D54" s="92">
        <f>'[1]kiadás önkormányzat'!D54+'[1]kiadás Egészségház'!D54+'[1]kiadás TGK'!D54+'[1]kiadás Művelődési Ház'!D54+'[1]kiadás Hivatal'!D54</f>
        <v>0</v>
      </c>
      <c r="E54" s="92">
        <f>'[1]kiadás önkormányzat'!E54+'[1]kiadás Egészségház'!E54+'[1]kiadás TGK'!E54+'[1]kiadás Művelődési Ház'!E54+'[1]kiadás Hivatal'!E54</f>
        <v>0</v>
      </c>
      <c r="F54" s="92">
        <f>'[1]kiadás önkormányzat'!F54+'[1]kiadás Egészségház'!F54+'[1]kiadás TGK'!F54+'[1]kiadás Művelődési Ház'!F54+'[1]kiadás Hivatal'!F54</f>
        <v>5800</v>
      </c>
    </row>
    <row r="55" spans="1:6">
      <c r="A55" s="138" t="s">
        <v>348</v>
      </c>
      <c r="B55" s="28" t="s">
        <v>55</v>
      </c>
      <c r="C55" s="92">
        <f>'[1]kiadás önkormányzat'!C55+'[1]kiadás Egészségház'!C55+'[1]kiadás TGK'!C55+'[1]kiadás Művelődési Ház'!C55+'[1]kiadás Hivatal'!C55</f>
        <v>0</v>
      </c>
      <c r="D55" s="92">
        <f>'[1]kiadás önkormányzat'!D55+'[1]kiadás Egészségház'!D55+'[1]kiadás TGK'!D55+'[1]kiadás Művelődési Ház'!D55+'[1]kiadás Hivatal'!D55</f>
        <v>0</v>
      </c>
      <c r="E55" s="92">
        <f>'[1]kiadás önkormányzat'!E55+'[1]kiadás Egészségház'!E55+'[1]kiadás TGK'!E55+'[1]kiadás Művelődési Ház'!E55+'[1]kiadás Hivatal'!E55</f>
        <v>0</v>
      </c>
      <c r="F55" s="92">
        <f>'[1]kiadás önkormányzat'!F55+'[1]kiadás Egészségház'!F55+'[1]kiadás TGK'!F55+'[1]kiadás Művelődési Ház'!F55+'[1]kiadás Hivatal'!F55</f>
        <v>0</v>
      </c>
    </row>
    <row r="56" spans="1:6">
      <c r="A56" s="138" t="s">
        <v>349</v>
      </c>
      <c r="B56" s="28" t="s">
        <v>56</v>
      </c>
      <c r="C56" s="92">
        <f>'[1]kiadás önkormányzat'!C56+'[1]kiadás Egészségház'!C56+'[1]kiadás TGK'!C56+'[1]kiadás Művelődési Ház'!C56+'[1]kiadás Hivatal'!C56</f>
        <v>0</v>
      </c>
      <c r="D56" s="92">
        <f>'[1]kiadás önkormányzat'!D56+'[1]kiadás Egészségház'!D56+'[1]kiadás TGK'!D56+'[1]kiadás Művelődési Ház'!D56+'[1]kiadás Hivatal'!D56</f>
        <v>0</v>
      </c>
      <c r="E56" s="92">
        <f>'[1]kiadás önkormányzat'!E56+'[1]kiadás Egészségház'!E56+'[1]kiadás TGK'!E56+'[1]kiadás Művelődési Ház'!E56+'[1]kiadás Hivatal'!E56</f>
        <v>0</v>
      </c>
      <c r="F56" s="92">
        <f>'[1]kiadás önkormányzat'!F56+'[1]kiadás Egészségház'!F56+'[1]kiadás TGK'!F56+'[1]kiadás Művelődési Ház'!F56+'[1]kiadás Hivatal'!F56</f>
        <v>0</v>
      </c>
    </row>
    <row r="57" spans="1:6">
      <c r="A57" s="138" t="s">
        <v>350</v>
      </c>
      <c r="B57" s="28" t="s">
        <v>57</v>
      </c>
      <c r="C57" s="92">
        <f>'[1]kiadás önkormányzat'!C57+'[1]kiadás Egészségház'!C57+'[1]kiadás TGK'!C57+'[1]kiadás Művelődési Ház'!C57+'[1]kiadás Hivatal'!C57</f>
        <v>0</v>
      </c>
      <c r="D57" s="92">
        <f>'[1]kiadás önkormányzat'!D57+'[1]kiadás Egészségház'!D57+'[1]kiadás TGK'!D57+'[1]kiadás Művelődési Ház'!D57+'[1]kiadás Hivatal'!D57</f>
        <v>0</v>
      </c>
      <c r="E57" s="92">
        <f>'[1]kiadás önkormányzat'!E57+'[1]kiadás Egészségház'!E57+'[1]kiadás TGK'!E57+'[1]kiadás Művelődési Ház'!E57+'[1]kiadás Hivatal'!E57</f>
        <v>0</v>
      </c>
      <c r="F57" s="92">
        <f>'[1]kiadás önkormányzat'!F57+'[1]kiadás Egészségház'!F57+'[1]kiadás TGK'!F57+'[1]kiadás Művelődési Ház'!F57+'[1]kiadás Hivatal'!F57</f>
        <v>0</v>
      </c>
    </row>
    <row r="58" spans="1:6">
      <c r="A58" s="137" t="s">
        <v>351</v>
      </c>
      <c r="B58" s="28" t="s">
        <v>58</v>
      </c>
      <c r="C58" s="92">
        <f>'[1]kiadás önkormányzat'!C58+'[1]kiadás Egészségház'!C58+'[1]kiadás TGK'!C58+'[1]kiadás Művelődési Ház'!C58+'[1]kiadás Hivatal'!C58</f>
        <v>0</v>
      </c>
      <c r="D58" s="92">
        <f>'[1]kiadás önkormányzat'!D58+'[1]kiadás Egészségház'!D58+'[1]kiadás TGK'!D58+'[1]kiadás Művelődési Ház'!D58+'[1]kiadás Hivatal'!D58</f>
        <v>0</v>
      </c>
      <c r="E58" s="92">
        <f>'[1]kiadás önkormányzat'!E58+'[1]kiadás Egészségház'!E58+'[1]kiadás TGK'!E58+'[1]kiadás Művelődési Ház'!E58+'[1]kiadás Hivatal'!E58</f>
        <v>0</v>
      </c>
      <c r="F58" s="92">
        <f>'[1]kiadás önkormányzat'!F58+'[1]kiadás Egészségház'!F58+'[1]kiadás TGK'!F58+'[1]kiadás Művelődési Ház'!F58+'[1]kiadás Hivatal'!F58</f>
        <v>0</v>
      </c>
    </row>
    <row r="59" spans="1:6">
      <c r="A59" s="137" t="s">
        <v>352</v>
      </c>
      <c r="B59" s="28" t="s">
        <v>59</v>
      </c>
      <c r="C59" s="92">
        <f>'[1]kiadás önkormányzat'!C59+'[1]kiadás Egészségház'!C59+'[1]kiadás TGK'!C59+'[1]kiadás Művelődési Ház'!C59+'[1]kiadás Hivatal'!C59</f>
        <v>0</v>
      </c>
      <c r="D59" s="92">
        <f>'[1]kiadás önkormányzat'!D59+'[1]kiadás Egészségház'!D59+'[1]kiadás TGK'!D59+'[1]kiadás Művelődési Ház'!D59+'[1]kiadás Hivatal'!D59</f>
        <v>0</v>
      </c>
      <c r="E59" s="92">
        <f>'[1]kiadás önkormányzat'!E59+'[1]kiadás Egészségház'!E59+'[1]kiadás TGK'!E59+'[1]kiadás Művelődési Ház'!E59+'[1]kiadás Hivatal'!E59</f>
        <v>0</v>
      </c>
      <c r="F59" s="92">
        <f>'[1]kiadás önkormányzat'!F59+'[1]kiadás Egészségház'!F59+'[1]kiadás TGK'!F59+'[1]kiadás Művelődési Ház'!F59+'[1]kiadás Hivatal'!F59</f>
        <v>0</v>
      </c>
    </row>
    <row r="60" spans="1:6">
      <c r="A60" s="137" t="s">
        <v>353</v>
      </c>
      <c r="B60" s="28" t="s">
        <v>60</v>
      </c>
      <c r="C60" s="92">
        <f>'[1]kiadás önkormányzat'!C60+'[1]kiadás Egészségház'!C60+'[1]kiadás TGK'!C60+'[1]kiadás Művelődési Ház'!C60+'[1]kiadás Hivatal'!C60</f>
        <v>2994200</v>
      </c>
      <c r="D60" s="92">
        <f>'[1]kiadás önkormányzat'!D60+'[1]kiadás Egészségház'!D60+'[1]kiadás TGK'!D60+'[1]kiadás Művelődési Ház'!D60+'[1]kiadás Hivatal'!D60</f>
        <v>800000</v>
      </c>
      <c r="E60" s="92">
        <f>'[1]kiadás önkormányzat'!E60+'[1]kiadás Egészségház'!E60+'[1]kiadás TGK'!E60+'[1]kiadás Művelődési Ház'!E60+'[1]kiadás Hivatal'!E60</f>
        <v>0</v>
      </c>
      <c r="F60" s="92">
        <f>'[1]kiadás önkormányzat'!F60+'[1]kiadás Egészségház'!F60+'[1]kiadás TGK'!F60+'[1]kiadás Művelődési Ház'!F60+'[1]kiadás Hivatal'!F60</f>
        <v>3794200</v>
      </c>
    </row>
    <row r="61" spans="1:6">
      <c r="A61" s="139" t="s">
        <v>315</v>
      </c>
      <c r="B61" s="41" t="s">
        <v>61</v>
      </c>
      <c r="C61" s="92">
        <f>'[1]kiadás önkormányzat'!C61+'[1]kiadás Egészségház'!C61+'[1]kiadás TGK'!C61+'[1]kiadás Művelődési Ház'!C61+'[1]kiadás Hivatal'!C61</f>
        <v>3000000</v>
      </c>
      <c r="D61" s="92">
        <f>'[1]kiadás önkormányzat'!D61+'[1]kiadás Egészségház'!D61+'[1]kiadás TGK'!D61+'[1]kiadás Művelődési Ház'!D61+'[1]kiadás Hivatal'!D61</f>
        <v>800000</v>
      </c>
      <c r="E61" s="92">
        <f>'[1]kiadás önkormányzat'!E61+'[1]kiadás Egészségház'!E61+'[1]kiadás TGK'!E61+'[1]kiadás Művelődési Ház'!E61+'[1]kiadás Hivatal'!E61</f>
        <v>0</v>
      </c>
      <c r="F61" s="92">
        <f>'[1]kiadás önkormányzat'!F61+'[1]kiadás Egészségház'!F61+'[1]kiadás TGK'!F61+'[1]kiadás Művelődési Ház'!F61+'[1]kiadás Hivatal'!F61</f>
        <v>3800000</v>
      </c>
    </row>
    <row r="62" spans="1:6">
      <c r="A62" s="140" t="s">
        <v>354</v>
      </c>
      <c r="B62" s="28" t="s">
        <v>62</v>
      </c>
      <c r="C62" s="92">
        <f>'[1]kiadás önkormányzat'!C62+'[1]kiadás Egészségház'!C62+'[1]kiadás TGK'!C62+'[1]kiadás Művelődési Ház'!C62+'[1]kiadás Hivatal'!C62</f>
        <v>0</v>
      </c>
      <c r="D62" s="92">
        <f>'[1]kiadás önkormányzat'!D62+'[1]kiadás Egészségház'!D62+'[1]kiadás TGK'!D62+'[1]kiadás Művelődési Ház'!D62+'[1]kiadás Hivatal'!D62</f>
        <v>0</v>
      </c>
      <c r="E62" s="92">
        <f>'[1]kiadás önkormányzat'!E62+'[1]kiadás Egészségház'!E62+'[1]kiadás TGK'!E62+'[1]kiadás Művelődési Ház'!E62+'[1]kiadás Hivatal'!E62</f>
        <v>0</v>
      </c>
      <c r="F62" s="92">
        <f>'[1]kiadás önkormányzat'!F62+'[1]kiadás Egészségház'!F62+'[1]kiadás TGK'!F62+'[1]kiadás Művelődési Ház'!F62+'[1]kiadás Hivatal'!F62</f>
        <v>0</v>
      </c>
    </row>
    <row r="63" spans="1:6">
      <c r="A63" s="140" t="s">
        <v>63</v>
      </c>
      <c r="B63" s="28" t="s">
        <v>64</v>
      </c>
      <c r="C63" s="92">
        <f>'[1]kiadás önkormányzat'!C63+'[1]kiadás Egészségház'!C63+'[1]kiadás TGK'!C63+'[1]kiadás Művelődési Ház'!C63+'[1]kiadás Hivatal'!C63</f>
        <v>386301</v>
      </c>
      <c r="D63" s="92">
        <f>'[1]kiadás önkormányzat'!D63+'[1]kiadás Egészségház'!D63+'[1]kiadás TGK'!D63+'[1]kiadás Művelődési Ház'!D63+'[1]kiadás Hivatal'!D63</f>
        <v>0</v>
      </c>
      <c r="E63" s="92">
        <f>'[1]kiadás önkormányzat'!E63+'[1]kiadás Egészségház'!E63+'[1]kiadás TGK'!E63+'[1]kiadás Művelődési Ház'!E63+'[1]kiadás Hivatal'!E63</f>
        <v>0</v>
      </c>
      <c r="F63" s="92">
        <f>'[1]kiadás önkormányzat'!F63+'[1]kiadás Egészségház'!F63+'[1]kiadás TGK'!F63+'[1]kiadás Művelődési Ház'!F63+'[1]kiadás Hivatal'!F63</f>
        <v>386301</v>
      </c>
    </row>
    <row r="64" spans="1:6" ht="30">
      <c r="A64" s="140" t="s">
        <v>65</v>
      </c>
      <c r="B64" s="28" t="s">
        <v>66</v>
      </c>
      <c r="C64" s="92">
        <f>'[1]kiadás önkormányzat'!C64+'[1]kiadás Egészségház'!C64+'[1]kiadás TGK'!C64+'[1]kiadás Művelődési Ház'!C64+'[1]kiadás Hivatal'!C64</f>
        <v>0</v>
      </c>
      <c r="D64" s="92">
        <f>'[1]kiadás önkormányzat'!D64+'[1]kiadás Egészségház'!D64+'[1]kiadás TGK'!D64+'[1]kiadás Művelődési Ház'!D64+'[1]kiadás Hivatal'!D64</f>
        <v>0</v>
      </c>
      <c r="E64" s="92">
        <f>'[1]kiadás önkormányzat'!E64+'[1]kiadás Egészségház'!E64+'[1]kiadás TGK'!E64+'[1]kiadás Művelődési Ház'!E64+'[1]kiadás Hivatal'!E64</f>
        <v>0</v>
      </c>
      <c r="F64" s="92">
        <f>'[1]kiadás önkormányzat'!F64+'[1]kiadás Egészségház'!F64+'[1]kiadás TGK'!F64+'[1]kiadás Művelődési Ház'!F64+'[1]kiadás Hivatal'!F64</f>
        <v>0</v>
      </c>
    </row>
    <row r="65" spans="1:6" ht="30">
      <c r="A65" s="140" t="s">
        <v>316</v>
      </c>
      <c r="B65" s="28" t="s">
        <v>67</v>
      </c>
      <c r="C65" s="92">
        <f>'[1]kiadás önkormányzat'!C65+'[1]kiadás Egészségház'!C65+'[1]kiadás TGK'!C65+'[1]kiadás Művelődési Ház'!C65+'[1]kiadás Hivatal'!C65</f>
        <v>0</v>
      </c>
      <c r="D65" s="92">
        <f>'[1]kiadás önkormányzat'!D65+'[1]kiadás Egészségház'!D65+'[1]kiadás TGK'!D65+'[1]kiadás Művelődési Ház'!D65+'[1]kiadás Hivatal'!D65</f>
        <v>0</v>
      </c>
      <c r="E65" s="92">
        <f>'[1]kiadás önkormányzat'!E65+'[1]kiadás Egészségház'!E65+'[1]kiadás TGK'!E65+'[1]kiadás Művelődési Ház'!E65+'[1]kiadás Hivatal'!E65</f>
        <v>0</v>
      </c>
      <c r="F65" s="92">
        <f>'[1]kiadás önkormányzat'!F65+'[1]kiadás Egészségház'!F65+'[1]kiadás TGK'!F65+'[1]kiadás Művelődési Ház'!F65+'[1]kiadás Hivatal'!F65</f>
        <v>0</v>
      </c>
    </row>
    <row r="66" spans="1:6" ht="30">
      <c r="A66" s="140" t="s">
        <v>355</v>
      </c>
      <c r="B66" s="28" t="s">
        <v>68</v>
      </c>
      <c r="C66" s="92">
        <f>'[1]kiadás önkormányzat'!C66+'[1]kiadás Egészségház'!C66+'[1]kiadás TGK'!C66+'[1]kiadás Művelődési Ház'!C66+'[1]kiadás Hivatal'!C66</f>
        <v>0</v>
      </c>
      <c r="D66" s="92">
        <f>'[1]kiadás önkormányzat'!D66+'[1]kiadás Egészségház'!D66+'[1]kiadás TGK'!D66+'[1]kiadás Művelődési Ház'!D66+'[1]kiadás Hivatal'!D66</f>
        <v>0</v>
      </c>
      <c r="E66" s="92">
        <f>'[1]kiadás önkormányzat'!E66+'[1]kiadás Egészségház'!E66+'[1]kiadás TGK'!E66+'[1]kiadás Művelődési Ház'!E66+'[1]kiadás Hivatal'!E66</f>
        <v>0</v>
      </c>
      <c r="F66" s="92">
        <f>'[1]kiadás önkormányzat'!F66+'[1]kiadás Egészségház'!F66+'[1]kiadás TGK'!F66+'[1]kiadás Művelődési Ház'!F66+'[1]kiadás Hivatal'!F66</f>
        <v>0</v>
      </c>
    </row>
    <row r="67" spans="1:6">
      <c r="A67" s="140" t="s">
        <v>318</v>
      </c>
      <c r="B67" s="28" t="s">
        <v>69</v>
      </c>
      <c r="C67" s="92">
        <f>'[1]kiadás önkormányzat'!C67+'[1]kiadás Egészségház'!C67+'[1]kiadás TGK'!C67+'[1]kiadás Művelődési Ház'!C67+'[1]kiadás Hivatal'!C67</f>
        <v>122826541</v>
      </c>
      <c r="D67" s="92">
        <f>'[1]kiadás önkormányzat'!D67+'[1]kiadás Egészségház'!D67+'[1]kiadás TGK'!D67+'[1]kiadás Művelődési Ház'!D67+'[1]kiadás Hivatal'!D67</f>
        <v>0</v>
      </c>
      <c r="E67" s="92">
        <f>'[1]kiadás önkormányzat'!E67+'[1]kiadás Egészségház'!E67+'[1]kiadás TGK'!E67+'[1]kiadás Művelődési Ház'!E67+'[1]kiadás Hivatal'!E67</f>
        <v>0</v>
      </c>
      <c r="F67" s="92">
        <f>'[1]kiadás önkormányzat'!F67+'[1]kiadás Egészségház'!F67+'[1]kiadás TGK'!F67+'[1]kiadás Művelődési Ház'!F67+'[1]kiadás Hivatal'!F67</f>
        <v>122826541</v>
      </c>
    </row>
    <row r="68" spans="1:6" ht="30">
      <c r="A68" s="140" t="s">
        <v>356</v>
      </c>
      <c r="B68" s="28" t="s">
        <v>70</v>
      </c>
      <c r="C68" s="92">
        <f>'[1]kiadás önkormányzat'!C68+'[1]kiadás Egészségház'!C68+'[1]kiadás TGK'!C68+'[1]kiadás Művelődési Ház'!C68+'[1]kiadás Hivatal'!C68</f>
        <v>0</v>
      </c>
      <c r="D68" s="92">
        <f>'[1]kiadás önkormányzat'!D68+'[1]kiadás Egészségház'!D68+'[1]kiadás TGK'!D68+'[1]kiadás Művelődési Ház'!D68+'[1]kiadás Hivatal'!D68</f>
        <v>0</v>
      </c>
      <c r="E68" s="92">
        <f>'[1]kiadás önkormányzat'!E68+'[1]kiadás Egészségház'!E68+'[1]kiadás TGK'!E68+'[1]kiadás Művelődési Ház'!E68+'[1]kiadás Hivatal'!E68</f>
        <v>0</v>
      </c>
      <c r="F68" s="92">
        <f>'[1]kiadás önkormányzat'!F68+'[1]kiadás Egészségház'!F68+'[1]kiadás TGK'!F68+'[1]kiadás Művelődési Ház'!F68+'[1]kiadás Hivatal'!F68</f>
        <v>0</v>
      </c>
    </row>
    <row r="69" spans="1:6" ht="30">
      <c r="A69" s="140" t="s">
        <v>357</v>
      </c>
      <c r="B69" s="28" t="s">
        <v>71</v>
      </c>
      <c r="C69" s="92">
        <f>'[1]kiadás önkormányzat'!C69+'[1]kiadás Egészségház'!C69+'[1]kiadás TGK'!C69+'[1]kiadás Művelődési Ház'!C69+'[1]kiadás Hivatal'!C69</f>
        <v>0</v>
      </c>
      <c r="D69" s="92">
        <f>'[1]kiadás önkormányzat'!D69+'[1]kiadás Egészségház'!D69+'[1]kiadás TGK'!D69+'[1]kiadás Művelődési Ház'!D69+'[1]kiadás Hivatal'!D69</f>
        <v>0</v>
      </c>
      <c r="E69" s="92">
        <f>'[1]kiadás önkormányzat'!E69+'[1]kiadás Egészségház'!E69+'[1]kiadás TGK'!E69+'[1]kiadás Művelődési Ház'!E69+'[1]kiadás Hivatal'!E69</f>
        <v>0</v>
      </c>
      <c r="F69" s="92">
        <f>'[1]kiadás önkormányzat'!F69+'[1]kiadás Egészségház'!F69+'[1]kiadás TGK'!F69+'[1]kiadás Művelődési Ház'!F69+'[1]kiadás Hivatal'!F69</f>
        <v>0</v>
      </c>
    </row>
    <row r="70" spans="1:6">
      <c r="A70" s="140" t="s">
        <v>72</v>
      </c>
      <c r="B70" s="28" t="s">
        <v>73</v>
      </c>
      <c r="C70" s="92">
        <f>'[1]kiadás önkormányzat'!C70+'[1]kiadás Egészségház'!C70+'[1]kiadás TGK'!C70+'[1]kiadás Művelődési Ház'!C70+'[1]kiadás Hivatal'!C70</f>
        <v>0</v>
      </c>
      <c r="D70" s="92">
        <f>'[1]kiadás önkormányzat'!D70+'[1]kiadás Egészségház'!D70+'[1]kiadás TGK'!D70+'[1]kiadás Művelődési Ház'!D70+'[1]kiadás Hivatal'!D70</f>
        <v>0</v>
      </c>
      <c r="E70" s="92">
        <f>'[1]kiadás önkormányzat'!E70+'[1]kiadás Egészségház'!E70+'[1]kiadás TGK'!E70+'[1]kiadás Művelődési Ház'!E70+'[1]kiadás Hivatal'!E70</f>
        <v>0</v>
      </c>
      <c r="F70" s="92">
        <f>'[1]kiadás önkormányzat'!F70+'[1]kiadás Egészségház'!F70+'[1]kiadás TGK'!F70+'[1]kiadás Művelődési Ház'!F70+'[1]kiadás Hivatal'!F70</f>
        <v>0</v>
      </c>
    </row>
    <row r="71" spans="1:6">
      <c r="A71" s="140" t="s">
        <v>74</v>
      </c>
      <c r="B71" s="28" t="s">
        <v>75</v>
      </c>
      <c r="C71" s="92">
        <f>'[1]kiadás önkormányzat'!C71+'[1]kiadás Egészségház'!C71+'[1]kiadás TGK'!C71+'[1]kiadás Művelődési Ház'!C71+'[1]kiadás Hivatal'!C71</f>
        <v>0</v>
      </c>
      <c r="D71" s="92">
        <f>'[1]kiadás önkormányzat'!D71+'[1]kiadás Egészségház'!D71+'[1]kiadás TGK'!D71+'[1]kiadás Művelődési Ház'!D71+'[1]kiadás Hivatal'!D71</f>
        <v>0</v>
      </c>
      <c r="E71" s="92">
        <f>'[1]kiadás önkormányzat'!E71+'[1]kiadás Egészségház'!E71+'[1]kiadás TGK'!E71+'[1]kiadás Művelődési Ház'!E71+'[1]kiadás Hivatal'!E71</f>
        <v>0</v>
      </c>
      <c r="F71" s="92">
        <f>'[1]kiadás önkormányzat'!F71+'[1]kiadás Egészségház'!F71+'[1]kiadás TGK'!F71+'[1]kiadás Művelődési Ház'!F71+'[1]kiadás Hivatal'!F71</f>
        <v>0</v>
      </c>
    </row>
    <row r="72" spans="1:6">
      <c r="A72" s="140" t="s">
        <v>358</v>
      </c>
      <c r="B72" s="28" t="s">
        <v>76</v>
      </c>
      <c r="C72" s="92">
        <f>'[1]kiadás önkormányzat'!C72+'[1]kiadás Egészségház'!C72+'[1]kiadás TGK'!C72+'[1]kiadás Művelődési Ház'!C72+'[1]kiadás Hivatal'!C72</f>
        <v>1493495</v>
      </c>
      <c r="D72" s="92">
        <f>'[1]kiadás önkormányzat'!D72+'[1]kiadás Egészségház'!D72+'[1]kiadás TGK'!D72+'[1]kiadás Művelődési Ház'!D72+'[1]kiadás Hivatal'!D72</f>
        <v>0</v>
      </c>
      <c r="E72" s="92">
        <f>'[1]kiadás önkormányzat'!E72+'[1]kiadás Egészségház'!E72+'[1]kiadás TGK'!E72+'[1]kiadás Művelődési Ház'!E72+'[1]kiadás Hivatal'!E72</f>
        <v>0</v>
      </c>
      <c r="F72" s="92">
        <f>'[1]kiadás önkormányzat'!F72+'[1]kiadás Egészségház'!F72+'[1]kiadás TGK'!F72+'[1]kiadás Művelődési Ház'!F72+'[1]kiadás Hivatal'!F72</f>
        <v>1493495</v>
      </c>
    </row>
    <row r="73" spans="1:6">
      <c r="A73" s="140" t="s">
        <v>566</v>
      </c>
      <c r="B73" s="28" t="s">
        <v>77</v>
      </c>
      <c r="C73" s="92">
        <f>'[1]kiadás önkormányzat'!C73+'[1]kiadás Egészségház'!C73+'[1]kiadás TGK'!C73+'[1]kiadás Művelődési Ház'!C73+'[1]kiadás Hivatal'!C73</f>
        <v>0</v>
      </c>
      <c r="D73" s="92">
        <f>'[1]kiadás önkormányzat'!D73+'[1]kiadás Egészségház'!D73+'[1]kiadás TGK'!D73+'[1]kiadás Művelődési Ház'!D73+'[1]kiadás Hivatal'!D73</f>
        <v>0</v>
      </c>
      <c r="E73" s="92">
        <f>'[1]kiadás önkormányzat'!E73+'[1]kiadás Egészségház'!E73+'[1]kiadás TGK'!E73+'[1]kiadás Művelődési Ház'!E73+'[1]kiadás Hivatal'!E73</f>
        <v>0</v>
      </c>
      <c r="F73" s="92">
        <f>'[1]kiadás önkormányzat'!F73+'[1]kiadás Egészségház'!F73+'[1]kiadás TGK'!F73+'[1]kiadás Művelődési Ház'!F73+'[1]kiadás Hivatal'!F73</f>
        <v>0</v>
      </c>
    </row>
    <row r="74" spans="1:6">
      <c r="A74" s="140" t="s">
        <v>567</v>
      </c>
      <c r="B74" s="28" t="s">
        <v>77</v>
      </c>
      <c r="C74" s="92">
        <f>'[1]kiadás önkormányzat'!C74+'[1]kiadás Egészségház'!C74+'[1]kiadás TGK'!C74+'[1]kiadás Művelődési Ház'!C74+'[1]kiadás Hivatal'!C74</f>
        <v>223830182</v>
      </c>
      <c r="D74" s="92">
        <f>'[1]kiadás önkormányzat'!D74+'[1]kiadás Egészségház'!D74+'[1]kiadás TGK'!D74+'[1]kiadás Művelődési Ház'!D74+'[1]kiadás Hivatal'!D74</f>
        <v>0</v>
      </c>
      <c r="E74" s="92">
        <f>'[1]kiadás önkormányzat'!E74+'[1]kiadás Egészségház'!E74+'[1]kiadás TGK'!E74+'[1]kiadás Művelődési Ház'!E74+'[1]kiadás Hivatal'!E74</f>
        <v>0</v>
      </c>
      <c r="F74" s="92">
        <f>'[1]kiadás önkormányzat'!F74+'[1]kiadás Egészségház'!F74+'[1]kiadás TGK'!F74+'[1]kiadás Művelődési Ház'!F74+'[1]kiadás Hivatal'!F74</f>
        <v>223830182</v>
      </c>
    </row>
    <row r="75" spans="1:6">
      <c r="A75" s="139" t="s">
        <v>321</v>
      </c>
      <c r="B75" s="41" t="s">
        <v>78</v>
      </c>
      <c r="C75" s="92">
        <f>'[1]kiadás önkormányzat'!C75+'[1]kiadás Egészségház'!C75+'[1]kiadás TGK'!C75+'[1]kiadás Művelődési Ház'!C75+'[1]kiadás Hivatal'!C75</f>
        <v>348536519</v>
      </c>
      <c r="D75" s="92">
        <f>'[1]kiadás önkormányzat'!D75+'[1]kiadás Egészségház'!D75+'[1]kiadás TGK'!D75+'[1]kiadás Művelődési Ház'!D75+'[1]kiadás Hivatal'!D75</f>
        <v>0</v>
      </c>
      <c r="E75" s="92">
        <f>'[1]kiadás önkormányzat'!E75+'[1]kiadás Egészségház'!E75+'[1]kiadás TGK'!E75+'[1]kiadás Művelődési Ház'!E75+'[1]kiadás Hivatal'!E75</f>
        <v>0</v>
      </c>
      <c r="F75" s="92">
        <f>'[1]kiadás önkormányzat'!F75+'[1]kiadás Egészségház'!F75+'[1]kiadás TGK'!F75+'[1]kiadás Művelődési Ház'!F75+'[1]kiadás Hivatal'!F75</f>
        <v>348536519</v>
      </c>
    </row>
    <row r="76" spans="1:6" ht="15.75">
      <c r="A76" s="141" t="s">
        <v>511</v>
      </c>
      <c r="B76" s="41"/>
      <c r="C76" s="92">
        <f>'[1]kiadás önkormányzat'!C76+'[1]kiadás Egészségház'!C76+'[1]kiadás TGK'!C76+'[1]kiadás Művelődési Ház'!C76+'[1]kiadás Hivatal'!C76</f>
        <v>631281826</v>
      </c>
      <c r="D76" s="92">
        <f>'[1]kiadás önkormányzat'!D76+'[1]kiadás Egészségház'!D76+'[1]kiadás TGK'!D76+'[1]kiadás Művelődési Ház'!D76+'[1]kiadás Hivatal'!D76</f>
        <v>68437817</v>
      </c>
      <c r="E76" s="92">
        <f>'[1]kiadás önkormányzat'!E76+'[1]kiadás Egészségház'!E76+'[1]kiadás TGK'!E76+'[1]kiadás Művelődési Ház'!E76+'[1]kiadás Hivatal'!E76</f>
        <v>0</v>
      </c>
      <c r="F76" s="92">
        <f>'[1]kiadás önkormányzat'!F76+'[1]kiadás Egészségház'!F76+'[1]kiadás TGK'!F76+'[1]kiadás Művelődési Ház'!F76+'[1]kiadás Hivatal'!F76</f>
        <v>699719643</v>
      </c>
    </row>
    <row r="77" spans="1:6">
      <c r="A77" s="131" t="s">
        <v>79</v>
      </c>
      <c r="B77" s="28" t="s">
        <v>80</v>
      </c>
      <c r="C77" s="92">
        <f>'[1]kiadás önkormányzat'!C77+'[1]kiadás Egészségház'!C77+'[1]kiadás TGK'!C77+'[1]kiadás Művelődési Ház'!C77+'[1]kiadás Hivatal'!C77</f>
        <v>2489291</v>
      </c>
      <c r="D77" s="92">
        <f>'[1]kiadás önkormányzat'!D77+'[1]kiadás Egészségház'!D77+'[1]kiadás TGK'!D77+'[1]kiadás Művelődési Ház'!D77+'[1]kiadás Hivatal'!D77</f>
        <v>0</v>
      </c>
      <c r="E77" s="92">
        <f>'[1]kiadás önkormányzat'!E77+'[1]kiadás Egészségház'!E77+'[1]kiadás TGK'!E77+'[1]kiadás Művelődési Ház'!E77+'[1]kiadás Hivatal'!E77</f>
        <v>0</v>
      </c>
      <c r="F77" s="92">
        <f>'[1]kiadás önkormányzat'!F77+'[1]kiadás Egészségház'!F77+'[1]kiadás TGK'!F77+'[1]kiadás Művelődési Ház'!F77+'[1]kiadás Hivatal'!F77</f>
        <v>2489291</v>
      </c>
    </row>
    <row r="78" spans="1:6">
      <c r="A78" s="131" t="s">
        <v>359</v>
      </c>
      <c r="B78" s="28" t="s">
        <v>81</v>
      </c>
      <c r="C78" s="92">
        <f>'[1]kiadás önkormányzat'!C78+'[1]kiadás Egészségház'!C78+'[1]kiadás TGK'!C78+'[1]kiadás Művelődési Ház'!C78+'[1]kiadás Hivatal'!C78</f>
        <v>8004712</v>
      </c>
      <c r="D78" s="92">
        <f>'[1]kiadás önkormányzat'!D78+'[1]kiadás Egészségház'!D78+'[1]kiadás TGK'!D78+'[1]kiadás Művelődési Ház'!D78+'[1]kiadás Hivatal'!D78</f>
        <v>0</v>
      </c>
      <c r="E78" s="92">
        <f>'[1]kiadás önkormányzat'!E78+'[1]kiadás Egészségház'!E78+'[1]kiadás TGK'!E78+'[1]kiadás Művelődési Ház'!E78+'[1]kiadás Hivatal'!E78</f>
        <v>0</v>
      </c>
      <c r="F78" s="92">
        <f>'[1]kiadás önkormányzat'!F78+'[1]kiadás Egészségház'!F78+'[1]kiadás TGK'!F78+'[1]kiadás Művelődési Ház'!F78+'[1]kiadás Hivatal'!F78</f>
        <v>8004712</v>
      </c>
    </row>
    <row r="79" spans="1:6">
      <c r="A79" s="131" t="s">
        <v>82</v>
      </c>
      <c r="B79" s="28" t="s">
        <v>83</v>
      </c>
      <c r="C79" s="92">
        <f>'[1]kiadás önkormányzat'!C79+'[1]kiadás Egészségház'!C79+'[1]kiadás TGK'!C79+'[1]kiadás Művelődési Ház'!C79+'[1]kiadás Hivatal'!C79</f>
        <v>21000</v>
      </c>
      <c r="D79" s="92">
        <f>'[1]kiadás önkormányzat'!D79+'[1]kiadás Egészségház'!D79+'[1]kiadás TGK'!D79+'[1]kiadás Művelődési Ház'!D79+'[1]kiadás Hivatal'!D79</f>
        <v>0</v>
      </c>
      <c r="E79" s="92">
        <f>'[1]kiadás önkormányzat'!E79+'[1]kiadás Egészségház'!E79+'[1]kiadás TGK'!E79+'[1]kiadás Művelődési Ház'!E79+'[1]kiadás Hivatal'!E79</f>
        <v>0</v>
      </c>
      <c r="F79" s="92">
        <f>'[1]kiadás önkormányzat'!F79+'[1]kiadás Egészségház'!F79+'[1]kiadás TGK'!F79+'[1]kiadás Művelődési Ház'!F79+'[1]kiadás Hivatal'!F79</f>
        <v>21000</v>
      </c>
    </row>
    <row r="80" spans="1:6">
      <c r="A80" s="131" t="s">
        <v>84</v>
      </c>
      <c r="B80" s="28" t="s">
        <v>85</v>
      </c>
      <c r="C80" s="92">
        <f>'[1]kiadás önkormányzat'!C80+'[1]kiadás Egészségház'!C80+'[1]kiadás TGK'!C80+'[1]kiadás Művelődési Ház'!C80+'[1]kiadás Hivatal'!C80</f>
        <v>28515692</v>
      </c>
      <c r="D80" s="92">
        <f>'[1]kiadás önkormányzat'!D80+'[1]kiadás Egészségház'!D80+'[1]kiadás TGK'!D80+'[1]kiadás Művelődési Ház'!D80+'[1]kiadás Hivatal'!D80</f>
        <v>0</v>
      </c>
      <c r="E80" s="92">
        <f>'[1]kiadás önkormányzat'!E80+'[1]kiadás Egészségház'!E80+'[1]kiadás TGK'!E80+'[1]kiadás Művelődési Ház'!E80+'[1]kiadás Hivatal'!E80</f>
        <v>0</v>
      </c>
      <c r="F80" s="92">
        <f>'[1]kiadás önkormányzat'!F80+'[1]kiadás Egészségház'!F80+'[1]kiadás TGK'!F80+'[1]kiadás Művelődési Ház'!F80+'[1]kiadás Hivatal'!F80</f>
        <v>28515692</v>
      </c>
    </row>
    <row r="81" spans="1:6">
      <c r="A81" s="131" t="s">
        <v>86</v>
      </c>
      <c r="B81" s="28" t="s">
        <v>87</v>
      </c>
      <c r="C81" s="92">
        <f>'[1]kiadás önkormányzat'!C81+'[1]kiadás Egészségház'!C81+'[1]kiadás TGK'!C81+'[1]kiadás Művelődési Ház'!C81+'[1]kiadás Hivatal'!C81</f>
        <v>0</v>
      </c>
      <c r="D81" s="92">
        <f>'[1]kiadás önkormányzat'!D81+'[1]kiadás Egészségház'!D81+'[1]kiadás TGK'!D81+'[1]kiadás Művelődési Ház'!D81+'[1]kiadás Hivatal'!D81</f>
        <v>0</v>
      </c>
      <c r="E81" s="92">
        <f>'[1]kiadás önkormányzat'!E81+'[1]kiadás Egészségház'!E81+'[1]kiadás TGK'!E81+'[1]kiadás Művelődési Ház'!E81+'[1]kiadás Hivatal'!E81</f>
        <v>0</v>
      </c>
      <c r="F81" s="92">
        <f>'[1]kiadás önkormányzat'!F81+'[1]kiadás Egészségház'!F81+'[1]kiadás TGK'!F81+'[1]kiadás Művelődési Ház'!F81+'[1]kiadás Hivatal'!F81</f>
        <v>0</v>
      </c>
    </row>
    <row r="82" spans="1:6">
      <c r="A82" s="131" t="s">
        <v>88</v>
      </c>
      <c r="B82" s="28" t="s">
        <v>89</v>
      </c>
      <c r="C82" s="92">
        <f>'[1]kiadás önkormányzat'!C82+'[1]kiadás Egészségház'!C82+'[1]kiadás TGK'!C82+'[1]kiadás Művelődési Ház'!C82+'[1]kiadás Hivatal'!C82</f>
        <v>0</v>
      </c>
      <c r="D82" s="92">
        <f>'[1]kiadás önkormányzat'!D82+'[1]kiadás Egészségház'!D82+'[1]kiadás TGK'!D82+'[1]kiadás Művelődési Ház'!D82+'[1]kiadás Hivatal'!D82</f>
        <v>0</v>
      </c>
      <c r="E82" s="92">
        <f>'[1]kiadás önkormányzat'!E82+'[1]kiadás Egészségház'!E82+'[1]kiadás TGK'!E82+'[1]kiadás Művelődési Ház'!E82+'[1]kiadás Hivatal'!E82</f>
        <v>0</v>
      </c>
      <c r="F82" s="92">
        <f>'[1]kiadás önkormányzat'!F82+'[1]kiadás Egészségház'!F82+'[1]kiadás TGK'!F82+'[1]kiadás Művelődési Ház'!F82+'[1]kiadás Hivatal'!F82</f>
        <v>0</v>
      </c>
    </row>
    <row r="83" spans="1:6">
      <c r="A83" s="131" t="s">
        <v>90</v>
      </c>
      <c r="B83" s="28" t="s">
        <v>91</v>
      </c>
      <c r="C83" s="92">
        <f>'[1]kiadás önkormányzat'!C83+'[1]kiadás Egészségház'!C83+'[1]kiadás TGK'!C83+'[1]kiadás Művelődési Ház'!C83+'[1]kiadás Hivatal'!C83</f>
        <v>7686877</v>
      </c>
      <c r="D83" s="92">
        <f>'[1]kiadás önkormányzat'!D83+'[1]kiadás Egészségház'!D83+'[1]kiadás TGK'!D83+'[1]kiadás Művelődési Ház'!D83+'[1]kiadás Hivatal'!D83</f>
        <v>0</v>
      </c>
      <c r="E83" s="92">
        <f>'[1]kiadás önkormányzat'!E83+'[1]kiadás Egészségház'!E83+'[1]kiadás TGK'!E83+'[1]kiadás Művelődési Ház'!E83+'[1]kiadás Hivatal'!E83</f>
        <v>0</v>
      </c>
      <c r="F83" s="92">
        <f>'[1]kiadás önkormányzat'!F83+'[1]kiadás Egészségház'!F83+'[1]kiadás TGK'!F83+'[1]kiadás Művelődési Ház'!F83+'[1]kiadás Hivatal'!F83</f>
        <v>7686877</v>
      </c>
    </row>
    <row r="84" spans="1:6">
      <c r="A84" s="135" t="s">
        <v>323</v>
      </c>
      <c r="B84" s="41" t="s">
        <v>92</v>
      </c>
      <c r="C84" s="92">
        <f>'[1]kiadás önkormányzat'!C84+'[1]kiadás Egészségház'!C84+'[1]kiadás TGK'!C84+'[1]kiadás Művelődési Ház'!C84+'[1]kiadás Hivatal'!C84</f>
        <v>46717572</v>
      </c>
      <c r="D84" s="92">
        <f>'[1]kiadás önkormányzat'!D84+'[1]kiadás Egészségház'!D84+'[1]kiadás TGK'!D84+'[1]kiadás Művelődési Ház'!D84+'[1]kiadás Hivatal'!D84</f>
        <v>0</v>
      </c>
      <c r="E84" s="92">
        <f>'[1]kiadás önkormányzat'!E84+'[1]kiadás Egészségház'!E84+'[1]kiadás TGK'!E84+'[1]kiadás Művelődési Ház'!E84+'[1]kiadás Hivatal'!E84</f>
        <v>0</v>
      </c>
      <c r="F84" s="92">
        <f>'[1]kiadás önkormányzat'!F84+'[1]kiadás Egészségház'!F84+'[1]kiadás TGK'!F84+'[1]kiadás Művelődési Ház'!F84+'[1]kiadás Hivatal'!F84</f>
        <v>46717572</v>
      </c>
    </row>
    <row r="85" spans="1:6">
      <c r="A85" s="137" t="s">
        <v>93</v>
      </c>
      <c r="B85" s="28" t="s">
        <v>94</v>
      </c>
      <c r="C85" s="92">
        <f>'[1]kiadás önkormányzat'!C85+'[1]kiadás Egészségház'!C85+'[1]kiadás TGK'!C85+'[1]kiadás Művelődési Ház'!C85+'[1]kiadás Hivatal'!C85</f>
        <v>176479277</v>
      </c>
      <c r="D85" s="92">
        <f>'[1]kiadás önkormányzat'!D85+'[1]kiadás Egészségház'!D85+'[1]kiadás TGK'!D85+'[1]kiadás Művelődési Ház'!D85+'[1]kiadás Hivatal'!D85</f>
        <v>0</v>
      </c>
      <c r="E85" s="92">
        <f>'[1]kiadás önkormányzat'!E85+'[1]kiadás Egészségház'!E85+'[1]kiadás TGK'!E85+'[1]kiadás Művelődési Ház'!E85+'[1]kiadás Hivatal'!E85</f>
        <v>0</v>
      </c>
      <c r="F85" s="92">
        <f>'[1]kiadás önkormányzat'!F85+'[1]kiadás Egészségház'!F85+'[1]kiadás TGK'!F85+'[1]kiadás Művelődési Ház'!F85+'[1]kiadás Hivatal'!F85</f>
        <v>176479277</v>
      </c>
    </row>
    <row r="86" spans="1:6">
      <c r="A86" s="137" t="s">
        <v>95</v>
      </c>
      <c r="B86" s="28" t="s">
        <v>96</v>
      </c>
      <c r="C86" s="92">
        <f>'[1]kiadás önkormányzat'!C86+'[1]kiadás Egészségház'!C86+'[1]kiadás TGK'!C86+'[1]kiadás Művelődési Ház'!C86+'[1]kiadás Hivatal'!C86</f>
        <v>0</v>
      </c>
      <c r="D86" s="92">
        <f>'[1]kiadás önkormányzat'!D86+'[1]kiadás Egészségház'!D86+'[1]kiadás TGK'!D86+'[1]kiadás Művelődési Ház'!D86+'[1]kiadás Hivatal'!D86</f>
        <v>0</v>
      </c>
      <c r="E86" s="92">
        <f>'[1]kiadás önkormányzat'!E86+'[1]kiadás Egészségház'!E86+'[1]kiadás TGK'!E86+'[1]kiadás Művelődési Ház'!E86+'[1]kiadás Hivatal'!E86</f>
        <v>0</v>
      </c>
      <c r="F86" s="92">
        <f>'[1]kiadás önkormányzat'!F86+'[1]kiadás Egészségház'!F86+'[1]kiadás TGK'!F86+'[1]kiadás Művelődési Ház'!F86+'[1]kiadás Hivatal'!F86</f>
        <v>0</v>
      </c>
    </row>
    <row r="87" spans="1:6">
      <c r="A87" s="137" t="s">
        <v>97</v>
      </c>
      <c r="B87" s="28" t="s">
        <v>98</v>
      </c>
      <c r="C87" s="92">
        <f>'[1]kiadás önkormányzat'!C87+'[1]kiadás Egészségház'!C87+'[1]kiadás TGK'!C87+'[1]kiadás Művelődési Ház'!C87+'[1]kiadás Hivatal'!C87</f>
        <v>0</v>
      </c>
      <c r="D87" s="92">
        <f>'[1]kiadás önkormányzat'!D87+'[1]kiadás Egészségház'!D87+'[1]kiadás TGK'!D87+'[1]kiadás Művelődési Ház'!D87+'[1]kiadás Hivatal'!D87</f>
        <v>0</v>
      </c>
      <c r="E87" s="92">
        <f>'[1]kiadás önkormányzat'!E87+'[1]kiadás Egészségház'!E87+'[1]kiadás TGK'!E87+'[1]kiadás Művelődési Ház'!E87+'[1]kiadás Hivatal'!E87</f>
        <v>0</v>
      </c>
      <c r="F87" s="92">
        <f>'[1]kiadás önkormányzat'!F87+'[1]kiadás Egészségház'!F87+'[1]kiadás TGK'!F87+'[1]kiadás Művelődési Ház'!F87+'[1]kiadás Hivatal'!F87</f>
        <v>0</v>
      </c>
    </row>
    <row r="88" spans="1:6">
      <c r="A88" s="137" t="s">
        <v>99</v>
      </c>
      <c r="B88" s="28" t="s">
        <v>100</v>
      </c>
      <c r="C88" s="92">
        <f>'[1]kiadás önkormányzat'!C88+'[1]kiadás Egészségház'!C88+'[1]kiadás TGK'!C88+'[1]kiadás Művelődési Ház'!C88+'[1]kiadás Hivatal'!C88</f>
        <v>47649405</v>
      </c>
      <c r="D88" s="92">
        <f>'[1]kiadás önkormányzat'!D88+'[1]kiadás Egészségház'!D88+'[1]kiadás TGK'!D88+'[1]kiadás Művelődési Ház'!D88+'[1]kiadás Hivatal'!D88</f>
        <v>0</v>
      </c>
      <c r="E88" s="92">
        <f>'[1]kiadás önkormányzat'!E88+'[1]kiadás Egészségház'!E88+'[1]kiadás TGK'!E88+'[1]kiadás Művelődési Ház'!E88+'[1]kiadás Hivatal'!E88</f>
        <v>0</v>
      </c>
      <c r="F88" s="92">
        <f>'[1]kiadás önkormányzat'!F88+'[1]kiadás Egészségház'!F88+'[1]kiadás TGK'!F88+'[1]kiadás Művelődési Ház'!F88+'[1]kiadás Hivatal'!F88</f>
        <v>47649405</v>
      </c>
    </row>
    <row r="89" spans="1:6">
      <c r="A89" s="139" t="s">
        <v>324</v>
      </c>
      <c r="B89" s="41" t="s">
        <v>101</v>
      </c>
      <c r="C89" s="92">
        <f>'[1]kiadás önkormányzat'!C89+'[1]kiadás Egészségház'!C89+'[1]kiadás TGK'!C89+'[1]kiadás Művelődési Ház'!C89+'[1]kiadás Hivatal'!C89</f>
        <v>224128682</v>
      </c>
      <c r="D89" s="92">
        <f>'[1]kiadás önkormányzat'!D89+'[1]kiadás Egészségház'!D89+'[1]kiadás TGK'!D89+'[1]kiadás Művelődési Ház'!D89+'[1]kiadás Hivatal'!D89</f>
        <v>0</v>
      </c>
      <c r="E89" s="92">
        <f>'[1]kiadás önkormányzat'!E89+'[1]kiadás Egészségház'!E89+'[1]kiadás TGK'!E89+'[1]kiadás Művelődési Ház'!E89+'[1]kiadás Hivatal'!E89</f>
        <v>0</v>
      </c>
      <c r="F89" s="92">
        <f>'[1]kiadás önkormányzat'!F89+'[1]kiadás Egészségház'!F89+'[1]kiadás TGK'!F89+'[1]kiadás Művelődési Ház'!F89+'[1]kiadás Hivatal'!F89</f>
        <v>224128682</v>
      </c>
    </row>
    <row r="90" spans="1:6" ht="30">
      <c r="A90" s="137" t="s">
        <v>102</v>
      </c>
      <c r="B90" s="28" t="s">
        <v>103</v>
      </c>
      <c r="C90" s="92">
        <f>'[1]kiadás önkormányzat'!C90+'[1]kiadás Egészségház'!C90+'[1]kiadás TGK'!C90+'[1]kiadás Művelődési Ház'!C90+'[1]kiadás Hivatal'!C90</f>
        <v>0</v>
      </c>
      <c r="D90" s="92">
        <f>'[1]kiadás önkormányzat'!D90+'[1]kiadás Egészségház'!D90+'[1]kiadás TGK'!D90+'[1]kiadás Művelődési Ház'!D90+'[1]kiadás Hivatal'!D90</f>
        <v>0</v>
      </c>
      <c r="E90" s="92">
        <f>'[1]kiadás önkormányzat'!E90+'[1]kiadás Egészségház'!E90+'[1]kiadás TGK'!E90+'[1]kiadás Művelődési Ház'!E90+'[1]kiadás Hivatal'!E90</f>
        <v>0</v>
      </c>
      <c r="F90" s="92">
        <f>'[1]kiadás önkormányzat'!F90+'[1]kiadás Egészségház'!F90+'[1]kiadás TGK'!F90+'[1]kiadás Művelődési Ház'!F90+'[1]kiadás Hivatal'!F90</f>
        <v>0</v>
      </c>
    </row>
    <row r="91" spans="1:6" ht="30">
      <c r="A91" s="137" t="s">
        <v>360</v>
      </c>
      <c r="B91" s="28" t="s">
        <v>104</v>
      </c>
      <c r="C91" s="92">
        <f>'[1]kiadás önkormányzat'!C91+'[1]kiadás Egészségház'!C91+'[1]kiadás TGK'!C91+'[1]kiadás Művelődési Ház'!C91+'[1]kiadás Hivatal'!C91</f>
        <v>0</v>
      </c>
      <c r="D91" s="92">
        <f>'[1]kiadás önkormányzat'!D91+'[1]kiadás Egészségház'!D91+'[1]kiadás TGK'!D91+'[1]kiadás Művelődési Ház'!D91+'[1]kiadás Hivatal'!D91</f>
        <v>0</v>
      </c>
      <c r="E91" s="92">
        <f>'[1]kiadás önkormányzat'!E91+'[1]kiadás Egészségház'!E91+'[1]kiadás TGK'!E91+'[1]kiadás Művelődési Ház'!E91+'[1]kiadás Hivatal'!E91</f>
        <v>0</v>
      </c>
      <c r="F91" s="92">
        <f>'[1]kiadás önkormányzat'!F91+'[1]kiadás Egészségház'!F91+'[1]kiadás TGK'!F91+'[1]kiadás Művelődési Ház'!F91+'[1]kiadás Hivatal'!F91</f>
        <v>0</v>
      </c>
    </row>
    <row r="92" spans="1:6" ht="30">
      <c r="A92" s="137" t="s">
        <v>361</v>
      </c>
      <c r="B92" s="28" t="s">
        <v>105</v>
      </c>
      <c r="C92" s="92">
        <f>'[1]kiadás önkormányzat'!C92+'[1]kiadás Egészségház'!C92+'[1]kiadás TGK'!C92+'[1]kiadás Művelődési Ház'!C92+'[1]kiadás Hivatal'!C92</f>
        <v>0</v>
      </c>
      <c r="D92" s="92">
        <f>'[1]kiadás önkormányzat'!D92+'[1]kiadás Egészségház'!D92+'[1]kiadás TGK'!D92+'[1]kiadás Művelődési Ház'!D92+'[1]kiadás Hivatal'!D92</f>
        <v>0</v>
      </c>
      <c r="E92" s="92">
        <f>'[1]kiadás önkormányzat'!E92+'[1]kiadás Egészségház'!E92+'[1]kiadás TGK'!E92+'[1]kiadás Művelődési Ház'!E92+'[1]kiadás Hivatal'!E92</f>
        <v>0</v>
      </c>
      <c r="F92" s="92">
        <f>'[1]kiadás önkormányzat'!F92+'[1]kiadás Egészségház'!F92+'[1]kiadás TGK'!F92+'[1]kiadás Művelődési Ház'!F92+'[1]kiadás Hivatal'!F92</f>
        <v>0</v>
      </c>
    </row>
    <row r="93" spans="1:6">
      <c r="A93" s="137" t="s">
        <v>362</v>
      </c>
      <c r="B93" s="28" t="s">
        <v>106</v>
      </c>
      <c r="C93" s="92">
        <f>'[1]kiadás önkormányzat'!C93+'[1]kiadás Egészségház'!C93+'[1]kiadás TGK'!C93+'[1]kiadás Művelődési Ház'!C93+'[1]kiadás Hivatal'!C93</f>
        <v>0</v>
      </c>
      <c r="D93" s="92">
        <f>'[1]kiadás önkormányzat'!D93+'[1]kiadás Egészségház'!D93+'[1]kiadás TGK'!D93+'[1]kiadás Művelődési Ház'!D93+'[1]kiadás Hivatal'!D93</f>
        <v>0</v>
      </c>
      <c r="E93" s="92">
        <f>'[1]kiadás önkormányzat'!E93+'[1]kiadás Egészségház'!E93+'[1]kiadás TGK'!E93+'[1]kiadás Művelődési Ház'!E93+'[1]kiadás Hivatal'!E93</f>
        <v>0</v>
      </c>
      <c r="F93" s="92">
        <f>'[1]kiadás önkormányzat'!F93+'[1]kiadás Egészségház'!F93+'[1]kiadás TGK'!F93+'[1]kiadás Művelődési Ház'!F93+'[1]kiadás Hivatal'!F93</f>
        <v>0</v>
      </c>
    </row>
    <row r="94" spans="1:6" ht="30">
      <c r="A94" s="137" t="s">
        <v>363</v>
      </c>
      <c r="B94" s="28" t="s">
        <v>107</v>
      </c>
      <c r="C94" s="92">
        <f>'[1]kiadás önkormányzat'!C94+'[1]kiadás Egészségház'!C94+'[1]kiadás TGK'!C94+'[1]kiadás Művelődési Ház'!C94+'[1]kiadás Hivatal'!C94</f>
        <v>0</v>
      </c>
      <c r="D94" s="92">
        <f>'[1]kiadás önkormányzat'!D94+'[1]kiadás Egészségház'!D94+'[1]kiadás TGK'!D94+'[1]kiadás Művelődési Ház'!D94+'[1]kiadás Hivatal'!D94</f>
        <v>0</v>
      </c>
      <c r="E94" s="92">
        <f>'[1]kiadás önkormányzat'!E94+'[1]kiadás Egészségház'!E94+'[1]kiadás TGK'!E94+'[1]kiadás Művelődési Ház'!E94+'[1]kiadás Hivatal'!E94</f>
        <v>0</v>
      </c>
      <c r="F94" s="92">
        <f>'[1]kiadás önkormányzat'!F94+'[1]kiadás Egészségház'!F94+'[1]kiadás TGK'!F94+'[1]kiadás Művelődési Ház'!F94+'[1]kiadás Hivatal'!F94</f>
        <v>0</v>
      </c>
    </row>
    <row r="95" spans="1:6" ht="30">
      <c r="A95" s="137" t="s">
        <v>364</v>
      </c>
      <c r="B95" s="28" t="s">
        <v>108</v>
      </c>
      <c r="C95" s="92">
        <f>'[1]kiadás önkormányzat'!C95+'[1]kiadás Egészségház'!C95+'[1]kiadás TGK'!C95+'[1]kiadás Művelődési Ház'!C95+'[1]kiadás Hivatal'!C95</f>
        <v>0</v>
      </c>
      <c r="D95" s="92">
        <f>'[1]kiadás önkormányzat'!D95+'[1]kiadás Egészségház'!D95+'[1]kiadás TGK'!D95+'[1]kiadás Művelődési Ház'!D95+'[1]kiadás Hivatal'!D95</f>
        <v>1000000</v>
      </c>
      <c r="E95" s="92">
        <f>'[1]kiadás önkormányzat'!E95+'[1]kiadás Egészségház'!E95+'[1]kiadás TGK'!E95+'[1]kiadás Művelődési Ház'!E95+'[1]kiadás Hivatal'!E95</f>
        <v>0</v>
      </c>
      <c r="F95" s="92">
        <f>'[1]kiadás önkormányzat'!F95+'[1]kiadás Egészségház'!F95+'[1]kiadás TGK'!F95+'[1]kiadás Művelődési Ház'!F95+'[1]kiadás Hivatal'!F95</f>
        <v>1000000</v>
      </c>
    </row>
    <row r="96" spans="1:6">
      <c r="A96" s="137" t="s">
        <v>109</v>
      </c>
      <c r="B96" s="28" t="s">
        <v>110</v>
      </c>
      <c r="C96" s="92">
        <f>'[1]kiadás önkormányzat'!C96+'[1]kiadás Egészségház'!C96+'[1]kiadás TGK'!C96+'[1]kiadás Művelődési Ház'!C96+'[1]kiadás Hivatal'!C96</f>
        <v>0</v>
      </c>
      <c r="D96" s="92">
        <f>'[1]kiadás önkormányzat'!D96+'[1]kiadás Egészségház'!D96+'[1]kiadás TGK'!D96+'[1]kiadás Művelődési Ház'!D96+'[1]kiadás Hivatal'!D96</f>
        <v>1000000</v>
      </c>
      <c r="E96" s="92">
        <f>'[1]kiadás önkormányzat'!E96+'[1]kiadás Egészségház'!E96+'[1]kiadás TGK'!E96+'[1]kiadás Művelődési Ház'!E96+'[1]kiadás Hivatal'!E96</f>
        <v>0</v>
      </c>
      <c r="F96" s="92">
        <f>'[1]kiadás önkormányzat'!F96+'[1]kiadás Egészségház'!F96+'[1]kiadás TGK'!F96+'[1]kiadás Művelődési Ház'!F96+'[1]kiadás Hivatal'!F96</f>
        <v>1000000</v>
      </c>
    </row>
    <row r="97" spans="1:25">
      <c r="A97" s="137" t="s">
        <v>365</v>
      </c>
      <c r="B97" s="28" t="s">
        <v>111</v>
      </c>
      <c r="C97" s="92">
        <f>'[1]kiadás önkormányzat'!C97+'[1]kiadás Egészségház'!C97+'[1]kiadás TGK'!C97+'[1]kiadás Művelődési Ház'!C97+'[1]kiadás Hivatal'!C97</f>
        <v>863012</v>
      </c>
      <c r="D97" s="92">
        <f>'[1]kiadás önkormányzat'!D97+'[1]kiadás Egészségház'!D97+'[1]kiadás TGK'!D97+'[1]kiadás Művelődési Ház'!D97+'[1]kiadás Hivatal'!D97</f>
        <v>0</v>
      </c>
      <c r="E97" s="92">
        <f>'[1]kiadás önkormányzat'!E97+'[1]kiadás Egészségház'!E97+'[1]kiadás TGK'!E97+'[1]kiadás Művelődési Ház'!E97+'[1]kiadás Hivatal'!E97</f>
        <v>0</v>
      </c>
      <c r="F97" s="92">
        <f>'[1]kiadás önkormányzat'!F97+'[1]kiadás Egészségház'!F97+'[1]kiadás TGK'!F97+'[1]kiadás Művelődési Ház'!F97+'[1]kiadás Hivatal'!F97</f>
        <v>863012</v>
      </c>
    </row>
    <row r="98" spans="1:25">
      <c r="A98" s="139" t="s">
        <v>325</v>
      </c>
      <c r="B98" s="41" t="s">
        <v>112</v>
      </c>
      <c r="C98" s="92">
        <f>'[1]kiadás önkormányzat'!C98+'[1]kiadás Egészségház'!C98+'[1]kiadás TGK'!C98+'[1]kiadás Művelődési Ház'!C98+'[1]kiadás Hivatal'!C98</f>
        <v>863012</v>
      </c>
      <c r="D98" s="92">
        <f>'[1]kiadás önkormányzat'!D98+'[1]kiadás Egészségház'!D98+'[1]kiadás TGK'!D98+'[1]kiadás Művelődési Ház'!D98+'[1]kiadás Hivatal'!D98</f>
        <v>2000000</v>
      </c>
      <c r="E98" s="92">
        <f>'[1]kiadás önkormányzat'!E98+'[1]kiadás Egészségház'!E98+'[1]kiadás TGK'!E98+'[1]kiadás Művelődési Ház'!E98+'[1]kiadás Hivatal'!E98</f>
        <v>0</v>
      </c>
      <c r="F98" s="92">
        <f>'[1]kiadás önkormányzat'!F98+'[1]kiadás Egészségház'!F98+'[1]kiadás TGK'!F98+'[1]kiadás Művelődési Ház'!F98+'[1]kiadás Hivatal'!F98</f>
        <v>2863012</v>
      </c>
    </row>
    <row r="99" spans="1:25" ht="15.75">
      <c r="A99" s="141" t="s">
        <v>510</v>
      </c>
      <c r="B99" s="41"/>
      <c r="C99" s="92">
        <f>'[1]kiadás önkormányzat'!C99+'[1]kiadás Egészségház'!C99+'[1]kiadás TGK'!C99+'[1]kiadás Művelődési Ház'!C99+'[1]kiadás Hivatal'!C99</f>
        <v>271709266</v>
      </c>
      <c r="D99" s="92">
        <f>'[1]kiadás önkormányzat'!D99+'[1]kiadás Egészségház'!D99+'[1]kiadás TGK'!D99+'[1]kiadás Művelődési Ház'!D99+'[1]kiadás Hivatal'!D99</f>
        <v>2000000</v>
      </c>
      <c r="E99" s="92">
        <f>'[1]kiadás önkormányzat'!E99+'[1]kiadás Egészségház'!E99+'[1]kiadás TGK'!E99+'[1]kiadás Művelődési Ház'!E99+'[1]kiadás Hivatal'!E99</f>
        <v>0</v>
      </c>
      <c r="F99" s="92">
        <f>'[1]kiadás önkormányzat'!F99+'[1]kiadás Egészségház'!F99+'[1]kiadás TGK'!F99+'[1]kiadás Művelődési Ház'!F99+'[1]kiadás Hivatal'!F99</f>
        <v>273709266</v>
      </c>
    </row>
    <row r="100" spans="1:25" ht="15.75">
      <c r="A100" s="142" t="s">
        <v>373</v>
      </c>
      <c r="B100" s="31" t="s">
        <v>113</v>
      </c>
      <c r="C100" s="92">
        <f>'[1]kiadás önkormányzat'!C100+'[1]kiadás Egészségház'!C100+'[1]kiadás TGK'!C100+'[1]kiadás Művelődési Ház'!C100+'[1]kiadás Hivatal'!C100</f>
        <v>902991092</v>
      </c>
      <c r="D100" s="92">
        <f>'[1]kiadás önkormányzat'!D100+'[1]kiadás Egészségház'!D100+'[1]kiadás TGK'!D100+'[1]kiadás Művelődési Ház'!D100+'[1]kiadás Hivatal'!D100</f>
        <v>70437817</v>
      </c>
      <c r="E100" s="92">
        <f>'[1]kiadás önkormányzat'!E100+'[1]kiadás Egészségház'!E100+'[1]kiadás TGK'!E100+'[1]kiadás Művelődési Ház'!E100+'[1]kiadás Hivatal'!E100</f>
        <v>0</v>
      </c>
      <c r="F100" s="92">
        <f>'[1]kiadás önkormányzat'!F100+'[1]kiadás Egészségház'!F100+'[1]kiadás TGK'!F100+'[1]kiadás Művelődési Ház'!F100+'[1]kiadás Hivatal'!F100</f>
        <v>973428909</v>
      </c>
    </row>
    <row r="101" spans="1:25">
      <c r="A101" s="137" t="s">
        <v>366</v>
      </c>
      <c r="B101" s="5" t="s">
        <v>114</v>
      </c>
      <c r="C101" s="92">
        <f>'[1]kiadás önkormányzat'!C101+'[1]kiadás Egészségház'!C101+'[1]kiadás TGK'!C101+'[1]kiadás Művelődési Ház'!C101+'[1]kiadás Hivatal'!C101</f>
        <v>0</v>
      </c>
      <c r="D101" s="92">
        <f>'[1]kiadás önkormányzat'!D101+'[1]kiadás Egészségház'!D101+'[1]kiadás TGK'!D101+'[1]kiadás Művelődési Ház'!D101+'[1]kiadás Hivatal'!D101</f>
        <v>0</v>
      </c>
      <c r="E101" s="92">
        <f>'[1]kiadás önkormányzat'!E101+'[1]kiadás Egészségház'!E101+'[1]kiadás TGK'!E101+'[1]kiadás Művelődési Ház'!E101+'[1]kiadás Hivatal'!E101</f>
        <v>0</v>
      </c>
      <c r="F101" s="92">
        <f>'[1]kiadás önkormányzat'!F101+'[1]kiadás Egészségház'!F101+'[1]kiadás TGK'!F101+'[1]kiadás Művelődési Ház'!F101+'[1]kiadás Hivatal'!F101</f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>
      <c r="A102" s="137" t="s">
        <v>117</v>
      </c>
      <c r="B102" s="5" t="s">
        <v>118</v>
      </c>
      <c r="C102" s="92">
        <f>'[1]kiadás önkormányzat'!C102+'[1]kiadás Egészségház'!C102+'[1]kiadás TGK'!C102+'[1]kiadás Művelődési Ház'!C102+'[1]kiadás Hivatal'!C102</f>
        <v>0</v>
      </c>
      <c r="D102" s="92">
        <f>'[1]kiadás önkormányzat'!D102+'[1]kiadás Egészségház'!D102+'[1]kiadás TGK'!D102+'[1]kiadás Művelődési Ház'!D102+'[1]kiadás Hivatal'!D102</f>
        <v>0</v>
      </c>
      <c r="E102" s="92">
        <f>'[1]kiadás önkormányzat'!E102+'[1]kiadás Egészségház'!E102+'[1]kiadás TGK'!E102+'[1]kiadás Művelődési Ház'!E102+'[1]kiadás Hivatal'!E102</f>
        <v>0</v>
      </c>
      <c r="F102" s="92">
        <f>'[1]kiadás önkormányzat'!F102+'[1]kiadás Egészségház'!F102+'[1]kiadás TGK'!F102+'[1]kiadás Művelődési Ház'!F102+'[1]kiadás Hivatal'!F102</f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>
      <c r="A103" s="137" t="s">
        <v>367</v>
      </c>
      <c r="B103" s="5" t="s">
        <v>119</v>
      </c>
      <c r="C103" s="92">
        <f>'[1]kiadás önkormányzat'!C103+'[1]kiadás Egészségház'!C103+'[1]kiadás TGK'!C103+'[1]kiadás Művelődési Ház'!C103+'[1]kiadás Hivatal'!C103</f>
        <v>0</v>
      </c>
      <c r="D103" s="92">
        <f>'[1]kiadás önkormányzat'!D103+'[1]kiadás Egészségház'!D103+'[1]kiadás TGK'!D103+'[1]kiadás Művelődési Ház'!D103+'[1]kiadás Hivatal'!D103</f>
        <v>0</v>
      </c>
      <c r="E103" s="92">
        <f>'[1]kiadás önkormányzat'!E103+'[1]kiadás Egészségház'!E103+'[1]kiadás TGK'!E103+'[1]kiadás Művelődési Ház'!E103+'[1]kiadás Hivatal'!E103</f>
        <v>0</v>
      </c>
      <c r="F103" s="92">
        <f>'[1]kiadás önkormányzat'!F103+'[1]kiadás Egészségház'!F103+'[1]kiadás TGK'!F103+'[1]kiadás Művelődési Ház'!F103+'[1]kiadás Hivatal'!F103</f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>
      <c r="A104" s="143" t="s">
        <v>330</v>
      </c>
      <c r="B104" s="7" t="s">
        <v>121</v>
      </c>
      <c r="C104" s="92">
        <f>'[1]kiadás önkormányzat'!C104+'[1]kiadás Egészségház'!C104+'[1]kiadás TGK'!C104+'[1]kiadás Művelődési Ház'!C104+'[1]kiadás Hivatal'!C104</f>
        <v>0</v>
      </c>
      <c r="D104" s="92">
        <f>'[1]kiadás önkormányzat'!D104+'[1]kiadás Egészségház'!D104+'[1]kiadás TGK'!D104+'[1]kiadás Művelődési Ház'!D104+'[1]kiadás Hivatal'!D104</f>
        <v>0</v>
      </c>
      <c r="E104" s="92">
        <f>'[1]kiadás önkormányzat'!E104+'[1]kiadás Egészségház'!E104+'[1]kiadás TGK'!E104+'[1]kiadás Művelődési Ház'!E104+'[1]kiadás Hivatal'!E104</f>
        <v>0</v>
      </c>
      <c r="F104" s="92">
        <f>'[1]kiadás önkormányzat'!F104+'[1]kiadás Egészségház'!F104+'[1]kiadás TGK'!F104+'[1]kiadás Művelődési Ház'!F104+'[1]kiadás Hivatal'!F104</f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>
      <c r="A105" s="137" t="s">
        <v>368</v>
      </c>
      <c r="B105" s="5" t="s">
        <v>122</v>
      </c>
      <c r="C105" s="92">
        <f>'[1]kiadás önkormányzat'!C105+'[1]kiadás Egészségház'!C105+'[1]kiadás TGK'!C105+'[1]kiadás Művelődési Ház'!C105+'[1]kiadás Hivatal'!C105</f>
        <v>0</v>
      </c>
      <c r="D105" s="92">
        <f>'[1]kiadás önkormányzat'!D105+'[1]kiadás Egészségház'!D105+'[1]kiadás TGK'!D105+'[1]kiadás Művelődési Ház'!D105+'[1]kiadás Hivatal'!D105</f>
        <v>0</v>
      </c>
      <c r="E105" s="92">
        <f>'[1]kiadás önkormányzat'!E105+'[1]kiadás Egészségház'!E105+'[1]kiadás TGK'!E105+'[1]kiadás Művelődési Ház'!E105+'[1]kiadás Hivatal'!E105</f>
        <v>0</v>
      </c>
      <c r="F105" s="92">
        <f>'[1]kiadás önkormányzat'!F105+'[1]kiadás Egészségház'!F105+'[1]kiadás TGK'!F105+'[1]kiadás Művelődési Ház'!F105+'[1]kiadás Hivatal'!F105</f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>
      <c r="A106" s="137" t="s">
        <v>336</v>
      </c>
      <c r="B106" s="5" t="s">
        <v>125</v>
      </c>
      <c r="C106" s="92">
        <f>'[1]kiadás önkormányzat'!C106+'[1]kiadás Egészségház'!C106+'[1]kiadás TGK'!C106+'[1]kiadás Művelődési Ház'!C106+'[1]kiadás Hivatal'!C106</f>
        <v>0</v>
      </c>
      <c r="D106" s="92">
        <f>'[1]kiadás önkormányzat'!D106+'[1]kiadás Egészségház'!D106+'[1]kiadás TGK'!D106+'[1]kiadás Művelődési Ház'!D106+'[1]kiadás Hivatal'!D106</f>
        <v>0</v>
      </c>
      <c r="E106" s="92">
        <f>'[1]kiadás önkormányzat'!E106+'[1]kiadás Egészségház'!E106+'[1]kiadás TGK'!E106+'[1]kiadás Művelődési Ház'!E106+'[1]kiadás Hivatal'!E106</f>
        <v>0</v>
      </c>
      <c r="F106" s="92">
        <f>'[1]kiadás önkormányzat'!F106+'[1]kiadás Egészségház'!F106+'[1]kiadás TGK'!F106+'[1]kiadás Művelődési Ház'!F106+'[1]kiadás Hivatal'!F106</f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>
      <c r="A107" s="137" t="s">
        <v>126</v>
      </c>
      <c r="B107" s="5" t="s">
        <v>127</v>
      </c>
      <c r="C107" s="92">
        <f>'[1]kiadás önkormányzat'!C107+'[1]kiadás Egészségház'!C107+'[1]kiadás TGK'!C107+'[1]kiadás Művelődési Ház'!C107+'[1]kiadás Hivatal'!C107</f>
        <v>0</v>
      </c>
      <c r="D107" s="92">
        <f>'[1]kiadás önkormányzat'!D107+'[1]kiadás Egészségház'!D107+'[1]kiadás TGK'!D107+'[1]kiadás Művelődési Ház'!D107+'[1]kiadás Hivatal'!D107</f>
        <v>0</v>
      </c>
      <c r="E107" s="92">
        <f>'[1]kiadás önkormányzat'!E107+'[1]kiadás Egészségház'!E107+'[1]kiadás TGK'!E107+'[1]kiadás Művelődési Ház'!E107+'[1]kiadás Hivatal'!E107</f>
        <v>0</v>
      </c>
      <c r="F107" s="92">
        <f>'[1]kiadás önkormányzat'!F107+'[1]kiadás Egészségház'!F107+'[1]kiadás TGK'!F107+'[1]kiadás Művelődési Ház'!F107+'[1]kiadás Hivatal'!F107</f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>
      <c r="A108" s="137" t="s">
        <v>369</v>
      </c>
      <c r="B108" s="5" t="s">
        <v>128</v>
      </c>
      <c r="C108" s="92">
        <f>'[1]kiadás önkormányzat'!C108+'[1]kiadás Egészségház'!C108+'[1]kiadás TGK'!C108+'[1]kiadás Művelődési Ház'!C108+'[1]kiadás Hivatal'!C108</f>
        <v>0</v>
      </c>
      <c r="D108" s="92">
        <f>'[1]kiadás önkormányzat'!D108+'[1]kiadás Egészségház'!D108+'[1]kiadás TGK'!D108+'[1]kiadás Művelődési Ház'!D108+'[1]kiadás Hivatal'!D108</f>
        <v>0</v>
      </c>
      <c r="E108" s="92">
        <f>'[1]kiadás önkormányzat'!E108+'[1]kiadás Egészségház'!E108+'[1]kiadás TGK'!E108+'[1]kiadás Művelődési Ház'!E108+'[1]kiadás Hivatal'!E108</f>
        <v>0</v>
      </c>
      <c r="F108" s="92">
        <f>'[1]kiadás önkormányzat'!F108+'[1]kiadás Egészségház'!F108+'[1]kiadás TGK'!F108+'[1]kiadás Művelődési Ház'!F108+'[1]kiadás Hivatal'!F108</f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>
      <c r="A109" s="143" t="s">
        <v>333</v>
      </c>
      <c r="B109" s="7" t="s">
        <v>129</v>
      </c>
      <c r="C109" s="92">
        <f>'[1]kiadás önkormányzat'!C109+'[1]kiadás Egészségház'!C109+'[1]kiadás TGK'!C109+'[1]kiadás Művelődési Ház'!C109+'[1]kiadás Hivatal'!C109</f>
        <v>0</v>
      </c>
      <c r="D109" s="92">
        <f>'[1]kiadás önkormányzat'!D109+'[1]kiadás Egészségház'!D109+'[1]kiadás TGK'!D109+'[1]kiadás Művelődési Ház'!D109+'[1]kiadás Hivatal'!D109</f>
        <v>0</v>
      </c>
      <c r="E109" s="92">
        <f>'[1]kiadás önkormányzat'!E109+'[1]kiadás Egészségház'!E109+'[1]kiadás TGK'!E109+'[1]kiadás Művelődési Ház'!E109+'[1]kiadás Hivatal'!E109</f>
        <v>0</v>
      </c>
      <c r="F109" s="92">
        <f>'[1]kiadás önkormányzat'!F109+'[1]kiadás Egészségház'!F109+'[1]kiadás TGK'!F109+'[1]kiadás Művelődési Ház'!F109+'[1]kiadás Hivatal'!F109</f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>
      <c r="A110" s="137" t="s">
        <v>130</v>
      </c>
      <c r="B110" s="5" t="s">
        <v>131</v>
      </c>
      <c r="C110" s="92">
        <f>'[1]kiadás önkormányzat'!C110+'[1]kiadás Egészségház'!C110+'[1]kiadás TGK'!C110+'[1]kiadás Művelődési Ház'!C110+'[1]kiadás Hivatal'!C110</f>
        <v>0</v>
      </c>
      <c r="D110" s="92">
        <f>'[1]kiadás önkormányzat'!D110+'[1]kiadás Egészségház'!D110+'[1]kiadás TGK'!D110+'[1]kiadás Művelődési Ház'!D110+'[1]kiadás Hivatal'!D110</f>
        <v>0</v>
      </c>
      <c r="E110" s="92">
        <f>'[1]kiadás önkormányzat'!E110+'[1]kiadás Egészségház'!E110+'[1]kiadás TGK'!E110+'[1]kiadás Művelődési Ház'!E110+'[1]kiadás Hivatal'!E110</f>
        <v>0</v>
      </c>
      <c r="F110" s="92">
        <f>'[1]kiadás önkormányzat'!F110+'[1]kiadás Egészségház'!F110+'[1]kiadás TGK'!F110+'[1]kiadás Művelődési Ház'!F110+'[1]kiadás Hivatal'!F110</f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>
      <c r="A111" s="137" t="s">
        <v>132</v>
      </c>
      <c r="B111" s="5" t="s">
        <v>133</v>
      </c>
      <c r="C111" s="92">
        <f>'[1]kiadás önkormányzat'!C111+'[1]kiadás Egészségház'!C111+'[1]kiadás TGK'!C111+'[1]kiadás Művelődési Ház'!C111+'[1]kiadás Hivatal'!C111</f>
        <v>10215589</v>
      </c>
      <c r="D111" s="92">
        <f>'[1]kiadás önkormányzat'!D111+'[1]kiadás Egészségház'!D111+'[1]kiadás TGK'!D111+'[1]kiadás Művelődési Ház'!D111+'[1]kiadás Hivatal'!D111</f>
        <v>0</v>
      </c>
      <c r="E111" s="92">
        <f>'[1]kiadás önkormányzat'!E111+'[1]kiadás Egészségház'!E111+'[1]kiadás TGK'!E111+'[1]kiadás Művelődési Ház'!E111+'[1]kiadás Hivatal'!E111</f>
        <v>0</v>
      </c>
      <c r="F111" s="92">
        <f>'[1]kiadás önkormányzat'!F111+'[1]kiadás Egészségház'!F111+'[1]kiadás TGK'!F111+'[1]kiadás Művelődési Ház'!F111+'[1]kiadás Hivatal'!F111</f>
        <v>10215589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>
      <c r="A112" s="143" t="s">
        <v>134</v>
      </c>
      <c r="B112" s="7" t="s">
        <v>135</v>
      </c>
      <c r="C112" s="92">
        <f>'[1]kiadás önkormányzat'!C112+'[1]kiadás Egészségház'!C112+'[1]kiadás TGK'!C112+'[1]kiadás Művelődési Ház'!C112+'[1]kiadás Hivatal'!C112</f>
        <v>142802002</v>
      </c>
      <c r="D112" s="92">
        <f>'[1]kiadás önkormányzat'!D112+'[1]kiadás Egészségház'!D112+'[1]kiadás TGK'!D112+'[1]kiadás Művelődési Ház'!D112+'[1]kiadás Hivatal'!D112</f>
        <v>13545617</v>
      </c>
      <c r="E112" s="92">
        <f>'[1]kiadás önkormányzat'!E112+'[1]kiadás Egészségház'!E112+'[1]kiadás TGK'!E112+'[1]kiadás Művelődési Ház'!E112+'[1]kiadás Hivatal'!E112</f>
        <v>0</v>
      </c>
      <c r="F112" s="92">
        <f>'[1]kiadás önkormányzat'!F112+'[1]kiadás Egészségház'!F112+'[1]kiadás TGK'!F112+'[1]kiadás Művelődési Ház'!F112+'[1]kiadás Hivatal'!F112</f>
        <v>156347619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>
      <c r="A113" s="137" t="s">
        <v>136</v>
      </c>
      <c r="B113" s="5" t="s">
        <v>137</v>
      </c>
      <c r="C113" s="92">
        <f>'[1]kiadás önkormányzat'!C113+'[1]kiadás Egészségház'!C113+'[1]kiadás TGK'!C113+'[1]kiadás Művelődési Ház'!C113+'[1]kiadás Hivatal'!C113</f>
        <v>0</v>
      </c>
      <c r="D113" s="92">
        <f>'[1]kiadás önkormányzat'!D113+'[1]kiadás Egészségház'!D113+'[1]kiadás TGK'!D113+'[1]kiadás Művelődési Ház'!D113+'[1]kiadás Hivatal'!D113</f>
        <v>0</v>
      </c>
      <c r="E113" s="92">
        <f>'[1]kiadás önkormányzat'!E113+'[1]kiadás Egészségház'!E113+'[1]kiadás TGK'!E113+'[1]kiadás Művelődési Ház'!E113+'[1]kiadás Hivatal'!E113</f>
        <v>0</v>
      </c>
      <c r="F113" s="92">
        <f>'[1]kiadás önkormányzat'!F113+'[1]kiadás Egészségház'!F113+'[1]kiadás TGK'!F113+'[1]kiadás Művelődési Ház'!F113+'[1]kiadás Hivatal'!F113</f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>
      <c r="A114" s="137" t="s">
        <v>138</v>
      </c>
      <c r="B114" s="5" t="s">
        <v>139</v>
      </c>
      <c r="C114" s="92">
        <f>'[1]kiadás önkormányzat'!C114+'[1]kiadás Egészségház'!C114+'[1]kiadás TGK'!C114+'[1]kiadás Művelődési Ház'!C114+'[1]kiadás Hivatal'!C114</f>
        <v>0</v>
      </c>
      <c r="D114" s="92">
        <f>'[1]kiadás önkormányzat'!D114+'[1]kiadás Egészségház'!D114+'[1]kiadás TGK'!D114+'[1]kiadás Művelődési Ház'!D114+'[1]kiadás Hivatal'!D114</f>
        <v>0</v>
      </c>
      <c r="E114" s="92">
        <f>'[1]kiadás önkormányzat'!E114+'[1]kiadás Egészségház'!E114+'[1]kiadás TGK'!E114+'[1]kiadás Művelődési Ház'!E114+'[1]kiadás Hivatal'!E114</f>
        <v>0</v>
      </c>
      <c r="F114" s="92">
        <f>'[1]kiadás önkormányzat'!F114+'[1]kiadás Egészségház'!F114+'[1]kiadás TGK'!F114+'[1]kiadás Művelődési Ház'!F114+'[1]kiadás Hivatal'!F114</f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>
      <c r="A115" s="137" t="s">
        <v>140</v>
      </c>
      <c r="B115" s="5" t="s">
        <v>141</v>
      </c>
      <c r="C115" s="92">
        <f>'[1]kiadás önkormányzat'!C115+'[1]kiadás Egészségház'!C115+'[1]kiadás TGK'!C115+'[1]kiadás Művelődési Ház'!C115+'[1]kiadás Hivatal'!C115</f>
        <v>0</v>
      </c>
      <c r="D115" s="92">
        <f>'[1]kiadás önkormányzat'!D115+'[1]kiadás Egészségház'!D115+'[1]kiadás TGK'!D115+'[1]kiadás Művelődési Ház'!D115+'[1]kiadás Hivatal'!D115</f>
        <v>0</v>
      </c>
      <c r="E115" s="92">
        <f>'[1]kiadás önkormányzat'!E115+'[1]kiadás Egészségház'!E115+'[1]kiadás TGK'!E115+'[1]kiadás Művelődési Ház'!E115+'[1]kiadás Hivatal'!E115</f>
        <v>0</v>
      </c>
      <c r="F115" s="92">
        <f>'[1]kiadás önkormányzat'!F115+'[1]kiadás Egészségház'!F115+'[1]kiadás TGK'!F115+'[1]kiadás Művelődési Ház'!F115+'[1]kiadás Hivatal'!F115</f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>
      <c r="A116" s="139" t="s">
        <v>334</v>
      </c>
      <c r="B116" s="33" t="s">
        <v>142</v>
      </c>
      <c r="C116" s="92">
        <f>'[1]kiadás önkormányzat'!C116+'[1]kiadás Egészségház'!C116+'[1]kiadás TGK'!C116+'[1]kiadás Művelődési Ház'!C116+'[1]kiadás Hivatal'!C116</f>
        <v>153017591</v>
      </c>
      <c r="D116" s="92">
        <f>'[1]kiadás önkormányzat'!D116+'[1]kiadás Egészségház'!D116+'[1]kiadás TGK'!D116+'[1]kiadás Művelődési Ház'!D116+'[1]kiadás Hivatal'!D116</f>
        <v>13545617</v>
      </c>
      <c r="E116" s="92">
        <f>'[1]kiadás önkormányzat'!E116+'[1]kiadás Egészségház'!E116+'[1]kiadás TGK'!E116+'[1]kiadás Művelődési Ház'!E116+'[1]kiadás Hivatal'!E116</f>
        <v>0</v>
      </c>
      <c r="F116" s="92">
        <f>'[1]kiadás önkormányzat'!F116+'[1]kiadás Egészségház'!F116+'[1]kiadás TGK'!F116+'[1]kiadás Művelődési Ház'!F116+'[1]kiadás Hivatal'!F116</f>
        <v>166563208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>
      <c r="A117" s="137" t="s">
        <v>143</v>
      </c>
      <c r="B117" s="5" t="s">
        <v>144</v>
      </c>
      <c r="C117" s="92">
        <f>'[1]kiadás önkormányzat'!C117+'[1]kiadás Egészségház'!C117+'[1]kiadás TGK'!C117+'[1]kiadás Művelődési Ház'!C117+'[1]kiadás Hivatal'!C117</f>
        <v>0</v>
      </c>
      <c r="D117" s="92">
        <f>'[1]kiadás önkormányzat'!D117+'[1]kiadás Egészségház'!D117+'[1]kiadás TGK'!D117+'[1]kiadás Művelődési Ház'!D117+'[1]kiadás Hivatal'!D117</f>
        <v>0</v>
      </c>
      <c r="E117" s="92">
        <f>'[1]kiadás önkormányzat'!E117+'[1]kiadás Egészségház'!E117+'[1]kiadás TGK'!E117+'[1]kiadás Művelődési Ház'!E117+'[1]kiadás Hivatal'!E117</f>
        <v>0</v>
      </c>
      <c r="F117" s="92">
        <f>'[1]kiadás önkormányzat'!F117+'[1]kiadás Egészségház'!F117+'[1]kiadás TGK'!F117+'[1]kiadás Művelődési Ház'!F117+'[1]kiadás Hivatal'!F117</f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>
      <c r="A118" s="137" t="s">
        <v>145</v>
      </c>
      <c r="B118" s="5" t="s">
        <v>146</v>
      </c>
      <c r="C118" s="92">
        <f>'[1]kiadás önkormányzat'!C118+'[1]kiadás Egészségház'!C118+'[1]kiadás TGK'!C118+'[1]kiadás Művelődési Ház'!C118+'[1]kiadás Hivatal'!C118</f>
        <v>0</v>
      </c>
      <c r="D118" s="92">
        <f>'[1]kiadás önkormányzat'!D118+'[1]kiadás Egészségház'!D118+'[1]kiadás TGK'!D118+'[1]kiadás Művelődési Ház'!D118+'[1]kiadás Hivatal'!D118</f>
        <v>0</v>
      </c>
      <c r="E118" s="92">
        <f>'[1]kiadás önkormányzat'!E118+'[1]kiadás Egészségház'!E118+'[1]kiadás TGK'!E118+'[1]kiadás Művelődési Ház'!E118+'[1]kiadás Hivatal'!E118</f>
        <v>0</v>
      </c>
      <c r="F118" s="92">
        <f>'[1]kiadás önkormányzat'!F118+'[1]kiadás Egészségház'!F118+'[1]kiadás TGK'!F118+'[1]kiadás Művelődési Ház'!F118+'[1]kiadás Hivatal'!F118</f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>
      <c r="A119" s="137" t="s">
        <v>370</v>
      </c>
      <c r="B119" s="5" t="s">
        <v>147</v>
      </c>
      <c r="C119" s="92">
        <f>'[1]kiadás önkormányzat'!C119+'[1]kiadás Egészségház'!C119+'[1]kiadás TGK'!C119+'[1]kiadás Művelődési Ház'!C119+'[1]kiadás Hivatal'!C119</f>
        <v>0</v>
      </c>
      <c r="D119" s="92">
        <f>'[1]kiadás önkormányzat'!D119+'[1]kiadás Egészségház'!D119+'[1]kiadás TGK'!D119+'[1]kiadás Művelődési Ház'!D119+'[1]kiadás Hivatal'!D119</f>
        <v>0</v>
      </c>
      <c r="E119" s="92">
        <f>'[1]kiadás önkormányzat'!E119+'[1]kiadás Egészségház'!E119+'[1]kiadás TGK'!E119+'[1]kiadás Művelődési Ház'!E119+'[1]kiadás Hivatal'!E119</f>
        <v>0</v>
      </c>
      <c r="F119" s="92">
        <f>'[1]kiadás önkormányzat'!F119+'[1]kiadás Egészségház'!F119+'[1]kiadás TGK'!F119+'[1]kiadás Művelődési Ház'!F119+'[1]kiadás Hivatal'!F119</f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>
      <c r="A120" s="137" t="s">
        <v>339</v>
      </c>
      <c r="B120" s="5" t="s">
        <v>148</v>
      </c>
      <c r="C120" s="92">
        <f>'[1]kiadás önkormányzat'!C120+'[1]kiadás Egészségház'!C120+'[1]kiadás TGK'!C120+'[1]kiadás Művelődési Ház'!C120+'[1]kiadás Hivatal'!C120</f>
        <v>0</v>
      </c>
      <c r="D120" s="92">
        <f>'[1]kiadás önkormányzat'!D120+'[1]kiadás Egészségház'!D120+'[1]kiadás TGK'!D120+'[1]kiadás Művelődési Ház'!D120+'[1]kiadás Hivatal'!D120</f>
        <v>0</v>
      </c>
      <c r="E120" s="92">
        <f>'[1]kiadás önkormányzat'!E120+'[1]kiadás Egészségház'!E120+'[1]kiadás TGK'!E120+'[1]kiadás Művelődési Ház'!E120+'[1]kiadás Hivatal'!E120</f>
        <v>0</v>
      </c>
      <c r="F120" s="92">
        <f>'[1]kiadás önkormányzat'!F120+'[1]kiadás Egészségház'!F120+'[1]kiadás TGK'!F120+'[1]kiadás Művelődési Ház'!F120+'[1]kiadás Hivatal'!F120</f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>
      <c r="A121" s="139" t="s">
        <v>340</v>
      </c>
      <c r="B121" s="33" t="s">
        <v>152</v>
      </c>
      <c r="C121" s="92">
        <f>'[1]kiadás önkormányzat'!C121+'[1]kiadás Egészségház'!C121+'[1]kiadás TGK'!C121+'[1]kiadás Művelődési Ház'!C121+'[1]kiadás Hivatal'!C121</f>
        <v>0</v>
      </c>
      <c r="D121" s="92">
        <f>'[1]kiadás önkormányzat'!D121+'[1]kiadás Egészségház'!D121+'[1]kiadás TGK'!D121+'[1]kiadás Művelődési Ház'!D121+'[1]kiadás Hivatal'!D121</f>
        <v>0</v>
      </c>
      <c r="E121" s="92">
        <f>'[1]kiadás önkormányzat'!E121+'[1]kiadás Egészségház'!E121+'[1]kiadás TGK'!E121+'[1]kiadás Művelődési Ház'!E121+'[1]kiadás Hivatal'!E121</f>
        <v>0</v>
      </c>
      <c r="F121" s="92">
        <f>'[1]kiadás önkormányzat'!F121+'[1]kiadás Egészségház'!F121+'[1]kiadás TGK'!F121+'[1]kiadás Művelődési Ház'!F121+'[1]kiadás Hivatal'!F121</f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>
      <c r="A122" s="137" t="s">
        <v>153</v>
      </c>
      <c r="B122" s="5" t="s">
        <v>154</v>
      </c>
      <c r="C122" s="92">
        <f>'[1]kiadás önkormányzat'!C122+'[1]kiadás Egészségház'!C122+'[1]kiadás TGK'!C122+'[1]kiadás Művelődési Ház'!C122+'[1]kiadás Hivatal'!C122</f>
        <v>0</v>
      </c>
      <c r="D122" s="92">
        <f>'[1]kiadás önkormányzat'!D122+'[1]kiadás Egészségház'!D122+'[1]kiadás TGK'!D122+'[1]kiadás Művelődési Ház'!D122+'[1]kiadás Hivatal'!D122</f>
        <v>0</v>
      </c>
      <c r="E122" s="92">
        <f>'[1]kiadás önkormányzat'!E122+'[1]kiadás Egészségház'!E122+'[1]kiadás TGK'!E122+'[1]kiadás Művelődési Ház'!E122+'[1]kiadás Hivatal'!E122</f>
        <v>0</v>
      </c>
      <c r="F122" s="92">
        <f>'[1]kiadás önkormányzat'!F122+'[1]kiadás Egészségház'!F122+'[1]kiadás TGK'!F122+'[1]kiadás Művelődési Ház'!F122+'[1]kiadás Hivatal'!F122</f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>
      <c r="A123" s="144" t="s">
        <v>374</v>
      </c>
      <c r="B123" s="34" t="s">
        <v>155</v>
      </c>
      <c r="C123" s="92">
        <f>'[1]kiadás önkormányzat'!C123+'[1]kiadás Egészségház'!C123+'[1]kiadás TGK'!C123+'[1]kiadás Művelődési Ház'!C123+'[1]kiadás Hivatal'!C123</f>
        <v>153017591</v>
      </c>
      <c r="D123" s="92">
        <f>'[1]kiadás önkormányzat'!D123+'[1]kiadás Egészségház'!D123+'[1]kiadás TGK'!D123+'[1]kiadás Művelődési Ház'!D123+'[1]kiadás Hivatal'!D123</f>
        <v>13545617</v>
      </c>
      <c r="E123" s="92">
        <f>'[1]kiadás önkormányzat'!E123+'[1]kiadás Egészségház'!E123+'[1]kiadás TGK'!E123+'[1]kiadás Művelődési Ház'!E123+'[1]kiadás Hivatal'!E123</f>
        <v>0</v>
      </c>
      <c r="F123" s="92">
        <f>'[1]kiadás önkormányzat'!F123+'[1]kiadás Egészségház'!F123+'[1]kiadás TGK'!F123+'[1]kiadás Művelődési Ház'!F123+'[1]kiadás Hivatal'!F123</f>
        <v>166563208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>
      <c r="A124" s="149" t="s">
        <v>410</v>
      </c>
      <c r="B124" s="71"/>
      <c r="C124" s="92">
        <f>'[1]kiadás önkormányzat'!C124+'[1]kiadás Egészségház'!C124+'[1]kiadás TGK'!C124+'[1]kiadás Művelődési Ház'!C124+'[1]kiadás Hivatal'!C124</f>
        <v>1056008683</v>
      </c>
      <c r="D124" s="92">
        <f>'[1]kiadás önkormányzat'!D124+'[1]kiadás Egészségház'!D124+'[1]kiadás TGK'!D124+'[1]kiadás Művelődési Ház'!D124+'[1]kiadás Hivatal'!D124</f>
        <v>83983434</v>
      </c>
      <c r="E124" s="92">
        <f>'[1]kiadás önkormányzat'!E124+'[1]kiadás Egészségház'!E124+'[1]kiadás TGK'!E124+'[1]kiadás Művelődési Ház'!E124+'[1]kiadás Hivatal'!E124</f>
        <v>0</v>
      </c>
      <c r="F124" s="92">
        <f>'[1]kiadás önkormányzat'!F124+'[1]kiadás Egészségház'!F124+'[1]kiadás TGK'!F124+'[1]kiadás Művelődési Ház'!F124+'[1]kiadás Hivatal'!F124</f>
        <v>1139992117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6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6.7109375" style="90" customWidth="1"/>
    <col min="4" max="4" width="13.7109375" style="90" customWidth="1"/>
    <col min="5" max="5" width="12.7109375" style="90" customWidth="1"/>
    <col min="6" max="6" width="17.85546875" style="90" customWidth="1"/>
  </cols>
  <sheetData>
    <row r="1" spans="1:8" ht="15.75">
      <c r="A1" s="174" t="s">
        <v>700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27"/>
    </row>
    <row r="6" spans="1:8">
      <c r="A6" s="128" t="s">
        <v>597</v>
      </c>
    </row>
    <row r="7" spans="1:8" ht="60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>
      <c r="A8" s="130" t="s">
        <v>156</v>
      </c>
      <c r="B8" s="6" t="s">
        <v>157</v>
      </c>
      <c r="C8" s="92">
        <v>119886139</v>
      </c>
      <c r="D8" s="92"/>
      <c r="E8" s="92"/>
      <c r="F8" s="92">
        <f>SUM(C8:E8)</f>
        <v>119886139</v>
      </c>
    </row>
    <row r="9" spans="1:8" ht="15" customHeight="1">
      <c r="A9" s="131" t="s">
        <v>158</v>
      </c>
      <c r="B9" s="6" t="s">
        <v>159</v>
      </c>
      <c r="C9" s="92">
        <v>83449160</v>
      </c>
      <c r="D9" s="92"/>
      <c r="E9" s="92"/>
      <c r="F9" s="92">
        <f t="shared" ref="F9:F72" si="0">SUM(C9:E9)</f>
        <v>83449160</v>
      </c>
    </row>
    <row r="10" spans="1:8" ht="15" customHeight="1">
      <c r="A10" s="131" t="s">
        <v>160</v>
      </c>
      <c r="B10" s="6" t="s">
        <v>161</v>
      </c>
      <c r="C10" s="92">
        <v>85764356</v>
      </c>
      <c r="D10" s="92"/>
      <c r="E10" s="92"/>
      <c r="F10" s="92">
        <f t="shared" si="0"/>
        <v>85764356</v>
      </c>
    </row>
    <row r="11" spans="1:8" ht="15" customHeight="1">
      <c r="A11" s="131" t="s">
        <v>162</v>
      </c>
      <c r="B11" s="6" t="s">
        <v>163</v>
      </c>
      <c r="C11" s="92">
        <v>4086556</v>
      </c>
      <c r="D11" s="92"/>
      <c r="E11" s="92"/>
      <c r="F11" s="92">
        <f t="shared" si="0"/>
        <v>4086556</v>
      </c>
    </row>
    <row r="12" spans="1:8" ht="15" customHeight="1">
      <c r="A12" s="131" t="s">
        <v>164</v>
      </c>
      <c r="B12" s="6" t="s">
        <v>165</v>
      </c>
      <c r="C12" s="92">
        <v>1539796</v>
      </c>
      <c r="D12" s="92"/>
      <c r="E12" s="92"/>
      <c r="F12" s="92">
        <f t="shared" si="0"/>
        <v>1539796</v>
      </c>
    </row>
    <row r="13" spans="1:8" ht="15" customHeight="1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>
      <c r="A14" s="133" t="s">
        <v>413</v>
      </c>
      <c r="B14" s="8" t="s">
        <v>168</v>
      </c>
      <c r="C14" s="92">
        <f>SUM(C8:C13)</f>
        <v>294726007</v>
      </c>
      <c r="D14" s="92">
        <f>SUM(D8:D13)</f>
        <v>0</v>
      </c>
      <c r="E14" s="92">
        <f>SUM(E8:E13)</f>
        <v>0</v>
      </c>
      <c r="F14" s="92">
        <f t="shared" si="0"/>
        <v>294726007</v>
      </c>
    </row>
    <row r="15" spans="1:8" ht="15" customHeight="1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>
      <c r="A19" s="131" t="s">
        <v>377</v>
      </c>
      <c r="B19" s="6" t="s">
        <v>175</v>
      </c>
      <c r="C19" s="92">
        <v>4211000</v>
      </c>
      <c r="D19" s="92"/>
      <c r="E19" s="92"/>
      <c r="F19" s="92">
        <f t="shared" si="0"/>
        <v>4211000</v>
      </c>
    </row>
    <row r="20" spans="1:6" ht="15" customHeight="1">
      <c r="A20" s="135" t="s">
        <v>414</v>
      </c>
      <c r="B20" s="40" t="s">
        <v>176</v>
      </c>
      <c r="C20" s="92">
        <f>C14+C15+C16+C17+C18+C19</f>
        <v>298937007</v>
      </c>
      <c r="D20" s="92">
        <f>D14+D15+D16+D17+D18+D19</f>
        <v>0</v>
      </c>
      <c r="E20" s="92">
        <f>E14+E15+E16+E17+E18+E19</f>
        <v>0</v>
      </c>
      <c r="F20" s="92">
        <f t="shared" si="0"/>
        <v>298937007</v>
      </c>
    </row>
    <row r="21" spans="1:6" ht="15" customHeight="1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>
      <c r="A23" s="133" t="s">
        <v>416</v>
      </c>
      <c r="B23" s="8" t="s">
        <v>187</v>
      </c>
      <c r="C23" s="92">
        <f>SUM(C21:C22)</f>
        <v>0</v>
      </c>
      <c r="D23" s="92">
        <f>SUM(D21:D22)</f>
        <v>0</v>
      </c>
      <c r="E23" s="92">
        <f>SUM(E21:E22)</f>
        <v>0</v>
      </c>
      <c r="F23" s="92">
        <f t="shared" si="0"/>
        <v>0</v>
      </c>
    </row>
    <row r="24" spans="1:6" ht="15" customHeight="1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>
      <c r="A26" s="131" t="s">
        <v>385</v>
      </c>
      <c r="B26" s="6" t="s">
        <v>190</v>
      </c>
      <c r="C26" s="92">
        <v>25700000</v>
      </c>
      <c r="D26" s="92"/>
      <c r="E26" s="92"/>
      <c r="F26" s="92">
        <f t="shared" si="0"/>
        <v>25700000</v>
      </c>
    </row>
    <row r="27" spans="1:6" ht="15" customHeight="1">
      <c r="A27" s="131" t="s">
        <v>386</v>
      </c>
      <c r="B27" s="6" t="s">
        <v>191</v>
      </c>
      <c r="C27" s="92">
        <v>56500000</v>
      </c>
      <c r="D27" s="92"/>
      <c r="E27" s="92"/>
      <c r="F27" s="92">
        <f t="shared" si="0"/>
        <v>56500000</v>
      </c>
    </row>
    <row r="28" spans="1:6" ht="15" customHeight="1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>
      <c r="A30" s="131" t="s">
        <v>388</v>
      </c>
      <c r="B30" s="6" t="s">
        <v>197</v>
      </c>
      <c r="C30" s="92">
        <v>9800000</v>
      </c>
      <c r="D30" s="92"/>
      <c r="E30" s="92"/>
      <c r="F30" s="92">
        <f t="shared" si="0"/>
        <v>9800000</v>
      </c>
    </row>
    <row r="31" spans="1:6" ht="15" customHeight="1">
      <c r="A31" s="131" t="s">
        <v>389</v>
      </c>
      <c r="B31" s="6" t="s">
        <v>202</v>
      </c>
      <c r="C31" s="92">
        <v>2400000</v>
      </c>
      <c r="D31" s="92"/>
      <c r="E31" s="92"/>
      <c r="F31" s="92">
        <f t="shared" si="0"/>
        <v>2400000</v>
      </c>
    </row>
    <row r="32" spans="1:6" ht="15" customHeight="1">
      <c r="A32" s="133" t="s">
        <v>417</v>
      </c>
      <c r="B32" s="8" t="s">
        <v>205</v>
      </c>
      <c r="C32" s="92">
        <f>C31+C30+C29+C28+C27</f>
        <v>68700000</v>
      </c>
      <c r="D32" s="92"/>
      <c r="E32" s="92"/>
      <c r="F32" s="92">
        <f t="shared" si="0"/>
        <v>68700000</v>
      </c>
    </row>
    <row r="33" spans="1:6" ht="15" customHeight="1">
      <c r="A33" s="131" t="s">
        <v>390</v>
      </c>
      <c r="B33" s="6" t="s">
        <v>206</v>
      </c>
      <c r="C33" s="92">
        <v>1100000</v>
      </c>
      <c r="D33" s="92"/>
      <c r="E33" s="92"/>
      <c r="F33" s="92">
        <f t="shared" si="0"/>
        <v>1100000</v>
      </c>
    </row>
    <row r="34" spans="1:6" ht="15" customHeight="1">
      <c r="A34" s="135" t="s">
        <v>418</v>
      </c>
      <c r="B34" s="40" t="s">
        <v>207</v>
      </c>
      <c r="C34" s="92">
        <f>C33+C32+C26+C25+C24+C23</f>
        <v>95500000</v>
      </c>
      <c r="D34" s="92">
        <f>D33+D32+D26+D25+D24+D23</f>
        <v>0</v>
      </c>
      <c r="E34" s="92">
        <f>E33+E32+E26+E25+E24+E23</f>
        <v>0</v>
      </c>
      <c r="F34" s="92">
        <f t="shared" si="0"/>
        <v>95500000</v>
      </c>
    </row>
    <row r="35" spans="1:6" ht="15" customHeight="1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>
      <c r="A36" s="137" t="s">
        <v>391</v>
      </c>
      <c r="B36" s="6" t="s">
        <v>210</v>
      </c>
      <c r="C36" s="92"/>
      <c r="D36" s="92"/>
      <c r="E36" s="92"/>
      <c r="F36" s="92">
        <f t="shared" si="0"/>
        <v>0</v>
      </c>
    </row>
    <row r="37" spans="1:6" ht="15" customHeight="1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>
      <c r="A38" s="137" t="s">
        <v>393</v>
      </c>
      <c r="B38" s="6" t="s">
        <v>212</v>
      </c>
      <c r="C38" s="92">
        <v>10150003</v>
      </c>
      <c r="D38" s="92"/>
      <c r="E38" s="92"/>
      <c r="F38" s="92">
        <f t="shared" si="0"/>
        <v>10150003</v>
      </c>
    </row>
    <row r="39" spans="1:6" ht="15" customHeight="1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>
      <c r="A45" s="139" t="s">
        <v>419</v>
      </c>
      <c r="B45" s="40" t="s">
        <v>222</v>
      </c>
      <c r="C45" s="92">
        <f>SUM(C35:C44)</f>
        <v>10150003</v>
      </c>
      <c r="D45" s="92">
        <f>SUM(D35:D44)</f>
        <v>0</v>
      </c>
      <c r="E45" s="92">
        <f>SUM(E35:E44)</f>
        <v>0</v>
      </c>
      <c r="F45" s="92">
        <f t="shared" si="0"/>
        <v>10150003</v>
      </c>
    </row>
    <row r="46" spans="1:6" ht="15" customHeight="1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>
      <c r="A49" s="135" t="s">
        <v>421</v>
      </c>
      <c r="B49" s="40" t="s">
        <v>235</v>
      </c>
      <c r="C49" s="92">
        <f>SUM(C46:C48)</f>
        <v>0</v>
      </c>
      <c r="D49" s="92">
        <f>SUM(D46:D48)</f>
        <v>0</v>
      </c>
      <c r="E49" s="92">
        <f>SUM(E46:E48)</f>
        <v>0</v>
      </c>
      <c r="F49" s="92">
        <f t="shared" si="0"/>
        <v>0</v>
      </c>
    </row>
    <row r="50" spans="1:6" ht="15" customHeight="1">
      <c r="A50" s="141" t="s">
        <v>511</v>
      </c>
      <c r="B50" s="48"/>
      <c r="C50" s="92">
        <f>C49+C45+C34+C20</f>
        <v>404587010</v>
      </c>
      <c r="D50" s="92">
        <f>D49+D45+D34+D20</f>
        <v>0</v>
      </c>
      <c r="E50" s="92">
        <f>E49+E45+E34+E20</f>
        <v>0</v>
      </c>
      <c r="F50" s="92">
        <f t="shared" si="0"/>
        <v>404587010</v>
      </c>
    </row>
    <row r="51" spans="1:6" ht="15" customHeight="1">
      <c r="A51" s="131" t="s">
        <v>177</v>
      </c>
      <c r="B51" s="6" t="s">
        <v>178</v>
      </c>
      <c r="C51" s="92">
        <v>165000000</v>
      </c>
      <c r="D51" s="92"/>
      <c r="E51" s="92"/>
      <c r="F51" s="92">
        <f t="shared" si="0"/>
        <v>165000000</v>
      </c>
    </row>
    <row r="52" spans="1:6" ht="15" customHeight="1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>
      <c r="A55" s="131" t="s">
        <v>380</v>
      </c>
      <c r="B55" s="6" t="s">
        <v>183</v>
      </c>
      <c r="C55" s="92">
        <v>181498487</v>
      </c>
      <c r="D55" s="92"/>
      <c r="E55" s="92"/>
      <c r="F55" s="92">
        <f t="shared" si="0"/>
        <v>181498487</v>
      </c>
    </row>
    <row r="56" spans="1:6" ht="15" customHeight="1">
      <c r="A56" s="135" t="s">
        <v>415</v>
      </c>
      <c r="B56" s="40" t="s">
        <v>184</v>
      </c>
      <c r="C56" s="92">
        <f>SUM(C51:C55)</f>
        <v>346498487</v>
      </c>
      <c r="D56" s="92">
        <f>SUM(D51:D55)</f>
        <v>0</v>
      </c>
      <c r="E56" s="92">
        <f>SUM(E51:E55)</f>
        <v>0</v>
      </c>
      <c r="F56" s="92">
        <f t="shared" si="0"/>
        <v>346498487</v>
      </c>
    </row>
    <row r="57" spans="1:6" ht="15" customHeight="1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>
      <c r="A58" s="137" t="s">
        <v>398</v>
      </c>
      <c r="B58" s="6" t="s">
        <v>224</v>
      </c>
      <c r="C58" s="92">
        <v>24749542</v>
      </c>
      <c r="D58" s="92"/>
      <c r="E58" s="92"/>
      <c r="F58" s="92">
        <f t="shared" si="0"/>
        <v>24749542</v>
      </c>
    </row>
    <row r="59" spans="1:6" ht="15" customHeight="1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>
      <c r="A62" s="135" t="s">
        <v>420</v>
      </c>
      <c r="B62" s="40" t="s">
        <v>230</v>
      </c>
      <c r="C62" s="92">
        <f>SUM(C57:C61)</f>
        <v>24749542</v>
      </c>
      <c r="D62" s="92">
        <f>SUM(D57:D61)</f>
        <v>0</v>
      </c>
      <c r="E62" s="92">
        <f>SUM(E57:E61)</f>
        <v>0</v>
      </c>
      <c r="F62" s="92">
        <f t="shared" si="0"/>
        <v>24749542</v>
      </c>
    </row>
    <row r="63" spans="1:6" ht="15" customHeight="1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>
      <c r="A65" s="137" t="s">
        <v>403</v>
      </c>
      <c r="B65" s="6" t="s">
        <v>239</v>
      </c>
      <c r="C65" s="92">
        <v>13575000</v>
      </c>
      <c r="D65" s="92"/>
      <c r="E65" s="92"/>
      <c r="F65" s="92">
        <f t="shared" si="0"/>
        <v>13575000</v>
      </c>
    </row>
    <row r="66" spans="1:6" ht="15" customHeight="1">
      <c r="A66" s="135" t="s">
        <v>423</v>
      </c>
      <c r="B66" s="40" t="s">
        <v>240</v>
      </c>
      <c r="C66" s="92">
        <f>SUM(C63:C65)</f>
        <v>13575000</v>
      </c>
      <c r="D66" s="92">
        <f>SUM(D63:D65)</f>
        <v>0</v>
      </c>
      <c r="E66" s="92">
        <f>SUM(E63:E65)</f>
        <v>0</v>
      </c>
      <c r="F66" s="92">
        <f t="shared" si="0"/>
        <v>13575000</v>
      </c>
    </row>
    <row r="67" spans="1:6" ht="15" customHeight="1">
      <c r="A67" s="141" t="s">
        <v>510</v>
      </c>
      <c r="B67" s="48"/>
      <c r="C67" s="92">
        <f>C66+C62+C56</f>
        <v>384823029</v>
      </c>
      <c r="D67" s="92">
        <f>D66+D62+D56</f>
        <v>0</v>
      </c>
      <c r="E67" s="92">
        <f>E66+E62+E56</f>
        <v>0</v>
      </c>
      <c r="F67" s="92">
        <f t="shared" si="0"/>
        <v>384823029</v>
      </c>
    </row>
    <row r="68" spans="1:6" ht="15.75">
      <c r="A68" s="144" t="s">
        <v>422</v>
      </c>
      <c r="B68" s="30" t="s">
        <v>241</v>
      </c>
      <c r="C68" s="92">
        <f>C66+C62+C56+C49+C45+C34+C20</f>
        <v>789410039</v>
      </c>
      <c r="D68" s="92">
        <f>D66+D62+D56+D49+D45+D34+D20</f>
        <v>0</v>
      </c>
      <c r="E68" s="92">
        <f>E66+E62+E56+E49+E45+E34+E20</f>
        <v>0</v>
      </c>
      <c r="F68" s="92">
        <f t="shared" si="0"/>
        <v>789410039</v>
      </c>
    </row>
    <row r="69" spans="1:6" ht="15.75">
      <c r="A69" s="148" t="s">
        <v>564</v>
      </c>
      <c r="B69" s="47"/>
      <c r="C69" s="92">
        <f>C50-'[1]kiadás önkormányzat'!C76</f>
        <v>-66681945</v>
      </c>
      <c r="D69" s="92">
        <f>D50-'[1]kiadás önkormányzat'!D76</f>
        <v>-2309000</v>
      </c>
      <c r="E69" s="92">
        <f>E50-'[1]kiadás önkormányzat'!E76</f>
        <v>0</v>
      </c>
      <c r="F69" s="92">
        <f t="shared" si="0"/>
        <v>-68990945</v>
      </c>
    </row>
    <row r="70" spans="1:6" ht="15.75">
      <c r="A70" s="148" t="s">
        <v>565</v>
      </c>
      <c r="B70" s="47"/>
      <c r="C70" s="92">
        <f>C67-'[1]kiadás önkormányzat'!C99</f>
        <v>113150763</v>
      </c>
      <c r="D70" s="92">
        <f>D67-'[1]kiadás önkormányzat'!D99</f>
        <v>-2000000</v>
      </c>
      <c r="E70" s="92">
        <f>E67-'[1]kiadás önkormányzat'!E99</f>
        <v>0</v>
      </c>
      <c r="F70" s="92">
        <f t="shared" si="0"/>
        <v>111150763</v>
      </c>
    </row>
    <row r="71" spans="1:6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>
      <c r="A74" s="143" t="s">
        <v>424</v>
      </c>
      <c r="B74" s="7" t="s">
        <v>246</v>
      </c>
      <c r="C74" s="92">
        <f>SUM(C71:C73)</f>
        <v>0</v>
      </c>
      <c r="D74" s="92"/>
      <c r="E74" s="92"/>
      <c r="F74" s="92">
        <f t="shared" si="1"/>
        <v>0</v>
      </c>
    </row>
    <row r="75" spans="1:6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>
      <c r="A80" s="131" t="s">
        <v>562</v>
      </c>
      <c r="B80" s="5" t="s">
        <v>254</v>
      </c>
      <c r="C80" s="92"/>
      <c r="D80" s="92"/>
      <c r="E80" s="92"/>
      <c r="F80" s="92">
        <f t="shared" si="1"/>
        <v>0</v>
      </c>
    </row>
    <row r="81" spans="1:6" ht="30">
      <c r="A81" s="131" t="s">
        <v>563</v>
      </c>
      <c r="B81" s="5" t="s">
        <v>254</v>
      </c>
      <c r="C81" s="92">
        <v>124403390</v>
      </c>
      <c r="D81" s="92"/>
      <c r="E81" s="92"/>
      <c r="F81" s="92">
        <f t="shared" si="1"/>
        <v>124403390</v>
      </c>
    </row>
    <row r="82" spans="1:6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>
      <c r="A84" s="133" t="s">
        <v>426</v>
      </c>
      <c r="B84" s="7" t="s">
        <v>256</v>
      </c>
      <c r="C84" s="92">
        <f>SUM(C80:C83)</f>
        <v>124403390</v>
      </c>
      <c r="D84" s="92"/>
      <c r="E84" s="92"/>
      <c r="F84" s="92">
        <f t="shared" si="1"/>
        <v>124403390</v>
      </c>
    </row>
    <row r="85" spans="1:6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>
      <c r="A87" s="137" t="s">
        <v>261</v>
      </c>
      <c r="B87" s="5" t="s">
        <v>262</v>
      </c>
      <c r="C87" s="92"/>
      <c r="D87" s="92"/>
      <c r="E87" s="92"/>
      <c r="F87" s="92">
        <f t="shared" si="1"/>
        <v>0</v>
      </c>
    </row>
    <row r="88" spans="1:6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>
      <c r="A90" s="143" t="s">
        <v>427</v>
      </c>
      <c r="B90" s="7" t="s">
        <v>267</v>
      </c>
      <c r="C90" s="92">
        <f>SUM(C84)</f>
        <v>124403390</v>
      </c>
      <c r="D90" s="92"/>
      <c r="E90" s="92"/>
      <c r="F90" s="92">
        <f t="shared" si="1"/>
        <v>124403390</v>
      </c>
    </row>
    <row r="91" spans="1:6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>
      <c r="A97" s="144" t="s">
        <v>429</v>
      </c>
      <c r="B97" s="34" t="s">
        <v>278</v>
      </c>
      <c r="C97" s="92">
        <f>SUM(C90)</f>
        <v>124403390</v>
      </c>
      <c r="D97" s="92"/>
      <c r="E97" s="92"/>
      <c r="F97" s="92">
        <f t="shared" si="1"/>
        <v>124403390</v>
      </c>
    </row>
    <row r="98" spans="1:6" ht="15.75">
      <c r="A98" s="149" t="s">
        <v>411</v>
      </c>
      <c r="B98" s="71"/>
      <c r="C98" s="92">
        <f>C97+C68</f>
        <v>913813429</v>
      </c>
      <c r="D98" s="92">
        <f>D97+D68</f>
        <v>0</v>
      </c>
      <c r="E98" s="92">
        <f>E97+E68</f>
        <v>0</v>
      </c>
      <c r="F98" s="92">
        <f t="shared" si="1"/>
        <v>913813429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4.5703125" style="90" customWidth="1"/>
    <col min="4" max="4" width="14.42578125" style="90" customWidth="1"/>
    <col min="5" max="5" width="12.7109375" style="90" customWidth="1"/>
    <col min="6" max="6" width="16" style="90" customWidth="1"/>
  </cols>
  <sheetData>
    <row r="1" spans="1:8" ht="15.75">
      <c r="A1" s="174" t="s">
        <v>701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46"/>
    </row>
    <row r="6" spans="1:8">
      <c r="A6" s="147" t="s">
        <v>468</v>
      </c>
    </row>
    <row r="7" spans="1:8" ht="60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>
      <c r="A8" s="130" t="s">
        <v>156</v>
      </c>
      <c r="B8" s="6" t="s">
        <v>157</v>
      </c>
      <c r="C8" s="92"/>
      <c r="D8" s="92"/>
      <c r="E8" s="92"/>
      <c r="F8" s="92">
        <f t="shared" ref="F8:F18" si="0">SUM(C8:E8)</f>
        <v>0</v>
      </c>
    </row>
    <row r="9" spans="1:8" ht="15" customHeight="1">
      <c r="A9" s="131" t="s">
        <v>158</v>
      </c>
      <c r="B9" s="6" t="s">
        <v>159</v>
      </c>
      <c r="C9" s="92"/>
      <c r="D9" s="92"/>
      <c r="E9" s="92"/>
      <c r="F9" s="92">
        <f t="shared" si="0"/>
        <v>0</v>
      </c>
    </row>
    <row r="10" spans="1:8" ht="15" customHeight="1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>
      <c r="A14" s="133" t="s">
        <v>413</v>
      </c>
      <c r="B14" s="8" t="s">
        <v>168</v>
      </c>
      <c r="C14" s="92"/>
      <c r="D14" s="92"/>
      <c r="E14" s="92"/>
      <c r="F14" s="92">
        <f t="shared" si="0"/>
        <v>0</v>
      </c>
    </row>
    <row r="15" spans="1:8" ht="15" customHeight="1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>
      <c r="A19" s="131" t="s">
        <v>377</v>
      </c>
      <c r="B19" s="6" t="s">
        <v>175</v>
      </c>
      <c r="C19" s="92">
        <v>12712345</v>
      </c>
      <c r="D19" s="92"/>
      <c r="E19" s="92"/>
      <c r="F19" s="92">
        <f>SUM(C19:E19)</f>
        <v>12712345</v>
      </c>
    </row>
    <row r="20" spans="1:6" ht="15" customHeight="1">
      <c r="A20" s="135" t="s">
        <v>414</v>
      </c>
      <c r="B20" s="40" t="s">
        <v>176</v>
      </c>
      <c r="C20" s="92">
        <f>SUM(C19)</f>
        <v>12712345</v>
      </c>
      <c r="D20" s="92">
        <f>SUM(D19)</f>
        <v>0</v>
      </c>
      <c r="E20" s="92"/>
      <c r="F20" s="92">
        <f t="shared" ref="F20:F83" si="1">SUM(C20:E20)</f>
        <v>12712345</v>
      </c>
    </row>
    <row r="21" spans="1:6" ht="15" customHeight="1">
      <c r="A21" s="131" t="s">
        <v>381</v>
      </c>
      <c r="B21" s="6" t="s">
        <v>185</v>
      </c>
      <c r="C21" s="92"/>
      <c r="D21" s="92"/>
      <c r="E21" s="92"/>
      <c r="F21" s="92">
        <f t="shared" si="1"/>
        <v>0</v>
      </c>
    </row>
    <row r="22" spans="1:6" ht="15" customHeight="1">
      <c r="A22" s="131" t="s">
        <v>382</v>
      </c>
      <c r="B22" s="6" t="s">
        <v>186</v>
      </c>
      <c r="C22" s="92"/>
      <c r="D22" s="92"/>
      <c r="E22" s="92"/>
      <c r="F22" s="92">
        <f t="shared" si="1"/>
        <v>0</v>
      </c>
    </row>
    <row r="23" spans="1:6" ht="15" customHeight="1">
      <c r="A23" s="133" t="s">
        <v>416</v>
      </c>
      <c r="B23" s="8" t="s">
        <v>187</v>
      </c>
      <c r="C23" s="92"/>
      <c r="D23" s="92"/>
      <c r="E23" s="92"/>
      <c r="F23" s="92">
        <f t="shared" si="1"/>
        <v>0</v>
      </c>
    </row>
    <row r="24" spans="1:6" ht="15" customHeight="1">
      <c r="A24" s="131" t="s">
        <v>383</v>
      </c>
      <c r="B24" s="6" t="s">
        <v>188</v>
      </c>
      <c r="C24" s="92"/>
      <c r="D24" s="92"/>
      <c r="E24" s="92"/>
      <c r="F24" s="92">
        <f t="shared" si="1"/>
        <v>0</v>
      </c>
    </row>
    <row r="25" spans="1:6" ht="15" customHeight="1">
      <c r="A25" s="131" t="s">
        <v>384</v>
      </c>
      <c r="B25" s="6" t="s">
        <v>189</v>
      </c>
      <c r="C25" s="92"/>
      <c r="D25" s="92"/>
      <c r="E25" s="92"/>
      <c r="F25" s="92">
        <f t="shared" si="1"/>
        <v>0</v>
      </c>
    </row>
    <row r="26" spans="1:6" ht="15" customHeight="1">
      <c r="A26" s="131" t="s">
        <v>385</v>
      </c>
      <c r="B26" s="6" t="s">
        <v>190</v>
      </c>
      <c r="C26" s="92"/>
      <c r="D26" s="92"/>
      <c r="E26" s="92"/>
      <c r="F26" s="92">
        <f t="shared" si="1"/>
        <v>0</v>
      </c>
    </row>
    <row r="27" spans="1:6" ht="15" customHeight="1">
      <c r="A27" s="131" t="s">
        <v>386</v>
      </c>
      <c r="B27" s="6" t="s">
        <v>191</v>
      </c>
      <c r="C27" s="92"/>
      <c r="D27" s="92"/>
      <c r="E27" s="92"/>
      <c r="F27" s="92">
        <f t="shared" si="1"/>
        <v>0</v>
      </c>
    </row>
    <row r="28" spans="1:6" ht="15" customHeight="1">
      <c r="A28" s="131" t="s">
        <v>387</v>
      </c>
      <c r="B28" s="6" t="s">
        <v>194</v>
      </c>
      <c r="C28" s="92"/>
      <c r="D28" s="92"/>
      <c r="E28" s="92"/>
      <c r="F28" s="92">
        <f t="shared" si="1"/>
        <v>0</v>
      </c>
    </row>
    <row r="29" spans="1:6" ht="15" customHeight="1">
      <c r="A29" s="131" t="s">
        <v>195</v>
      </c>
      <c r="B29" s="6" t="s">
        <v>196</v>
      </c>
      <c r="C29" s="92"/>
      <c r="D29" s="92"/>
      <c r="E29" s="92"/>
      <c r="F29" s="92">
        <f t="shared" si="1"/>
        <v>0</v>
      </c>
    </row>
    <row r="30" spans="1:6" ht="15" customHeight="1">
      <c r="A30" s="131" t="s">
        <v>388</v>
      </c>
      <c r="B30" s="6" t="s">
        <v>197</v>
      </c>
      <c r="C30" s="92"/>
      <c r="D30" s="92"/>
      <c r="E30" s="92"/>
      <c r="F30" s="92">
        <f t="shared" si="1"/>
        <v>0</v>
      </c>
    </row>
    <row r="31" spans="1:6" ht="15" customHeight="1">
      <c r="A31" s="131" t="s">
        <v>389</v>
      </c>
      <c r="B31" s="6" t="s">
        <v>202</v>
      </c>
      <c r="C31" s="92"/>
      <c r="D31" s="92"/>
      <c r="E31" s="92"/>
      <c r="F31" s="92">
        <f t="shared" si="1"/>
        <v>0</v>
      </c>
    </row>
    <row r="32" spans="1:6" ht="15" customHeight="1">
      <c r="A32" s="133" t="s">
        <v>417</v>
      </c>
      <c r="B32" s="8" t="s">
        <v>205</v>
      </c>
      <c r="C32" s="92"/>
      <c r="D32" s="92"/>
      <c r="E32" s="92"/>
      <c r="F32" s="92">
        <f t="shared" si="1"/>
        <v>0</v>
      </c>
    </row>
    <row r="33" spans="1:6" ht="15" customHeight="1">
      <c r="A33" s="131" t="s">
        <v>390</v>
      </c>
      <c r="B33" s="6" t="s">
        <v>206</v>
      </c>
      <c r="C33" s="92"/>
      <c r="D33" s="92"/>
      <c r="E33" s="92"/>
      <c r="F33" s="92">
        <f t="shared" si="1"/>
        <v>0</v>
      </c>
    </row>
    <row r="34" spans="1:6" ht="15" customHeight="1">
      <c r="A34" s="135" t="s">
        <v>418</v>
      </c>
      <c r="B34" s="40" t="s">
        <v>207</v>
      </c>
      <c r="C34" s="92"/>
      <c r="D34" s="92"/>
      <c r="E34" s="92"/>
      <c r="F34" s="92">
        <f t="shared" si="1"/>
        <v>0</v>
      </c>
    </row>
    <row r="35" spans="1:6" ht="15" customHeight="1">
      <c r="A35" s="137" t="s">
        <v>208</v>
      </c>
      <c r="B35" s="6" t="s">
        <v>209</v>
      </c>
      <c r="C35" s="92"/>
      <c r="D35" s="92"/>
      <c r="E35" s="92"/>
      <c r="F35" s="92">
        <f t="shared" si="1"/>
        <v>0</v>
      </c>
    </row>
    <row r="36" spans="1:6" ht="15" customHeight="1">
      <c r="A36" s="137" t="s">
        <v>391</v>
      </c>
      <c r="B36" s="6" t="s">
        <v>210</v>
      </c>
      <c r="C36" s="92">
        <v>770417</v>
      </c>
      <c r="D36" s="92"/>
      <c r="E36" s="92"/>
      <c r="F36" s="92">
        <f t="shared" si="1"/>
        <v>770417</v>
      </c>
    </row>
    <row r="37" spans="1:6" ht="15" customHeight="1">
      <c r="A37" s="137" t="s">
        <v>392</v>
      </c>
      <c r="B37" s="6" t="s">
        <v>211</v>
      </c>
      <c r="C37" s="92"/>
      <c r="D37" s="92"/>
      <c r="E37" s="92"/>
      <c r="F37" s="92">
        <f t="shared" si="1"/>
        <v>0</v>
      </c>
    </row>
    <row r="38" spans="1:6" ht="15" customHeight="1">
      <c r="A38" s="137" t="s">
        <v>393</v>
      </c>
      <c r="B38" s="6" t="s">
        <v>212</v>
      </c>
      <c r="C38" s="92"/>
      <c r="D38" s="92">
        <v>471000</v>
      </c>
      <c r="E38" s="92"/>
      <c r="F38" s="92">
        <f t="shared" si="1"/>
        <v>471000</v>
      </c>
    </row>
    <row r="39" spans="1:6" ht="15" customHeight="1">
      <c r="A39" s="137" t="s">
        <v>213</v>
      </c>
      <c r="B39" s="6" t="s">
        <v>214</v>
      </c>
      <c r="C39" s="92"/>
      <c r="D39" s="92"/>
      <c r="E39" s="92"/>
      <c r="F39" s="92">
        <f t="shared" si="1"/>
        <v>0</v>
      </c>
    </row>
    <row r="40" spans="1:6" ht="15" customHeight="1">
      <c r="A40" s="137" t="s">
        <v>215</v>
      </c>
      <c r="B40" s="6" t="s">
        <v>216</v>
      </c>
      <c r="C40" s="92"/>
      <c r="D40" s="92"/>
      <c r="E40" s="92"/>
      <c r="F40" s="92">
        <f t="shared" si="1"/>
        <v>0</v>
      </c>
    </row>
    <row r="41" spans="1:6" ht="15" customHeight="1">
      <c r="A41" s="137" t="s">
        <v>217</v>
      </c>
      <c r="B41" s="6" t="s">
        <v>218</v>
      </c>
      <c r="C41" s="92"/>
      <c r="D41" s="92"/>
      <c r="E41" s="92"/>
      <c r="F41" s="92">
        <f t="shared" si="1"/>
        <v>0</v>
      </c>
    </row>
    <row r="42" spans="1:6" ht="15" customHeight="1">
      <c r="A42" s="137" t="s">
        <v>394</v>
      </c>
      <c r="B42" s="6" t="s">
        <v>219</v>
      </c>
      <c r="C42" s="92"/>
      <c r="D42" s="92"/>
      <c r="E42" s="92"/>
      <c r="F42" s="92">
        <f t="shared" si="1"/>
        <v>0</v>
      </c>
    </row>
    <row r="43" spans="1:6" ht="15" customHeight="1">
      <c r="A43" s="137" t="s">
        <v>395</v>
      </c>
      <c r="B43" s="6" t="s">
        <v>220</v>
      </c>
      <c r="C43" s="92"/>
      <c r="D43" s="92"/>
      <c r="E43" s="92"/>
      <c r="F43" s="92">
        <f t="shared" si="1"/>
        <v>0</v>
      </c>
    </row>
    <row r="44" spans="1:6" ht="15" customHeight="1">
      <c r="A44" s="137" t="s">
        <v>396</v>
      </c>
      <c r="B44" s="6" t="s">
        <v>221</v>
      </c>
      <c r="C44" s="92"/>
      <c r="D44" s="92"/>
      <c r="E44" s="92"/>
      <c r="F44" s="92">
        <f t="shared" si="1"/>
        <v>0</v>
      </c>
    </row>
    <row r="45" spans="1:6" ht="15" customHeight="1">
      <c r="A45" s="139" t="s">
        <v>419</v>
      </c>
      <c r="B45" s="40" t="s">
        <v>222</v>
      </c>
      <c r="C45" s="92">
        <f>SUM(C35:C44)</f>
        <v>770417</v>
      </c>
      <c r="D45" s="92">
        <f>SUM(D35:D44)</f>
        <v>471000</v>
      </c>
      <c r="E45" s="92">
        <f>SUM(E35:E44)</f>
        <v>0</v>
      </c>
      <c r="F45" s="92">
        <f t="shared" si="1"/>
        <v>1241417</v>
      </c>
    </row>
    <row r="46" spans="1:6" ht="15" customHeight="1">
      <c r="A46" s="137" t="s">
        <v>231</v>
      </c>
      <c r="B46" s="6" t="s">
        <v>232</v>
      </c>
      <c r="C46" s="92"/>
      <c r="D46" s="92"/>
      <c r="E46" s="92"/>
      <c r="F46" s="92">
        <f t="shared" si="1"/>
        <v>0</v>
      </c>
    </row>
    <row r="47" spans="1:6" ht="15" customHeight="1">
      <c r="A47" s="131" t="s">
        <v>400</v>
      </c>
      <c r="B47" s="6" t="s">
        <v>233</v>
      </c>
      <c r="C47" s="92"/>
      <c r="D47" s="92"/>
      <c r="E47" s="92"/>
      <c r="F47" s="92">
        <f t="shared" si="1"/>
        <v>0</v>
      </c>
    </row>
    <row r="48" spans="1:6" ht="15" customHeight="1">
      <c r="A48" s="137" t="s">
        <v>401</v>
      </c>
      <c r="B48" s="6" t="s">
        <v>234</v>
      </c>
      <c r="C48" s="92"/>
      <c r="D48" s="92"/>
      <c r="E48" s="92"/>
      <c r="F48" s="92">
        <f t="shared" si="1"/>
        <v>0</v>
      </c>
    </row>
    <row r="49" spans="1:6" ht="15" customHeight="1">
      <c r="A49" s="135" t="s">
        <v>421</v>
      </c>
      <c r="B49" s="40" t="s">
        <v>235</v>
      </c>
      <c r="C49" s="92"/>
      <c r="D49" s="92"/>
      <c r="E49" s="92"/>
      <c r="F49" s="92">
        <f t="shared" si="1"/>
        <v>0</v>
      </c>
    </row>
    <row r="50" spans="1:6" ht="15" customHeight="1">
      <c r="A50" s="141" t="s">
        <v>511</v>
      </c>
      <c r="B50" s="48"/>
      <c r="C50" s="92">
        <f>C45+C20</f>
        <v>13482762</v>
      </c>
      <c r="D50" s="92">
        <f>D45+D20</f>
        <v>471000</v>
      </c>
      <c r="E50" s="92">
        <f>E45+E20</f>
        <v>0</v>
      </c>
      <c r="F50" s="92">
        <f t="shared" si="1"/>
        <v>13953762</v>
      </c>
    </row>
    <row r="51" spans="1:6" ht="15" customHeight="1">
      <c r="A51" s="131" t="s">
        <v>177</v>
      </c>
      <c r="B51" s="6" t="s">
        <v>178</v>
      </c>
      <c r="C51" s="92"/>
      <c r="D51" s="92"/>
      <c r="E51" s="92"/>
      <c r="F51" s="92">
        <f t="shared" si="1"/>
        <v>0</v>
      </c>
    </row>
    <row r="52" spans="1:6" ht="15" customHeight="1">
      <c r="A52" s="131" t="s">
        <v>179</v>
      </c>
      <c r="B52" s="6" t="s">
        <v>180</v>
      </c>
      <c r="C52" s="92"/>
      <c r="D52" s="92"/>
      <c r="E52" s="92"/>
      <c r="F52" s="92">
        <f t="shared" si="1"/>
        <v>0</v>
      </c>
    </row>
    <row r="53" spans="1:6" ht="15" customHeight="1">
      <c r="A53" s="131" t="s">
        <v>378</v>
      </c>
      <c r="B53" s="6" t="s">
        <v>181</v>
      </c>
      <c r="C53" s="92"/>
      <c r="D53" s="92"/>
      <c r="E53" s="92"/>
      <c r="F53" s="92">
        <f t="shared" si="1"/>
        <v>0</v>
      </c>
    </row>
    <row r="54" spans="1:6" ht="15" customHeight="1">
      <c r="A54" s="131" t="s">
        <v>379</v>
      </c>
      <c r="B54" s="6" t="s">
        <v>182</v>
      </c>
      <c r="C54" s="92"/>
      <c r="D54" s="92"/>
      <c r="E54" s="92"/>
      <c r="F54" s="92">
        <f t="shared" si="1"/>
        <v>0</v>
      </c>
    </row>
    <row r="55" spans="1:6" ht="15" customHeight="1">
      <c r="A55" s="131" t="s">
        <v>380</v>
      </c>
      <c r="B55" s="6" t="s">
        <v>183</v>
      </c>
      <c r="C55" s="92"/>
      <c r="D55" s="92"/>
      <c r="E55" s="92"/>
      <c r="F55" s="92">
        <f t="shared" si="1"/>
        <v>0</v>
      </c>
    </row>
    <row r="56" spans="1:6" ht="15" customHeight="1">
      <c r="A56" s="135" t="s">
        <v>415</v>
      </c>
      <c r="B56" s="40" t="s">
        <v>184</v>
      </c>
      <c r="C56" s="92"/>
      <c r="D56" s="92"/>
      <c r="E56" s="92"/>
      <c r="F56" s="92">
        <f t="shared" si="1"/>
        <v>0</v>
      </c>
    </row>
    <row r="57" spans="1:6" ht="15" customHeight="1">
      <c r="A57" s="137" t="s">
        <v>397</v>
      </c>
      <c r="B57" s="6" t="s">
        <v>223</v>
      </c>
      <c r="C57" s="92"/>
      <c r="D57" s="92"/>
      <c r="E57" s="92"/>
      <c r="F57" s="92">
        <f t="shared" si="1"/>
        <v>0</v>
      </c>
    </row>
    <row r="58" spans="1:6" ht="15" customHeight="1">
      <c r="A58" s="137" t="s">
        <v>398</v>
      </c>
      <c r="B58" s="6" t="s">
        <v>224</v>
      </c>
      <c r="C58" s="92"/>
      <c r="D58" s="92"/>
      <c r="E58" s="92"/>
      <c r="F58" s="92">
        <f t="shared" si="1"/>
        <v>0</v>
      </c>
    </row>
    <row r="59" spans="1:6" ht="15" customHeight="1">
      <c r="A59" s="137" t="s">
        <v>225</v>
      </c>
      <c r="B59" s="6" t="s">
        <v>226</v>
      </c>
      <c r="C59" s="92"/>
      <c r="D59" s="92"/>
      <c r="E59" s="92"/>
      <c r="F59" s="92">
        <f t="shared" si="1"/>
        <v>0</v>
      </c>
    </row>
    <row r="60" spans="1:6" ht="15" customHeight="1">
      <c r="A60" s="137" t="s">
        <v>399</v>
      </c>
      <c r="B60" s="6" t="s">
        <v>227</v>
      </c>
      <c r="C60" s="92"/>
      <c r="D60" s="92"/>
      <c r="E60" s="92"/>
      <c r="F60" s="92">
        <f t="shared" si="1"/>
        <v>0</v>
      </c>
    </row>
    <row r="61" spans="1:6" ht="15" customHeight="1">
      <c r="A61" s="137" t="s">
        <v>228</v>
      </c>
      <c r="B61" s="6" t="s">
        <v>229</v>
      </c>
      <c r="C61" s="92"/>
      <c r="D61" s="92"/>
      <c r="E61" s="92"/>
      <c r="F61" s="92">
        <f t="shared" si="1"/>
        <v>0</v>
      </c>
    </row>
    <row r="62" spans="1:6" ht="15" customHeight="1">
      <c r="A62" s="135" t="s">
        <v>420</v>
      </c>
      <c r="B62" s="40" t="s">
        <v>230</v>
      </c>
      <c r="C62" s="92"/>
      <c r="D62" s="92"/>
      <c r="E62" s="92"/>
      <c r="F62" s="92">
        <f t="shared" si="1"/>
        <v>0</v>
      </c>
    </row>
    <row r="63" spans="1:6" ht="15" customHeight="1">
      <c r="A63" s="137" t="s">
        <v>236</v>
      </c>
      <c r="B63" s="6" t="s">
        <v>237</v>
      </c>
      <c r="C63" s="92"/>
      <c r="D63" s="92"/>
      <c r="E63" s="92"/>
      <c r="F63" s="92">
        <f t="shared" si="1"/>
        <v>0</v>
      </c>
    </row>
    <row r="64" spans="1:6" ht="15" customHeight="1">
      <c r="A64" s="131" t="s">
        <v>402</v>
      </c>
      <c r="B64" s="6" t="s">
        <v>238</v>
      </c>
      <c r="C64" s="92"/>
      <c r="D64" s="92"/>
      <c r="E64" s="92"/>
      <c r="F64" s="92">
        <f t="shared" si="1"/>
        <v>0</v>
      </c>
    </row>
    <row r="65" spans="1:6" ht="15" customHeight="1">
      <c r="A65" s="137" t="s">
        <v>403</v>
      </c>
      <c r="B65" s="6" t="s">
        <v>239</v>
      </c>
      <c r="C65" s="92"/>
      <c r="D65" s="92"/>
      <c r="E65" s="92"/>
      <c r="F65" s="92">
        <f t="shared" si="1"/>
        <v>0</v>
      </c>
    </row>
    <row r="66" spans="1:6" ht="15" customHeight="1">
      <c r="A66" s="135" t="s">
        <v>423</v>
      </c>
      <c r="B66" s="40" t="s">
        <v>240</v>
      </c>
      <c r="C66" s="92"/>
      <c r="D66" s="92"/>
      <c r="E66" s="92"/>
      <c r="F66" s="92">
        <f t="shared" si="1"/>
        <v>0</v>
      </c>
    </row>
    <row r="67" spans="1:6" ht="15" customHeight="1">
      <c r="A67" s="141" t="s">
        <v>510</v>
      </c>
      <c r="B67" s="48"/>
      <c r="C67" s="92"/>
      <c r="D67" s="92"/>
      <c r="E67" s="92"/>
      <c r="F67" s="92">
        <f t="shared" si="1"/>
        <v>0</v>
      </c>
    </row>
    <row r="68" spans="1:6" ht="15.75">
      <c r="A68" s="144" t="s">
        <v>422</v>
      </c>
      <c r="B68" s="30" t="s">
        <v>241</v>
      </c>
      <c r="C68" s="92">
        <f>C67+C50</f>
        <v>13482762</v>
      </c>
      <c r="D68" s="92">
        <f>D67+D50</f>
        <v>471000</v>
      </c>
      <c r="E68" s="92">
        <f>E67+E50</f>
        <v>0</v>
      </c>
      <c r="F68" s="92">
        <f t="shared" si="1"/>
        <v>13953762</v>
      </c>
    </row>
    <row r="69" spans="1:6" ht="15.75">
      <c r="A69" s="148" t="s">
        <v>564</v>
      </c>
      <c r="B69" s="47"/>
      <c r="C69" s="92">
        <f>C50-'[1]kiadás Egészségház'!C76</f>
        <v>-827888</v>
      </c>
      <c r="D69" s="92">
        <f>D50-'[1]kiadás Egészségház'!D76</f>
        <v>-10493879</v>
      </c>
      <c r="E69" s="92">
        <f>E50-'[1]kiadás Egészségház'!E76</f>
        <v>0</v>
      </c>
      <c r="F69" s="92">
        <f t="shared" si="1"/>
        <v>-11321767</v>
      </c>
    </row>
    <row r="70" spans="1:6" ht="15.75">
      <c r="A70" s="148" t="s">
        <v>565</v>
      </c>
      <c r="B70" s="47"/>
      <c r="C70" s="92">
        <f>C67-'[1]kiadás Egészségház'!C99</f>
        <v>-10000</v>
      </c>
      <c r="D70" s="92">
        <f>D67-'[1]kiadás Egészségház'!D99</f>
        <v>0</v>
      </c>
      <c r="E70" s="92">
        <f>E67-'[1]kiadás Egészségház'!E99</f>
        <v>0</v>
      </c>
      <c r="F70" s="92">
        <f t="shared" si="1"/>
        <v>-10000</v>
      </c>
    </row>
    <row r="71" spans="1:6">
      <c r="A71" s="137" t="s">
        <v>404</v>
      </c>
      <c r="B71" s="5" t="s">
        <v>242</v>
      </c>
      <c r="C71" s="92"/>
      <c r="D71" s="92"/>
      <c r="E71" s="92"/>
      <c r="F71" s="92">
        <f t="shared" si="1"/>
        <v>0</v>
      </c>
    </row>
    <row r="72" spans="1:6" ht="30">
      <c r="A72" s="137" t="s">
        <v>243</v>
      </c>
      <c r="B72" s="5" t="s">
        <v>244</v>
      </c>
      <c r="C72" s="92"/>
      <c r="D72" s="92"/>
      <c r="E72" s="92"/>
      <c r="F72" s="92">
        <f t="shared" si="1"/>
        <v>0</v>
      </c>
    </row>
    <row r="73" spans="1:6">
      <c r="A73" s="137" t="s">
        <v>405</v>
      </c>
      <c r="B73" s="5" t="s">
        <v>245</v>
      </c>
      <c r="C73" s="92"/>
      <c r="D73" s="92"/>
      <c r="E73" s="92"/>
      <c r="F73" s="92">
        <f t="shared" si="1"/>
        <v>0</v>
      </c>
    </row>
    <row r="74" spans="1:6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>
      <c r="A80" s="131" t="s">
        <v>562</v>
      </c>
      <c r="B80" s="5" t="s">
        <v>254</v>
      </c>
      <c r="C80" s="92">
        <v>719253</v>
      </c>
      <c r="D80" s="92"/>
      <c r="E80" s="92"/>
      <c r="F80" s="92">
        <f t="shared" si="1"/>
        <v>719253</v>
      </c>
    </row>
    <row r="81" spans="1:6" ht="30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>
      <c r="A84" s="133" t="s">
        <v>426</v>
      </c>
      <c r="B84" s="7" t="s">
        <v>256</v>
      </c>
      <c r="C84" s="92">
        <v>719253</v>
      </c>
      <c r="D84" s="92"/>
      <c r="E84" s="92"/>
      <c r="F84" s="92">
        <f t="shared" ref="F84:F98" si="2">SUM(C84:E84)</f>
        <v>719253</v>
      </c>
    </row>
    <row r="85" spans="1:6">
      <c r="A85" s="137" t="s">
        <v>257</v>
      </c>
      <c r="B85" s="5" t="s">
        <v>258</v>
      </c>
      <c r="C85" s="92"/>
      <c r="D85" s="92"/>
      <c r="E85" s="92"/>
      <c r="F85" s="92">
        <f t="shared" si="2"/>
        <v>0</v>
      </c>
    </row>
    <row r="86" spans="1:6">
      <c r="A86" s="137" t="s">
        <v>259</v>
      </c>
      <c r="B86" s="5" t="s">
        <v>260</v>
      </c>
      <c r="C86" s="92"/>
      <c r="D86" s="92"/>
      <c r="E86" s="92"/>
      <c r="F86" s="92">
        <f t="shared" si="2"/>
        <v>0</v>
      </c>
    </row>
    <row r="87" spans="1:6">
      <c r="A87" s="137" t="s">
        <v>261</v>
      </c>
      <c r="B87" s="5" t="s">
        <v>262</v>
      </c>
      <c r="C87" s="92">
        <v>1663000</v>
      </c>
      <c r="D87" s="92">
        <v>8949514</v>
      </c>
      <c r="E87" s="92"/>
      <c r="F87" s="92">
        <f t="shared" si="2"/>
        <v>10612514</v>
      </c>
    </row>
    <row r="88" spans="1:6">
      <c r="A88" s="137" t="s">
        <v>263</v>
      </c>
      <c r="B88" s="5" t="s">
        <v>264</v>
      </c>
      <c r="C88" s="92"/>
      <c r="D88" s="92"/>
      <c r="E88" s="92"/>
      <c r="F88" s="92">
        <f t="shared" si="2"/>
        <v>0</v>
      </c>
    </row>
    <row r="89" spans="1:6">
      <c r="A89" s="137" t="s">
        <v>408</v>
      </c>
      <c r="B89" s="5" t="s">
        <v>265</v>
      </c>
      <c r="C89" s="92"/>
      <c r="D89" s="92"/>
      <c r="E89" s="92"/>
      <c r="F89" s="92">
        <f t="shared" si="2"/>
        <v>0</v>
      </c>
    </row>
    <row r="90" spans="1:6">
      <c r="A90" s="143" t="s">
        <v>427</v>
      </c>
      <c r="B90" s="7" t="s">
        <v>267</v>
      </c>
      <c r="C90" s="92">
        <f>SUM(C84:C89)</f>
        <v>2382253</v>
      </c>
      <c r="D90" s="92">
        <f>SUM(D84:D89)</f>
        <v>8949514</v>
      </c>
      <c r="E90" s="92"/>
      <c r="F90" s="92">
        <f t="shared" si="2"/>
        <v>11331767</v>
      </c>
    </row>
    <row r="91" spans="1:6">
      <c r="A91" s="137" t="s">
        <v>268</v>
      </c>
      <c r="B91" s="5" t="s">
        <v>269</v>
      </c>
      <c r="C91" s="92"/>
      <c r="D91" s="92"/>
      <c r="E91" s="92"/>
      <c r="F91" s="92">
        <f t="shared" si="2"/>
        <v>0</v>
      </c>
    </row>
    <row r="92" spans="1:6">
      <c r="A92" s="137" t="s">
        <v>270</v>
      </c>
      <c r="B92" s="5" t="s">
        <v>271</v>
      </c>
      <c r="C92" s="92"/>
      <c r="D92" s="92"/>
      <c r="E92" s="92"/>
      <c r="F92" s="92">
        <f t="shared" si="2"/>
        <v>0</v>
      </c>
    </row>
    <row r="93" spans="1:6">
      <c r="A93" s="137" t="s">
        <v>272</v>
      </c>
      <c r="B93" s="5" t="s">
        <v>273</v>
      </c>
      <c r="C93" s="92"/>
      <c r="D93" s="92"/>
      <c r="E93" s="92"/>
      <c r="F93" s="92">
        <f t="shared" si="2"/>
        <v>0</v>
      </c>
    </row>
    <row r="94" spans="1:6">
      <c r="A94" s="137" t="s">
        <v>409</v>
      </c>
      <c r="B94" s="5" t="s">
        <v>274</v>
      </c>
      <c r="C94" s="92"/>
      <c r="D94" s="92"/>
      <c r="E94" s="92"/>
      <c r="F94" s="92">
        <f t="shared" si="2"/>
        <v>0</v>
      </c>
    </row>
    <row r="95" spans="1:6">
      <c r="A95" s="143" t="s">
        <v>428</v>
      </c>
      <c r="B95" s="7" t="s">
        <v>275</v>
      </c>
      <c r="C95" s="92"/>
      <c r="D95" s="92"/>
      <c r="E95" s="92"/>
      <c r="F95" s="92">
        <f t="shared" si="2"/>
        <v>0</v>
      </c>
    </row>
    <row r="96" spans="1:6">
      <c r="A96" s="143" t="s">
        <v>276</v>
      </c>
      <c r="B96" s="7" t="s">
        <v>277</v>
      </c>
      <c r="C96" s="92"/>
      <c r="D96" s="92"/>
      <c r="E96" s="92"/>
      <c r="F96" s="92">
        <f t="shared" si="2"/>
        <v>0</v>
      </c>
    </row>
    <row r="97" spans="1:6" ht="15.75">
      <c r="A97" s="144" t="s">
        <v>429</v>
      </c>
      <c r="B97" s="34" t="s">
        <v>278</v>
      </c>
      <c r="C97" s="92">
        <f>SUM(C90:C96)</f>
        <v>2382253</v>
      </c>
      <c r="D97" s="92">
        <f>SUM(D90:D96)</f>
        <v>8949514</v>
      </c>
      <c r="E97" s="92"/>
      <c r="F97" s="92">
        <f t="shared" si="2"/>
        <v>11331767</v>
      </c>
    </row>
    <row r="98" spans="1:6" ht="15.75">
      <c r="A98" s="149" t="s">
        <v>411</v>
      </c>
      <c r="B98" s="71"/>
      <c r="C98" s="92">
        <f>C68+C97</f>
        <v>15865015</v>
      </c>
      <c r="D98" s="92">
        <f>D68+D97</f>
        <v>9420514</v>
      </c>
      <c r="E98" s="92">
        <f>E68+E97</f>
        <v>0</v>
      </c>
      <c r="F98" s="92">
        <f t="shared" si="2"/>
        <v>25285529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7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6.140625" style="90" customWidth="1"/>
    <col min="4" max="4" width="16.28515625" style="90" customWidth="1"/>
    <col min="5" max="5" width="12.7109375" style="90" customWidth="1"/>
    <col min="6" max="6" width="16" style="90" customWidth="1"/>
  </cols>
  <sheetData>
    <row r="1" spans="1:8" ht="15.75">
      <c r="A1" s="174" t="s">
        <v>702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46"/>
    </row>
    <row r="6" spans="1:8">
      <c r="A6" s="147" t="s">
        <v>470</v>
      </c>
    </row>
    <row r="7" spans="1:8" ht="60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>
      <c r="A14" s="133" t="s">
        <v>413</v>
      </c>
      <c r="B14" s="8" t="s">
        <v>168</v>
      </c>
      <c r="C14" s="92"/>
      <c r="D14" s="92"/>
      <c r="E14" s="92"/>
      <c r="F14" s="92">
        <f t="shared" si="0"/>
        <v>0</v>
      </c>
    </row>
    <row r="15" spans="1:8" ht="15" customHeight="1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>
      <c r="A19" s="131" t="s">
        <v>377</v>
      </c>
      <c r="B19" s="6" t="s">
        <v>175</v>
      </c>
      <c r="C19" s="92"/>
      <c r="D19" s="92"/>
      <c r="E19" s="92"/>
      <c r="F19" s="92">
        <f t="shared" si="0"/>
        <v>0</v>
      </c>
    </row>
    <row r="20" spans="1:6" ht="15" customHeight="1">
      <c r="A20" s="135" t="s">
        <v>414</v>
      </c>
      <c r="B20" s="40" t="s">
        <v>176</v>
      </c>
      <c r="C20" s="92"/>
      <c r="D20" s="92"/>
      <c r="E20" s="92"/>
      <c r="F20" s="92">
        <f t="shared" si="0"/>
        <v>0</v>
      </c>
    </row>
    <row r="21" spans="1:6" ht="15" customHeight="1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>
      <c r="A23" s="133" t="s">
        <v>416</v>
      </c>
      <c r="B23" s="8" t="s">
        <v>187</v>
      </c>
      <c r="C23" s="92"/>
      <c r="D23" s="92"/>
      <c r="E23" s="92"/>
      <c r="F23" s="92">
        <f t="shared" si="0"/>
        <v>0</v>
      </c>
    </row>
    <row r="24" spans="1:6" ht="15" customHeight="1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>
      <c r="A32" s="133" t="s">
        <v>417</v>
      </c>
      <c r="B32" s="8" t="s">
        <v>205</v>
      </c>
      <c r="C32" s="92"/>
      <c r="D32" s="92"/>
      <c r="E32" s="92"/>
      <c r="F32" s="92">
        <f t="shared" si="0"/>
        <v>0</v>
      </c>
    </row>
    <row r="33" spans="1:6" ht="15" customHeight="1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>
      <c r="A34" s="135" t="s">
        <v>418</v>
      </c>
      <c r="B34" s="40" t="s">
        <v>207</v>
      </c>
      <c r="C34" s="92"/>
      <c r="D34" s="92"/>
      <c r="E34" s="92"/>
      <c r="F34" s="92">
        <f t="shared" si="0"/>
        <v>0</v>
      </c>
    </row>
    <row r="35" spans="1:6" ht="15" customHeight="1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>
      <c r="A36" s="137" t="s">
        <v>391</v>
      </c>
      <c r="B36" s="6" t="s">
        <v>210</v>
      </c>
      <c r="C36" s="92"/>
      <c r="D36" s="92">
        <v>4072000</v>
      </c>
      <c r="E36" s="92"/>
      <c r="F36" s="92">
        <f t="shared" si="0"/>
        <v>4072000</v>
      </c>
    </row>
    <row r="37" spans="1:6" ht="15" customHeight="1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>
      <c r="A38" s="137" t="s">
        <v>393</v>
      </c>
      <c r="B38" s="6" t="s">
        <v>212</v>
      </c>
      <c r="C38" s="92"/>
      <c r="D38" s="92"/>
      <c r="E38" s="92"/>
      <c r="F38" s="92">
        <f t="shared" si="0"/>
        <v>0</v>
      </c>
    </row>
    <row r="39" spans="1:6" ht="15" customHeight="1">
      <c r="A39" s="137" t="s">
        <v>213</v>
      </c>
      <c r="B39" s="6" t="s">
        <v>214</v>
      </c>
      <c r="C39" s="92">
        <v>9500000</v>
      </c>
      <c r="D39" s="92">
        <v>33181019</v>
      </c>
      <c r="E39" s="92"/>
      <c r="F39" s="92">
        <f t="shared" si="0"/>
        <v>42681019</v>
      </c>
    </row>
    <row r="40" spans="1:6" ht="15" customHeight="1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>
      <c r="A45" s="139" t="s">
        <v>419</v>
      </c>
      <c r="B45" s="40" t="s">
        <v>222</v>
      </c>
      <c r="C45" s="92">
        <f>SUM(C35:C44)</f>
        <v>9500000</v>
      </c>
      <c r="D45" s="92">
        <f>SUM(D35:D44)</f>
        <v>37253019</v>
      </c>
      <c r="E45" s="92">
        <f>SUM(E35:E44)</f>
        <v>0</v>
      </c>
      <c r="F45" s="92">
        <f t="shared" si="0"/>
        <v>46753019</v>
      </c>
    </row>
    <row r="46" spans="1:6" ht="15" customHeight="1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>
      <c r="A49" s="135" t="s">
        <v>421</v>
      </c>
      <c r="B49" s="40" t="s">
        <v>235</v>
      </c>
      <c r="C49" s="92"/>
      <c r="D49" s="92"/>
      <c r="E49" s="92"/>
      <c r="F49" s="92">
        <f t="shared" si="0"/>
        <v>0</v>
      </c>
    </row>
    <row r="50" spans="1:6" ht="15" customHeight="1">
      <c r="A50" s="141" t="s">
        <v>511</v>
      </c>
      <c r="B50" s="48"/>
      <c r="C50" s="92">
        <f>C49+C45+C34+C20</f>
        <v>9500000</v>
      </c>
      <c r="D50" s="92">
        <f>D49+D45+D34+D20</f>
        <v>37253019</v>
      </c>
      <c r="E50" s="92">
        <f>E49+E45+E34+E20</f>
        <v>0</v>
      </c>
      <c r="F50" s="92">
        <f t="shared" si="0"/>
        <v>46753019</v>
      </c>
    </row>
    <row r="51" spans="1:6" ht="15" customHeight="1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>
      <c r="A56" s="135" t="s">
        <v>415</v>
      </c>
      <c r="B56" s="40" t="s">
        <v>184</v>
      </c>
      <c r="C56" s="92"/>
      <c r="D56" s="92"/>
      <c r="E56" s="92"/>
      <c r="F56" s="92">
        <f t="shared" si="0"/>
        <v>0</v>
      </c>
    </row>
    <row r="57" spans="1:6" ht="15" customHeight="1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>
      <c r="A62" s="135" t="s">
        <v>420</v>
      </c>
      <c r="B62" s="40" t="s">
        <v>230</v>
      </c>
      <c r="C62" s="92"/>
      <c r="D62" s="92"/>
      <c r="E62" s="92"/>
      <c r="F62" s="92">
        <f t="shared" si="0"/>
        <v>0</v>
      </c>
    </row>
    <row r="63" spans="1:6" ht="15" customHeight="1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>
      <c r="A66" s="135" t="s">
        <v>423</v>
      </c>
      <c r="B66" s="40" t="s">
        <v>240</v>
      </c>
      <c r="C66" s="92"/>
      <c r="D66" s="92"/>
      <c r="E66" s="92"/>
      <c r="F66" s="92">
        <f t="shared" si="0"/>
        <v>0</v>
      </c>
    </row>
    <row r="67" spans="1:6" ht="15" customHeight="1">
      <c r="A67" s="141" t="s">
        <v>510</v>
      </c>
      <c r="B67" s="48"/>
      <c r="C67" s="92">
        <f>C66+C62+C56</f>
        <v>0</v>
      </c>
      <c r="D67" s="92">
        <f>D66+D62+D56</f>
        <v>0</v>
      </c>
      <c r="E67" s="92">
        <f>E66+E62+E56</f>
        <v>0</v>
      </c>
      <c r="F67" s="92">
        <f t="shared" si="0"/>
        <v>0</v>
      </c>
    </row>
    <row r="68" spans="1:6" ht="15.75">
      <c r="A68" s="144" t="s">
        <v>422</v>
      </c>
      <c r="B68" s="30" t="s">
        <v>241</v>
      </c>
      <c r="C68" s="92">
        <f>C67+C50</f>
        <v>9500000</v>
      </c>
      <c r="D68" s="92">
        <f>D67+D50</f>
        <v>37253019</v>
      </c>
      <c r="E68" s="92">
        <f>E67+E50</f>
        <v>0</v>
      </c>
      <c r="F68" s="92">
        <f t="shared" si="0"/>
        <v>46753019</v>
      </c>
    </row>
    <row r="69" spans="1:6" ht="15.75">
      <c r="A69" s="148" t="s">
        <v>564</v>
      </c>
      <c r="B69" s="47"/>
      <c r="C69" s="92">
        <f>C50-'[1]kiadás TGK'!C76</f>
        <v>-28268587</v>
      </c>
      <c r="D69" s="92">
        <f>D50-'[1]kiadás TGK'!D76</f>
        <v>-13195699</v>
      </c>
      <c r="E69" s="92">
        <f>E50-'[1]kiadás TGK'!E76</f>
        <v>0</v>
      </c>
      <c r="F69" s="92">
        <f t="shared" si="0"/>
        <v>-41464286</v>
      </c>
    </row>
    <row r="70" spans="1:6" ht="15.75">
      <c r="A70" s="148" t="s">
        <v>565</v>
      </c>
      <c r="B70" s="47"/>
      <c r="C70" s="92">
        <f>C67-'[1]kiadás TGK'!C99</f>
        <v>0</v>
      </c>
      <c r="D70" s="92">
        <f>D67-'[1]kiadás TGK'!D99</f>
        <v>0</v>
      </c>
      <c r="E70" s="92">
        <f>E67-'[1]kiadás TGK'!E99</f>
        <v>0</v>
      </c>
      <c r="F70" s="92">
        <f t="shared" si="0"/>
        <v>0</v>
      </c>
    </row>
    <row r="71" spans="1:6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>
      <c r="A80" s="131" t="s">
        <v>562</v>
      </c>
      <c r="B80" s="5" t="s">
        <v>254</v>
      </c>
      <c r="C80" s="92">
        <v>2202400</v>
      </c>
      <c r="D80" s="92"/>
      <c r="E80" s="92"/>
      <c r="F80" s="92">
        <f t="shared" si="1"/>
        <v>2202400</v>
      </c>
    </row>
    <row r="81" spans="1:6" ht="30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>
      <c r="A84" s="133" t="s">
        <v>426</v>
      </c>
      <c r="B84" s="7" t="s">
        <v>256</v>
      </c>
      <c r="C84" s="92">
        <f>SUM(C80:C83)</f>
        <v>2202400</v>
      </c>
      <c r="D84" s="92"/>
      <c r="E84" s="92"/>
      <c r="F84" s="92">
        <f t="shared" si="1"/>
        <v>2202400</v>
      </c>
    </row>
    <row r="85" spans="1:6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>
      <c r="A87" s="137" t="s">
        <v>261</v>
      </c>
      <c r="B87" s="5" t="s">
        <v>262</v>
      </c>
      <c r="C87" s="92">
        <v>39261886</v>
      </c>
      <c r="D87" s="92"/>
      <c r="E87" s="92"/>
      <c r="F87" s="92">
        <f t="shared" si="1"/>
        <v>39261886</v>
      </c>
    </row>
    <row r="88" spans="1:6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>
      <c r="A90" s="143" t="s">
        <v>427</v>
      </c>
      <c r="B90" s="7" t="s">
        <v>267</v>
      </c>
      <c r="C90" s="92">
        <f>SUM(C84:C89)</f>
        <v>41464286</v>
      </c>
      <c r="D90" s="92"/>
      <c r="E90" s="92"/>
      <c r="F90" s="92">
        <f t="shared" si="1"/>
        <v>41464286</v>
      </c>
    </row>
    <row r="91" spans="1:6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>
      <c r="A97" s="144" t="s">
        <v>429</v>
      </c>
      <c r="B97" s="34" t="s">
        <v>278</v>
      </c>
      <c r="C97" s="92">
        <f>C96+C95+C90</f>
        <v>41464286</v>
      </c>
      <c r="D97" s="92"/>
      <c r="E97" s="92"/>
      <c r="F97" s="92">
        <f t="shared" si="1"/>
        <v>41464286</v>
      </c>
    </row>
    <row r="98" spans="1:6" ht="15.75">
      <c r="A98" s="149" t="s">
        <v>411</v>
      </c>
      <c r="B98" s="71"/>
      <c r="C98" s="92">
        <f>C97+C68</f>
        <v>50964286</v>
      </c>
      <c r="D98" s="92">
        <f>D97+D68</f>
        <v>37253019</v>
      </c>
      <c r="E98" s="92">
        <f>E97+E68</f>
        <v>0</v>
      </c>
      <c r="F98" s="92">
        <f t="shared" si="1"/>
        <v>88217305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6.140625" style="90" customWidth="1"/>
    <col min="4" max="4" width="14" style="90" customWidth="1"/>
    <col min="5" max="5" width="13.85546875" style="90" customWidth="1"/>
    <col min="6" max="6" width="16.7109375" style="90" customWidth="1"/>
  </cols>
  <sheetData>
    <row r="1" spans="1:8" ht="15.75">
      <c r="A1" s="174" t="s">
        <v>703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27"/>
    </row>
    <row r="6" spans="1:8">
      <c r="A6" s="128" t="s">
        <v>469</v>
      </c>
    </row>
    <row r="7" spans="1:8" ht="4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>
      <c r="A14" s="133" t="s">
        <v>413</v>
      </c>
      <c r="B14" s="8" t="s">
        <v>168</v>
      </c>
      <c r="C14" s="92">
        <f>SUM(C8:C13)</f>
        <v>0</v>
      </c>
      <c r="D14" s="92"/>
      <c r="E14" s="92"/>
      <c r="F14" s="92">
        <f t="shared" si="0"/>
        <v>0</v>
      </c>
    </row>
    <row r="15" spans="1:8" ht="15" customHeight="1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>
      <c r="A19" s="131" t="s">
        <v>377</v>
      </c>
      <c r="B19" s="6" t="s">
        <v>175</v>
      </c>
      <c r="C19" s="92"/>
      <c r="D19" s="92"/>
      <c r="E19" s="92"/>
      <c r="F19" s="92">
        <f t="shared" si="0"/>
        <v>0</v>
      </c>
    </row>
    <row r="20" spans="1:6" ht="15" customHeight="1">
      <c r="A20" s="135" t="s">
        <v>414</v>
      </c>
      <c r="B20" s="40" t="s">
        <v>176</v>
      </c>
      <c r="C20" s="92">
        <f>C19+C18+C17+C16+C15+C14</f>
        <v>0</v>
      </c>
      <c r="D20" s="92">
        <f>D19+D18+D17+D16+D15+D14</f>
        <v>0</v>
      </c>
      <c r="E20" s="92">
        <f>E19+E18+E17+E16+E15+E14</f>
        <v>0</v>
      </c>
      <c r="F20" s="92">
        <f t="shared" si="0"/>
        <v>0</v>
      </c>
    </row>
    <row r="21" spans="1:6" ht="15" customHeight="1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>
      <c r="A23" s="133" t="s">
        <v>416</v>
      </c>
      <c r="B23" s="8" t="s">
        <v>187</v>
      </c>
      <c r="C23" s="92"/>
      <c r="D23" s="92"/>
      <c r="E23" s="92"/>
      <c r="F23" s="92">
        <f t="shared" si="0"/>
        <v>0</v>
      </c>
    </row>
    <row r="24" spans="1:6" ht="15" customHeight="1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>
      <c r="A32" s="133" t="s">
        <v>417</v>
      </c>
      <c r="B32" s="8" t="s">
        <v>205</v>
      </c>
      <c r="C32" s="92"/>
      <c r="D32" s="92"/>
      <c r="E32" s="92"/>
      <c r="F32" s="92">
        <f t="shared" si="0"/>
        <v>0</v>
      </c>
    </row>
    <row r="33" spans="1:6" ht="15" customHeight="1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>
      <c r="A34" s="135" t="s">
        <v>418</v>
      </c>
      <c r="B34" s="40" t="s">
        <v>207</v>
      </c>
      <c r="C34" s="92"/>
      <c r="D34" s="92"/>
      <c r="E34" s="92"/>
      <c r="F34" s="92">
        <f t="shared" si="0"/>
        <v>0</v>
      </c>
    </row>
    <row r="35" spans="1:6" ht="15" customHeight="1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>
      <c r="A36" s="137" t="s">
        <v>391</v>
      </c>
      <c r="B36" s="6" t="s">
        <v>210</v>
      </c>
      <c r="C36" s="92">
        <v>1000000</v>
      </c>
      <c r="D36" s="92"/>
      <c r="E36" s="92"/>
      <c r="F36" s="92">
        <f t="shared" si="0"/>
        <v>1000000</v>
      </c>
    </row>
    <row r="37" spans="1:6" ht="15" customHeight="1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>
      <c r="A38" s="137" t="s">
        <v>393</v>
      </c>
      <c r="B38" s="6" t="s">
        <v>212</v>
      </c>
      <c r="C38" s="92">
        <v>800000</v>
      </c>
      <c r="D38" s="92"/>
      <c r="E38" s="92"/>
      <c r="F38" s="92">
        <f t="shared" si="0"/>
        <v>800000</v>
      </c>
    </row>
    <row r="39" spans="1:6" ht="15" customHeight="1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>
      <c r="A40" s="137" t="s">
        <v>215</v>
      </c>
      <c r="B40" s="6" t="s">
        <v>216</v>
      </c>
      <c r="C40" s="92">
        <v>200000</v>
      </c>
      <c r="D40" s="92"/>
      <c r="E40" s="92"/>
      <c r="F40" s="92">
        <f t="shared" si="0"/>
        <v>200000</v>
      </c>
    </row>
    <row r="41" spans="1:6" ht="15" customHeight="1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>
      <c r="A45" s="139" t="s">
        <v>419</v>
      </c>
      <c r="B45" s="40" t="s">
        <v>222</v>
      </c>
      <c r="C45" s="92">
        <f>SUM(C35:C44)</f>
        <v>2000000</v>
      </c>
      <c r="D45" s="92">
        <f>SUM(D35:D44)</f>
        <v>0</v>
      </c>
      <c r="E45" s="92">
        <f>SUM(E35:E44)</f>
        <v>0</v>
      </c>
      <c r="F45" s="92">
        <f t="shared" si="0"/>
        <v>2000000</v>
      </c>
    </row>
    <row r="46" spans="1:6" ht="15" customHeight="1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>
      <c r="A49" s="135" t="s">
        <v>421</v>
      </c>
      <c r="B49" s="40" t="s">
        <v>235</v>
      </c>
      <c r="C49" s="92"/>
      <c r="D49" s="92"/>
      <c r="E49" s="92"/>
      <c r="F49" s="92">
        <f t="shared" si="0"/>
        <v>0</v>
      </c>
    </row>
    <row r="50" spans="1:6" ht="15" customHeight="1">
      <c r="A50" s="141" t="s">
        <v>511</v>
      </c>
      <c r="B50" s="48"/>
      <c r="C50" s="92">
        <f>C49+C45+C34+C20</f>
        <v>2000000</v>
      </c>
      <c r="D50" s="92">
        <f>D49+D45+D34+D20</f>
        <v>0</v>
      </c>
      <c r="E50" s="92">
        <f>E49+E45+E34+E20</f>
        <v>0</v>
      </c>
      <c r="F50" s="92">
        <f t="shared" si="0"/>
        <v>2000000</v>
      </c>
    </row>
    <row r="51" spans="1:6" ht="15" customHeight="1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>
      <c r="A56" s="135" t="s">
        <v>415</v>
      </c>
      <c r="B56" s="40" t="s">
        <v>184</v>
      </c>
      <c r="C56" s="92"/>
      <c r="D56" s="92"/>
      <c r="E56" s="92"/>
      <c r="F56" s="92">
        <f t="shared" si="0"/>
        <v>0</v>
      </c>
    </row>
    <row r="57" spans="1:6" ht="15" customHeight="1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>
      <c r="A62" s="135" t="s">
        <v>420</v>
      </c>
      <c r="B62" s="40" t="s">
        <v>230</v>
      </c>
      <c r="C62" s="92"/>
      <c r="D62" s="92"/>
      <c r="E62" s="92"/>
      <c r="F62" s="92">
        <f t="shared" si="0"/>
        <v>0</v>
      </c>
    </row>
    <row r="63" spans="1:6" ht="15" customHeight="1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>
      <c r="A66" s="135" t="s">
        <v>423</v>
      </c>
      <c r="B66" s="40" t="s">
        <v>240</v>
      </c>
      <c r="C66" s="92"/>
      <c r="D66" s="92"/>
      <c r="E66" s="92"/>
      <c r="F66" s="92">
        <f t="shared" si="0"/>
        <v>0</v>
      </c>
    </row>
    <row r="67" spans="1:6" ht="15" customHeight="1">
      <c r="A67" s="141" t="s">
        <v>510</v>
      </c>
      <c r="B67" s="48"/>
      <c r="C67" s="92">
        <f>C66+C62+C56</f>
        <v>0</v>
      </c>
      <c r="D67" s="92">
        <f>D66+D62+D56</f>
        <v>0</v>
      </c>
      <c r="E67" s="92">
        <f>E66+E62+E56</f>
        <v>0</v>
      </c>
      <c r="F67" s="92">
        <f t="shared" si="0"/>
        <v>0</v>
      </c>
    </row>
    <row r="68" spans="1:6" ht="15.75">
      <c r="A68" s="144" t="s">
        <v>422</v>
      </c>
      <c r="B68" s="30" t="s">
        <v>241</v>
      </c>
      <c r="C68" s="92">
        <f>C67+C50</f>
        <v>2000000</v>
      </c>
      <c r="D68" s="92">
        <f>D67+D50</f>
        <v>0</v>
      </c>
      <c r="E68" s="92">
        <f>E67+E50</f>
        <v>0</v>
      </c>
      <c r="F68" s="92">
        <f t="shared" si="0"/>
        <v>2000000</v>
      </c>
    </row>
    <row r="69" spans="1:6" ht="15.75">
      <c r="A69" s="148" t="s">
        <v>564</v>
      </c>
      <c r="B69" s="47"/>
      <c r="C69" s="92">
        <f>C50-'[1]kiadás Művelődési Ház'!C76</f>
        <v>-15286856</v>
      </c>
      <c r="D69" s="92">
        <f>D50-'[1]kiadás Művelődési Ház'!D76</f>
        <v>0</v>
      </c>
      <c r="E69" s="92">
        <f>E50-'[1]kiadás Művelődési Ház'!E76</f>
        <v>0</v>
      </c>
      <c r="F69" s="92">
        <f t="shared" si="0"/>
        <v>-15286856</v>
      </c>
    </row>
    <row r="70" spans="1:6" ht="15.75">
      <c r="A70" s="148" t="s">
        <v>565</v>
      </c>
      <c r="B70" s="47"/>
      <c r="C70" s="92">
        <f>C67-'[1]kiadás Művelődési Ház'!C99</f>
        <v>-27000</v>
      </c>
      <c r="D70" s="92">
        <f>D67-'[1]kiadás Művelődési Ház'!D99</f>
        <v>0</v>
      </c>
      <c r="E70" s="92">
        <f>E67-'[1]kiadás Művelődési Ház'!E99</f>
        <v>0</v>
      </c>
      <c r="F70" s="92">
        <f t="shared" si="0"/>
        <v>-27000</v>
      </c>
    </row>
    <row r="71" spans="1:6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>
      <c r="A80" s="131" t="s">
        <v>562</v>
      </c>
      <c r="B80" s="5" t="s">
        <v>254</v>
      </c>
      <c r="C80" s="92">
        <v>557342</v>
      </c>
      <c r="D80" s="92"/>
      <c r="E80" s="92"/>
      <c r="F80" s="92">
        <f t="shared" si="1"/>
        <v>557342</v>
      </c>
    </row>
    <row r="81" spans="1:6" ht="30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>
      <c r="A84" s="133" t="s">
        <v>426</v>
      </c>
      <c r="B84" s="7" t="s">
        <v>256</v>
      </c>
      <c r="C84" s="92">
        <f>SUM(C80:C83)</f>
        <v>557342</v>
      </c>
      <c r="D84" s="92"/>
      <c r="E84" s="92"/>
      <c r="F84" s="92">
        <f t="shared" si="1"/>
        <v>557342</v>
      </c>
    </row>
    <row r="85" spans="1:6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>
      <c r="A87" s="137" t="s">
        <v>261</v>
      </c>
      <c r="B87" s="5" t="s">
        <v>262</v>
      </c>
      <c r="C87" s="92">
        <v>14756514</v>
      </c>
      <c r="D87" s="92"/>
      <c r="E87" s="92"/>
      <c r="F87" s="92">
        <f t="shared" si="1"/>
        <v>14756514</v>
      </c>
    </row>
    <row r="88" spans="1:6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>
      <c r="A90" s="143" t="s">
        <v>427</v>
      </c>
      <c r="B90" s="7" t="s">
        <v>267</v>
      </c>
      <c r="C90" s="92">
        <f>SUM(C84:C89)</f>
        <v>15313856</v>
      </c>
      <c r="D90" s="92"/>
      <c r="E90" s="92"/>
      <c r="F90" s="92">
        <f t="shared" si="1"/>
        <v>15313856</v>
      </c>
    </row>
    <row r="91" spans="1:6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>
      <c r="A97" s="144" t="s">
        <v>429</v>
      </c>
      <c r="B97" s="34" t="s">
        <v>278</v>
      </c>
      <c r="C97" s="92">
        <f>SUM(C90)</f>
        <v>15313856</v>
      </c>
      <c r="D97" s="92"/>
      <c r="E97" s="92"/>
      <c r="F97" s="92">
        <f t="shared" si="1"/>
        <v>15313856</v>
      </c>
    </row>
    <row r="98" spans="1:6" ht="15.75">
      <c r="A98" s="149" t="s">
        <v>411</v>
      </c>
      <c r="B98" s="71"/>
      <c r="C98" s="92">
        <f>C68+C97</f>
        <v>17313856</v>
      </c>
      <c r="D98" s="92">
        <f>D68+D97</f>
        <v>0</v>
      </c>
      <c r="E98" s="92">
        <f>E68+E97</f>
        <v>0</v>
      </c>
      <c r="F98" s="92">
        <f t="shared" si="1"/>
        <v>17313856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7.85546875" style="89" customWidth="1"/>
    <col min="4" max="4" width="16" style="89" customWidth="1"/>
    <col min="5" max="5" width="12.7109375" style="89" customWidth="1"/>
    <col min="6" max="6" width="17.85546875" style="89" customWidth="1"/>
  </cols>
  <sheetData>
    <row r="1" spans="1:8" ht="15.75">
      <c r="A1" s="174" t="s">
        <v>704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46"/>
    </row>
    <row r="6" spans="1:8">
      <c r="A6" s="147" t="s">
        <v>491</v>
      </c>
    </row>
    <row r="7" spans="1:8" ht="60">
      <c r="A7" s="129" t="s">
        <v>651</v>
      </c>
      <c r="B7" s="3" t="s">
        <v>621</v>
      </c>
      <c r="C7" s="154" t="s">
        <v>512</v>
      </c>
      <c r="D7" s="154" t="s">
        <v>513</v>
      </c>
      <c r="E7" s="154" t="s">
        <v>514</v>
      </c>
      <c r="F7" s="152" t="s">
        <v>611</v>
      </c>
    </row>
    <row r="8" spans="1:8" ht="15" customHeight="1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>
      <c r="A14" s="133" t="s">
        <v>413</v>
      </c>
      <c r="B14" s="8" t="s">
        <v>168</v>
      </c>
      <c r="C14" s="92">
        <f>SUM(C8:C13)</f>
        <v>0</v>
      </c>
      <c r="D14" s="92">
        <f>SUM(D8:D13)</f>
        <v>0</v>
      </c>
      <c r="E14" s="92">
        <f>SUM(E8:E13)</f>
        <v>0</v>
      </c>
      <c r="F14" s="92">
        <f t="shared" si="0"/>
        <v>0</v>
      </c>
    </row>
    <row r="15" spans="1:8" ht="15" customHeight="1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>
      <c r="A19" s="131" t="s">
        <v>377</v>
      </c>
      <c r="B19" s="6" t="s">
        <v>175</v>
      </c>
      <c r="C19" s="92"/>
      <c r="D19" s="92"/>
      <c r="E19" s="92"/>
      <c r="F19" s="92">
        <f t="shared" si="0"/>
        <v>0</v>
      </c>
    </row>
    <row r="20" spans="1:6" ht="15" customHeight="1">
      <c r="A20" s="135" t="s">
        <v>414</v>
      </c>
      <c r="B20" s="40" t="s">
        <v>176</v>
      </c>
      <c r="C20" s="92">
        <f>C14+C15+C16+C17+C18+C19</f>
        <v>0</v>
      </c>
      <c r="D20" s="92">
        <f>D14+D15+D16+D17+D18+D19</f>
        <v>0</v>
      </c>
      <c r="E20" s="92">
        <f>E14+E15+E16+E17+E18+E19</f>
        <v>0</v>
      </c>
      <c r="F20" s="92">
        <f t="shared" si="0"/>
        <v>0</v>
      </c>
    </row>
    <row r="21" spans="1:6" ht="15" customHeight="1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>
      <c r="A23" s="133" t="s">
        <v>416</v>
      </c>
      <c r="B23" s="8" t="s">
        <v>187</v>
      </c>
      <c r="C23" s="92">
        <f>SUM(C21:C22)</f>
        <v>0</v>
      </c>
      <c r="D23" s="92">
        <f>SUM(D21:D22)</f>
        <v>0</v>
      </c>
      <c r="E23" s="92">
        <f>SUM(E21:E22)</f>
        <v>0</v>
      </c>
      <c r="F23" s="92">
        <f t="shared" si="0"/>
        <v>0</v>
      </c>
    </row>
    <row r="24" spans="1:6" ht="15" customHeight="1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>
      <c r="A32" s="133" t="s">
        <v>417</v>
      </c>
      <c r="B32" s="8" t="s">
        <v>205</v>
      </c>
      <c r="C32" s="92">
        <f>C31+C30+C29+C28+C27</f>
        <v>0</v>
      </c>
      <c r="D32" s="92"/>
      <c r="E32" s="92"/>
      <c r="F32" s="92">
        <f t="shared" si="0"/>
        <v>0</v>
      </c>
    </row>
    <row r="33" spans="1:6" ht="15" customHeight="1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>
      <c r="A34" s="135" t="s">
        <v>418</v>
      </c>
      <c r="B34" s="40" t="s">
        <v>207</v>
      </c>
      <c r="C34" s="92">
        <f>C33+C32+C26+C25+C24+C23</f>
        <v>0</v>
      </c>
      <c r="D34" s="92">
        <f>D33+D32+D26+D25+D24+D23</f>
        <v>0</v>
      </c>
      <c r="E34" s="92">
        <f>E33+E32+E26+E25+E24+E23</f>
        <v>0</v>
      </c>
      <c r="F34" s="92">
        <f t="shared" si="0"/>
        <v>0</v>
      </c>
    </row>
    <row r="35" spans="1:6" ht="15" customHeight="1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>
      <c r="A36" s="137" t="s">
        <v>391</v>
      </c>
      <c r="B36" s="6" t="s">
        <v>210</v>
      </c>
      <c r="C36" s="92"/>
      <c r="D36" s="92"/>
      <c r="E36" s="92"/>
      <c r="F36" s="92">
        <f t="shared" si="0"/>
        <v>0</v>
      </c>
    </row>
    <row r="37" spans="1:6" ht="15" customHeight="1">
      <c r="A37" s="137" t="s">
        <v>392</v>
      </c>
      <c r="B37" s="6" t="s">
        <v>211</v>
      </c>
      <c r="C37" s="92">
        <v>1172416</v>
      </c>
      <c r="D37" s="92"/>
      <c r="E37" s="92"/>
      <c r="F37" s="92">
        <f t="shared" si="0"/>
        <v>1172416</v>
      </c>
    </row>
    <row r="38" spans="1:6" ht="15" customHeight="1">
      <c r="A38" s="137" t="s">
        <v>393</v>
      </c>
      <c r="B38" s="6" t="s">
        <v>212</v>
      </c>
      <c r="C38" s="92"/>
      <c r="D38" s="92"/>
      <c r="E38" s="92"/>
      <c r="F38" s="92">
        <f t="shared" si="0"/>
        <v>0</v>
      </c>
    </row>
    <row r="39" spans="1:6" ht="15" customHeight="1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>
      <c r="A45" s="139" t="s">
        <v>419</v>
      </c>
      <c r="B45" s="40" t="s">
        <v>222</v>
      </c>
      <c r="C45" s="92">
        <f>SUM(C35:C44)</f>
        <v>1172416</v>
      </c>
      <c r="D45" s="92">
        <f>SUM(D35:D44)</f>
        <v>0</v>
      </c>
      <c r="E45" s="92">
        <f>SUM(E35:E44)</f>
        <v>0</v>
      </c>
      <c r="F45" s="92">
        <f t="shared" si="0"/>
        <v>1172416</v>
      </c>
    </row>
    <row r="46" spans="1:6" ht="15" customHeight="1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>
      <c r="A49" s="135" t="s">
        <v>421</v>
      </c>
      <c r="B49" s="40" t="s">
        <v>235</v>
      </c>
      <c r="C49" s="92">
        <f>SUM(C46:C48)</f>
        <v>0</v>
      </c>
      <c r="D49" s="92">
        <f>SUM(D46:D48)</f>
        <v>0</v>
      </c>
      <c r="E49" s="92">
        <f>SUM(E46:E48)</f>
        <v>0</v>
      </c>
      <c r="F49" s="92">
        <f t="shared" si="0"/>
        <v>0</v>
      </c>
    </row>
    <row r="50" spans="1:6" ht="15" customHeight="1">
      <c r="A50" s="141" t="s">
        <v>511</v>
      </c>
      <c r="B50" s="48"/>
      <c r="C50" s="92">
        <f>C49+C45+C34+C20</f>
        <v>1172416</v>
      </c>
      <c r="D50" s="92">
        <f>D49+D45+D34+D20</f>
        <v>0</v>
      </c>
      <c r="E50" s="92">
        <f>E49+E45+E34+E20</f>
        <v>0</v>
      </c>
      <c r="F50" s="92">
        <f t="shared" si="0"/>
        <v>1172416</v>
      </c>
    </row>
    <row r="51" spans="1:6" ht="15" customHeight="1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>
      <c r="A56" s="135" t="s">
        <v>415</v>
      </c>
      <c r="B56" s="40" t="s">
        <v>184</v>
      </c>
      <c r="C56" s="92">
        <f>SUM(C51:C55)</f>
        <v>0</v>
      </c>
      <c r="D56" s="92">
        <f>SUM(D51:D55)</f>
        <v>0</v>
      </c>
      <c r="E56" s="92">
        <f>SUM(E51:E55)</f>
        <v>0</v>
      </c>
      <c r="F56" s="92">
        <f t="shared" si="0"/>
        <v>0</v>
      </c>
    </row>
    <row r="57" spans="1:6" ht="15" customHeight="1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>
      <c r="A62" s="135" t="s">
        <v>420</v>
      </c>
      <c r="B62" s="40" t="s">
        <v>230</v>
      </c>
      <c r="C62" s="92">
        <f>SUM(C57:C61)</f>
        <v>0</v>
      </c>
      <c r="D62" s="92">
        <f>SUM(D57:D61)</f>
        <v>0</v>
      </c>
      <c r="E62" s="92">
        <f>SUM(E57:E61)</f>
        <v>0</v>
      </c>
      <c r="F62" s="92">
        <f t="shared" si="0"/>
        <v>0</v>
      </c>
    </row>
    <row r="63" spans="1:6" ht="15" customHeight="1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>
      <c r="A66" s="135" t="s">
        <v>423</v>
      </c>
      <c r="B66" s="40" t="s">
        <v>240</v>
      </c>
      <c r="C66" s="92">
        <f>SUM(C63:C65)</f>
        <v>0</v>
      </c>
      <c r="D66" s="92">
        <f>SUM(D63:D65)</f>
        <v>0</v>
      </c>
      <c r="E66" s="92">
        <f>SUM(E63:E65)</f>
        <v>0</v>
      </c>
      <c r="F66" s="92">
        <f t="shared" si="0"/>
        <v>0</v>
      </c>
    </row>
    <row r="67" spans="1:6" ht="15" customHeight="1">
      <c r="A67" s="141" t="s">
        <v>510</v>
      </c>
      <c r="B67" s="48"/>
      <c r="C67" s="92">
        <f>C66+C62+C56</f>
        <v>0</v>
      </c>
      <c r="D67" s="92">
        <f>D66+D62+D56</f>
        <v>0</v>
      </c>
      <c r="E67" s="92">
        <f>E66+E62+E56</f>
        <v>0</v>
      </c>
      <c r="F67" s="92">
        <f t="shared" si="0"/>
        <v>0</v>
      </c>
    </row>
    <row r="68" spans="1:6" ht="15.75">
      <c r="A68" s="144" t="s">
        <v>422</v>
      </c>
      <c r="B68" s="30" t="s">
        <v>241</v>
      </c>
      <c r="C68" s="92">
        <f>C66+C62+C56+C49+C45+C34+C20</f>
        <v>1172416</v>
      </c>
      <c r="D68" s="92">
        <f>D66+D62+D56+D49+D45+D34+D20</f>
        <v>0</v>
      </c>
      <c r="E68" s="92">
        <f>E66+E62+E56+E49+E45+E34+E20</f>
        <v>0</v>
      </c>
      <c r="F68" s="92">
        <f t="shared" si="0"/>
        <v>1172416</v>
      </c>
    </row>
    <row r="69" spans="1:6" ht="15.75">
      <c r="A69" s="148" t="s">
        <v>564</v>
      </c>
      <c r="B69" s="47"/>
      <c r="C69" s="92">
        <f>C50-'[1]kiadás Hivatal'!C76</f>
        <v>-89474362</v>
      </c>
      <c r="D69" s="92">
        <f>D50-'[1]kiadás Hivatal'!D76</f>
        <v>-4715220</v>
      </c>
      <c r="E69" s="92">
        <f>E50-'[1]kiadás Hivatal'!E76</f>
        <v>0</v>
      </c>
      <c r="F69" s="92">
        <f t="shared" si="0"/>
        <v>-94189582</v>
      </c>
    </row>
    <row r="70" spans="1:6" ht="15.75">
      <c r="A70" s="148" t="s">
        <v>565</v>
      </c>
      <c r="B70" s="47"/>
      <c r="C70" s="92">
        <f>C67-'[1]kiadás Hivatal'!C99</f>
        <v>0</v>
      </c>
      <c r="D70" s="92">
        <f>D67-'[1]kiadás Hivatal'!D99</f>
        <v>0</v>
      </c>
      <c r="E70" s="92">
        <f>E67-'[1]kiadás Hivatal'!E99</f>
        <v>0</v>
      </c>
      <c r="F70" s="92">
        <f t="shared" si="0"/>
        <v>0</v>
      </c>
    </row>
    <row r="71" spans="1:6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>
      <c r="A80" s="131" t="s">
        <v>562</v>
      </c>
      <c r="B80" s="5" t="s">
        <v>254</v>
      </c>
      <c r="C80" s="92">
        <v>2472877</v>
      </c>
      <c r="D80" s="92"/>
      <c r="E80" s="92"/>
      <c r="F80" s="92">
        <f t="shared" si="1"/>
        <v>2472877</v>
      </c>
    </row>
    <row r="81" spans="1:6" ht="30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>
      <c r="A84" s="133" t="s">
        <v>426</v>
      </c>
      <c r="B84" s="7" t="s">
        <v>256</v>
      </c>
      <c r="C84" s="92">
        <f>SUM(C80:C83)</f>
        <v>2472877</v>
      </c>
      <c r="D84" s="92"/>
      <c r="E84" s="92"/>
      <c r="F84" s="92">
        <f t="shared" si="1"/>
        <v>2472877</v>
      </c>
    </row>
    <row r="85" spans="1:6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>
      <c r="A87" s="137" t="s">
        <v>261</v>
      </c>
      <c r="B87" s="5" t="s">
        <v>262</v>
      </c>
      <c r="C87" s="92">
        <v>87001485</v>
      </c>
      <c r="D87" s="92">
        <v>4715220</v>
      </c>
      <c r="E87" s="92"/>
      <c r="F87" s="92">
        <f t="shared" si="1"/>
        <v>91716705</v>
      </c>
    </row>
    <row r="88" spans="1:6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>
      <c r="A90" s="143" t="s">
        <v>427</v>
      </c>
      <c r="B90" s="7" t="s">
        <v>267</v>
      </c>
      <c r="C90" s="92">
        <f>SUM(C84:C89)</f>
        <v>89474362</v>
      </c>
      <c r="D90" s="92">
        <f>SUM(D87:D89)</f>
        <v>4715220</v>
      </c>
      <c r="E90" s="92"/>
      <c r="F90" s="92">
        <f t="shared" si="1"/>
        <v>94189582</v>
      </c>
    </row>
    <row r="91" spans="1:6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>
      <c r="A97" s="144" t="s">
        <v>429</v>
      </c>
      <c r="B97" s="34" t="s">
        <v>278</v>
      </c>
      <c r="C97" s="92">
        <f>SUM(C90)</f>
        <v>89474362</v>
      </c>
      <c r="D97" s="92">
        <f>SUM(D90)</f>
        <v>4715220</v>
      </c>
      <c r="E97" s="92"/>
      <c r="F97" s="92">
        <f t="shared" si="1"/>
        <v>94189582</v>
      </c>
    </row>
    <row r="98" spans="1:6" ht="15.75">
      <c r="A98" s="149" t="s">
        <v>411</v>
      </c>
      <c r="B98" s="71"/>
      <c r="C98" s="92">
        <f>C97+C68</f>
        <v>90646778</v>
      </c>
      <c r="D98" s="92">
        <f>D97+D68</f>
        <v>4715220</v>
      </c>
      <c r="E98" s="92">
        <f>E97+E68</f>
        <v>0</v>
      </c>
      <c r="F98" s="92">
        <f t="shared" si="1"/>
        <v>95361998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4" fitToHeight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98"/>
  <sheetViews>
    <sheetView view="pageBreakPreview" zoomScale="60" workbookViewId="0">
      <selection activeCell="A2" sqref="A2"/>
    </sheetView>
  </sheetViews>
  <sheetFormatPr defaultRowHeight="15"/>
  <cols>
    <col min="1" max="1" width="65.140625" style="145" customWidth="1"/>
    <col min="3" max="3" width="18" style="90" customWidth="1"/>
    <col min="4" max="4" width="16" style="90" customWidth="1"/>
    <col min="5" max="5" width="12.7109375" style="90" customWidth="1"/>
    <col min="6" max="6" width="18.7109375" style="90" customWidth="1"/>
  </cols>
  <sheetData>
    <row r="1" spans="1:8" ht="15.75">
      <c r="A1" s="174" t="s">
        <v>705</v>
      </c>
      <c r="B1" s="174"/>
      <c r="C1" s="174"/>
      <c r="D1" s="174"/>
      <c r="E1" s="174"/>
      <c r="F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2"/>
    </row>
    <row r="4" spans="1:8" ht="24" customHeight="1">
      <c r="A4" s="173" t="s">
        <v>680</v>
      </c>
      <c r="B4" s="171"/>
      <c r="C4" s="171"/>
      <c r="D4" s="171"/>
      <c r="E4" s="171"/>
      <c r="F4" s="172"/>
      <c r="H4" s="61"/>
    </row>
    <row r="5" spans="1:8" ht="18">
      <c r="A5" s="127"/>
    </row>
    <row r="6" spans="1:8" ht="30">
      <c r="A6" s="128" t="s">
        <v>599</v>
      </c>
    </row>
    <row r="7" spans="1:8" ht="60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>
      <c r="A8" s="130" t="s">
        <v>156</v>
      </c>
      <c r="B8" s="6" t="s">
        <v>157</v>
      </c>
      <c r="C8" s="92">
        <f>'[1]bevétel önkormányzat'!C8+'[1]bevétel Egészségház'!C8+'[1]bevétel TGK'!C8+'[1]bevétel Művelődési Ház'!C8+'[1]bevétel Hivatal'!C8</f>
        <v>119886139</v>
      </c>
      <c r="D8" s="92">
        <f>'[1]bevétel önkormányzat'!D8+'[1]bevétel Egészségház'!D8+'[1]bevétel TGK'!D8+'[1]bevétel Művelődési Ház'!D8+'[1]bevétel Hivatal'!D8</f>
        <v>0</v>
      </c>
      <c r="E8" s="92">
        <f>'[1]bevétel önkormányzat'!E8+'[1]bevétel Egészségház'!E8+'[1]bevétel TGK'!E8+'[1]bevétel Művelődési Ház'!E8+'[1]bevétel Hivatal'!E8</f>
        <v>0</v>
      </c>
      <c r="F8" s="92">
        <f>'[1]bevétel önkormányzat'!F8+'[1]bevétel Egészségház'!F8+'[1]bevétel TGK'!F8+'[1]bevétel Művelődési Ház'!F8+'[1]bevétel Hivatal'!F8</f>
        <v>119886139</v>
      </c>
    </row>
    <row r="9" spans="1:8" ht="15" customHeight="1">
      <c r="A9" s="131" t="s">
        <v>158</v>
      </c>
      <c r="B9" s="6" t="s">
        <v>159</v>
      </c>
      <c r="C9" s="92">
        <f>'[1]bevétel önkormányzat'!C9+'[1]bevétel Egészségház'!C9+'[1]bevétel TGK'!C9+'[1]bevétel Művelődési Ház'!C9+'[1]bevétel Hivatal'!C9</f>
        <v>83449160</v>
      </c>
      <c r="D9" s="92">
        <f>'[1]bevétel önkormányzat'!D9+'[1]bevétel Egészségház'!D9+'[1]bevétel TGK'!D9+'[1]bevétel Művelődési Ház'!D9+'[1]bevétel Hivatal'!D9</f>
        <v>0</v>
      </c>
      <c r="E9" s="92">
        <f>'[1]bevétel önkormányzat'!E9+'[1]bevétel Egészségház'!E9+'[1]bevétel TGK'!E9+'[1]bevétel Művelődési Ház'!E9+'[1]bevétel Hivatal'!E9</f>
        <v>0</v>
      </c>
      <c r="F9" s="92">
        <f>'[1]bevétel önkormányzat'!F9+'[1]bevétel Egészségház'!F9+'[1]bevétel TGK'!F9+'[1]bevétel Művelődési Ház'!F9+'[1]bevétel Hivatal'!F9</f>
        <v>83449160</v>
      </c>
    </row>
    <row r="10" spans="1:8" ht="15" customHeight="1">
      <c r="A10" s="131" t="s">
        <v>160</v>
      </c>
      <c r="B10" s="6" t="s">
        <v>161</v>
      </c>
      <c r="C10" s="92">
        <f>'[1]bevétel önkormányzat'!C10+'[1]bevétel Egészségház'!C10+'[1]bevétel TGK'!C10+'[1]bevétel Művelődési Ház'!C10+'[1]bevétel Hivatal'!C10</f>
        <v>85764356</v>
      </c>
      <c r="D10" s="92">
        <f>'[1]bevétel önkormányzat'!D10+'[1]bevétel Egészségház'!D10+'[1]bevétel TGK'!D10+'[1]bevétel Művelődési Ház'!D10+'[1]bevétel Hivatal'!D10</f>
        <v>0</v>
      </c>
      <c r="E10" s="92">
        <f>'[1]bevétel önkormányzat'!E10+'[1]bevétel Egészségház'!E10+'[1]bevétel TGK'!E10+'[1]bevétel Művelődési Ház'!E10+'[1]bevétel Hivatal'!E10</f>
        <v>0</v>
      </c>
      <c r="F10" s="92">
        <f>'[1]bevétel önkormányzat'!F10+'[1]bevétel Egészségház'!F10+'[1]bevétel TGK'!F10+'[1]bevétel Művelődési Ház'!F10+'[1]bevétel Hivatal'!F10</f>
        <v>85764356</v>
      </c>
    </row>
    <row r="11" spans="1:8" ht="15" customHeight="1">
      <c r="A11" s="131" t="s">
        <v>162</v>
      </c>
      <c r="B11" s="6" t="s">
        <v>163</v>
      </c>
      <c r="C11" s="92">
        <f>'[1]bevétel önkormányzat'!C11+'[1]bevétel Egészségház'!C11+'[1]bevétel TGK'!C11+'[1]bevétel Művelődési Ház'!C11+'[1]bevétel Hivatal'!C11</f>
        <v>4086556</v>
      </c>
      <c r="D11" s="92">
        <f>'[1]bevétel önkormányzat'!D11+'[1]bevétel Egészségház'!D11+'[1]bevétel TGK'!D11+'[1]bevétel Művelődési Ház'!D11+'[1]bevétel Hivatal'!D11</f>
        <v>0</v>
      </c>
      <c r="E11" s="92">
        <f>'[1]bevétel önkormányzat'!E11+'[1]bevétel Egészségház'!E11+'[1]bevétel TGK'!E11+'[1]bevétel Művelődési Ház'!E11+'[1]bevétel Hivatal'!E11</f>
        <v>0</v>
      </c>
      <c r="F11" s="92">
        <f>'[1]bevétel önkormányzat'!F11+'[1]bevétel Egészségház'!F11+'[1]bevétel TGK'!F11+'[1]bevétel Művelődési Ház'!F11+'[1]bevétel Hivatal'!F11</f>
        <v>4086556</v>
      </c>
    </row>
    <row r="12" spans="1:8" ht="15" customHeight="1">
      <c r="A12" s="131" t="s">
        <v>164</v>
      </c>
      <c r="B12" s="6" t="s">
        <v>165</v>
      </c>
      <c r="C12" s="92">
        <f>'[1]bevétel önkormányzat'!C12+'[1]bevétel Egészségház'!C12+'[1]bevétel TGK'!C12+'[1]bevétel Művelődési Ház'!C12+'[1]bevétel Hivatal'!C12</f>
        <v>1539796</v>
      </c>
      <c r="D12" s="92">
        <f>'[1]bevétel önkormányzat'!D12+'[1]bevétel Egészségház'!D12+'[1]bevétel TGK'!D12+'[1]bevétel Művelődési Ház'!D12+'[1]bevétel Hivatal'!D12</f>
        <v>0</v>
      </c>
      <c r="E12" s="92">
        <f>'[1]bevétel önkormányzat'!E12+'[1]bevétel Egészségház'!E12+'[1]bevétel TGK'!E12+'[1]bevétel Művelődési Ház'!E12+'[1]bevétel Hivatal'!E12</f>
        <v>0</v>
      </c>
      <c r="F12" s="92">
        <f>'[1]bevétel önkormányzat'!F12+'[1]bevétel Egészségház'!F12+'[1]bevétel TGK'!F12+'[1]bevétel Művelődési Ház'!F12+'[1]bevétel Hivatal'!F12</f>
        <v>1539796</v>
      </c>
    </row>
    <row r="13" spans="1:8" ht="15" customHeight="1">
      <c r="A13" s="131" t="s">
        <v>166</v>
      </c>
      <c r="B13" s="6" t="s">
        <v>167</v>
      </c>
      <c r="C13" s="92">
        <f>'[1]bevétel önkormányzat'!C13+'[1]bevétel Egészségház'!C13+'[1]bevétel TGK'!C13+'[1]bevétel Művelődési Ház'!C13+'[1]bevétel Hivatal'!C13</f>
        <v>0</v>
      </c>
      <c r="D13" s="92">
        <f>'[1]bevétel önkormányzat'!D13+'[1]bevétel Egészségház'!D13+'[1]bevétel TGK'!D13+'[1]bevétel Művelődési Ház'!D13+'[1]bevétel Hivatal'!D13</f>
        <v>0</v>
      </c>
      <c r="E13" s="92">
        <f>'[1]bevétel önkormányzat'!E13+'[1]bevétel Egészségház'!E13+'[1]bevétel TGK'!E13+'[1]bevétel Művelődési Ház'!E13+'[1]bevétel Hivatal'!E13</f>
        <v>0</v>
      </c>
      <c r="F13" s="92">
        <f>'[1]bevétel önkormányzat'!F13+'[1]bevétel Egészségház'!F13+'[1]bevétel TGK'!F13+'[1]bevétel Művelődési Ház'!F13+'[1]bevétel Hivatal'!F13</f>
        <v>0</v>
      </c>
    </row>
    <row r="14" spans="1:8" ht="15" customHeight="1">
      <c r="A14" s="133" t="s">
        <v>413</v>
      </c>
      <c r="B14" s="8" t="s">
        <v>168</v>
      </c>
      <c r="C14" s="92">
        <f>'[1]bevétel önkormányzat'!C14+'[1]bevétel Egészségház'!C14+'[1]bevétel TGK'!C14+'[1]bevétel Művelődési Ház'!C14+'[1]bevétel Hivatal'!C14</f>
        <v>294726007</v>
      </c>
      <c r="D14" s="92">
        <f>'[1]bevétel önkormányzat'!D14+'[1]bevétel Egészségház'!D14+'[1]bevétel TGK'!D14+'[1]bevétel Művelődési Ház'!D14+'[1]bevétel Hivatal'!D14</f>
        <v>0</v>
      </c>
      <c r="E14" s="92">
        <f>'[1]bevétel önkormányzat'!E14+'[1]bevétel Egészségház'!E14+'[1]bevétel TGK'!E14+'[1]bevétel Művelődési Ház'!E14+'[1]bevétel Hivatal'!E14</f>
        <v>0</v>
      </c>
      <c r="F14" s="92">
        <f>'[1]bevétel önkormányzat'!F14+'[1]bevétel Egészségház'!F14+'[1]bevétel TGK'!F14+'[1]bevétel Művelődési Ház'!F14+'[1]bevétel Hivatal'!F14</f>
        <v>294726007</v>
      </c>
    </row>
    <row r="15" spans="1:8" ht="15" customHeight="1">
      <c r="A15" s="131" t="s">
        <v>169</v>
      </c>
      <c r="B15" s="6" t="s">
        <v>170</v>
      </c>
      <c r="C15" s="92">
        <f>'[1]bevétel önkormányzat'!C15+'[1]bevétel Egészségház'!C15+'[1]bevétel TGK'!C15+'[1]bevétel Művelődési Ház'!C15+'[1]bevétel Hivatal'!C15</f>
        <v>0</v>
      </c>
      <c r="D15" s="92">
        <f>'[1]bevétel önkormányzat'!D15+'[1]bevétel Egészségház'!D15+'[1]bevétel TGK'!D15+'[1]bevétel Művelődési Ház'!D15+'[1]bevétel Hivatal'!D15</f>
        <v>0</v>
      </c>
      <c r="E15" s="92">
        <f>'[1]bevétel önkormányzat'!E15+'[1]bevétel Egészségház'!E15+'[1]bevétel TGK'!E15+'[1]bevétel Művelődési Ház'!E15+'[1]bevétel Hivatal'!E15</f>
        <v>0</v>
      </c>
      <c r="F15" s="92">
        <f>'[1]bevétel önkormányzat'!F15+'[1]bevétel Egészségház'!F15+'[1]bevétel TGK'!F15+'[1]bevétel Művelődési Ház'!F15+'[1]bevétel Hivatal'!F15</f>
        <v>0</v>
      </c>
    </row>
    <row r="16" spans="1:8" ht="15" customHeight="1">
      <c r="A16" s="131" t="s">
        <v>171</v>
      </c>
      <c r="B16" s="6" t="s">
        <v>172</v>
      </c>
      <c r="C16" s="92">
        <f>'[1]bevétel önkormányzat'!C16+'[1]bevétel Egészségház'!C16+'[1]bevétel TGK'!C16+'[1]bevétel Művelődési Ház'!C16+'[1]bevétel Hivatal'!C16</f>
        <v>0</v>
      </c>
      <c r="D16" s="92">
        <f>'[1]bevétel önkormányzat'!D16+'[1]bevétel Egészségház'!D16+'[1]bevétel TGK'!D16+'[1]bevétel Művelődési Ház'!D16+'[1]bevétel Hivatal'!D16</f>
        <v>0</v>
      </c>
      <c r="E16" s="92">
        <f>'[1]bevétel önkormányzat'!E16+'[1]bevétel Egészségház'!E16+'[1]bevétel TGK'!E16+'[1]bevétel Művelődési Ház'!E16+'[1]bevétel Hivatal'!E16</f>
        <v>0</v>
      </c>
      <c r="F16" s="92">
        <f>'[1]bevétel önkormányzat'!F16+'[1]bevétel Egészségház'!F16+'[1]bevétel TGK'!F16+'[1]bevétel Művelődési Ház'!F16+'[1]bevétel Hivatal'!F16</f>
        <v>0</v>
      </c>
    </row>
    <row r="17" spans="1:6" ht="15" customHeight="1">
      <c r="A17" s="131" t="s">
        <v>375</v>
      </c>
      <c r="B17" s="6" t="s">
        <v>173</v>
      </c>
      <c r="C17" s="92">
        <f>'[1]bevétel önkormányzat'!C17+'[1]bevétel Egészségház'!C17+'[1]bevétel TGK'!C17+'[1]bevétel Művelődési Ház'!C17+'[1]bevétel Hivatal'!C17</f>
        <v>0</v>
      </c>
      <c r="D17" s="92">
        <f>'[1]bevétel önkormányzat'!D17+'[1]bevétel Egészségház'!D17+'[1]bevétel TGK'!D17+'[1]bevétel Művelődési Ház'!D17+'[1]bevétel Hivatal'!D17</f>
        <v>0</v>
      </c>
      <c r="E17" s="92">
        <f>'[1]bevétel önkormányzat'!E17+'[1]bevétel Egészségház'!E17+'[1]bevétel TGK'!E17+'[1]bevétel Művelődési Ház'!E17+'[1]bevétel Hivatal'!E17</f>
        <v>0</v>
      </c>
      <c r="F17" s="92">
        <f>'[1]bevétel önkormányzat'!F17+'[1]bevétel Egészségház'!F17+'[1]bevétel TGK'!F17+'[1]bevétel Művelődési Ház'!F17+'[1]bevétel Hivatal'!F17</f>
        <v>0</v>
      </c>
    </row>
    <row r="18" spans="1:6" ht="15" customHeight="1">
      <c r="A18" s="131" t="s">
        <v>376</v>
      </c>
      <c r="B18" s="6" t="s">
        <v>174</v>
      </c>
      <c r="C18" s="92">
        <f>'[1]bevétel önkormányzat'!C18+'[1]bevétel Egészségház'!C18+'[1]bevétel TGK'!C18+'[1]bevétel Művelődési Ház'!C18+'[1]bevétel Hivatal'!C18</f>
        <v>0</v>
      </c>
      <c r="D18" s="92">
        <f>'[1]bevétel önkormányzat'!D18+'[1]bevétel Egészségház'!D18+'[1]bevétel TGK'!D18+'[1]bevétel Művelődési Ház'!D18+'[1]bevétel Hivatal'!D18</f>
        <v>0</v>
      </c>
      <c r="E18" s="92">
        <f>'[1]bevétel önkormányzat'!E18+'[1]bevétel Egészségház'!E18+'[1]bevétel TGK'!E18+'[1]bevétel Művelődési Ház'!E18+'[1]bevétel Hivatal'!E18</f>
        <v>0</v>
      </c>
      <c r="F18" s="92">
        <f>'[1]bevétel önkormányzat'!F18+'[1]bevétel Egészségház'!F18+'[1]bevétel TGK'!F18+'[1]bevétel Művelődési Ház'!F18+'[1]bevétel Hivatal'!F18</f>
        <v>0</v>
      </c>
    </row>
    <row r="19" spans="1:6" ht="15" customHeight="1">
      <c r="A19" s="131" t="s">
        <v>377</v>
      </c>
      <c r="B19" s="6" t="s">
        <v>175</v>
      </c>
      <c r="C19" s="92">
        <f>'[1]bevétel önkormányzat'!C19+'[1]bevétel Egészségház'!C19+'[1]bevétel TGK'!C19+'[1]bevétel Művelődési Ház'!C19+'[1]bevétel Hivatal'!C19</f>
        <v>16923345</v>
      </c>
      <c r="D19" s="92">
        <f>'[1]bevétel önkormányzat'!D19+'[1]bevétel Egészségház'!D19+'[1]bevétel TGK'!D19+'[1]bevétel Művelődési Ház'!D19+'[1]bevétel Hivatal'!D19</f>
        <v>0</v>
      </c>
      <c r="E19" s="92">
        <f>'[1]bevétel önkormányzat'!E19+'[1]bevétel Egészségház'!E19+'[1]bevétel TGK'!E19+'[1]bevétel Művelődési Ház'!E19+'[1]bevétel Hivatal'!E19</f>
        <v>0</v>
      </c>
      <c r="F19" s="92">
        <f>'[1]bevétel önkormányzat'!F19+'[1]bevétel Egészségház'!F19+'[1]bevétel TGK'!F19+'[1]bevétel Művelődési Ház'!F19+'[1]bevétel Hivatal'!F19</f>
        <v>16923345</v>
      </c>
    </row>
    <row r="20" spans="1:6" ht="15" customHeight="1">
      <c r="A20" s="135" t="s">
        <v>414</v>
      </c>
      <c r="B20" s="40" t="s">
        <v>176</v>
      </c>
      <c r="C20" s="92">
        <f>'[1]bevétel önkormányzat'!C20+'[1]bevétel Egészségház'!C20+'[1]bevétel TGK'!C20+'[1]bevétel Művelődési Ház'!C20+'[1]bevétel Hivatal'!C20</f>
        <v>311649352</v>
      </c>
      <c r="D20" s="92">
        <f>'[1]bevétel önkormányzat'!D20+'[1]bevétel Egészségház'!D20+'[1]bevétel TGK'!D20+'[1]bevétel Művelődési Ház'!D20+'[1]bevétel Hivatal'!D20</f>
        <v>0</v>
      </c>
      <c r="E20" s="92">
        <f>'[1]bevétel önkormányzat'!E20+'[1]bevétel Egészségház'!E20+'[1]bevétel TGK'!E20+'[1]bevétel Művelődési Ház'!E20+'[1]bevétel Hivatal'!E20</f>
        <v>0</v>
      </c>
      <c r="F20" s="92">
        <f>'[1]bevétel önkormányzat'!F20+'[1]bevétel Egészségház'!F20+'[1]bevétel TGK'!F20+'[1]bevétel Művelődési Ház'!F20+'[1]bevétel Hivatal'!F20</f>
        <v>311649352</v>
      </c>
    </row>
    <row r="21" spans="1:6" ht="15" customHeight="1">
      <c r="A21" s="131" t="s">
        <v>381</v>
      </c>
      <c r="B21" s="6" t="s">
        <v>185</v>
      </c>
      <c r="C21" s="92">
        <f>'[1]bevétel önkormányzat'!C21+'[1]bevétel Egészségház'!C21+'[1]bevétel TGK'!C21+'[1]bevétel Művelődési Ház'!C21+'[1]bevétel Hivatal'!C21</f>
        <v>0</v>
      </c>
      <c r="D21" s="92">
        <f>'[1]bevétel önkormányzat'!D21+'[1]bevétel Egészségház'!D21+'[1]bevétel TGK'!D21+'[1]bevétel Művelődési Ház'!D21+'[1]bevétel Hivatal'!D21</f>
        <v>0</v>
      </c>
      <c r="E21" s="92">
        <f>'[1]bevétel önkormányzat'!E21+'[1]bevétel Egészségház'!E21+'[1]bevétel TGK'!E21+'[1]bevétel Művelődési Ház'!E21+'[1]bevétel Hivatal'!E21</f>
        <v>0</v>
      </c>
      <c r="F21" s="92">
        <f>'[1]bevétel önkormányzat'!F21+'[1]bevétel Egészségház'!F21+'[1]bevétel TGK'!F21+'[1]bevétel Művelődési Ház'!F21+'[1]bevétel Hivatal'!F21</f>
        <v>0</v>
      </c>
    </row>
    <row r="22" spans="1:6" ht="15" customHeight="1">
      <c r="A22" s="131" t="s">
        <v>382</v>
      </c>
      <c r="B22" s="6" t="s">
        <v>186</v>
      </c>
      <c r="C22" s="92">
        <f>'[1]bevétel önkormányzat'!C22+'[1]bevétel Egészségház'!C22+'[1]bevétel TGK'!C22+'[1]bevétel Művelődési Ház'!C22+'[1]bevétel Hivatal'!C22</f>
        <v>0</v>
      </c>
      <c r="D22" s="92">
        <f>'[1]bevétel önkormányzat'!D22+'[1]bevétel Egészségház'!D22+'[1]bevétel TGK'!D22+'[1]bevétel Művelődési Ház'!D22+'[1]bevétel Hivatal'!D22</f>
        <v>0</v>
      </c>
      <c r="E22" s="92">
        <f>'[1]bevétel önkormányzat'!E22+'[1]bevétel Egészségház'!E22+'[1]bevétel TGK'!E22+'[1]bevétel Művelődési Ház'!E22+'[1]bevétel Hivatal'!E22</f>
        <v>0</v>
      </c>
      <c r="F22" s="92">
        <f>'[1]bevétel önkormányzat'!F22+'[1]bevétel Egészségház'!F22+'[1]bevétel TGK'!F22+'[1]bevétel Művelődési Ház'!F22+'[1]bevétel Hivatal'!F22</f>
        <v>0</v>
      </c>
    </row>
    <row r="23" spans="1:6" ht="15" customHeight="1">
      <c r="A23" s="133" t="s">
        <v>416</v>
      </c>
      <c r="B23" s="8" t="s">
        <v>187</v>
      </c>
      <c r="C23" s="92">
        <f>'[1]bevétel önkormányzat'!C23+'[1]bevétel Egészségház'!C23+'[1]bevétel TGK'!C23+'[1]bevétel Művelődési Ház'!C23+'[1]bevétel Hivatal'!C23</f>
        <v>0</v>
      </c>
      <c r="D23" s="92">
        <f>'[1]bevétel önkormányzat'!D23+'[1]bevétel Egészségház'!D23+'[1]bevétel TGK'!D23+'[1]bevétel Művelődési Ház'!D23+'[1]bevétel Hivatal'!D23</f>
        <v>0</v>
      </c>
      <c r="E23" s="92">
        <f>'[1]bevétel önkormányzat'!E23+'[1]bevétel Egészségház'!E23+'[1]bevétel TGK'!E23+'[1]bevétel Művelődési Ház'!E23+'[1]bevétel Hivatal'!E23</f>
        <v>0</v>
      </c>
      <c r="F23" s="92">
        <f>'[1]bevétel önkormányzat'!F23+'[1]bevétel Egészségház'!F23+'[1]bevétel TGK'!F23+'[1]bevétel Művelődési Ház'!F23+'[1]bevétel Hivatal'!F23</f>
        <v>0</v>
      </c>
    </row>
    <row r="24" spans="1:6" ht="15" customHeight="1">
      <c r="A24" s="131" t="s">
        <v>383</v>
      </c>
      <c r="B24" s="6" t="s">
        <v>188</v>
      </c>
      <c r="C24" s="92">
        <f>'[1]bevétel önkormányzat'!C24+'[1]bevétel Egészségház'!C24+'[1]bevétel TGK'!C24+'[1]bevétel Művelődési Ház'!C24+'[1]bevétel Hivatal'!C24</f>
        <v>0</v>
      </c>
      <c r="D24" s="92">
        <f>'[1]bevétel önkormányzat'!D24+'[1]bevétel Egészségház'!D24+'[1]bevétel TGK'!D24+'[1]bevétel Művelődési Ház'!D24+'[1]bevétel Hivatal'!D24</f>
        <v>0</v>
      </c>
      <c r="E24" s="92">
        <f>'[1]bevétel önkormányzat'!E24+'[1]bevétel Egészségház'!E24+'[1]bevétel TGK'!E24+'[1]bevétel Művelődési Ház'!E24+'[1]bevétel Hivatal'!E24</f>
        <v>0</v>
      </c>
      <c r="F24" s="92">
        <f>'[1]bevétel önkormányzat'!F24+'[1]bevétel Egészségház'!F24+'[1]bevétel TGK'!F24+'[1]bevétel Művelődési Ház'!F24+'[1]bevétel Hivatal'!F24</f>
        <v>0</v>
      </c>
    </row>
    <row r="25" spans="1:6" ht="15" customHeight="1">
      <c r="A25" s="131" t="s">
        <v>384</v>
      </c>
      <c r="B25" s="6" t="s">
        <v>189</v>
      </c>
      <c r="C25" s="92">
        <f>'[1]bevétel önkormányzat'!C25+'[1]bevétel Egészségház'!C25+'[1]bevétel TGK'!C25+'[1]bevétel Művelődési Ház'!C25+'[1]bevétel Hivatal'!C25</f>
        <v>0</v>
      </c>
      <c r="D25" s="92">
        <f>'[1]bevétel önkormányzat'!D25+'[1]bevétel Egészségház'!D25+'[1]bevétel TGK'!D25+'[1]bevétel Művelődési Ház'!D25+'[1]bevétel Hivatal'!D25</f>
        <v>0</v>
      </c>
      <c r="E25" s="92">
        <f>'[1]bevétel önkormányzat'!E25+'[1]bevétel Egészségház'!E25+'[1]bevétel TGK'!E25+'[1]bevétel Művelődési Ház'!E25+'[1]bevétel Hivatal'!E25</f>
        <v>0</v>
      </c>
      <c r="F25" s="92">
        <f>'[1]bevétel önkormányzat'!F25+'[1]bevétel Egészségház'!F25+'[1]bevétel TGK'!F25+'[1]bevétel Művelődési Ház'!F25+'[1]bevétel Hivatal'!F25</f>
        <v>0</v>
      </c>
    </row>
    <row r="26" spans="1:6" ht="15" customHeight="1">
      <c r="A26" s="131" t="s">
        <v>385</v>
      </c>
      <c r="B26" s="6" t="s">
        <v>190</v>
      </c>
      <c r="C26" s="92">
        <f>'[1]bevétel önkormányzat'!C26+'[1]bevétel Egészségház'!C26+'[1]bevétel TGK'!C26+'[1]bevétel Művelődési Ház'!C26+'[1]bevétel Hivatal'!C26</f>
        <v>25700000</v>
      </c>
      <c r="D26" s="92">
        <f>'[1]bevétel önkormányzat'!D26+'[1]bevétel Egészségház'!D26+'[1]bevétel TGK'!D26+'[1]bevétel Művelődési Ház'!D26+'[1]bevétel Hivatal'!D26</f>
        <v>0</v>
      </c>
      <c r="E26" s="92">
        <f>'[1]bevétel önkormányzat'!E26+'[1]bevétel Egészségház'!E26+'[1]bevétel TGK'!E26+'[1]bevétel Művelődési Ház'!E26+'[1]bevétel Hivatal'!E26</f>
        <v>0</v>
      </c>
      <c r="F26" s="92">
        <f>'[1]bevétel önkormányzat'!F26+'[1]bevétel Egészségház'!F26+'[1]bevétel TGK'!F26+'[1]bevétel Művelődési Ház'!F26+'[1]bevétel Hivatal'!F26</f>
        <v>25700000</v>
      </c>
    </row>
    <row r="27" spans="1:6" ht="15" customHeight="1">
      <c r="A27" s="131" t="s">
        <v>386</v>
      </c>
      <c r="B27" s="6" t="s">
        <v>191</v>
      </c>
      <c r="C27" s="92">
        <f>'[1]bevétel önkormányzat'!C27+'[1]bevétel Egészségház'!C27+'[1]bevétel TGK'!C27+'[1]bevétel Művelődési Ház'!C27+'[1]bevétel Hivatal'!C27</f>
        <v>56500000</v>
      </c>
      <c r="D27" s="92">
        <f>'[1]bevétel önkormányzat'!D27+'[1]bevétel Egészségház'!D27+'[1]bevétel TGK'!D27+'[1]bevétel Művelődési Ház'!D27+'[1]bevétel Hivatal'!D27</f>
        <v>0</v>
      </c>
      <c r="E27" s="92">
        <f>'[1]bevétel önkormányzat'!E27+'[1]bevétel Egészségház'!E27+'[1]bevétel TGK'!E27+'[1]bevétel Művelődési Ház'!E27+'[1]bevétel Hivatal'!E27</f>
        <v>0</v>
      </c>
      <c r="F27" s="92">
        <f>'[1]bevétel önkormányzat'!F27+'[1]bevétel Egészségház'!F27+'[1]bevétel TGK'!F27+'[1]bevétel Művelődési Ház'!F27+'[1]bevétel Hivatal'!F27</f>
        <v>56500000</v>
      </c>
    </row>
    <row r="28" spans="1:6" ht="15" customHeight="1">
      <c r="A28" s="131" t="s">
        <v>387</v>
      </c>
      <c r="B28" s="6" t="s">
        <v>194</v>
      </c>
      <c r="C28" s="92">
        <f>'[1]bevétel önkormányzat'!C28+'[1]bevétel Egészségház'!C28+'[1]bevétel TGK'!C28+'[1]bevétel Művelődési Ház'!C28+'[1]bevétel Hivatal'!C28</f>
        <v>0</v>
      </c>
      <c r="D28" s="92">
        <f>'[1]bevétel önkormányzat'!D28+'[1]bevétel Egészségház'!D28+'[1]bevétel TGK'!D28+'[1]bevétel Művelődési Ház'!D28+'[1]bevétel Hivatal'!D28</f>
        <v>0</v>
      </c>
      <c r="E28" s="92">
        <f>'[1]bevétel önkormányzat'!E28+'[1]bevétel Egészségház'!E28+'[1]bevétel TGK'!E28+'[1]bevétel Művelődési Ház'!E28+'[1]bevétel Hivatal'!E28</f>
        <v>0</v>
      </c>
      <c r="F28" s="92">
        <f>'[1]bevétel önkormányzat'!F28+'[1]bevétel Egészségház'!F28+'[1]bevétel TGK'!F28+'[1]bevétel Művelődési Ház'!F28+'[1]bevétel Hivatal'!F28</f>
        <v>0</v>
      </c>
    </row>
    <row r="29" spans="1:6" ht="15" customHeight="1">
      <c r="A29" s="131" t="s">
        <v>195</v>
      </c>
      <c r="B29" s="6" t="s">
        <v>196</v>
      </c>
      <c r="C29" s="92">
        <f>'[1]bevétel önkormányzat'!C29+'[1]bevétel Egészségház'!C29+'[1]bevétel TGK'!C29+'[1]bevétel Művelődési Ház'!C29+'[1]bevétel Hivatal'!C29</f>
        <v>0</v>
      </c>
      <c r="D29" s="92">
        <f>'[1]bevétel önkormányzat'!D29+'[1]bevétel Egészségház'!D29+'[1]bevétel TGK'!D29+'[1]bevétel Művelődési Ház'!D29+'[1]bevétel Hivatal'!D29</f>
        <v>0</v>
      </c>
      <c r="E29" s="92">
        <f>'[1]bevétel önkormányzat'!E29+'[1]bevétel Egészségház'!E29+'[1]bevétel TGK'!E29+'[1]bevétel Művelődési Ház'!E29+'[1]bevétel Hivatal'!E29</f>
        <v>0</v>
      </c>
      <c r="F29" s="92">
        <f>'[1]bevétel önkormányzat'!F29+'[1]bevétel Egészségház'!F29+'[1]bevétel TGK'!F29+'[1]bevétel Művelődési Ház'!F29+'[1]bevétel Hivatal'!F29</f>
        <v>0</v>
      </c>
    </row>
    <row r="30" spans="1:6" ht="15" customHeight="1">
      <c r="A30" s="131" t="s">
        <v>388</v>
      </c>
      <c r="B30" s="6" t="s">
        <v>197</v>
      </c>
      <c r="C30" s="92">
        <f>'[1]bevétel önkormányzat'!C30+'[1]bevétel Egészségház'!C30+'[1]bevétel TGK'!C30+'[1]bevétel Művelődési Ház'!C30+'[1]bevétel Hivatal'!C30</f>
        <v>9800000</v>
      </c>
      <c r="D30" s="92">
        <f>'[1]bevétel önkormányzat'!D30+'[1]bevétel Egészségház'!D30+'[1]bevétel TGK'!D30+'[1]bevétel Művelődési Ház'!D30+'[1]bevétel Hivatal'!D30</f>
        <v>0</v>
      </c>
      <c r="E30" s="92">
        <f>'[1]bevétel önkormányzat'!E30+'[1]bevétel Egészségház'!E30+'[1]bevétel TGK'!E30+'[1]bevétel Művelődési Ház'!E30+'[1]bevétel Hivatal'!E30</f>
        <v>0</v>
      </c>
      <c r="F30" s="92">
        <f>'[1]bevétel önkormányzat'!F30+'[1]bevétel Egészségház'!F30+'[1]bevétel TGK'!F30+'[1]bevétel Művelődési Ház'!F30+'[1]bevétel Hivatal'!F30</f>
        <v>9800000</v>
      </c>
    </row>
    <row r="31" spans="1:6" ht="15" customHeight="1">
      <c r="A31" s="131" t="s">
        <v>389</v>
      </c>
      <c r="B31" s="6" t="s">
        <v>202</v>
      </c>
      <c r="C31" s="92">
        <f>'[1]bevétel önkormányzat'!C31+'[1]bevétel Egészségház'!C31+'[1]bevétel TGK'!C31+'[1]bevétel Művelődési Ház'!C31+'[1]bevétel Hivatal'!C31</f>
        <v>2400000</v>
      </c>
      <c r="D31" s="92">
        <f>'[1]bevétel önkormányzat'!D31+'[1]bevétel Egészségház'!D31+'[1]bevétel TGK'!D31+'[1]bevétel Művelődési Ház'!D31+'[1]bevétel Hivatal'!D31</f>
        <v>0</v>
      </c>
      <c r="E31" s="92">
        <f>'[1]bevétel önkormányzat'!E31+'[1]bevétel Egészségház'!E31+'[1]bevétel TGK'!E31+'[1]bevétel Művelődési Ház'!E31+'[1]bevétel Hivatal'!E31</f>
        <v>0</v>
      </c>
      <c r="F31" s="92">
        <f>'[1]bevétel önkormányzat'!F31+'[1]bevétel Egészségház'!F31+'[1]bevétel TGK'!F31+'[1]bevétel Művelődési Ház'!F31+'[1]bevétel Hivatal'!F31</f>
        <v>2400000</v>
      </c>
    </row>
    <row r="32" spans="1:6" ht="15" customHeight="1">
      <c r="A32" s="133" t="s">
        <v>417</v>
      </c>
      <c r="B32" s="8" t="s">
        <v>205</v>
      </c>
      <c r="C32" s="92">
        <f>'[1]bevétel önkormányzat'!C32+'[1]bevétel Egészségház'!C32+'[1]bevétel TGK'!C32+'[1]bevétel Művelődési Ház'!C32+'[1]bevétel Hivatal'!C32</f>
        <v>68700000</v>
      </c>
      <c r="D32" s="92">
        <f>'[1]bevétel önkormányzat'!D32+'[1]bevétel Egészségház'!D32+'[1]bevétel TGK'!D32+'[1]bevétel Művelődési Ház'!D32+'[1]bevétel Hivatal'!D32</f>
        <v>0</v>
      </c>
      <c r="E32" s="92">
        <f>'[1]bevétel önkormányzat'!E32+'[1]bevétel Egészségház'!E32+'[1]bevétel TGK'!E32+'[1]bevétel Művelődési Ház'!E32+'[1]bevétel Hivatal'!E32</f>
        <v>0</v>
      </c>
      <c r="F32" s="92">
        <f>'[1]bevétel önkormányzat'!F32+'[1]bevétel Egészségház'!F32+'[1]bevétel TGK'!F32+'[1]bevétel Művelődési Ház'!F32+'[1]bevétel Hivatal'!F32</f>
        <v>68700000</v>
      </c>
    </row>
    <row r="33" spans="1:6" ht="15" customHeight="1">
      <c r="A33" s="131" t="s">
        <v>390</v>
      </c>
      <c r="B33" s="6" t="s">
        <v>206</v>
      </c>
      <c r="C33" s="92">
        <f>'[1]bevétel önkormányzat'!C33+'[1]bevétel Egészségház'!C33+'[1]bevétel TGK'!C33+'[1]bevétel Művelődési Ház'!C33+'[1]bevétel Hivatal'!C33</f>
        <v>1100000</v>
      </c>
      <c r="D33" s="92">
        <f>'[1]bevétel önkormányzat'!D33+'[1]bevétel Egészségház'!D33+'[1]bevétel TGK'!D33+'[1]bevétel Művelődési Ház'!D33+'[1]bevétel Hivatal'!D33</f>
        <v>0</v>
      </c>
      <c r="E33" s="92">
        <f>'[1]bevétel önkormányzat'!E33+'[1]bevétel Egészségház'!E33+'[1]bevétel TGK'!E33+'[1]bevétel Művelődési Ház'!E33+'[1]bevétel Hivatal'!E33</f>
        <v>0</v>
      </c>
      <c r="F33" s="92">
        <f>'[1]bevétel önkormányzat'!F33+'[1]bevétel Egészségház'!F33+'[1]bevétel TGK'!F33+'[1]bevétel Művelődési Ház'!F33+'[1]bevétel Hivatal'!F33</f>
        <v>1100000</v>
      </c>
    </row>
    <row r="34" spans="1:6" ht="15" customHeight="1">
      <c r="A34" s="135" t="s">
        <v>418</v>
      </c>
      <c r="B34" s="40" t="s">
        <v>207</v>
      </c>
      <c r="C34" s="92">
        <f>'[1]bevétel önkormányzat'!C34+'[1]bevétel Egészségház'!C34+'[1]bevétel TGK'!C34+'[1]bevétel Művelődési Ház'!C34+'[1]bevétel Hivatal'!C34</f>
        <v>95500000</v>
      </c>
      <c r="D34" s="92">
        <f>'[1]bevétel önkormányzat'!D34+'[1]bevétel Egészségház'!D34+'[1]bevétel TGK'!D34+'[1]bevétel Művelődési Ház'!D34+'[1]bevétel Hivatal'!D34</f>
        <v>0</v>
      </c>
      <c r="E34" s="92">
        <f>'[1]bevétel önkormányzat'!E34+'[1]bevétel Egészségház'!E34+'[1]bevétel TGK'!E34+'[1]bevétel Művelődési Ház'!E34+'[1]bevétel Hivatal'!E34</f>
        <v>0</v>
      </c>
      <c r="F34" s="92">
        <f>'[1]bevétel önkormányzat'!F34+'[1]bevétel Egészségház'!F34+'[1]bevétel TGK'!F34+'[1]bevétel Művelődési Ház'!F34+'[1]bevétel Hivatal'!F34</f>
        <v>95500000</v>
      </c>
    </row>
    <row r="35" spans="1:6" ht="15" customHeight="1">
      <c r="A35" s="137" t="s">
        <v>208</v>
      </c>
      <c r="B35" s="6" t="s">
        <v>209</v>
      </c>
      <c r="C35" s="92">
        <f>'[1]bevétel önkormányzat'!C35+'[1]bevétel Egészségház'!C35+'[1]bevétel TGK'!C35+'[1]bevétel Művelődési Ház'!C35+'[1]bevétel Hivatal'!C35</f>
        <v>0</v>
      </c>
      <c r="D35" s="92">
        <f>'[1]bevétel önkormányzat'!D35+'[1]bevétel Egészségház'!D35+'[1]bevétel TGK'!D35+'[1]bevétel Művelődési Ház'!D35+'[1]bevétel Hivatal'!D35</f>
        <v>0</v>
      </c>
      <c r="E35" s="92">
        <f>'[1]bevétel önkormányzat'!E35+'[1]bevétel Egészségház'!E35+'[1]bevétel TGK'!E35+'[1]bevétel Művelődési Ház'!E35+'[1]bevétel Hivatal'!E35</f>
        <v>0</v>
      </c>
      <c r="F35" s="92">
        <f>'[1]bevétel önkormányzat'!F35+'[1]bevétel Egészségház'!F35+'[1]bevétel TGK'!F35+'[1]bevétel Művelődési Ház'!F35+'[1]bevétel Hivatal'!F35</f>
        <v>0</v>
      </c>
    </row>
    <row r="36" spans="1:6" ht="15" customHeight="1">
      <c r="A36" s="137" t="s">
        <v>391</v>
      </c>
      <c r="B36" s="6" t="s">
        <v>210</v>
      </c>
      <c r="C36" s="92">
        <f>'[1]bevétel önkormányzat'!C36+'[1]bevétel Egészségház'!C36+'[1]bevétel TGK'!C36+'[1]bevétel Művelődési Ház'!C36+'[1]bevétel Hivatal'!C36</f>
        <v>1770417</v>
      </c>
      <c r="D36" s="92">
        <f>'[1]bevétel önkormányzat'!D36+'[1]bevétel Egészségház'!D36+'[1]bevétel TGK'!D36+'[1]bevétel Művelődési Ház'!D36+'[1]bevétel Hivatal'!D36</f>
        <v>4072000</v>
      </c>
      <c r="E36" s="92">
        <f>'[1]bevétel önkormányzat'!E36+'[1]bevétel Egészségház'!E36+'[1]bevétel TGK'!E36+'[1]bevétel Művelődési Ház'!E36+'[1]bevétel Hivatal'!E36</f>
        <v>0</v>
      </c>
      <c r="F36" s="92">
        <f>'[1]bevétel önkormányzat'!F36+'[1]bevétel Egészségház'!F36+'[1]bevétel TGK'!F36+'[1]bevétel Művelődési Ház'!F36+'[1]bevétel Hivatal'!F36</f>
        <v>5842417</v>
      </c>
    </row>
    <row r="37" spans="1:6" ht="15" customHeight="1">
      <c r="A37" s="137" t="s">
        <v>392</v>
      </c>
      <c r="B37" s="6" t="s">
        <v>211</v>
      </c>
      <c r="C37" s="92">
        <f>'[1]bevétel önkormányzat'!C37+'[1]bevétel Egészségház'!C37+'[1]bevétel TGK'!C37+'[1]bevétel Művelődési Ház'!C37+'[1]bevétel Hivatal'!C37</f>
        <v>1172416</v>
      </c>
      <c r="D37" s="92">
        <f>'[1]bevétel önkormányzat'!D37+'[1]bevétel Egészségház'!D37+'[1]bevétel TGK'!D37+'[1]bevétel Művelődési Ház'!D37+'[1]bevétel Hivatal'!D37</f>
        <v>0</v>
      </c>
      <c r="E37" s="92">
        <f>'[1]bevétel önkormányzat'!E37+'[1]bevétel Egészségház'!E37+'[1]bevétel TGK'!E37+'[1]bevétel Művelődési Ház'!E37+'[1]bevétel Hivatal'!E37</f>
        <v>0</v>
      </c>
      <c r="F37" s="92">
        <f>'[1]bevétel önkormányzat'!F37+'[1]bevétel Egészségház'!F37+'[1]bevétel TGK'!F37+'[1]bevétel Művelődési Ház'!F37+'[1]bevétel Hivatal'!F37</f>
        <v>1172416</v>
      </c>
    </row>
    <row r="38" spans="1:6" ht="15" customHeight="1">
      <c r="A38" s="137" t="s">
        <v>393</v>
      </c>
      <c r="B38" s="6" t="s">
        <v>212</v>
      </c>
      <c r="C38" s="92">
        <f>'[1]bevétel önkormányzat'!C38+'[1]bevétel Egészségház'!C38+'[1]bevétel TGK'!C38+'[1]bevétel Művelődési Ház'!C38+'[1]bevétel Hivatal'!C38</f>
        <v>10950003</v>
      </c>
      <c r="D38" s="92">
        <f>'[1]bevétel önkormányzat'!D38+'[1]bevétel Egészségház'!D38+'[1]bevétel TGK'!D38+'[1]bevétel Művelődési Ház'!D38+'[1]bevétel Hivatal'!D38</f>
        <v>471000</v>
      </c>
      <c r="E38" s="92">
        <f>'[1]bevétel önkormányzat'!E38+'[1]bevétel Egészségház'!E38+'[1]bevétel TGK'!E38+'[1]bevétel Művelődési Ház'!E38+'[1]bevétel Hivatal'!E38</f>
        <v>0</v>
      </c>
      <c r="F38" s="92">
        <f>'[1]bevétel önkormányzat'!F38+'[1]bevétel Egészségház'!F38+'[1]bevétel TGK'!F38+'[1]bevétel Művelődési Ház'!F38+'[1]bevétel Hivatal'!F38</f>
        <v>11421003</v>
      </c>
    </row>
    <row r="39" spans="1:6" ht="15" customHeight="1">
      <c r="A39" s="137" t="s">
        <v>213</v>
      </c>
      <c r="B39" s="6" t="s">
        <v>214</v>
      </c>
      <c r="C39" s="92">
        <f>'[1]bevétel önkormányzat'!C39+'[1]bevétel Egészségház'!C39+'[1]bevétel TGK'!C39+'[1]bevétel Művelődési Ház'!C39+'[1]bevétel Hivatal'!C39</f>
        <v>9500000</v>
      </c>
      <c r="D39" s="92">
        <f>'[1]bevétel önkormányzat'!D39+'[1]bevétel Egészségház'!D39+'[1]bevétel TGK'!D39+'[1]bevétel Művelődési Ház'!D39+'[1]bevétel Hivatal'!D39</f>
        <v>33181019</v>
      </c>
      <c r="E39" s="92">
        <f>'[1]bevétel önkormányzat'!E39+'[1]bevétel Egészségház'!E39+'[1]bevétel TGK'!E39+'[1]bevétel Művelődési Ház'!E39+'[1]bevétel Hivatal'!E39</f>
        <v>0</v>
      </c>
      <c r="F39" s="92">
        <f>'[1]bevétel önkormányzat'!F39+'[1]bevétel Egészségház'!F39+'[1]bevétel TGK'!F39+'[1]bevétel Művelődési Ház'!F39+'[1]bevétel Hivatal'!F39</f>
        <v>42681019</v>
      </c>
    </row>
    <row r="40" spans="1:6" ht="15" customHeight="1">
      <c r="A40" s="137" t="s">
        <v>215</v>
      </c>
      <c r="B40" s="6" t="s">
        <v>216</v>
      </c>
      <c r="C40" s="92">
        <f>'[1]bevétel önkormányzat'!C40+'[1]bevétel Egészségház'!C40+'[1]bevétel TGK'!C40+'[1]bevétel Művelődési Ház'!C40+'[1]bevétel Hivatal'!C40</f>
        <v>200000</v>
      </c>
      <c r="D40" s="92">
        <f>'[1]bevétel önkormányzat'!D40+'[1]bevétel Egészségház'!D40+'[1]bevétel TGK'!D40+'[1]bevétel Művelődési Ház'!D40+'[1]bevétel Hivatal'!D40</f>
        <v>0</v>
      </c>
      <c r="E40" s="92">
        <f>'[1]bevétel önkormányzat'!E40+'[1]bevétel Egészségház'!E40+'[1]bevétel TGK'!E40+'[1]bevétel Művelődési Ház'!E40+'[1]bevétel Hivatal'!E40</f>
        <v>0</v>
      </c>
      <c r="F40" s="92">
        <f>'[1]bevétel önkormányzat'!F40+'[1]bevétel Egészségház'!F40+'[1]bevétel TGK'!F40+'[1]bevétel Művelődési Ház'!F40+'[1]bevétel Hivatal'!F40</f>
        <v>200000</v>
      </c>
    </row>
    <row r="41" spans="1:6" ht="15" customHeight="1">
      <c r="A41" s="137" t="s">
        <v>217</v>
      </c>
      <c r="B41" s="6" t="s">
        <v>218</v>
      </c>
      <c r="C41" s="92">
        <f>'[1]bevétel önkormányzat'!C41+'[1]bevétel Egészségház'!C41+'[1]bevétel TGK'!C41+'[1]bevétel Művelődési Ház'!C41+'[1]bevétel Hivatal'!C41</f>
        <v>0</v>
      </c>
      <c r="D41" s="92">
        <f>'[1]bevétel önkormányzat'!D41+'[1]bevétel Egészségház'!D41+'[1]bevétel TGK'!D41+'[1]bevétel Művelődési Ház'!D41+'[1]bevétel Hivatal'!D41</f>
        <v>0</v>
      </c>
      <c r="E41" s="92">
        <f>'[1]bevétel önkormányzat'!E41+'[1]bevétel Egészségház'!E41+'[1]bevétel TGK'!E41+'[1]bevétel Művelődési Ház'!E41+'[1]bevétel Hivatal'!E41</f>
        <v>0</v>
      </c>
      <c r="F41" s="92">
        <f>'[1]bevétel önkormányzat'!F41+'[1]bevétel Egészségház'!F41+'[1]bevétel TGK'!F41+'[1]bevétel Művelődési Ház'!F41+'[1]bevétel Hivatal'!F41</f>
        <v>0</v>
      </c>
    </row>
    <row r="42" spans="1:6" ht="15" customHeight="1">
      <c r="A42" s="137" t="s">
        <v>394</v>
      </c>
      <c r="B42" s="6" t="s">
        <v>219</v>
      </c>
      <c r="C42" s="92">
        <f>'[1]bevétel önkormányzat'!C42+'[1]bevétel Egészségház'!C42+'[1]bevétel TGK'!C42+'[1]bevétel Művelődési Ház'!C42+'[1]bevétel Hivatal'!C42</f>
        <v>0</v>
      </c>
      <c r="D42" s="92">
        <f>'[1]bevétel önkormányzat'!D42+'[1]bevétel Egészségház'!D42+'[1]bevétel TGK'!D42+'[1]bevétel Művelődési Ház'!D42+'[1]bevétel Hivatal'!D42</f>
        <v>0</v>
      </c>
      <c r="E42" s="92">
        <f>'[1]bevétel önkormányzat'!E42+'[1]bevétel Egészségház'!E42+'[1]bevétel TGK'!E42+'[1]bevétel Művelődési Ház'!E42+'[1]bevétel Hivatal'!E42</f>
        <v>0</v>
      </c>
      <c r="F42" s="92">
        <f>'[1]bevétel önkormányzat'!F42+'[1]bevétel Egészségház'!F42+'[1]bevétel TGK'!F42+'[1]bevétel Művelődési Ház'!F42+'[1]bevétel Hivatal'!F42</f>
        <v>0</v>
      </c>
    </row>
    <row r="43" spans="1:6" ht="15" customHeight="1">
      <c r="A43" s="137" t="s">
        <v>395</v>
      </c>
      <c r="B43" s="6" t="s">
        <v>220</v>
      </c>
      <c r="C43" s="92">
        <f>'[1]bevétel önkormányzat'!C43+'[1]bevétel Egészségház'!C43+'[1]bevétel TGK'!C43+'[1]bevétel Művelődési Ház'!C43+'[1]bevétel Hivatal'!C43</f>
        <v>0</v>
      </c>
      <c r="D43" s="92">
        <f>'[1]bevétel önkormányzat'!D43+'[1]bevétel Egészségház'!D43+'[1]bevétel TGK'!D43+'[1]bevétel Művelődési Ház'!D43+'[1]bevétel Hivatal'!D43</f>
        <v>0</v>
      </c>
      <c r="E43" s="92">
        <f>'[1]bevétel önkormányzat'!E43+'[1]bevétel Egészségház'!E43+'[1]bevétel TGK'!E43+'[1]bevétel Művelődési Ház'!E43+'[1]bevétel Hivatal'!E43</f>
        <v>0</v>
      </c>
      <c r="F43" s="92">
        <f>'[1]bevétel önkormányzat'!F43+'[1]bevétel Egészségház'!F43+'[1]bevétel TGK'!F43+'[1]bevétel Művelődési Ház'!F43+'[1]bevétel Hivatal'!F43</f>
        <v>0</v>
      </c>
    </row>
    <row r="44" spans="1:6" ht="15" customHeight="1">
      <c r="A44" s="137" t="s">
        <v>396</v>
      </c>
      <c r="B44" s="6" t="s">
        <v>221</v>
      </c>
      <c r="C44" s="92">
        <f>'[1]bevétel önkormányzat'!C44+'[1]bevétel Egészségház'!C44+'[1]bevétel TGK'!C44+'[1]bevétel Művelődési Ház'!C44+'[1]bevétel Hivatal'!C44</f>
        <v>0</v>
      </c>
      <c r="D44" s="92">
        <f>'[1]bevétel önkormányzat'!D44+'[1]bevétel Egészségház'!D44+'[1]bevétel TGK'!D44+'[1]bevétel Művelődési Ház'!D44+'[1]bevétel Hivatal'!D44</f>
        <v>0</v>
      </c>
      <c r="E44" s="92">
        <f>'[1]bevétel önkormányzat'!E44+'[1]bevétel Egészségház'!E44+'[1]bevétel TGK'!E44+'[1]bevétel Művelődési Ház'!E44+'[1]bevétel Hivatal'!E44</f>
        <v>0</v>
      </c>
      <c r="F44" s="92">
        <f>'[1]bevétel önkormányzat'!F44+'[1]bevétel Egészségház'!F44+'[1]bevétel TGK'!F44+'[1]bevétel Művelődési Ház'!F44+'[1]bevétel Hivatal'!F44</f>
        <v>0</v>
      </c>
    </row>
    <row r="45" spans="1:6" ht="15" customHeight="1">
      <c r="A45" s="139" t="s">
        <v>419</v>
      </c>
      <c r="B45" s="40" t="s">
        <v>222</v>
      </c>
      <c r="C45" s="92">
        <f>'[1]bevétel önkormányzat'!C45+'[1]bevétel Egészségház'!C45+'[1]bevétel TGK'!C45+'[1]bevétel Művelődési Ház'!C45+'[1]bevétel Hivatal'!C45</f>
        <v>23592836</v>
      </c>
      <c r="D45" s="92">
        <f>'[1]bevétel önkormányzat'!D45+'[1]bevétel Egészségház'!D45+'[1]bevétel TGK'!D45+'[1]bevétel Művelődési Ház'!D45+'[1]bevétel Hivatal'!D45</f>
        <v>37724019</v>
      </c>
      <c r="E45" s="92">
        <f>'[1]bevétel önkormányzat'!E45+'[1]bevétel Egészségház'!E45+'[1]bevétel TGK'!E45+'[1]bevétel Művelődési Ház'!E45+'[1]bevétel Hivatal'!E45</f>
        <v>0</v>
      </c>
      <c r="F45" s="92">
        <f>'[1]bevétel önkormányzat'!F45+'[1]bevétel Egészségház'!F45+'[1]bevétel TGK'!F45+'[1]bevétel Művelődési Ház'!F45+'[1]bevétel Hivatal'!F45</f>
        <v>61316855</v>
      </c>
    </row>
    <row r="46" spans="1:6" ht="15" customHeight="1">
      <c r="A46" s="137" t="s">
        <v>231</v>
      </c>
      <c r="B46" s="6" t="s">
        <v>232</v>
      </c>
      <c r="C46" s="92">
        <f>'[1]bevétel önkormányzat'!C46+'[1]bevétel Egészségház'!C46+'[1]bevétel TGK'!C46+'[1]bevétel Művelődési Ház'!C46+'[1]bevétel Hivatal'!C46</f>
        <v>0</v>
      </c>
      <c r="D46" s="92">
        <f>'[1]bevétel önkormányzat'!D46+'[1]bevétel Egészségház'!D46+'[1]bevétel TGK'!D46+'[1]bevétel Művelődési Ház'!D46+'[1]bevétel Hivatal'!D46</f>
        <v>0</v>
      </c>
      <c r="E46" s="92">
        <f>'[1]bevétel önkormányzat'!E46+'[1]bevétel Egészségház'!E46+'[1]bevétel TGK'!E46+'[1]bevétel Művelődési Ház'!E46+'[1]bevétel Hivatal'!E46</f>
        <v>0</v>
      </c>
      <c r="F46" s="92">
        <f>'[1]bevétel önkormányzat'!F46+'[1]bevétel Egészségház'!F46+'[1]bevétel TGK'!F46+'[1]bevétel Művelődési Ház'!F46+'[1]bevétel Hivatal'!F46</f>
        <v>0</v>
      </c>
    </row>
    <row r="47" spans="1:6" ht="15" customHeight="1">
      <c r="A47" s="131" t="s">
        <v>400</v>
      </c>
      <c r="B47" s="6" t="s">
        <v>233</v>
      </c>
      <c r="C47" s="92">
        <f>'[1]bevétel önkormányzat'!C47+'[1]bevétel Egészségház'!C47+'[1]bevétel TGK'!C47+'[1]bevétel Művelődési Ház'!C47+'[1]bevétel Hivatal'!C47</f>
        <v>0</v>
      </c>
      <c r="D47" s="92">
        <f>'[1]bevétel önkormányzat'!D47+'[1]bevétel Egészségház'!D47+'[1]bevétel TGK'!D47+'[1]bevétel Művelődési Ház'!D47+'[1]bevétel Hivatal'!D47</f>
        <v>0</v>
      </c>
      <c r="E47" s="92">
        <f>'[1]bevétel önkormányzat'!E47+'[1]bevétel Egészségház'!E47+'[1]bevétel TGK'!E47+'[1]bevétel Művelődési Ház'!E47+'[1]bevétel Hivatal'!E47</f>
        <v>0</v>
      </c>
      <c r="F47" s="92">
        <f>'[1]bevétel önkormányzat'!F47+'[1]bevétel Egészségház'!F47+'[1]bevétel TGK'!F47+'[1]bevétel Művelődési Ház'!F47+'[1]bevétel Hivatal'!F47</f>
        <v>0</v>
      </c>
    </row>
    <row r="48" spans="1:6" ht="15" customHeight="1">
      <c r="A48" s="137" t="s">
        <v>401</v>
      </c>
      <c r="B48" s="6" t="s">
        <v>234</v>
      </c>
      <c r="C48" s="92">
        <f>'[1]bevétel önkormányzat'!C48+'[1]bevétel Egészségház'!C48+'[1]bevétel TGK'!C48+'[1]bevétel Művelődési Ház'!C48+'[1]bevétel Hivatal'!C48</f>
        <v>0</v>
      </c>
      <c r="D48" s="92">
        <f>'[1]bevétel önkormányzat'!D48+'[1]bevétel Egészségház'!D48+'[1]bevétel TGK'!D48+'[1]bevétel Művelődési Ház'!D48+'[1]bevétel Hivatal'!D48</f>
        <v>0</v>
      </c>
      <c r="E48" s="92">
        <f>'[1]bevétel önkormányzat'!E48+'[1]bevétel Egészségház'!E48+'[1]bevétel TGK'!E48+'[1]bevétel Művelődési Ház'!E48+'[1]bevétel Hivatal'!E48</f>
        <v>0</v>
      </c>
      <c r="F48" s="92">
        <f>'[1]bevétel önkormányzat'!F48+'[1]bevétel Egészségház'!F48+'[1]bevétel TGK'!F48+'[1]bevétel Művelődési Ház'!F48+'[1]bevétel Hivatal'!F48</f>
        <v>0</v>
      </c>
    </row>
    <row r="49" spans="1:6" ht="15" customHeight="1">
      <c r="A49" s="135" t="s">
        <v>421</v>
      </c>
      <c r="B49" s="40" t="s">
        <v>235</v>
      </c>
      <c r="C49" s="92">
        <f>'[1]bevétel önkormányzat'!C49+'[1]bevétel Egészségház'!C49+'[1]bevétel TGK'!C49+'[1]bevétel Művelődési Ház'!C49+'[1]bevétel Hivatal'!C49</f>
        <v>0</v>
      </c>
      <c r="D49" s="92">
        <f>'[1]bevétel önkormányzat'!D49+'[1]bevétel Egészségház'!D49+'[1]bevétel TGK'!D49+'[1]bevétel Művelődési Ház'!D49+'[1]bevétel Hivatal'!D49</f>
        <v>0</v>
      </c>
      <c r="E49" s="92">
        <f>'[1]bevétel önkormányzat'!E49+'[1]bevétel Egészségház'!E49+'[1]bevétel TGK'!E49+'[1]bevétel Művelődési Ház'!E49+'[1]bevétel Hivatal'!E49</f>
        <v>0</v>
      </c>
      <c r="F49" s="92">
        <f>'[1]bevétel önkormányzat'!F49+'[1]bevétel Egészségház'!F49+'[1]bevétel TGK'!F49+'[1]bevétel Művelődési Ház'!F49+'[1]bevétel Hivatal'!F49</f>
        <v>0</v>
      </c>
    </row>
    <row r="50" spans="1:6" ht="15" customHeight="1">
      <c r="A50" s="141" t="s">
        <v>511</v>
      </c>
      <c r="B50" s="48"/>
      <c r="C50" s="92">
        <f>'[1]bevétel önkormányzat'!C50+'[1]bevétel Egészségház'!C50+'[1]bevétel TGK'!C50+'[1]bevétel Művelődési Ház'!C50+'[1]bevétel Hivatal'!C50</f>
        <v>430742188</v>
      </c>
      <c r="D50" s="92">
        <f>'[1]bevétel önkormányzat'!D50+'[1]bevétel Egészségház'!D50+'[1]bevétel TGK'!D50+'[1]bevétel Művelődési Ház'!D50+'[1]bevétel Hivatal'!D50</f>
        <v>37724019</v>
      </c>
      <c r="E50" s="92">
        <f>'[1]bevétel önkormányzat'!E50+'[1]bevétel Egészségház'!E50+'[1]bevétel TGK'!E50+'[1]bevétel Művelődési Ház'!E50+'[1]bevétel Hivatal'!E50</f>
        <v>0</v>
      </c>
      <c r="F50" s="92">
        <f>'[1]bevétel önkormányzat'!F50+'[1]bevétel Egészségház'!F50+'[1]bevétel TGK'!F50+'[1]bevétel Művelődési Ház'!F50+'[1]bevétel Hivatal'!F50</f>
        <v>468466207</v>
      </c>
    </row>
    <row r="51" spans="1:6" ht="15" customHeight="1">
      <c r="A51" s="131" t="s">
        <v>177</v>
      </c>
      <c r="B51" s="6" t="s">
        <v>178</v>
      </c>
      <c r="C51" s="92">
        <f>'[1]bevétel önkormányzat'!C51+'[1]bevétel Egészségház'!C51+'[1]bevétel TGK'!C51+'[1]bevétel Művelődési Ház'!C51+'[1]bevétel Hivatal'!C51</f>
        <v>165000000</v>
      </c>
      <c r="D51" s="92">
        <f>'[1]bevétel önkormányzat'!D51+'[1]bevétel Egészségház'!D51+'[1]bevétel TGK'!D51+'[1]bevétel Művelődési Ház'!D51+'[1]bevétel Hivatal'!D51</f>
        <v>0</v>
      </c>
      <c r="E51" s="92">
        <f>'[1]bevétel önkormányzat'!E51+'[1]bevétel Egészségház'!E51+'[1]bevétel TGK'!E51+'[1]bevétel Művelődési Ház'!E51+'[1]bevétel Hivatal'!E51</f>
        <v>0</v>
      </c>
      <c r="F51" s="92">
        <f>'[1]bevétel önkormányzat'!F51+'[1]bevétel Egészségház'!F51+'[1]bevétel TGK'!F51+'[1]bevétel Művelődési Ház'!F51+'[1]bevétel Hivatal'!F51</f>
        <v>165000000</v>
      </c>
    </row>
    <row r="52" spans="1:6" ht="15" customHeight="1">
      <c r="A52" s="131" t="s">
        <v>179</v>
      </c>
      <c r="B52" s="6" t="s">
        <v>180</v>
      </c>
      <c r="C52" s="92">
        <f>'[1]bevétel önkormányzat'!C52+'[1]bevétel Egészségház'!C52+'[1]bevétel TGK'!C52+'[1]bevétel Művelődési Ház'!C52+'[1]bevétel Hivatal'!C52</f>
        <v>0</v>
      </c>
      <c r="D52" s="92">
        <f>'[1]bevétel önkormányzat'!D52+'[1]bevétel Egészségház'!D52+'[1]bevétel TGK'!D52+'[1]bevétel Művelődési Ház'!D52+'[1]bevétel Hivatal'!D52</f>
        <v>0</v>
      </c>
      <c r="E52" s="92">
        <f>'[1]bevétel önkormányzat'!E52+'[1]bevétel Egészségház'!E52+'[1]bevétel TGK'!E52+'[1]bevétel Művelődési Ház'!E52+'[1]bevétel Hivatal'!E52</f>
        <v>0</v>
      </c>
      <c r="F52" s="92">
        <f>'[1]bevétel önkormányzat'!F52+'[1]bevétel Egészségház'!F52+'[1]bevétel TGK'!F52+'[1]bevétel Művelődési Ház'!F52+'[1]bevétel Hivatal'!F52</f>
        <v>0</v>
      </c>
    </row>
    <row r="53" spans="1:6" ht="15" customHeight="1">
      <c r="A53" s="131" t="s">
        <v>378</v>
      </c>
      <c r="B53" s="6" t="s">
        <v>181</v>
      </c>
      <c r="C53" s="92">
        <f>'[1]bevétel önkormányzat'!C53+'[1]bevétel Egészségház'!C53+'[1]bevétel TGK'!C53+'[1]bevétel Művelődési Ház'!C53+'[1]bevétel Hivatal'!C53</f>
        <v>0</v>
      </c>
      <c r="D53" s="92">
        <f>'[1]bevétel önkormányzat'!D53+'[1]bevétel Egészségház'!D53+'[1]bevétel TGK'!D53+'[1]bevétel Művelődési Ház'!D53+'[1]bevétel Hivatal'!D53</f>
        <v>0</v>
      </c>
      <c r="E53" s="92">
        <f>'[1]bevétel önkormányzat'!E53+'[1]bevétel Egészségház'!E53+'[1]bevétel TGK'!E53+'[1]bevétel Művelődési Ház'!E53+'[1]bevétel Hivatal'!E53</f>
        <v>0</v>
      </c>
      <c r="F53" s="92">
        <f>'[1]bevétel önkormányzat'!F53+'[1]bevétel Egészségház'!F53+'[1]bevétel TGK'!F53+'[1]bevétel Művelődési Ház'!F53+'[1]bevétel Hivatal'!F53</f>
        <v>0</v>
      </c>
    </row>
    <row r="54" spans="1:6" ht="15" customHeight="1">
      <c r="A54" s="131" t="s">
        <v>379</v>
      </c>
      <c r="B54" s="6" t="s">
        <v>182</v>
      </c>
      <c r="C54" s="92">
        <f>'[1]bevétel önkormányzat'!C54+'[1]bevétel Egészségház'!C54+'[1]bevétel TGK'!C54+'[1]bevétel Művelődési Ház'!C54+'[1]bevétel Hivatal'!C54</f>
        <v>0</v>
      </c>
      <c r="D54" s="92">
        <f>'[1]bevétel önkormányzat'!D54+'[1]bevétel Egészségház'!D54+'[1]bevétel TGK'!D54+'[1]bevétel Művelődési Ház'!D54+'[1]bevétel Hivatal'!D54</f>
        <v>0</v>
      </c>
      <c r="E54" s="92">
        <f>'[1]bevétel önkormányzat'!E54+'[1]bevétel Egészségház'!E54+'[1]bevétel TGK'!E54+'[1]bevétel Művelődési Ház'!E54+'[1]bevétel Hivatal'!E54</f>
        <v>0</v>
      </c>
      <c r="F54" s="92">
        <f>'[1]bevétel önkormányzat'!F54+'[1]bevétel Egészségház'!F54+'[1]bevétel TGK'!F54+'[1]bevétel Művelődési Ház'!F54+'[1]bevétel Hivatal'!F54</f>
        <v>0</v>
      </c>
    </row>
    <row r="55" spans="1:6" ht="15" customHeight="1">
      <c r="A55" s="131" t="s">
        <v>380</v>
      </c>
      <c r="B55" s="6" t="s">
        <v>183</v>
      </c>
      <c r="C55" s="92">
        <f>'[1]bevétel önkormányzat'!C55+'[1]bevétel Egészségház'!C55+'[1]bevétel TGK'!C55+'[1]bevétel Művelődési Ház'!C55+'[1]bevétel Hivatal'!C55</f>
        <v>181498487</v>
      </c>
      <c r="D55" s="92">
        <f>'[1]bevétel önkormányzat'!D55+'[1]bevétel Egészségház'!D55+'[1]bevétel TGK'!D55+'[1]bevétel Művelődési Ház'!D55+'[1]bevétel Hivatal'!D55</f>
        <v>0</v>
      </c>
      <c r="E55" s="92">
        <f>'[1]bevétel önkormányzat'!E55+'[1]bevétel Egészségház'!E55+'[1]bevétel TGK'!E55+'[1]bevétel Művelődési Ház'!E55+'[1]bevétel Hivatal'!E55</f>
        <v>0</v>
      </c>
      <c r="F55" s="92">
        <f>'[1]bevétel önkormányzat'!F55+'[1]bevétel Egészségház'!F55+'[1]bevétel TGK'!F55+'[1]bevétel Művelődési Ház'!F55+'[1]bevétel Hivatal'!F55</f>
        <v>181498487</v>
      </c>
    </row>
    <row r="56" spans="1:6" ht="15" customHeight="1">
      <c r="A56" s="135" t="s">
        <v>415</v>
      </c>
      <c r="B56" s="40" t="s">
        <v>184</v>
      </c>
      <c r="C56" s="92">
        <f>'[1]bevétel önkormányzat'!C56+'[1]bevétel Egészségház'!C56+'[1]bevétel TGK'!C56+'[1]bevétel Művelődési Ház'!C56+'[1]bevétel Hivatal'!C56</f>
        <v>346498487</v>
      </c>
      <c r="D56" s="92">
        <f>'[1]bevétel önkormányzat'!D56+'[1]bevétel Egészségház'!D56+'[1]bevétel TGK'!D56+'[1]bevétel Művelődési Ház'!D56+'[1]bevétel Hivatal'!D56</f>
        <v>0</v>
      </c>
      <c r="E56" s="92">
        <f>'[1]bevétel önkormányzat'!E56+'[1]bevétel Egészségház'!E56+'[1]bevétel TGK'!E56+'[1]bevétel Művelődési Ház'!E56+'[1]bevétel Hivatal'!E56</f>
        <v>0</v>
      </c>
      <c r="F56" s="92">
        <f>'[1]bevétel önkormányzat'!F56+'[1]bevétel Egészségház'!F56+'[1]bevétel TGK'!F56+'[1]bevétel Művelődési Ház'!F56+'[1]bevétel Hivatal'!F56</f>
        <v>346498487</v>
      </c>
    </row>
    <row r="57" spans="1:6" ht="15" customHeight="1">
      <c r="A57" s="137" t="s">
        <v>397</v>
      </c>
      <c r="B57" s="6" t="s">
        <v>223</v>
      </c>
      <c r="C57" s="92">
        <f>'[1]bevétel önkormányzat'!C57+'[1]bevétel Egészségház'!C57+'[1]bevétel TGK'!C57+'[1]bevétel Művelődési Ház'!C57+'[1]bevétel Hivatal'!C57</f>
        <v>0</v>
      </c>
      <c r="D57" s="92">
        <f>'[1]bevétel önkormányzat'!D57+'[1]bevétel Egészségház'!D57+'[1]bevétel TGK'!D57+'[1]bevétel Művelődési Ház'!D57+'[1]bevétel Hivatal'!D57</f>
        <v>0</v>
      </c>
      <c r="E57" s="92">
        <f>'[1]bevétel önkormányzat'!E57+'[1]bevétel Egészségház'!E57+'[1]bevétel TGK'!E57+'[1]bevétel Művelődési Ház'!E57+'[1]bevétel Hivatal'!E57</f>
        <v>0</v>
      </c>
      <c r="F57" s="92">
        <f>'[1]bevétel önkormányzat'!F57+'[1]bevétel Egészségház'!F57+'[1]bevétel TGK'!F57+'[1]bevétel Művelődési Ház'!F57+'[1]bevétel Hivatal'!F57</f>
        <v>0</v>
      </c>
    </row>
    <row r="58" spans="1:6" ht="15" customHeight="1">
      <c r="A58" s="137" t="s">
        <v>398</v>
      </c>
      <c r="B58" s="6" t="s">
        <v>224</v>
      </c>
      <c r="C58" s="92">
        <f>'[1]bevétel önkormányzat'!C58+'[1]bevétel Egészségház'!C58+'[1]bevétel TGK'!C58+'[1]bevétel Művelődési Ház'!C58+'[1]bevétel Hivatal'!C58</f>
        <v>24749542</v>
      </c>
      <c r="D58" s="92">
        <f>'[1]bevétel önkormányzat'!D58+'[1]bevétel Egészségház'!D58+'[1]bevétel TGK'!D58+'[1]bevétel Művelődési Ház'!D58+'[1]bevétel Hivatal'!D58</f>
        <v>0</v>
      </c>
      <c r="E58" s="92">
        <f>'[1]bevétel önkormányzat'!E58+'[1]bevétel Egészségház'!E58+'[1]bevétel TGK'!E58+'[1]bevétel Művelődési Ház'!E58+'[1]bevétel Hivatal'!E58</f>
        <v>0</v>
      </c>
      <c r="F58" s="92">
        <f>'[1]bevétel önkormányzat'!F58+'[1]bevétel Egészségház'!F58+'[1]bevétel TGK'!F58+'[1]bevétel Művelődési Ház'!F58+'[1]bevétel Hivatal'!F58</f>
        <v>24749542</v>
      </c>
    </row>
    <row r="59" spans="1:6" ht="15" customHeight="1">
      <c r="A59" s="137" t="s">
        <v>225</v>
      </c>
      <c r="B59" s="6" t="s">
        <v>226</v>
      </c>
      <c r="C59" s="92">
        <f>'[1]bevétel önkormányzat'!C59+'[1]bevétel Egészségház'!C59+'[1]bevétel TGK'!C59+'[1]bevétel Művelődési Ház'!C59+'[1]bevétel Hivatal'!C59</f>
        <v>0</v>
      </c>
      <c r="D59" s="92">
        <f>'[1]bevétel önkormányzat'!D59+'[1]bevétel Egészségház'!D59+'[1]bevétel TGK'!D59+'[1]bevétel Művelődési Ház'!D59+'[1]bevétel Hivatal'!D59</f>
        <v>0</v>
      </c>
      <c r="E59" s="92">
        <f>'[1]bevétel önkormányzat'!E59+'[1]bevétel Egészségház'!E59+'[1]bevétel TGK'!E59+'[1]bevétel Művelődési Ház'!E59+'[1]bevétel Hivatal'!E59</f>
        <v>0</v>
      </c>
      <c r="F59" s="92">
        <f>'[1]bevétel önkormányzat'!F59+'[1]bevétel Egészségház'!F59+'[1]bevétel TGK'!F59+'[1]bevétel Művelődési Ház'!F59+'[1]bevétel Hivatal'!F59</f>
        <v>0</v>
      </c>
    </row>
    <row r="60" spans="1:6" ht="15" customHeight="1">
      <c r="A60" s="137" t="s">
        <v>399</v>
      </c>
      <c r="B60" s="6" t="s">
        <v>227</v>
      </c>
      <c r="C60" s="92">
        <f>'[1]bevétel önkormányzat'!C60+'[1]bevétel Egészségház'!C60+'[1]bevétel TGK'!C60+'[1]bevétel Művelődési Ház'!C60+'[1]bevétel Hivatal'!C60</f>
        <v>0</v>
      </c>
      <c r="D60" s="92">
        <f>'[1]bevétel önkormányzat'!D60+'[1]bevétel Egészségház'!D60+'[1]bevétel TGK'!D60+'[1]bevétel Művelődési Ház'!D60+'[1]bevétel Hivatal'!D60</f>
        <v>0</v>
      </c>
      <c r="E60" s="92">
        <f>'[1]bevétel önkormányzat'!E60+'[1]bevétel Egészségház'!E60+'[1]bevétel TGK'!E60+'[1]bevétel Művelődési Ház'!E60+'[1]bevétel Hivatal'!E60</f>
        <v>0</v>
      </c>
      <c r="F60" s="92">
        <f>'[1]bevétel önkormányzat'!F60+'[1]bevétel Egészségház'!F60+'[1]bevétel TGK'!F60+'[1]bevétel Művelődési Ház'!F60+'[1]bevétel Hivatal'!F60</f>
        <v>0</v>
      </c>
    </row>
    <row r="61" spans="1:6" ht="15" customHeight="1">
      <c r="A61" s="137" t="s">
        <v>228</v>
      </c>
      <c r="B61" s="6" t="s">
        <v>229</v>
      </c>
      <c r="C61" s="92">
        <f>'[1]bevétel önkormányzat'!C61+'[1]bevétel Egészségház'!C61+'[1]bevétel TGK'!C61+'[1]bevétel Művelődési Ház'!C61+'[1]bevétel Hivatal'!C61</f>
        <v>0</v>
      </c>
      <c r="D61" s="92">
        <f>'[1]bevétel önkormányzat'!D61+'[1]bevétel Egészségház'!D61+'[1]bevétel TGK'!D61+'[1]bevétel Művelődési Ház'!D61+'[1]bevétel Hivatal'!D61</f>
        <v>0</v>
      </c>
      <c r="E61" s="92">
        <f>'[1]bevétel önkormányzat'!E61+'[1]bevétel Egészségház'!E61+'[1]bevétel TGK'!E61+'[1]bevétel Művelődési Ház'!E61+'[1]bevétel Hivatal'!E61</f>
        <v>0</v>
      </c>
      <c r="F61" s="92">
        <f>'[1]bevétel önkormányzat'!F61+'[1]bevétel Egészségház'!F61+'[1]bevétel TGK'!F61+'[1]bevétel Művelődési Ház'!F61+'[1]bevétel Hivatal'!F61</f>
        <v>0</v>
      </c>
    </row>
    <row r="62" spans="1:6" ht="15" customHeight="1">
      <c r="A62" s="135" t="s">
        <v>420</v>
      </c>
      <c r="B62" s="40" t="s">
        <v>230</v>
      </c>
      <c r="C62" s="92">
        <f>'[1]bevétel önkormányzat'!C62+'[1]bevétel Egészségház'!C62+'[1]bevétel TGK'!C62+'[1]bevétel Művelődési Ház'!C62+'[1]bevétel Hivatal'!C62</f>
        <v>24749542</v>
      </c>
      <c r="D62" s="92">
        <f>'[1]bevétel önkormányzat'!D62+'[1]bevétel Egészségház'!D62+'[1]bevétel TGK'!D62+'[1]bevétel Művelődési Ház'!D62+'[1]bevétel Hivatal'!D62</f>
        <v>0</v>
      </c>
      <c r="E62" s="92">
        <f>'[1]bevétel önkormányzat'!E62+'[1]bevétel Egészségház'!E62+'[1]bevétel TGK'!E62+'[1]bevétel Művelődési Ház'!E62+'[1]bevétel Hivatal'!E62</f>
        <v>0</v>
      </c>
      <c r="F62" s="92">
        <f>'[1]bevétel önkormányzat'!F62+'[1]bevétel Egészségház'!F62+'[1]bevétel TGK'!F62+'[1]bevétel Művelődési Ház'!F62+'[1]bevétel Hivatal'!F62</f>
        <v>24749542</v>
      </c>
    </row>
    <row r="63" spans="1:6" ht="15" customHeight="1">
      <c r="A63" s="137" t="s">
        <v>236</v>
      </c>
      <c r="B63" s="6" t="s">
        <v>237</v>
      </c>
      <c r="C63" s="92">
        <f>'[1]bevétel önkormányzat'!C63+'[1]bevétel Egészségház'!C63+'[1]bevétel TGK'!C63+'[1]bevétel Művelődési Ház'!C63+'[1]bevétel Hivatal'!C63</f>
        <v>0</v>
      </c>
      <c r="D63" s="92">
        <f>'[1]bevétel önkormányzat'!D63+'[1]bevétel Egészségház'!D63+'[1]bevétel TGK'!D63+'[1]bevétel Művelődési Ház'!D63+'[1]bevétel Hivatal'!D63</f>
        <v>0</v>
      </c>
      <c r="E63" s="92">
        <f>'[1]bevétel önkormányzat'!E63+'[1]bevétel Egészségház'!E63+'[1]bevétel TGK'!E63+'[1]bevétel Művelődési Ház'!E63+'[1]bevétel Hivatal'!E63</f>
        <v>0</v>
      </c>
      <c r="F63" s="92">
        <f>'[1]bevétel önkormányzat'!F63+'[1]bevétel Egészségház'!F63+'[1]bevétel TGK'!F63+'[1]bevétel Művelődési Ház'!F63+'[1]bevétel Hivatal'!F63</f>
        <v>0</v>
      </c>
    </row>
    <row r="64" spans="1:6" ht="15" customHeight="1">
      <c r="A64" s="131" t="s">
        <v>402</v>
      </c>
      <c r="B64" s="6" t="s">
        <v>238</v>
      </c>
      <c r="C64" s="92">
        <f>'[1]bevétel önkormányzat'!C64+'[1]bevétel Egészségház'!C64+'[1]bevétel TGK'!C64+'[1]bevétel Művelődési Ház'!C64+'[1]bevétel Hivatal'!C64</f>
        <v>0</v>
      </c>
      <c r="D64" s="92">
        <f>'[1]bevétel önkormányzat'!D64+'[1]bevétel Egészségház'!D64+'[1]bevétel TGK'!D64+'[1]bevétel Művelődési Ház'!D64+'[1]bevétel Hivatal'!D64</f>
        <v>0</v>
      </c>
      <c r="E64" s="92">
        <f>'[1]bevétel önkormányzat'!E64+'[1]bevétel Egészségház'!E64+'[1]bevétel TGK'!E64+'[1]bevétel Művelődési Ház'!E64+'[1]bevétel Hivatal'!E64</f>
        <v>0</v>
      </c>
      <c r="F64" s="92">
        <f>'[1]bevétel önkormányzat'!F64+'[1]bevétel Egészségház'!F64+'[1]bevétel TGK'!F64+'[1]bevétel Művelődési Ház'!F64+'[1]bevétel Hivatal'!F64</f>
        <v>0</v>
      </c>
    </row>
    <row r="65" spans="1:6" ht="15" customHeight="1">
      <c r="A65" s="137" t="s">
        <v>403</v>
      </c>
      <c r="B65" s="6" t="s">
        <v>239</v>
      </c>
      <c r="C65" s="92">
        <f>'[1]bevétel önkormányzat'!C65+'[1]bevétel Egészségház'!C65+'[1]bevétel TGK'!C65+'[1]bevétel Művelődési Ház'!C65+'[1]bevétel Hivatal'!C65</f>
        <v>13575000</v>
      </c>
      <c r="D65" s="92">
        <f>'[1]bevétel önkormányzat'!D65+'[1]bevétel Egészségház'!D65+'[1]bevétel TGK'!D65+'[1]bevétel Művelődési Ház'!D65+'[1]bevétel Hivatal'!D65</f>
        <v>0</v>
      </c>
      <c r="E65" s="92">
        <f>'[1]bevétel önkormányzat'!E65+'[1]bevétel Egészségház'!E65+'[1]bevétel TGK'!E65+'[1]bevétel Művelődési Ház'!E65+'[1]bevétel Hivatal'!E65</f>
        <v>0</v>
      </c>
      <c r="F65" s="92">
        <f>'[1]bevétel önkormányzat'!F65+'[1]bevétel Egészségház'!F65+'[1]bevétel TGK'!F65+'[1]bevétel Művelődési Ház'!F65+'[1]bevétel Hivatal'!F65</f>
        <v>13575000</v>
      </c>
    </row>
    <row r="66" spans="1:6" ht="15" customHeight="1">
      <c r="A66" s="135" t="s">
        <v>423</v>
      </c>
      <c r="B66" s="40" t="s">
        <v>240</v>
      </c>
      <c r="C66" s="92">
        <f>'[1]bevétel önkormányzat'!C66+'[1]bevétel Egészségház'!C66+'[1]bevétel TGK'!C66+'[1]bevétel Művelődési Ház'!C66+'[1]bevétel Hivatal'!C66</f>
        <v>13575000</v>
      </c>
      <c r="D66" s="92">
        <f>'[1]bevétel önkormányzat'!D66+'[1]bevétel Egészségház'!D66+'[1]bevétel TGK'!D66+'[1]bevétel Művelődési Ház'!D66+'[1]bevétel Hivatal'!D66</f>
        <v>0</v>
      </c>
      <c r="E66" s="92">
        <f>'[1]bevétel önkormányzat'!E66+'[1]bevétel Egészségház'!E66+'[1]bevétel TGK'!E66+'[1]bevétel Művelődési Ház'!E66+'[1]bevétel Hivatal'!E66</f>
        <v>0</v>
      </c>
      <c r="F66" s="92">
        <f>'[1]bevétel önkormányzat'!F66+'[1]bevétel Egészségház'!F66+'[1]bevétel TGK'!F66+'[1]bevétel Művelődési Ház'!F66+'[1]bevétel Hivatal'!F66</f>
        <v>13575000</v>
      </c>
    </row>
    <row r="67" spans="1:6" ht="15" customHeight="1">
      <c r="A67" s="141" t="s">
        <v>510</v>
      </c>
      <c r="B67" s="48"/>
      <c r="C67" s="92">
        <f>'[1]bevétel önkormányzat'!C67+'[1]bevétel Egészségház'!C67+'[1]bevétel TGK'!C67+'[1]bevétel Művelődési Ház'!C67+'[1]bevétel Hivatal'!C67</f>
        <v>384823029</v>
      </c>
      <c r="D67" s="92">
        <f>'[1]bevétel önkormányzat'!D67+'[1]bevétel Egészségház'!D67+'[1]bevétel TGK'!D67+'[1]bevétel Művelődési Ház'!D67+'[1]bevétel Hivatal'!D67</f>
        <v>0</v>
      </c>
      <c r="E67" s="92">
        <f>'[1]bevétel önkormányzat'!E67+'[1]bevétel Egészségház'!E67+'[1]bevétel TGK'!E67+'[1]bevétel Művelődési Ház'!E67+'[1]bevétel Hivatal'!E67</f>
        <v>0</v>
      </c>
      <c r="F67" s="92">
        <f>'[1]bevétel önkormányzat'!F67+'[1]bevétel Egészségház'!F67+'[1]bevétel TGK'!F67+'[1]bevétel Művelődési Ház'!F67+'[1]bevétel Hivatal'!F67</f>
        <v>384823029</v>
      </c>
    </row>
    <row r="68" spans="1:6" ht="15.75">
      <c r="A68" s="144" t="s">
        <v>422</v>
      </c>
      <c r="B68" s="30" t="s">
        <v>241</v>
      </c>
      <c r="C68" s="92">
        <f>'[1]bevétel önkormányzat'!C68+'[1]bevétel Egészségház'!C68+'[1]bevétel TGK'!C68+'[1]bevétel Művelődési Ház'!C68+'[1]bevétel Hivatal'!C68</f>
        <v>815565217</v>
      </c>
      <c r="D68" s="92">
        <f>'[1]bevétel önkormányzat'!D68+'[1]bevétel Egészségház'!D68+'[1]bevétel TGK'!D68+'[1]bevétel Művelődési Ház'!D68+'[1]bevétel Hivatal'!D68</f>
        <v>37724019</v>
      </c>
      <c r="E68" s="92">
        <f>'[1]bevétel önkormányzat'!E68+'[1]bevétel Egészségház'!E68+'[1]bevétel TGK'!E68+'[1]bevétel Művelődési Ház'!E68+'[1]bevétel Hivatal'!E68</f>
        <v>0</v>
      </c>
      <c r="F68" s="92">
        <f>'[1]bevétel önkormányzat'!F68+'[1]bevétel Egészségház'!F68+'[1]bevétel TGK'!F68+'[1]bevétel Művelődési Ház'!F68+'[1]bevétel Hivatal'!F68</f>
        <v>853289236</v>
      </c>
    </row>
    <row r="69" spans="1:6" ht="15.75">
      <c r="A69" s="148" t="s">
        <v>564</v>
      </c>
      <c r="B69" s="47"/>
      <c r="C69" s="92">
        <f>'[1]bevétel önkormányzat'!C69+'[1]bevétel Egészségház'!C69+'[1]bevétel TGK'!C69+'[1]bevétel Művelődési Ház'!C69+'[1]bevétel Hivatal'!C69</f>
        <v>-200539638</v>
      </c>
      <c r="D69" s="92">
        <f>'[1]bevétel önkormányzat'!D69+'[1]bevétel Egészségház'!D69+'[1]bevétel TGK'!D69+'[1]bevétel Művelődési Ház'!D69+'[1]bevétel Hivatal'!D69</f>
        <v>-30713798</v>
      </c>
      <c r="E69" s="92">
        <f>'[1]bevétel önkormányzat'!E69+'[1]bevétel Egészségház'!E69+'[1]bevétel TGK'!E69+'[1]bevétel Művelődési Ház'!E69+'[1]bevétel Hivatal'!E69</f>
        <v>0</v>
      </c>
      <c r="F69" s="92">
        <f>'[1]bevétel önkormányzat'!F69+'[1]bevétel Egészségház'!F69+'[1]bevétel TGK'!F69+'[1]bevétel Művelődési Ház'!F69+'[1]bevétel Hivatal'!F69</f>
        <v>-231253436</v>
      </c>
    </row>
    <row r="70" spans="1:6" ht="15.75">
      <c r="A70" s="148" t="s">
        <v>565</v>
      </c>
      <c r="B70" s="47"/>
      <c r="C70" s="92">
        <f>'[1]bevétel önkormányzat'!C70+'[1]bevétel Egészségház'!C70+'[1]bevétel TGK'!C70+'[1]bevétel Művelődési Ház'!C70+'[1]bevétel Hivatal'!C70</f>
        <v>113113763</v>
      </c>
      <c r="D70" s="92">
        <f>'[1]bevétel önkormányzat'!D70+'[1]bevétel Egészségház'!D70+'[1]bevétel TGK'!D70+'[1]bevétel Művelődési Ház'!D70+'[1]bevétel Hivatal'!D70</f>
        <v>-2000000</v>
      </c>
      <c r="E70" s="92">
        <f>'[1]bevétel önkormányzat'!E70+'[1]bevétel Egészségház'!E70+'[1]bevétel TGK'!E70+'[1]bevétel Művelődési Ház'!E70+'[1]bevétel Hivatal'!E70</f>
        <v>0</v>
      </c>
      <c r="F70" s="92">
        <f>'[1]bevétel önkormányzat'!F70+'[1]bevétel Egészségház'!F70+'[1]bevétel TGK'!F70+'[1]bevétel Művelődési Ház'!F70+'[1]bevétel Hivatal'!F70</f>
        <v>111113763</v>
      </c>
    </row>
    <row r="71" spans="1:6">
      <c r="A71" s="137" t="s">
        <v>404</v>
      </c>
      <c r="B71" s="5" t="s">
        <v>242</v>
      </c>
      <c r="C71" s="92">
        <f>'[1]bevétel önkormányzat'!C71+'[1]bevétel Egészségház'!C71+'[1]bevétel TGK'!C71+'[1]bevétel Művelődési Ház'!C71+'[1]bevétel Hivatal'!C71</f>
        <v>0</v>
      </c>
      <c r="D71" s="92">
        <f>'[1]bevétel önkormányzat'!D71+'[1]bevétel Egészségház'!D71+'[1]bevétel TGK'!D71+'[1]bevétel Művelődési Ház'!D71+'[1]bevétel Hivatal'!D71</f>
        <v>0</v>
      </c>
      <c r="E71" s="92">
        <f>'[1]bevétel önkormányzat'!E71+'[1]bevétel Egészségház'!E71+'[1]bevétel TGK'!E71+'[1]bevétel Művelődési Ház'!E71+'[1]bevétel Hivatal'!E71</f>
        <v>0</v>
      </c>
      <c r="F71" s="92">
        <f>'[1]bevétel önkormányzat'!F71+'[1]bevétel Egészségház'!F71+'[1]bevétel TGK'!F71+'[1]bevétel Művelődési Ház'!F71+'[1]bevétel Hivatal'!F71</f>
        <v>0</v>
      </c>
    </row>
    <row r="72" spans="1:6" ht="30">
      <c r="A72" s="137" t="s">
        <v>243</v>
      </c>
      <c r="B72" s="5" t="s">
        <v>244</v>
      </c>
      <c r="C72" s="92">
        <f>'[1]bevétel önkormányzat'!C72+'[1]bevétel Egészségház'!C72+'[1]bevétel TGK'!C72+'[1]bevétel Művelődési Ház'!C72+'[1]bevétel Hivatal'!C72</f>
        <v>0</v>
      </c>
      <c r="D72" s="92">
        <f>'[1]bevétel önkormányzat'!D72+'[1]bevétel Egészségház'!D72+'[1]bevétel TGK'!D72+'[1]bevétel Művelődési Ház'!D72+'[1]bevétel Hivatal'!D72</f>
        <v>0</v>
      </c>
      <c r="E72" s="92">
        <f>'[1]bevétel önkormányzat'!E72+'[1]bevétel Egészségház'!E72+'[1]bevétel TGK'!E72+'[1]bevétel Művelődési Ház'!E72+'[1]bevétel Hivatal'!E72</f>
        <v>0</v>
      </c>
      <c r="F72" s="92">
        <f>'[1]bevétel önkormányzat'!F72+'[1]bevétel Egészségház'!F72+'[1]bevétel TGK'!F72+'[1]bevétel Művelődési Ház'!F72+'[1]bevétel Hivatal'!F72</f>
        <v>0</v>
      </c>
    </row>
    <row r="73" spans="1:6">
      <c r="A73" s="137" t="s">
        <v>405</v>
      </c>
      <c r="B73" s="5" t="s">
        <v>245</v>
      </c>
      <c r="C73" s="92">
        <f>'[1]bevétel önkormányzat'!C73+'[1]bevétel Egészségház'!C73+'[1]bevétel TGK'!C73+'[1]bevétel Művelődési Ház'!C73+'[1]bevétel Hivatal'!C73</f>
        <v>0</v>
      </c>
      <c r="D73" s="92">
        <f>'[1]bevétel önkormányzat'!D73+'[1]bevétel Egészségház'!D73+'[1]bevétel TGK'!D73+'[1]bevétel Művelődési Ház'!D73+'[1]bevétel Hivatal'!D73</f>
        <v>0</v>
      </c>
      <c r="E73" s="92">
        <f>'[1]bevétel önkormányzat'!E73+'[1]bevétel Egészségház'!E73+'[1]bevétel TGK'!E73+'[1]bevétel Művelődési Ház'!E73+'[1]bevétel Hivatal'!E73</f>
        <v>0</v>
      </c>
      <c r="F73" s="92">
        <f>'[1]bevétel önkormányzat'!F73+'[1]bevétel Egészségház'!F73+'[1]bevétel TGK'!F73+'[1]bevétel Művelődési Ház'!F73+'[1]bevétel Hivatal'!F73</f>
        <v>0</v>
      </c>
    </row>
    <row r="74" spans="1:6">
      <c r="A74" s="143" t="s">
        <v>424</v>
      </c>
      <c r="B74" s="7" t="s">
        <v>246</v>
      </c>
      <c r="C74" s="92">
        <f>'[1]bevétel önkormányzat'!C74+'[1]bevétel Egészségház'!C74+'[1]bevétel TGK'!C74+'[1]bevétel Művelődési Ház'!C74+'[1]bevétel Hivatal'!C74</f>
        <v>0</v>
      </c>
      <c r="D74" s="92">
        <f>'[1]bevétel önkormányzat'!D74+'[1]bevétel Egészségház'!D74+'[1]bevétel TGK'!D74+'[1]bevétel Művelődési Ház'!D74+'[1]bevétel Hivatal'!D74</f>
        <v>0</v>
      </c>
      <c r="E74" s="92">
        <f>'[1]bevétel önkormányzat'!E74+'[1]bevétel Egészségház'!E74+'[1]bevétel TGK'!E74+'[1]bevétel Művelődési Ház'!E74+'[1]bevétel Hivatal'!E74</f>
        <v>0</v>
      </c>
      <c r="F74" s="92">
        <f>'[1]bevétel önkormányzat'!F74+'[1]bevétel Egészségház'!F74+'[1]bevétel TGK'!F74+'[1]bevétel Művelődési Ház'!F74+'[1]bevétel Hivatal'!F74</f>
        <v>0</v>
      </c>
    </row>
    <row r="75" spans="1:6">
      <c r="A75" s="137" t="s">
        <v>406</v>
      </c>
      <c r="B75" s="5" t="s">
        <v>247</v>
      </c>
      <c r="C75" s="92">
        <f>'[1]bevétel önkormányzat'!C75+'[1]bevétel Egészségház'!C75+'[1]bevétel TGK'!C75+'[1]bevétel Művelődési Ház'!C75+'[1]bevétel Hivatal'!C75</f>
        <v>0</v>
      </c>
      <c r="D75" s="92">
        <f>'[1]bevétel önkormányzat'!D75+'[1]bevétel Egészségház'!D75+'[1]bevétel TGK'!D75+'[1]bevétel Művelődési Ház'!D75+'[1]bevétel Hivatal'!D75</f>
        <v>0</v>
      </c>
      <c r="E75" s="92">
        <f>'[1]bevétel önkormányzat'!E75+'[1]bevétel Egészségház'!E75+'[1]bevétel TGK'!E75+'[1]bevétel Művelődési Ház'!E75+'[1]bevétel Hivatal'!E75</f>
        <v>0</v>
      </c>
      <c r="F75" s="92">
        <f>'[1]bevétel önkormányzat'!F75+'[1]bevétel Egészségház'!F75+'[1]bevétel TGK'!F75+'[1]bevétel Művelődési Ház'!F75+'[1]bevétel Hivatal'!F75</f>
        <v>0</v>
      </c>
    </row>
    <row r="76" spans="1:6">
      <c r="A76" s="137" t="s">
        <v>248</v>
      </c>
      <c r="B76" s="5" t="s">
        <v>249</v>
      </c>
      <c r="C76" s="92">
        <f>'[1]bevétel önkormányzat'!C76+'[1]bevétel Egészségház'!C76+'[1]bevétel TGK'!C76+'[1]bevétel Művelődési Ház'!C76+'[1]bevétel Hivatal'!C76</f>
        <v>0</v>
      </c>
      <c r="D76" s="92">
        <f>'[1]bevétel önkormányzat'!D76+'[1]bevétel Egészségház'!D76+'[1]bevétel TGK'!D76+'[1]bevétel Művelődési Ház'!D76+'[1]bevétel Hivatal'!D76</f>
        <v>0</v>
      </c>
      <c r="E76" s="92">
        <f>'[1]bevétel önkormányzat'!E76+'[1]bevétel Egészségház'!E76+'[1]bevétel TGK'!E76+'[1]bevétel Művelődési Ház'!E76+'[1]bevétel Hivatal'!E76</f>
        <v>0</v>
      </c>
      <c r="F76" s="92">
        <f>'[1]bevétel önkormányzat'!F76+'[1]bevétel Egészségház'!F76+'[1]bevétel TGK'!F76+'[1]bevétel Művelődési Ház'!F76+'[1]bevétel Hivatal'!F76</f>
        <v>0</v>
      </c>
    </row>
    <row r="77" spans="1:6">
      <c r="A77" s="137" t="s">
        <v>407</v>
      </c>
      <c r="B77" s="5" t="s">
        <v>250</v>
      </c>
      <c r="C77" s="92">
        <f>'[1]bevétel önkormányzat'!C77+'[1]bevétel Egészségház'!C77+'[1]bevétel TGK'!C77+'[1]bevétel Művelődési Ház'!C77+'[1]bevétel Hivatal'!C77</f>
        <v>0</v>
      </c>
      <c r="D77" s="92">
        <f>'[1]bevétel önkormányzat'!D77+'[1]bevétel Egészségház'!D77+'[1]bevétel TGK'!D77+'[1]bevétel Művelődési Ház'!D77+'[1]bevétel Hivatal'!D77</f>
        <v>0</v>
      </c>
      <c r="E77" s="92">
        <f>'[1]bevétel önkormányzat'!E77+'[1]bevétel Egészségház'!E77+'[1]bevétel TGK'!E77+'[1]bevétel Művelődési Ház'!E77+'[1]bevétel Hivatal'!E77</f>
        <v>0</v>
      </c>
      <c r="F77" s="92">
        <f>'[1]bevétel önkormányzat'!F77+'[1]bevétel Egészségház'!F77+'[1]bevétel TGK'!F77+'[1]bevétel Művelődési Ház'!F77+'[1]bevétel Hivatal'!F77</f>
        <v>0</v>
      </c>
    </row>
    <row r="78" spans="1:6">
      <c r="A78" s="137" t="s">
        <v>251</v>
      </c>
      <c r="B78" s="5" t="s">
        <v>252</v>
      </c>
      <c r="C78" s="92">
        <f>'[1]bevétel önkormányzat'!C78+'[1]bevétel Egészségház'!C78+'[1]bevétel TGK'!C78+'[1]bevétel Művelődési Ház'!C78+'[1]bevétel Hivatal'!C78</f>
        <v>0</v>
      </c>
      <c r="D78" s="92">
        <f>'[1]bevétel önkormányzat'!D78+'[1]bevétel Egészségház'!D78+'[1]bevétel TGK'!D78+'[1]bevétel Művelődési Ház'!D78+'[1]bevétel Hivatal'!D78</f>
        <v>0</v>
      </c>
      <c r="E78" s="92">
        <f>'[1]bevétel önkormányzat'!E78+'[1]bevétel Egészségház'!E78+'[1]bevétel TGK'!E78+'[1]bevétel Művelődési Ház'!E78+'[1]bevétel Hivatal'!E78</f>
        <v>0</v>
      </c>
      <c r="F78" s="92">
        <f>'[1]bevétel önkormányzat'!F78+'[1]bevétel Egészségház'!F78+'[1]bevétel TGK'!F78+'[1]bevétel Művelődési Ház'!F78+'[1]bevétel Hivatal'!F78</f>
        <v>0</v>
      </c>
    </row>
    <row r="79" spans="1:6">
      <c r="A79" s="143" t="s">
        <v>425</v>
      </c>
      <c r="B79" s="7" t="s">
        <v>253</v>
      </c>
      <c r="C79" s="92">
        <f>'[1]bevétel önkormányzat'!C79+'[1]bevétel Egészségház'!C79+'[1]bevétel TGK'!C79+'[1]bevétel Művelődési Ház'!C79+'[1]bevétel Hivatal'!C79</f>
        <v>0</v>
      </c>
      <c r="D79" s="92">
        <f>'[1]bevétel önkormányzat'!D79+'[1]bevétel Egészségház'!D79+'[1]bevétel TGK'!D79+'[1]bevétel Művelődési Ház'!D79+'[1]bevétel Hivatal'!D79</f>
        <v>0</v>
      </c>
      <c r="E79" s="92">
        <f>'[1]bevétel önkormányzat'!E79+'[1]bevétel Egészségház'!E79+'[1]bevétel TGK'!E79+'[1]bevétel Művelődési Ház'!E79+'[1]bevétel Hivatal'!E79</f>
        <v>0</v>
      </c>
      <c r="F79" s="92">
        <f>'[1]bevétel önkormányzat'!F79+'[1]bevétel Egészségház'!F79+'[1]bevétel TGK'!F79+'[1]bevétel Művelődési Ház'!F79+'[1]bevétel Hivatal'!F79</f>
        <v>0</v>
      </c>
    </row>
    <row r="80" spans="1:6" ht="30">
      <c r="A80" s="131" t="s">
        <v>562</v>
      </c>
      <c r="B80" s="5" t="s">
        <v>254</v>
      </c>
      <c r="C80" s="92">
        <f>'[1]bevétel önkormányzat'!C80+'[1]bevétel Egészségház'!C80+'[1]bevétel TGK'!C80+'[1]bevétel Művelődési Ház'!C80+'[1]bevétel Hivatal'!C80</f>
        <v>5951872</v>
      </c>
      <c r="D80" s="92">
        <f>'[1]bevétel önkormányzat'!D80+'[1]bevétel Egészségház'!D80+'[1]bevétel TGK'!D80+'[1]bevétel Művelődési Ház'!D80+'[1]bevétel Hivatal'!D80</f>
        <v>0</v>
      </c>
      <c r="E80" s="92">
        <f>'[1]bevétel önkormányzat'!E80+'[1]bevétel Egészségház'!E80+'[1]bevétel TGK'!E80+'[1]bevétel Művelődési Ház'!E80+'[1]bevétel Hivatal'!E80</f>
        <v>0</v>
      </c>
      <c r="F80" s="92">
        <f>'[1]bevétel önkormányzat'!F80+'[1]bevétel Egészségház'!F80+'[1]bevétel TGK'!F80+'[1]bevétel Művelődési Ház'!F80+'[1]bevétel Hivatal'!F80</f>
        <v>5951872</v>
      </c>
    </row>
    <row r="81" spans="1:6" ht="30">
      <c r="A81" s="131" t="s">
        <v>563</v>
      </c>
      <c r="B81" s="5" t="s">
        <v>254</v>
      </c>
      <c r="C81" s="92">
        <f>'[1]bevétel önkormányzat'!C81+'[1]bevétel Egészségház'!C81+'[1]bevétel TGK'!C81+'[1]bevétel Művelődési Ház'!C81+'[1]bevétel Hivatal'!C81</f>
        <v>124403390</v>
      </c>
      <c r="D81" s="92">
        <f>'[1]bevétel önkormányzat'!D81+'[1]bevétel Egészségház'!D81+'[1]bevétel TGK'!D81+'[1]bevétel Művelődési Ház'!D81+'[1]bevétel Hivatal'!D81</f>
        <v>0</v>
      </c>
      <c r="E81" s="92">
        <f>'[1]bevétel önkormányzat'!E81+'[1]bevétel Egészségház'!E81+'[1]bevétel TGK'!E81+'[1]bevétel Művelődési Ház'!E81+'[1]bevétel Hivatal'!E81</f>
        <v>0</v>
      </c>
      <c r="F81" s="92">
        <f>'[1]bevétel önkormányzat'!F81+'[1]bevétel Egészségház'!F81+'[1]bevétel TGK'!F81+'[1]bevétel Művelődési Ház'!F81+'[1]bevétel Hivatal'!F81</f>
        <v>124403390</v>
      </c>
    </row>
    <row r="82" spans="1:6">
      <c r="A82" s="131" t="s">
        <v>560</v>
      </c>
      <c r="B82" s="5" t="s">
        <v>255</v>
      </c>
      <c r="C82" s="92">
        <f>'[1]bevétel önkormányzat'!C82+'[1]bevétel Egészségház'!C82+'[1]bevétel TGK'!C82+'[1]bevétel Művelődési Ház'!C82+'[1]bevétel Hivatal'!C82</f>
        <v>0</v>
      </c>
      <c r="D82" s="92">
        <f>'[1]bevétel önkormányzat'!D82+'[1]bevétel Egészségház'!D82+'[1]bevétel TGK'!D82+'[1]bevétel Művelődési Ház'!D82+'[1]bevétel Hivatal'!D82</f>
        <v>0</v>
      </c>
      <c r="E82" s="92">
        <f>'[1]bevétel önkormányzat'!E82+'[1]bevétel Egészségház'!E82+'[1]bevétel TGK'!E82+'[1]bevétel Művelődési Ház'!E82+'[1]bevétel Hivatal'!E82</f>
        <v>0</v>
      </c>
      <c r="F82" s="92">
        <f>'[1]bevétel önkormányzat'!F82+'[1]bevétel Egészségház'!F82+'[1]bevétel TGK'!F82+'[1]bevétel Művelődési Ház'!F82+'[1]bevétel Hivatal'!F82</f>
        <v>0</v>
      </c>
    </row>
    <row r="83" spans="1:6" ht="30">
      <c r="A83" s="131" t="s">
        <v>561</v>
      </c>
      <c r="B83" s="5" t="s">
        <v>255</v>
      </c>
      <c r="C83" s="92">
        <f>'[1]bevétel önkormányzat'!C83+'[1]bevétel Egészségház'!C83+'[1]bevétel TGK'!C83+'[1]bevétel Művelődési Ház'!C83+'[1]bevétel Hivatal'!C83</f>
        <v>0</v>
      </c>
      <c r="D83" s="92">
        <f>'[1]bevétel önkormányzat'!D83+'[1]bevétel Egészségház'!D83+'[1]bevétel TGK'!D83+'[1]bevétel Művelődési Ház'!D83+'[1]bevétel Hivatal'!D83</f>
        <v>0</v>
      </c>
      <c r="E83" s="92">
        <f>'[1]bevétel önkormányzat'!E83+'[1]bevétel Egészségház'!E83+'[1]bevétel TGK'!E83+'[1]bevétel Művelődési Ház'!E83+'[1]bevétel Hivatal'!E83</f>
        <v>0</v>
      </c>
      <c r="F83" s="92">
        <f>'[1]bevétel önkormányzat'!F83+'[1]bevétel Egészségház'!F83+'[1]bevétel TGK'!F83+'[1]bevétel Művelődési Ház'!F83+'[1]bevétel Hivatal'!F83</f>
        <v>0</v>
      </c>
    </row>
    <row r="84" spans="1:6">
      <c r="A84" s="133" t="s">
        <v>426</v>
      </c>
      <c r="B84" s="7" t="s">
        <v>256</v>
      </c>
      <c r="C84" s="92">
        <f>'[1]bevétel önkormányzat'!C84+'[1]bevétel Egészségház'!C84+'[1]bevétel TGK'!C84+'[1]bevétel Művelődési Ház'!C84+'[1]bevétel Hivatal'!C84</f>
        <v>130355262</v>
      </c>
      <c r="D84" s="92">
        <f>'[1]bevétel önkormányzat'!D84+'[1]bevétel Egészségház'!D84+'[1]bevétel TGK'!D84+'[1]bevétel Művelődési Ház'!D84+'[1]bevétel Hivatal'!D84</f>
        <v>0</v>
      </c>
      <c r="E84" s="92">
        <f>'[1]bevétel önkormányzat'!E84+'[1]bevétel Egészségház'!E84+'[1]bevétel TGK'!E84+'[1]bevétel Művelődési Ház'!E84+'[1]bevétel Hivatal'!E84</f>
        <v>0</v>
      </c>
      <c r="F84" s="92">
        <f>'[1]bevétel önkormányzat'!F84+'[1]bevétel Egészségház'!F84+'[1]bevétel TGK'!F84+'[1]bevétel Művelődési Ház'!F84+'[1]bevétel Hivatal'!F84</f>
        <v>130355262</v>
      </c>
    </row>
    <row r="85" spans="1:6">
      <c r="A85" s="137" t="s">
        <v>257</v>
      </c>
      <c r="B85" s="5" t="s">
        <v>258</v>
      </c>
      <c r="C85" s="92">
        <f>'[1]bevétel önkormányzat'!C85+'[1]bevétel Egészségház'!C85+'[1]bevétel TGK'!C85+'[1]bevétel Művelődési Ház'!C85+'[1]bevétel Hivatal'!C85</f>
        <v>0</v>
      </c>
      <c r="D85" s="92">
        <f>'[1]bevétel önkormányzat'!D85+'[1]bevétel Egészségház'!D85+'[1]bevétel TGK'!D85+'[1]bevétel Művelődési Ház'!D85+'[1]bevétel Hivatal'!D85</f>
        <v>0</v>
      </c>
      <c r="E85" s="92">
        <f>'[1]bevétel önkormányzat'!E85+'[1]bevétel Egészségház'!E85+'[1]bevétel TGK'!E85+'[1]bevétel Művelődési Ház'!E85+'[1]bevétel Hivatal'!E85</f>
        <v>0</v>
      </c>
      <c r="F85" s="92">
        <f>'[1]bevétel önkormányzat'!F85+'[1]bevétel Egészségház'!F85+'[1]bevétel TGK'!F85+'[1]bevétel Művelődési Ház'!F85+'[1]bevétel Hivatal'!F85</f>
        <v>0</v>
      </c>
    </row>
    <row r="86" spans="1:6">
      <c r="A86" s="137" t="s">
        <v>259</v>
      </c>
      <c r="B86" s="5" t="s">
        <v>260</v>
      </c>
      <c r="C86" s="92">
        <f>'[1]bevétel önkormányzat'!C86+'[1]bevétel Egészségház'!C86+'[1]bevétel TGK'!C86+'[1]bevétel Művelődési Ház'!C86+'[1]bevétel Hivatal'!C86</f>
        <v>0</v>
      </c>
      <c r="D86" s="92">
        <f>'[1]bevétel önkormányzat'!D86+'[1]bevétel Egészségház'!D86+'[1]bevétel TGK'!D86+'[1]bevétel Művelődési Ház'!D86+'[1]bevétel Hivatal'!D86</f>
        <v>0</v>
      </c>
      <c r="E86" s="92">
        <f>'[1]bevétel önkormányzat'!E86+'[1]bevétel Egészségház'!E86+'[1]bevétel TGK'!E86+'[1]bevétel Művelődési Ház'!E86+'[1]bevétel Hivatal'!E86</f>
        <v>0</v>
      </c>
      <c r="F86" s="92">
        <f>'[1]bevétel önkormányzat'!F86+'[1]bevétel Egészségház'!F86+'[1]bevétel TGK'!F86+'[1]bevétel Művelődési Ház'!F86+'[1]bevétel Hivatal'!F86</f>
        <v>0</v>
      </c>
    </row>
    <row r="87" spans="1:6">
      <c r="A87" s="137" t="s">
        <v>261</v>
      </c>
      <c r="B87" s="5" t="s">
        <v>262</v>
      </c>
      <c r="C87" s="92">
        <f>'[1]bevétel önkormányzat'!C87+'[1]bevétel Egészségház'!C87+'[1]bevétel TGK'!C87+'[1]bevétel Művelődési Ház'!C87+'[1]bevétel Hivatal'!C87</f>
        <v>142682885</v>
      </c>
      <c r="D87" s="92">
        <f>'[1]bevétel önkormányzat'!D87+'[1]bevétel Egészségház'!D87+'[1]bevétel TGK'!D87+'[1]bevétel Művelődési Ház'!D87+'[1]bevétel Hivatal'!D87</f>
        <v>13664734</v>
      </c>
      <c r="E87" s="92">
        <f>'[1]bevétel önkormányzat'!E87+'[1]bevétel Egészségház'!E87+'[1]bevétel TGK'!E87+'[1]bevétel Művelődési Ház'!E87+'[1]bevétel Hivatal'!E87</f>
        <v>0</v>
      </c>
      <c r="F87" s="92">
        <f>'[1]bevétel önkormányzat'!F87+'[1]bevétel Egészségház'!F87+'[1]bevétel TGK'!F87+'[1]bevétel Művelődési Ház'!F87+'[1]bevétel Hivatal'!F87</f>
        <v>156347619</v>
      </c>
    </row>
    <row r="88" spans="1:6">
      <c r="A88" s="137" t="s">
        <v>263</v>
      </c>
      <c r="B88" s="5" t="s">
        <v>264</v>
      </c>
      <c r="C88" s="92">
        <f>'[1]bevétel önkormányzat'!C88+'[1]bevétel Egészségház'!C88+'[1]bevétel TGK'!C88+'[1]bevétel Művelődési Ház'!C88+'[1]bevétel Hivatal'!C88</f>
        <v>0</v>
      </c>
      <c r="D88" s="92">
        <f>'[1]bevétel önkormányzat'!D88+'[1]bevétel Egészségház'!D88+'[1]bevétel TGK'!D88+'[1]bevétel Művelődési Ház'!D88+'[1]bevétel Hivatal'!D88</f>
        <v>0</v>
      </c>
      <c r="E88" s="92">
        <f>'[1]bevétel önkormányzat'!E88+'[1]bevétel Egészségház'!E88+'[1]bevétel TGK'!E88+'[1]bevétel Művelődési Ház'!E88+'[1]bevétel Hivatal'!E88</f>
        <v>0</v>
      </c>
      <c r="F88" s="92">
        <f>'[1]bevétel önkormányzat'!F88+'[1]bevétel Egészségház'!F88+'[1]bevétel TGK'!F88+'[1]bevétel Művelődési Ház'!F88+'[1]bevétel Hivatal'!F88</f>
        <v>0</v>
      </c>
    </row>
    <row r="89" spans="1:6">
      <c r="A89" s="137" t="s">
        <v>408</v>
      </c>
      <c r="B89" s="5" t="s">
        <v>265</v>
      </c>
      <c r="C89" s="92">
        <f>'[1]bevétel önkormányzat'!C89+'[1]bevétel Egészségház'!C89+'[1]bevétel TGK'!C89+'[1]bevétel Művelődési Ház'!C89+'[1]bevétel Hivatal'!C89</f>
        <v>0</v>
      </c>
      <c r="D89" s="92">
        <f>'[1]bevétel önkormányzat'!D89+'[1]bevétel Egészségház'!D89+'[1]bevétel TGK'!D89+'[1]bevétel Művelődési Ház'!D89+'[1]bevétel Hivatal'!D89</f>
        <v>0</v>
      </c>
      <c r="E89" s="92">
        <f>'[1]bevétel önkormányzat'!E89+'[1]bevétel Egészségház'!E89+'[1]bevétel TGK'!E89+'[1]bevétel Művelődési Ház'!E89+'[1]bevétel Hivatal'!E89</f>
        <v>0</v>
      </c>
      <c r="F89" s="92">
        <f>'[1]bevétel önkormányzat'!F89+'[1]bevétel Egészségház'!F89+'[1]bevétel TGK'!F89+'[1]bevétel Művelődési Ház'!F89+'[1]bevétel Hivatal'!F89</f>
        <v>0</v>
      </c>
    </row>
    <row r="90" spans="1:6">
      <c r="A90" s="143" t="s">
        <v>427</v>
      </c>
      <c r="B90" s="7" t="s">
        <v>267</v>
      </c>
      <c r="C90" s="92">
        <f>'[1]bevétel önkormányzat'!C90+'[1]bevétel Egészségház'!C90+'[1]bevétel TGK'!C90+'[1]bevétel Művelődési Ház'!C90+'[1]bevétel Hivatal'!C90</f>
        <v>273038147</v>
      </c>
      <c r="D90" s="92">
        <f>'[1]bevétel önkormányzat'!D90+'[1]bevétel Egészségház'!D90+'[1]bevétel TGK'!D90+'[1]bevétel Művelődési Ház'!D90+'[1]bevétel Hivatal'!D90</f>
        <v>13664734</v>
      </c>
      <c r="E90" s="92">
        <f>'[1]bevétel önkormányzat'!E90+'[1]bevétel Egészségház'!E90+'[1]bevétel TGK'!E90+'[1]bevétel Művelődési Ház'!E90+'[1]bevétel Hivatal'!E90</f>
        <v>0</v>
      </c>
      <c r="F90" s="92">
        <f>'[1]bevétel önkormányzat'!F90+'[1]bevétel Egészségház'!F90+'[1]bevétel TGK'!F90+'[1]bevétel Művelődési Ház'!F90+'[1]bevétel Hivatal'!F90</f>
        <v>286702881</v>
      </c>
    </row>
    <row r="91" spans="1:6">
      <c r="A91" s="137" t="s">
        <v>268</v>
      </c>
      <c r="B91" s="5" t="s">
        <v>269</v>
      </c>
      <c r="C91" s="92">
        <f>'[1]bevétel önkormányzat'!C91+'[1]bevétel Egészségház'!C91+'[1]bevétel TGK'!C91+'[1]bevétel Művelődési Ház'!C91+'[1]bevétel Hivatal'!C91</f>
        <v>0</v>
      </c>
      <c r="D91" s="92">
        <f>'[1]bevétel önkormányzat'!D91+'[1]bevétel Egészségház'!D91+'[1]bevétel TGK'!D91+'[1]bevétel Művelődési Ház'!D91+'[1]bevétel Hivatal'!D91</f>
        <v>0</v>
      </c>
      <c r="E91" s="92">
        <f>'[1]bevétel önkormányzat'!E91+'[1]bevétel Egészségház'!E91+'[1]bevétel TGK'!E91+'[1]bevétel Művelődési Ház'!E91+'[1]bevétel Hivatal'!E91</f>
        <v>0</v>
      </c>
      <c r="F91" s="92">
        <f>'[1]bevétel önkormányzat'!F91+'[1]bevétel Egészségház'!F91+'[1]bevétel TGK'!F91+'[1]bevétel Művelődési Ház'!F91+'[1]bevétel Hivatal'!F91</f>
        <v>0</v>
      </c>
    </row>
    <row r="92" spans="1:6">
      <c r="A92" s="137" t="s">
        <v>270</v>
      </c>
      <c r="B92" s="5" t="s">
        <v>271</v>
      </c>
      <c r="C92" s="92">
        <f>'[1]bevétel önkormányzat'!C92+'[1]bevétel Egészségház'!C92+'[1]bevétel TGK'!C92+'[1]bevétel Művelődési Ház'!C92+'[1]bevétel Hivatal'!C92</f>
        <v>0</v>
      </c>
      <c r="D92" s="92">
        <f>'[1]bevétel önkormányzat'!D92+'[1]bevétel Egészségház'!D92+'[1]bevétel TGK'!D92+'[1]bevétel Művelődési Ház'!D92+'[1]bevétel Hivatal'!D92</f>
        <v>0</v>
      </c>
      <c r="E92" s="92">
        <f>'[1]bevétel önkormányzat'!E92+'[1]bevétel Egészségház'!E92+'[1]bevétel TGK'!E92+'[1]bevétel Művelődési Ház'!E92+'[1]bevétel Hivatal'!E92</f>
        <v>0</v>
      </c>
      <c r="F92" s="92">
        <f>'[1]bevétel önkormányzat'!F92+'[1]bevétel Egészségház'!F92+'[1]bevétel TGK'!F92+'[1]bevétel Művelődési Ház'!F92+'[1]bevétel Hivatal'!F92</f>
        <v>0</v>
      </c>
    </row>
    <row r="93" spans="1:6">
      <c r="A93" s="137" t="s">
        <v>272</v>
      </c>
      <c r="B93" s="5" t="s">
        <v>273</v>
      </c>
      <c r="C93" s="92">
        <f>'[1]bevétel önkormányzat'!C93+'[1]bevétel Egészségház'!C93+'[1]bevétel TGK'!C93+'[1]bevétel Művelődési Ház'!C93+'[1]bevétel Hivatal'!C93</f>
        <v>0</v>
      </c>
      <c r="D93" s="92">
        <f>'[1]bevétel önkormányzat'!D93+'[1]bevétel Egészségház'!D93+'[1]bevétel TGK'!D93+'[1]bevétel Művelődési Ház'!D93+'[1]bevétel Hivatal'!D93</f>
        <v>0</v>
      </c>
      <c r="E93" s="92">
        <f>'[1]bevétel önkormányzat'!E93+'[1]bevétel Egészségház'!E93+'[1]bevétel TGK'!E93+'[1]bevétel Művelődési Ház'!E93+'[1]bevétel Hivatal'!E93</f>
        <v>0</v>
      </c>
      <c r="F93" s="92">
        <f>'[1]bevétel önkormányzat'!F93+'[1]bevétel Egészségház'!F93+'[1]bevétel TGK'!F93+'[1]bevétel Művelődési Ház'!F93+'[1]bevétel Hivatal'!F93</f>
        <v>0</v>
      </c>
    </row>
    <row r="94" spans="1:6">
      <c r="A94" s="137" t="s">
        <v>409</v>
      </c>
      <c r="B94" s="5" t="s">
        <v>274</v>
      </c>
      <c r="C94" s="92">
        <f>'[1]bevétel önkormányzat'!C94+'[1]bevétel Egészségház'!C94+'[1]bevétel TGK'!C94+'[1]bevétel Művelődési Ház'!C94+'[1]bevétel Hivatal'!C94</f>
        <v>0</v>
      </c>
      <c r="D94" s="92">
        <f>'[1]bevétel önkormányzat'!D94+'[1]bevétel Egészségház'!D94+'[1]bevétel TGK'!D94+'[1]bevétel Művelődési Ház'!D94+'[1]bevétel Hivatal'!D94</f>
        <v>0</v>
      </c>
      <c r="E94" s="92">
        <f>'[1]bevétel önkormányzat'!E94+'[1]bevétel Egészségház'!E94+'[1]bevétel TGK'!E94+'[1]bevétel Művelődési Ház'!E94+'[1]bevétel Hivatal'!E94</f>
        <v>0</v>
      </c>
      <c r="F94" s="92">
        <f>'[1]bevétel önkormányzat'!F94+'[1]bevétel Egészségház'!F94+'[1]bevétel TGK'!F94+'[1]bevétel Művelődési Ház'!F94+'[1]bevétel Hivatal'!F94</f>
        <v>0</v>
      </c>
    </row>
    <row r="95" spans="1:6">
      <c r="A95" s="143" t="s">
        <v>428</v>
      </c>
      <c r="B95" s="7" t="s">
        <v>275</v>
      </c>
      <c r="C95" s="92">
        <f>'[1]bevétel önkormányzat'!C95+'[1]bevétel Egészségház'!C95+'[1]bevétel TGK'!C95+'[1]bevétel Művelődési Ház'!C95+'[1]bevétel Hivatal'!C95</f>
        <v>0</v>
      </c>
      <c r="D95" s="92">
        <f>'[1]bevétel önkormányzat'!D95+'[1]bevétel Egészségház'!D95+'[1]bevétel TGK'!D95+'[1]bevétel Művelődési Ház'!D95+'[1]bevétel Hivatal'!D95</f>
        <v>0</v>
      </c>
      <c r="E95" s="92">
        <f>'[1]bevétel önkormányzat'!E95+'[1]bevétel Egészségház'!E95+'[1]bevétel TGK'!E95+'[1]bevétel Művelődési Ház'!E95+'[1]bevétel Hivatal'!E95</f>
        <v>0</v>
      </c>
      <c r="F95" s="92">
        <f>'[1]bevétel önkormányzat'!F95+'[1]bevétel Egészségház'!F95+'[1]bevétel TGK'!F95+'[1]bevétel Művelődési Ház'!F95+'[1]bevétel Hivatal'!F95</f>
        <v>0</v>
      </c>
    </row>
    <row r="96" spans="1:6">
      <c r="A96" s="143" t="s">
        <v>276</v>
      </c>
      <c r="B96" s="7" t="s">
        <v>277</v>
      </c>
      <c r="C96" s="92">
        <f>'[1]bevétel önkormányzat'!C96+'[1]bevétel Egészségház'!C96+'[1]bevétel TGK'!C96+'[1]bevétel Művelődési Ház'!C96+'[1]bevétel Hivatal'!C96</f>
        <v>0</v>
      </c>
      <c r="D96" s="92">
        <f>'[1]bevétel önkormányzat'!D96+'[1]bevétel Egészségház'!D96+'[1]bevétel TGK'!D96+'[1]bevétel Művelődési Ház'!D96+'[1]bevétel Hivatal'!D96</f>
        <v>0</v>
      </c>
      <c r="E96" s="92">
        <f>'[1]bevétel önkormányzat'!E96+'[1]bevétel Egészségház'!E96+'[1]bevétel TGK'!E96+'[1]bevétel Művelődési Ház'!E96+'[1]bevétel Hivatal'!E96</f>
        <v>0</v>
      </c>
      <c r="F96" s="92">
        <f>'[1]bevétel önkormányzat'!F96+'[1]bevétel Egészségház'!F96+'[1]bevétel TGK'!F96+'[1]bevétel Művelődési Ház'!F96+'[1]bevétel Hivatal'!F96</f>
        <v>0</v>
      </c>
    </row>
    <row r="97" spans="1:6" ht="15.75">
      <c r="A97" s="144" t="s">
        <v>429</v>
      </c>
      <c r="B97" s="34" t="s">
        <v>278</v>
      </c>
      <c r="C97" s="92">
        <f>'[1]bevétel önkormányzat'!C97+'[1]bevétel Egészségház'!C97+'[1]bevétel TGK'!C97+'[1]bevétel Művelődési Ház'!C97+'[1]bevétel Hivatal'!C97</f>
        <v>273038147</v>
      </c>
      <c r="D97" s="92">
        <f>'[1]bevétel önkormányzat'!D97+'[1]bevétel Egészségház'!D97+'[1]bevétel TGK'!D97+'[1]bevétel Művelődési Ház'!D97+'[1]bevétel Hivatal'!D97</f>
        <v>13664734</v>
      </c>
      <c r="E97" s="92">
        <f>'[1]bevétel önkormányzat'!E97+'[1]bevétel Egészségház'!E97+'[1]bevétel TGK'!E97+'[1]bevétel Művelődési Ház'!E97+'[1]bevétel Hivatal'!E97</f>
        <v>0</v>
      </c>
      <c r="F97" s="92">
        <f>'[1]bevétel önkormányzat'!F97+'[1]bevétel Egészségház'!F97+'[1]bevétel TGK'!F97+'[1]bevétel Művelődési Ház'!F97+'[1]bevétel Hivatal'!F97</f>
        <v>286702881</v>
      </c>
    </row>
    <row r="98" spans="1:6" ht="15.75">
      <c r="A98" s="149" t="s">
        <v>411</v>
      </c>
      <c r="B98" s="71"/>
      <c r="C98" s="92">
        <f>'[1]bevétel önkormányzat'!C98+'[1]bevétel Egészségház'!C98+'[1]bevétel TGK'!C98+'[1]bevétel Művelődési Ház'!C98+'[1]bevétel Hivatal'!C98</f>
        <v>1088603364</v>
      </c>
      <c r="D98" s="92">
        <f>'[1]bevétel önkormányzat'!D98+'[1]bevétel Egészségház'!D98+'[1]bevétel TGK'!D98+'[1]bevétel Művelődési Ház'!D98+'[1]bevétel Hivatal'!D98</f>
        <v>51388753</v>
      </c>
      <c r="E98" s="92">
        <f>'[1]bevétel önkormányzat'!E98+'[1]bevétel Egészségház'!E98+'[1]bevétel TGK'!E98+'[1]bevétel Művelődési Ház'!E98+'[1]bevétel Hivatal'!E98</f>
        <v>0</v>
      </c>
      <c r="F98" s="92">
        <f>'[1]bevétel önkormányzat'!F98+'[1]bevétel Egészségház'!F98+'[1]bevétel TGK'!F98+'[1]bevétel Művelődési Ház'!F98+'[1]bevétel Hivatal'!F98</f>
        <v>1139992117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G36"/>
  <sheetViews>
    <sheetView view="pageBreakPreview" zoomScale="60" workbookViewId="0">
      <selection activeCell="B6" sqref="B6"/>
    </sheetView>
  </sheetViews>
  <sheetFormatPr defaultRowHeight="15"/>
  <cols>
    <col min="1" max="1" width="86.28515625" customWidth="1"/>
    <col min="2" max="7" width="15.5703125" customWidth="1"/>
  </cols>
  <sheetData>
    <row r="1" spans="1:7" ht="15.75">
      <c r="A1" s="174" t="s">
        <v>706</v>
      </c>
      <c r="B1" s="174"/>
      <c r="C1" s="174"/>
      <c r="D1" s="174"/>
      <c r="E1" s="174"/>
      <c r="F1" s="174"/>
      <c r="G1" s="174"/>
    </row>
    <row r="2" spans="1:7" ht="15.75">
      <c r="A2" s="80"/>
    </row>
    <row r="3" spans="1:7" ht="25.5" customHeight="1">
      <c r="A3" s="170" t="s">
        <v>679</v>
      </c>
      <c r="B3" s="170"/>
      <c r="C3" s="170"/>
      <c r="D3" s="170"/>
      <c r="E3" s="170"/>
      <c r="F3" s="170"/>
      <c r="G3" s="170"/>
    </row>
    <row r="4" spans="1:7" ht="23.25" customHeight="1">
      <c r="A4" s="169" t="s">
        <v>509</v>
      </c>
      <c r="B4" s="169"/>
      <c r="C4" s="169"/>
      <c r="D4" s="169"/>
      <c r="E4" s="169"/>
      <c r="F4" s="169"/>
      <c r="G4" s="169"/>
    </row>
    <row r="5" spans="1:7">
      <c r="A5" s="1"/>
    </row>
    <row r="6" spans="1:7">
      <c r="A6" s="1"/>
    </row>
    <row r="7" spans="1:7" ht="102" customHeight="1">
      <c r="A7" s="44" t="s">
        <v>508</v>
      </c>
      <c r="B7" s="154" t="s">
        <v>559</v>
      </c>
      <c r="C7" s="154" t="s">
        <v>480</v>
      </c>
      <c r="D7" s="154" t="s">
        <v>481</v>
      </c>
      <c r="E7" s="154" t="s">
        <v>482</v>
      </c>
      <c r="F7" s="154" t="s">
        <v>483</v>
      </c>
      <c r="G7" s="155" t="s">
        <v>598</v>
      </c>
    </row>
    <row r="8" spans="1:7" ht="15" customHeight="1">
      <c r="A8" s="45" t="s">
        <v>457</v>
      </c>
      <c r="B8" s="46"/>
      <c r="C8" s="46"/>
      <c r="D8" s="46"/>
      <c r="E8" s="46"/>
      <c r="F8" s="46">
        <v>2</v>
      </c>
      <c r="G8" s="46">
        <f>SUM(B8:F8)</f>
        <v>2</v>
      </c>
    </row>
    <row r="9" spans="1:7" ht="15" customHeight="1">
      <c r="A9" s="45" t="s">
        <v>458</v>
      </c>
      <c r="B9" s="46"/>
      <c r="C9" s="46"/>
      <c r="D9" s="46"/>
      <c r="E9" s="46"/>
      <c r="F9" s="46">
        <v>13</v>
      </c>
      <c r="G9" s="46">
        <f t="shared" ref="G9:G34" si="0">SUM(B9:F9)</f>
        <v>13</v>
      </c>
    </row>
    <row r="10" spans="1:7" ht="15" customHeight="1">
      <c r="A10" s="45" t="s">
        <v>459</v>
      </c>
      <c r="B10" s="46"/>
      <c r="C10" s="46"/>
      <c r="D10" s="46"/>
      <c r="E10" s="46"/>
      <c r="F10" s="46">
        <v>6</v>
      </c>
      <c r="G10" s="46">
        <f t="shared" si="0"/>
        <v>6</v>
      </c>
    </row>
    <row r="11" spans="1:7" ht="15" customHeight="1">
      <c r="A11" s="45" t="s">
        <v>460</v>
      </c>
      <c r="B11" s="46"/>
      <c r="C11" s="46"/>
      <c r="D11" s="46"/>
      <c r="E11" s="46"/>
      <c r="F11" s="46"/>
      <c r="G11" s="46">
        <f t="shared" si="0"/>
        <v>0</v>
      </c>
    </row>
    <row r="12" spans="1:7" ht="15" customHeight="1">
      <c r="A12" s="44" t="s">
        <v>503</v>
      </c>
      <c r="B12" s="46">
        <f>SUM(B8:B11)</f>
        <v>0</v>
      </c>
      <c r="C12" s="46">
        <f>SUM(C8:C11)</f>
        <v>0</v>
      </c>
      <c r="D12" s="46">
        <f>SUM(D8:D11)</f>
        <v>0</v>
      </c>
      <c r="E12" s="46">
        <f>SUM(E8:E11)</f>
        <v>0</v>
      </c>
      <c r="F12" s="46">
        <f>SUM(F8:F11)</f>
        <v>21</v>
      </c>
      <c r="G12" s="46">
        <f t="shared" si="0"/>
        <v>21</v>
      </c>
    </row>
    <row r="13" spans="1:7" ht="15" customHeight="1">
      <c r="A13" s="45" t="s">
        <v>461</v>
      </c>
      <c r="B13" s="46"/>
      <c r="C13" s="46"/>
      <c r="D13" s="46"/>
      <c r="E13" s="46"/>
      <c r="F13" s="46"/>
      <c r="G13" s="46">
        <f t="shared" si="0"/>
        <v>0</v>
      </c>
    </row>
    <row r="14" spans="1:7" ht="15" customHeight="1">
      <c r="A14" s="45" t="s">
        <v>462</v>
      </c>
      <c r="B14" s="46"/>
      <c r="C14" s="46"/>
      <c r="D14" s="46"/>
      <c r="E14" s="46"/>
      <c r="F14" s="46"/>
      <c r="G14" s="46">
        <f t="shared" si="0"/>
        <v>0</v>
      </c>
    </row>
    <row r="15" spans="1:7" ht="15" customHeight="1">
      <c r="A15" s="45" t="s">
        <v>463</v>
      </c>
      <c r="B15" s="46"/>
      <c r="C15" s="46"/>
      <c r="D15" s="46"/>
      <c r="E15" s="46"/>
      <c r="F15" s="46"/>
      <c r="G15" s="46">
        <f t="shared" si="0"/>
        <v>0</v>
      </c>
    </row>
    <row r="16" spans="1:7" ht="15" customHeight="1">
      <c r="A16" s="45" t="s">
        <v>464</v>
      </c>
      <c r="B16" s="46">
        <v>1</v>
      </c>
      <c r="C16" s="46">
        <v>1</v>
      </c>
      <c r="D16" s="46">
        <v>3</v>
      </c>
      <c r="E16" s="46"/>
      <c r="F16" s="46"/>
      <c r="G16" s="46">
        <f t="shared" si="0"/>
        <v>5</v>
      </c>
    </row>
    <row r="17" spans="1:7" ht="15" customHeight="1">
      <c r="A17" s="45" t="s">
        <v>465</v>
      </c>
      <c r="B17" s="46">
        <v>1</v>
      </c>
      <c r="C17" s="46">
        <v>1</v>
      </c>
      <c r="D17" s="46">
        <v>13</v>
      </c>
      <c r="E17" s="46">
        <v>1</v>
      </c>
      <c r="F17" s="46"/>
      <c r="G17" s="46">
        <f t="shared" si="0"/>
        <v>16</v>
      </c>
    </row>
    <row r="18" spans="1:7" ht="15" customHeight="1">
      <c r="A18" s="45" t="s">
        <v>466</v>
      </c>
      <c r="B18" s="46"/>
      <c r="C18" s="46">
        <v>3</v>
      </c>
      <c r="D18" s="46">
        <v>4</v>
      </c>
      <c r="E18" s="46">
        <v>2</v>
      </c>
      <c r="F18" s="46"/>
      <c r="G18" s="46">
        <f t="shared" si="0"/>
        <v>9</v>
      </c>
    </row>
    <row r="19" spans="1:7" ht="15" customHeight="1">
      <c r="A19" s="45" t="s">
        <v>467</v>
      </c>
      <c r="B19" s="46"/>
      <c r="C19" s="46"/>
      <c r="D19" s="46"/>
      <c r="E19" s="46"/>
      <c r="F19" s="46"/>
      <c r="G19" s="46">
        <f t="shared" si="0"/>
        <v>0</v>
      </c>
    </row>
    <row r="20" spans="1:7" ht="15" customHeight="1">
      <c r="A20" s="44" t="s">
        <v>504</v>
      </c>
      <c r="B20" s="46">
        <f>SUM(B13:B19)</f>
        <v>2</v>
      </c>
      <c r="C20" s="46">
        <f>SUM(C13:C19)</f>
        <v>5</v>
      </c>
      <c r="D20" s="46">
        <f>SUM(D13:D19)</f>
        <v>20</v>
      </c>
      <c r="E20" s="46">
        <f>SUM(E13:E19)</f>
        <v>3</v>
      </c>
      <c r="F20" s="46">
        <f>SUM(F13:F19)</f>
        <v>0</v>
      </c>
      <c r="G20" s="46">
        <f t="shared" si="0"/>
        <v>30</v>
      </c>
    </row>
    <row r="21" spans="1:7" ht="15" customHeight="1">
      <c r="A21" s="45" t="s">
        <v>492</v>
      </c>
      <c r="B21" s="46">
        <v>10</v>
      </c>
      <c r="C21" s="46"/>
      <c r="D21" s="46"/>
      <c r="E21" s="46"/>
      <c r="F21" s="46"/>
      <c r="G21" s="46">
        <f t="shared" si="0"/>
        <v>10</v>
      </c>
    </row>
    <row r="22" spans="1:7" ht="15" customHeight="1">
      <c r="A22" s="45" t="s">
        <v>493</v>
      </c>
      <c r="B22" s="46"/>
      <c r="C22" s="46"/>
      <c r="D22" s="46"/>
      <c r="E22" s="46"/>
      <c r="F22" s="46"/>
      <c r="G22" s="46">
        <f t="shared" si="0"/>
        <v>0</v>
      </c>
    </row>
    <row r="23" spans="1:7" ht="15" customHeight="1">
      <c r="A23" s="45" t="s">
        <v>494</v>
      </c>
      <c r="B23" s="46">
        <v>16</v>
      </c>
      <c r="C23" s="46">
        <v>1</v>
      </c>
      <c r="D23" s="46">
        <v>3</v>
      </c>
      <c r="E23" s="46">
        <v>2</v>
      </c>
      <c r="F23" s="46">
        <v>2</v>
      </c>
      <c r="G23" s="46">
        <f t="shared" si="0"/>
        <v>24</v>
      </c>
    </row>
    <row r="24" spans="1:7" ht="15" customHeight="1">
      <c r="A24" s="44" t="s">
        <v>505</v>
      </c>
      <c r="B24" s="46">
        <f>SUM(B21:B23)</f>
        <v>26</v>
      </c>
      <c r="C24" s="46">
        <f>SUM(C21:C23)</f>
        <v>1</v>
      </c>
      <c r="D24" s="46">
        <f>SUM(D21:D23)</f>
        <v>3</v>
      </c>
      <c r="E24" s="46">
        <f>SUM(E21:E23)</f>
        <v>2</v>
      </c>
      <c r="F24" s="46">
        <f>SUM(F21:F23)</f>
        <v>2</v>
      </c>
      <c r="G24" s="46">
        <f t="shared" si="0"/>
        <v>34</v>
      </c>
    </row>
    <row r="25" spans="1:7" ht="15" customHeight="1">
      <c r="A25" s="45" t="s">
        <v>495</v>
      </c>
      <c r="B25" s="46">
        <v>1</v>
      </c>
      <c r="C25" s="46"/>
      <c r="D25" s="46"/>
      <c r="E25" s="46"/>
      <c r="F25" s="46"/>
      <c r="G25" s="46">
        <f t="shared" si="0"/>
        <v>1</v>
      </c>
    </row>
    <row r="26" spans="1:7" ht="15" customHeight="1">
      <c r="A26" s="45" t="s">
        <v>496</v>
      </c>
      <c r="B26" s="46">
        <v>6</v>
      </c>
      <c r="C26" s="46"/>
      <c r="D26" s="46"/>
      <c r="E26" s="46"/>
      <c r="F26" s="46"/>
      <c r="G26" s="46">
        <f t="shared" si="0"/>
        <v>6</v>
      </c>
    </row>
    <row r="27" spans="1:7" ht="15" customHeight="1">
      <c r="A27" s="45" t="s">
        <v>497</v>
      </c>
      <c r="B27" s="46"/>
      <c r="C27" s="46"/>
      <c r="D27" s="46"/>
      <c r="E27" s="46"/>
      <c r="F27" s="46"/>
      <c r="G27" s="46">
        <f t="shared" si="0"/>
        <v>0</v>
      </c>
    </row>
    <row r="28" spans="1:7" ht="15" customHeight="1">
      <c r="A28" s="44" t="s">
        <v>506</v>
      </c>
      <c r="B28" s="46">
        <f>SUM(B25:B27)</f>
        <v>7</v>
      </c>
      <c r="C28" s="46">
        <f>SUM(C25:C27)</f>
        <v>0</v>
      </c>
      <c r="D28" s="46">
        <f>SUM(D25:D27)</f>
        <v>0</v>
      </c>
      <c r="E28" s="46">
        <f>SUM(E25:E27)</f>
        <v>0</v>
      </c>
      <c r="F28" s="46">
        <f>SUM(F25:F27)</f>
        <v>0</v>
      </c>
      <c r="G28" s="46">
        <f t="shared" si="0"/>
        <v>7</v>
      </c>
    </row>
    <row r="29" spans="1:7" ht="37.5" customHeight="1">
      <c r="A29" s="44" t="s">
        <v>507</v>
      </c>
      <c r="B29" s="75">
        <f>B28+B24+B20+B12</f>
        <v>35</v>
      </c>
      <c r="C29" s="75">
        <f>C28+C24+C20+C12</f>
        <v>6</v>
      </c>
      <c r="D29" s="75">
        <f>D28+D24+D20+D12</f>
        <v>23</v>
      </c>
      <c r="E29" s="75">
        <f>E28+E24+E20+E12</f>
        <v>5</v>
      </c>
      <c r="F29" s="75">
        <f>F28+F24+F20+F12</f>
        <v>23</v>
      </c>
      <c r="G29" s="46">
        <f t="shared" si="0"/>
        <v>92</v>
      </c>
    </row>
    <row r="30" spans="1:7" ht="15" customHeight="1">
      <c r="A30" s="45" t="s">
        <v>498</v>
      </c>
      <c r="B30" s="46"/>
      <c r="C30" s="46"/>
      <c r="D30" s="46"/>
      <c r="E30" s="46"/>
      <c r="F30" s="46"/>
      <c r="G30" s="46">
        <f t="shared" si="0"/>
        <v>0</v>
      </c>
    </row>
    <row r="31" spans="1:7" ht="15" customHeight="1">
      <c r="A31" s="45" t="s">
        <v>499</v>
      </c>
      <c r="B31" s="46"/>
      <c r="C31" s="46"/>
      <c r="D31" s="46"/>
      <c r="E31" s="46"/>
      <c r="F31" s="46"/>
      <c r="G31" s="46">
        <f t="shared" si="0"/>
        <v>0</v>
      </c>
    </row>
    <row r="32" spans="1:7" ht="15" customHeight="1">
      <c r="A32" s="45" t="s">
        <v>500</v>
      </c>
      <c r="B32" s="46"/>
      <c r="C32" s="46"/>
      <c r="D32" s="46"/>
      <c r="E32" s="46"/>
      <c r="F32" s="46"/>
      <c r="G32" s="46">
        <f t="shared" si="0"/>
        <v>0</v>
      </c>
    </row>
    <row r="33" spans="1:7" ht="15" customHeight="1">
      <c r="A33" s="45" t="s">
        <v>501</v>
      </c>
      <c r="B33" s="46"/>
      <c r="C33" s="46"/>
      <c r="D33" s="46"/>
      <c r="E33" s="46"/>
      <c r="F33" s="46"/>
      <c r="G33" s="46">
        <f t="shared" si="0"/>
        <v>0</v>
      </c>
    </row>
    <row r="34" spans="1:7" ht="33.75" customHeight="1">
      <c r="A34" s="44" t="s">
        <v>502</v>
      </c>
      <c r="B34" s="46"/>
      <c r="C34" s="46"/>
      <c r="D34" s="46"/>
      <c r="E34" s="46"/>
      <c r="F34" s="46"/>
      <c r="G34" s="46">
        <f t="shared" si="0"/>
        <v>0</v>
      </c>
    </row>
    <row r="35" spans="1:7">
      <c r="A35" s="176"/>
      <c r="B35" s="177"/>
      <c r="C35" s="177"/>
      <c r="D35" s="177"/>
    </row>
    <row r="36" spans="1:7">
      <c r="A36" s="178"/>
      <c r="B36" s="177"/>
      <c r="C36" s="177"/>
      <c r="D36" s="177"/>
    </row>
  </sheetData>
  <mergeCells count="5">
    <mergeCell ref="A1:G1"/>
    <mergeCell ref="A35:D35"/>
    <mergeCell ref="A36:D36"/>
    <mergeCell ref="A3:G3"/>
    <mergeCell ref="A4:G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37"/>
  <sheetViews>
    <sheetView view="pageBreakPreview" zoomScale="60" workbookViewId="0">
      <selection activeCell="A2" sqref="A2"/>
    </sheetView>
  </sheetViews>
  <sheetFormatPr defaultRowHeight="15"/>
  <cols>
    <col min="1" max="1" width="71.5703125" style="70" customWidth="1"/>
    <col min="2" max="2" width="11.85546875" customWidth="1"/>
    <col min="3" max="3" width="22.42578125" style="90" customWidth="1"/>
    <col min="4" max="4" width="18.85546875" style="90" customWidth="1"/>
    <col min="5" max="5" width="18.7109375" style="90" customWidth="1"/>
    <col min="6" max="6" width="18.28515625" style="90" customWidth="1"/>
    <col min="7" max="7" width="18" style="90" customWidth="1"/>
    <col min="8" max="8" width="18.7109375" style="90" customWidth="1"/>
  </cols>
  <sheetData>
    <row r="1" spans="1:8" ht="15.75">
      <c r="A1" s="174" t="s">
        <v>707</v>
      </c>
      <c r="B1" s="174"/>
      <c r="C1" s="174"/>
      <c r="D1" s="174"/>
      <c r="E1" s="174"/>
      <c r="F1" s="174"/>
      <c r="G1" s="174"/>
      <c r="H1" s="174"/>
    </row>
    <row r="2" spans="1:8" ht="15.75">
      <c r="A2" s="161" t="s">
        <v>718</v>
      </c>
    </row>
    <row r="3" spans="1:8" ht="21.75" customHeight="1">
      <c r="A3" s="170" t="s">
        <v>679</v>
      </c>
      <c r="B3" s="175"/>
      <c r="C3" s="175"/>
      <c r="D3" s="175"/>
      <c r="E3" s="175"/>
      <c r="F3" s="175"/>
      <c r="G3" s="175"/>
      <c r="H3" s="175"/>
    </row>
    <row r="4" spans="1:8" ht="26.25" customHeight="1">
      <c r="A4" s="173" t="s">
        <v>681</v>
      </c>
      <c r="B4" s="171"/>
      <c r="C4" s="171"/>
      <c r="D4" s="171"/>
      <c r="E4" s="171"/>
      <c r="F4" s="171"/>
      <c r="G4" s="171"/>
      <c r="H4" s="171"/>
    </row>
    <row r="6" spans="1:8" ht="30">
      <c r="A6" s="88" t="s">
        <v>651</v>
      </c>
      <c r="B6" s="3" t="s">
        <v>652</v>
      </c>
      <c r="C6" s="104" t="s">
        <v>597</v>
      </c>
      <c r="D6" s="104" t="s">
        <v>484</v>
      </c>
      <c r="E6" s="104" t="s">
        <v>485</v>
      </c>
      <c r="F6" s="104" t="s">
        <v>486</v>
      </c>
      <c r="G6" s="104" t="s">
        <v>487</v>
      </c>
      <c r="H6" s="106" t="s">
        <v>598</v>
      </c>
    </row>
    <row r="7" spans="1:8">
      <c r="A7" s="39" t="s">
        <v>79</v>
      </c>
      <c r="B7" s="6" t="s">
        <v>80</v>
      </c>
      <c r="C7" s="92">
        <v>2489291</v>
      </c>
      <c r="D7" s="92"/>
      <c r="E7" s="92"/>
      <c r="F7" s="92"/>
      <c r="G7" s="92"/>
      <c r="H7" s="92">
        <f t="shared" ref="H7:H19" si="0">SUM(C7:G7)</f>
        <v>2489291</v>
      </c>
    </row>
    <row r="8" spans="1:8">
      <c r="A8" s="39" t="s">
        <v>322</v>
      </c>
      <c r="B8" s="6" t="s">
        <v>81</v>
      </c>
      <c r="C8" s="92">
        <v>8004712</v>
      </c>
      <c r="D8" s="92"/>
      <c r="E8" s="92"/>
      <c r="F8" s="92"/>
      <c r="G8" s="92"/>
      <c r="H8" s="92">
        <f t="shared" si="0"/>
        <v>8004712</v>
      </c>
    </row>
    <row r="9" spans="1:8">
      <c r="A9" s="33" t="s">
        <v>82</v>
      </c>
      <c r="B9" s="6" t="s">
        <v>83</v>
      </c>
      <c r="C9" s="92">
        <v>21000</v>
      </c>
      <c r="D9" s="92"/>
      <c r="E9" s="92"/>
      <c r="F9" s="92"/>
      <c r="G9" s="92"/>
      <c r="H9" s="92">
        <f t="shared" si="0"/>
        <v>21000</v>
      </c>
    </row>
    <row r="10" spans="1:8">
      <c r="A10" s="39" t="s">
        <v>84</v>
      </c>
      <c r="B10" s="6" t="s">
        <v>85</v>
      </c>
      <c r="C10" s="92">
        <v>28515692</v>
      </c>
      <c r="D10" s="92"/>
      <c r="E10" s="92"/>
      <c r="F10" s="92"/>
      <c r="G10" s="92"/>
      <c r="H10" s="92">
        <f t="shared" si="0"/>
        <v>28515692</v>
      </c>
    </row>
    <row r="11" spans="1:8">
      <c r="A11" s="39" t="s">
        <v>86</v>
      </c>
      <c r="B11" s="6" t="s">
        <v>87</v>
      </c>
      <c r="C11" s="92">
        <v>0</v>
      </c>
      <c r="D11" s="92"/>
      <c r="E11" s="92"/>
      <c r="F11" s="92"/>
      <c r="G11" s="92"/>
      <c r="H11" s="92">
        <f t="shared" si="0"/>
        <v>0</v>
      </c>
    </row>
    <row r="12" spans="1:8" ht="15" customHeight="1">
      <c r="A12" s="33" t="s">
        <v>88</v>
      </c>
      <c r="B12" s="6" t="s">
        <v>89</v>
      </c>
      <c r="C12" s="92">
        <v>0</v>
      </c>
      <c r="D12" s="92"/>
      <c r="E12" s="92"/>
      <c r="F12" s="92"/>
      <c r="G12" s="92"/>
      <c r="H12" s="92">
        <f t="shared" si="0"/>
        <v>0</v>
      </c>
    </row>
    <row r="13" spans="1:8" ht="15" customHeight="1">
      <c r="A13" s="33" t="s">
        <v>90</v>
      </c>
      <c r="B13" s="6" t="s">
        <v>91</v>
      </c>
      <c r="C13" s="92">
        <v>7686877</v>
      </c>
      <c r="D13" s="92"/>
      <c r="E13" s="92"/>
      <c r="F13" s="92"/>
      <c r="G13" s="92"/>
      <c r="H13" s="92">
        <f t="shared" si="0"/>
        <v>7686877</v>
      </c>
    </row>
    <row r="14" spans="1:8">
      <c r="A14" s="86" t="s">
        <v>323</v>
      </c>
      <c r="B14" s="9" t="s">
        <v>92</v>
      </c>
      <c r="C14" s="92">
        <f>SUM(C7:C13)</f>
        <v>46717572</v>
      </c>
      <c r="D14" s="92">
        <f>SUM(D7:D13)</f>
        <v>0</v>
      </c>
      <c r="E14" s="92">
        <f>SUM(E7:E13)</f>
        <v>0</v>
      </c>
      <c r="F14" s="92">
        <f>SUM(F7:F13)</f>
        <v>0</v>
      </c>
      <c r="G14" s="92">
        <f>SUM(G7:G13)</f>
        <v>0</v>
      </c>
      <c r="H14" s="92">
        <f t="shared" si="0"/>
        <v>46717572</v>
      </c>
    </row>
    <row r="15" spans="1:8">
      <c r="A15" s="39" t="s">
        <v>93</v>
      </c>
      <c r="B15" s="6" t="s">
        <v>94</v>
      </c>
      <c r="C15" s="92">
        <v>176479277</v>
      </c>
      <c r="D15" s="92"/>
      <c r="E15" s="92"/>
      <c r="F15" s="92"/>
      <c r="G15" s="92"/>
      <c r="H15" s="92">
        <f t="shared" si="0"/>
        <v>176479277</v>
      </c>
    </row>
    <row r="16" spans="1:8">
      <c r="A16" s="39" t="s">
        <v>95</v>
      </c>
      <c r="B16" s="6" t="s">
        <v>96</v>
      </c>
      <c r="C16" s="92">
        <v>0</v>
      </c>
      <c r="D16" s="92"/>
      <c r="E16" s="92"/>
      <c r="F16" s="92"/>
      <c r="G16" s="92"/>
      <c r="H16" s="92">
        <f t="shared" si="0"/>
        <v>0</v>
      </c>
    </row>
    <row r="17" spans="1:8">
      <c r="A17" s="39" t="s">
        <v>97</v>
      </c>
      <c r="B17" s="6" t="s">
        <v>98</v>
      </c>
      <c r="C17" s="92">
        <v>0</v>
      </c>
      <c r="D17" s="92"/>
      <c r="E17" s="92"/>
      <c r="F17" s="92"/>
      <c r="G17" s="92"/>
      <c r="H17" s="92">
        <f t="shared" si="0"/>
        <v>0</v>
      </c>
    </row>
    <row r="18" spans="1:8" ht="15" customHeight="1">
      <c r="A18" s="39" t="s">
        <v>99</v>
      </c>
      <c r="B18" s="6" t="s">
        <v>100</v>
      </c>
      <c r="C18" s="92">
        <v>47649405</v>
      </c>
      <c r="D18" s="92"/>
      <c r="E18" s="92"/>
      <c r="F18" s="92"/>
      <c r="G18" s="92"/>
      <c r="H18" s="107">
        <f t="shared" si="0"/>
        <v>47649405</v>
      </c>
    </row>
    <row r="19" spans="1:8">
      <c r="A19" s="86" t="s">
        <v>324</v>
      </c>
      <c r="B19" s="9" t="s">
        <v>101</v>
      </c>
      <c r="C19" s="92">
        <f>SUM(C15:C18)</f>
        <v>224128682</v>
      </c>
      <c r="D19" s="92">
        <f>D18+D17+D16+D15</f>
        <v>0</v>
      </c>
      <c r="E19" s="92">
        <f>E18+E17+E16+E15</f>
        <v>0</v>
      </c>
      <c r="F19" s="92">
        <f>F18+F17+F16+F15</f>
        <v>0</v>
      </c>
      <c r="G19" s="108">
        <f>G18+G17+G16+G15</f>
        <v>0</v>
      </c>
      <c r="H19" s="92">
        <f t="shared" si="0"/>
        <v>224128682</v>
      </c>
    </row>
    <row r="20" spans="1:8">
      <c r="H20" s="103"/>
    </row>
    <row r="21" spans="1:8">
      <c r="H21" s="103"/>
    </row>
    <row r="22" spans="1:8">
      <c r="A22" s="90"/>
      <c r="B22" s="90"/>
      <c r="C22" s="103"/>
      <c r="D22"/>
      <c r="E22"/>
      <c r="F22"/>
      <c r="G22"/>
      <c r="H22"/>
    </row>
    <row r="23" spans="1:8">
      <c r="A23" s="90"/>
      <c r="B23" s="90"/>
      <c r="C23" s="103"/>
      <c r="D23"/>
      <c r="E23"/>
      <c r="F23"/>
      <c r="G23"/>
      <c r="H23"/>
    </row>
    <row r="24" spans="1:8">
      <c r="A24" s="90"/>
      <c r="B24" s="90"/>
      <c r="C24" s="103"/>
      <c r="D24"/>
      <c r="E24"/>
      <c r="F24"/>
      <c r="G24"/>
      <c r="H24"/>
    </row>
    <row r="25" spans="1:8">
      <c r="A25" s="90"/>
      <c r="B25" s="90"/>
      <c r="C25" s="103"/>
      <c r="D25"/>
      <c r="E25"/>
      <c r="F25"/>
      <c r="G25"/>
      <c r="H25"/>
    </row>
    <row r="26" spans="1:8">
      <c r="A26" s="90"/>
      <c r="B26" s="90"/>
      <c r="C26" s="103"/>
      <c r="D26"/>
      <c r="E26"/>
      <c r="F26"/>
      <c r="G26"/>
      <c r="H26"/>
    </row>
    <row r="27" spans="1:8">
      <c r="A27" s="90"/>
      <c r="B27" s="90"/>
      <c r="C27" s="103"/>
      <c r="D27"/>
      <c r="E27"/>
      <c r="F27"/>
      <c r="G27"/>
      <c r="H27"/>
    </row>
    <row r="28" spans="1:8">
      <c r="A28" s="90"/>
      <c r="B28" s="90"/>
      <c r="C28" s="103"/>
      <c r="D28"/>
      <c r="E28"/>
      <c r="F28"/>
      <c r="G28"/>
      <c r="H28"/>
    </row>
    <row r="29" spans="1:8">
      <c r="A29" s="90"/>
      <c r="B29" s="90"/>
      <c r="C29" s="103"/>
      <c r="D29"/>
      <c r="E29"/>
      <c r="F29"/>
      <c r="G29"/>
      <c r="H29"/>
    </row>
    <row r="30" spans="1:8">
      <c r="A30" s="90"/>
      <c r="B30" s="90"/>
      <c r="C30" s="103"/>
      <c r="D30"/>
      <c r="E30"/>
      <c r="F30"/>
      <c r="G30"/>
      <c r="H30"/>
    </row>
    <row r="31" spans="1:8">
      <c r="A31" s="90"/>
      <c r="B31" s="90"/>
      <c r="C31" s="103"/>
      <c r="D31"/>
      <c r="E31"/>
      <c r="F31"/>
      <c r="G31"/>
      <c r="H31"/>
    </row>
    <row r="32" spans="1:8">
      <c r="B32" s="4"/>
      <c r="H32" s="103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</sheetData>
  <mergeCells count="3">
    <mergeCell ref="A3:H3"/>
    <mergeCell ref="A4:H4"/>
    <mergeCell ref="A1:H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H17"/>
  <sheetViews>
    <sheetView view="pageBreakPreview" zoomScale="60" workbookViewId="0">
      <selection activeCell="A2" sqref="A2"/>
    </sheetView>
  </sheetViews>
  <sheetFormatPr defaultRowHeight="15"/>
  <cols>
    <col min="1" max="1" width="36.42578125" customWidth="1"/>
    <col min="2" max="2" width="10.140625" customWidth="1"/>
    <col min="3" max="3" width="18.85546875" style="90" customWidth="1"/>
    <col min="4" max="4" width="17.28515625" style="90" customWidth="1"/>
    <col min="5" max="5" width="17.5703125" style="90" customWidth="1"/>
    <col min="6" max="6" width="17.7109375" style="90" customWidth="1"/>
    <col min="7" max="7" width="17.140625" style="90" customWidth="1"/>
    <col min="8" max="8" width="17.7109375" style="90" customWidth="1"/>
  </cols>
  <sheetData>
    <row r="1" spans="1:8" ht="15.75">
      <c r="A1" s="174" t="s">
        <v>708</v>
      </c>
      <c r="B1" s="174"/>
      <c r="C1" s="174"/>
      <c r="D1" s="174"/>
      <c r="E1" s="174"/>
      <c r="F1" s="174"/>
      <c r="G1" s="174"/>
      <c r="H1" s="174"/>
    </row>
    <row r="2" spans="1:8" ht="15.75">
      <c r="A2" s="161" t="s">
        <v>718</v>
      </c>
    </row>
    <row r="3" spans="1:8" ht="24" customHeight="1">
      <c r="A3" s="170" t="s">
        <v>679</v>
      </c>
      <c r="B3" s="175"/>
      <c r="C3" s="175"/>
      <c r="D3" s="175"/>
      <c r="E3" s="175"/>
      <c r="F3" s="175"/>
      <c r="G3" s="175"/>
      <c r="H3" s="175"/>
    </row>
    <row r="4" spans="1:8" ht="23.25" customHeight="1">
      <c r="A4" s="173" t="s">
        <v>682</v>
      </c>
      <c r="B4" s="171"/>
      <c r="C4" s="171"/>
      <c r="D4" s="171"/>
      <c r="E4" s="171"/>
      <c r="F4" s="171"/>
      <c r="G4" s="171"/>
      <c r="H4" s="171"/>
    </row>
    <row r="5" spans="1:8" ht="18">
      <c r="A5" s="38"/>
    </row>
    <row r="7" spans="1:8" ht="30">
      <c r="A7" s="2" t="s">
        <v>651</v>
      </c>
      <c r="B7" s="3" t="s">
        <v>652</v>
      </c>
      <c r="C7" s="91" t="s">
        <v>597</v>
      </c>
      <c r="D7" s="91" t="s">
        <v>484</v>
      </c>
      <c r="E7" s="91" t="s">
        <v>485</v>
      </c>
      <c r="F7" s="91" t="s">
        <v>486</v>
      </c>
      <c r="G7" s="91" t="s">
        <v>487</v>
      </c>
      <c r="H7" s="109" t="s">
        <v>598</v>
      </c>
    </row>
    <row r="8" spans="1:8">
      <c r="A8" s="26"/>
      <c r="B8" s="26"/>
      <c r="C8" s="92"/>
      <c r="D8" s="92"/>
      <c r="E8" s="92"/>
      <c r="F8" s="92"/>
      <c r="G8" s="92"/>
      <c r="H8" s="92"/>
    </row>
    <row r="9" spans="1:8">
      <c r="A9" s="26"/>
      <c r="B9" s="26"/>
      <c r="C9" s="92"/>
      <c r="D9" s="92"/>
      <c r="E9" s="92"/>
      <c r="F9" s="92"/>
      <c r="G9" s="92"/>
      <c r="H9" s="92"/>
    </row>
    <row r="10" spans="1:8">
      <c r="A10" s="26"/>
      <c r="B10" s="26"/>
      <c r="C10" s="92"/>
      <c r="D10" s="92"/>
      <c r="E10" s="92"/>
      <c r="F10" s="92"/>
      <c r="G10" s="92"/>
      <c r="H10" s="92"/>
    </row>
    <row r="11" spans="1:8">
      <c r="A11" s="26"/>
      <c r="B11" s="26"/>
      <c r="C11" s="92"/>
      <c r="D11" s="92"/>
      <c r="E11" s="92"/>
      <c r="F11" s="92"/>
      <c r="G11" s="92"/>
      <c r="H11" s="92"/>
    </row>
    <row r="12" spans="1:8">
      <c r="A12" s="14" t="s">
        <v>569</v>
      </c>
      <c r="B12" s="8" t="s">
        <v>77</v>
      </c>
      <c r="C12" s="92"/>
      <c r="D12" s="92"/>
      <c r="E12" s="92"/>
      <c r="F12" s="92"/>
      <c r="G12" s="92"/>
      <c r="H12" s="92"/>
    </row>
    <row r="13" spans="1:8">
      <c r="A13" s="14"/>
      <c r="B13" s="8"/>
      <c r="C13" s="92"/>
      <c r="D13" s="92"/>
      <c r="E13" s="92"/>
      <c r="F13" s="92"/>
      <c r="G13" s="92"/>
      <c r="H13" s="92"/>
    </row>
    <row r="14" spans="1:8">
      <c r="A14" s="14"/>
      <c r="B14" s="8"/>
      <c r="C14" s="92"/>
      <c r="D14" s="92"/>
      <c r="E14" s="92"/>
      <c r="F14" s="92"/>
      <c r="G14" s="92"/>
      <c r="H14" s="92"/>
    </row>
    <row r="15" spans="1:8">
      <c r="A15" s="14"/>
      <c r="B15" s="8"/>
      <c r="C15" s="92"/>
      <c r="D15" s="92"/>
      <c r="E15" s="92"/>
      <c r="F15" s="92"/>
      <c r="G15" s="92"/>
      <c r="H15" s="92"/>
    </row>
    <row r="16" spans="1:8">
      <c r="A16" s="14" t="s">
        <v>692</v>
      </c>
      <c r="B16" s="8"/>
      <c r="C16" s="92">
        <v>223830182</v>
      </c>
      <c r="D16" s="92"/>
      <c r="E16" s="92"/>
      <c r="F16" s="92"/>
      <c r="G16" s="92"/>
      <c r="H16" s="92">
        <f>SUM(C16:G16)</f>
        <v>223830182</v>
      </c>
    </row>
    <row r="17" spans="1:8">
      <c r="A17" s="14" t="s">
        <v>568</v>
      </c>
      <c r="B17" s="8" t="s">
        <v>77</v>
      </c>
      <c r="C17" s="92">
        <f>SUM(C15:C16)</f>
        <v>223830182</v>
      </c>
      <c r="D17" s="92"/>
      <c r="E17" s="92"/>
      <c r="F17" s="92"/>
      <c r="G17" s="92"/>
      <c r="H17" s="92">
        <f>SUM(C17:G17)</f>
        <v>223830182</v>
      </c>
    </row>
  </sheetData>
  <mergeCells count="3">
    <mergeCell ref="A3:H3"/>
    <mergeCell ref="A4:H4"/>
    <mergeCell ref="A1:H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J39"/>
  <sheetViews>
    <sheetView view="pageBreakPreview" zoomScale="60" workbookViewId="0">
      <selection activeCell="A2" sqref="A2"/>
    </sheetView>
  </sheetViews>
  <sheetFormatPr defaultRowHeight="15"/>
  <cols>
    <col min="1" max="1" width="64.28515625" customWidth="1"/>
    <col min="3" max="3" width="18.140625" style="89" customWidth="1"/>
    <col min="4" max="4" width="21.5703125" style="89" customWidth="1"/>
    <col min="5" max="5" width="21.85546875" style="89" customWidth="1"/>
    <col min="6" max="7" width="19.5703125" style="89" customWidth="1"/>
    <col min="8" max="8" width="16.42578125" style="89" customWidth="1"/>
    <col min="9" max="9" width="16.28515625" style="89" customWidth="1"/>
    <col min="10" max="10" width="30.140625" style="89" customWidth="1"/>
  </cols>
  <sheetData>
    <row r="1" spans="1:10" ht="15.75">
      <c r="A1" s="174" t="s">
        <v>709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5.75">
      <c r="A2" s="161" t="s">
        <v>718</v>
      </c>
    </row>
    <row r="3" spans="1:10" ht="30" customHeight="1">
      <c r="A3" s="170" t="s">
        <v>679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ht="46.5" customHeight="1">
      <c r="A4" s="173" t="s">
        <v>683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6.5" customHeight="1">
      <c r="A5" s="53"/>
      <c r="B5" s="54"/>
      <c r="C5" s="110"/>
      <c r="D5" s="110"/>
      <c r="E5" s="110"/>
      <c r="F5" s="110"/>
      <c r="G5" s="110"/>
      <c r="H5" s="110"/>
      <c r="I5" s="110"/>
      <c r="J5" s="110"/>
    </row>
    <row r="6" spans="1:10">
      <c r="A6" s="4" t="s">
        <v>597</v>
      </c>
    </row>
    <row r="7" spans="1:10" ht="61.5" customHeight="1">
      <c r="A7" s="2" t="s">
        <v>651</v>
      </c>
      <c r="B7" s="3" t="s">
        <v>652</v>
      </c>
      <c r="C7" s="154" t="s">
        <v>571</v>
      </c>
      <c r="D7" s="154" t="s">
        <v>574</v>
      </c>
      <c r="E7" s="154" t="s">
        <v>575</v>
      </c>
      <c r="F7" s="154" t="s">
        <v>576</v>
      </c>
      <c r="G7" s="154" t="s">
        <v>582</v>
      </c>
      <c r="H7" s="154" t="s">
        <v>572</v>
      </c>
      <c r="I7" s="154" t="s">
        <v>573</v>
      </c>
      <c r="J7" s="154" t="s">
        <v>577</v>
      </c>
    </row>
    <row r="8" spans="1:10" ht="25.5">
      <c r="A8" s="157"/>
      <c r="B8" s="157"/>
      <c r="C8" s="92"/>
      <c r="D8" s="92"/>
      <c r="E8" s="92"/>
      <c r="F8" s="111" t="s">
        <v>583</v>
      </c>
      <c r="G8" s="112"/>
      <c r="H8" s="92"/>
      <c r="I8" s="92"/>
      <c r="J8" s="92"/>
    </row>
    <row r="9" spans="1:10">
      <c r="A9" s="14" t="s">
        <v>79</v>
      </c>
      <c r="B9" s="6" t="s">
        <v>80</v>
      </c>
      <c r="C9" s="92">
        <v>2489291</v>
      </c>
      <c r="D9" s="92">
        <v>2489291</v>
      </c>
      <c r="E9" s="92"/>
      <c r="F9" s="92"/>
      <c r="G9" s="92"/>
      <c r="H9" s="92"/>
      <c r="I9" s="92"/>
      <c r="J9" s="92"/>
    </row>
    <row r="10" spans="1:10">
      <c r="A10" s="14" t="s">
        <v>322</v>
      </c>
      <c r="B10" s="6" t="s">
        <v>81</v>
      </c>
      <c r="C10" s="92">
        <v>8004712</v>
      </c>
      <c r="D10" s="92">
        <f>C10-E10</f>
        <v>5642507</v>
      </c>
      <c r="E10" s="92">
        <v>2362205</v>
      </c>
      <c r="F10" s="92" t="s">
        <v>677</v>
      </c>
      <c r="G10" s="92"/>
      <c r="H10" s="92">
        <v>2015</v>
      </c>
      <c r="I10" s="92">
        <v>2018</v>
      </c>
      <c r="J10" s="92"/>
    </row>
    <row r="11" spans="1:10">
      <c r="A11" s="7" t="s">
        <v>82</v>
      </c>
      <c r="B11" s="6" t="s">
        <v>83</v>
      </c>
      <c r="C11" s="92">
        <v>21000</v>
      </c>
      <c r="D11" s="92"/>
      <c r="E11" s="92"/>
      <c r="F11" s="92"/>
      <c r="G11" s="92"/>
      <c r="H11" s="92"/>
      <c r="I11" s="92"/>
      <c r="J11" s="92"/>
    </row>
    <row r="12" spans="1:10">
      <c r="A12" s="14" t="s">
        <v>84</v>
      </c>
      <c r="B12" s="6" t="s">
        <v>85</v>
      </c>
      <c r="C12" s="92">
        <v>28515692</v>
      </c>
      <c r="D12" s="92">
        <v>18207692</v>
      </c>
      <c r="E12" s="92"/>
      <c r="F12" s="92"/>
      <c r="G12" s="92"/>
      <c r="H12" s="92"/>
      <c r="I12" s="92"/>
      <c r="J12" s="92"/>
    </row>
    <row r="13" spans="1:10">
      <c r="A13" s="14" t="s">
        <v>86</v>
      </c>
      <c r="B13" s="6" t="s">
        <v>87</v>
      </c>
      <c r="C13" s="92">
        <v>0</v>
      </c>
      <c r="D13" s="92"/>
      <c r="E13" s="92"/>
      <c r="F13" s="92"/>
      <c r="G13" s="92"/>
      <c r="H13" s="92"/>
      <c r="I13" s="92"/>
      <c r="J13" s="92"/>
    </row>
    <row r="14" spans="1:10">
      <c r="A14" s="7" t="s">
        <v>88</v>
      </c>
      <c r="B14" s="6" t="s">
        <v>89</v>
      </c>
      <c r="C14" s="92">
        <v>0</v>
      </c>
      <c r="D14" s="92"/>
      <c r="E14" s="92"/>
      <c r="F14" s="92"/>
      <c r="G14" s="92"/>
      <c r="H14" s="92"/>
      <c r="I14" s="92"/>
      <c r="J14" s="92"/>
    </row>
    <row r="15" spans="1:10" ht="25.5">
      <c r="A15" s="7" t="s">
        <v>90</v>
      </c>
      <c r="B15" s="6" t="s">
        <v>91</v>
      </c>
      <c r="C15" s="92">
        <v>7686877</v>
      </c>
      <c r="D15" s="92">
        <f>C15-E15</f>
        <v>7049082</v>
      </c>
      <c r="E15" s="92">
        <v>637795</v>
      </c>
      <c r="F15" s="92" t="s">
        <v>677</v>
      </c>
      <c r="G15" s="92"/>
      <c r="H15" s="92">
        <v>2015</v>
      </c>
      <c r="I15" s="92">
        <v>2018</v>
      </c>
      <c r="J15" s="92"/>
    </row>
    <row r="16" spans="1:10" ht="15.75">
      <c r="A16" s="18" t="s">
        <v>323</v>
      </c>
      <c r="B16" s="9" t="s">
        <v>92</v>
      </c>
      <c r="C16" s="92">
        <f>SUM(C8:C15)</f>
        <v>46717572</v>
      </c>
      <c r="D16" s="92">
        <f>SUM(D8:D15)</f>
        <v>33388572</v>
      </c>
      <c r="E16" s="92">
        <f>SUM(E8:E15)</f>
        <v>3000000</v>
      </c>
      <c r="F16" s="92" t="s">
        <v>677</v>
      </c>
      <c r="G16" s="92"/>
      <c r="H16" s="92">
        <v>2015</v>
      </c>
      <c r="I16" s="92">
        <v>2018</v>
      </c>
      <c r="J16" s="92"/>
    </row>
    <row r="17" spans="1:10">
      <c r="A17" s="14" t="s">
        <v>93</v>
      </c>
      <c r="B17" s="6" t="s">
        <v>94</v>
      </c>
      <c r="C17" s="92">
        <v>176479277</v>
      </c>
      <c r="D17" s="92">
        <v>176479277</v>
      </c>
      <c r="E17" s="92"/>
      <c r="F17" s="92"/>
      <c r="G17" s="92"/>
      <c r="H17" s="92"/>
      <c r="I17" s="92"/>
      <c r="J17" s="92"/>
    </row>
    <row r="18" spans="1:10">
      <c r="A18" s="14" t="s">
        <v>95</v>
      </c>
      <c r="B18" s="6" t="s">
        <v>96</v>
      </c>
      <c r="C18" s="92">
        <v>0</v>
      </c>
      <c r="D18" s="92"/>
      <c r="E18" s="92"/>
      <c r="F18" s="92"/>
      <c r="G18" s="92"/>
      <c r="H18" s="92"/>
      <c r="I18" s="92"/>
      <c r="J18" s="92"/>
    </row>
    <row r="19" spans="1:10">
      <c r="A19" s="14" t="s">
        <v>97</v>
      </c>
      <c r="B19" s="6" t="s">
        <v>98</v>
      </c>
      <c r="C19" s="92">
        <v>0</v>
      </c>
      <c r="D19" s="92"/>
      <c r="E19" s="92"/>
      <c r="F19" s="92"/>
      <c r="G19" s="92"/>
      <c r="H19" s="92"/>
      <c r="I19" s="92"/>
      <c r="J19" s="92"/>
    </row>
    <row r="20" spans="1:10">
      <c r="A20" s="14" t="s">
        <v>99</v>
      </c>
      <c r="B20" s="6" t="s">
        <v>100</v>
      </c>
      <c r="C20" s="92">
        <v>47649405</v>
      </c>
      <c r="D20" s="92">
        <v>47649405</v>
      </c>
      <c r="E20" s="92"/>
      <c r="F20" s="92"/>
      <c r="G20" s="92"/>
      <c r="H20" s="92"/>
      <c r="I20" s="92"/>
      <c r="J20" s="92"/>
    </row>
    <row r="21" spans="1:10" ht="15.75">
      <c r="A21" s="18" t="s">
        <v>324</v>
      </c>
      <c r="B21" s="9" t="s">
        <v>101</v>
      </c>
      <c r="C21" s="92">
        <f>C20+C17</f>
        <v>224128682</v>
      </c>
      <c r="D21" s="92">
        <f>D20+D17</f>
        <v>224128682</v>
      </c>
      <c r="E21" s="92"/>
      <c r="F21" s="92"/>
      <c r="G21" s="92"/>
      <c r="H21" s="92"/>
      <c r="I21" s="92"/>
      <c r="J21" s="92"/>
    </row>
    <row r="26" spans="1:10">
      <c r="I26"/>
      <c r="J26"/>
    </row>
    <row r="27" spans="1:10">
      <c r="I27"/>
      <c r="J27"/>
    </row>
    <row r="28" spans="1:10">
      <c r="I28"/>
      <c r="J28"/>
    </row>
    <row r="29" spans="1:10">
      <c r="I29"/>
      <c r="J29"/>
    </row>
    <row r="30" spans="1:10">
      <c r="I30"/>
      <c r="J30"/>
    </row>
    <row r="31" spans="1:10">
      <c r="I31"/>
      <c r="J31"/>
    </row>
    <row r="32" spans="1:10">
      <c r="I32"/>
      <c r="J32"/>
    </row>
    <row r="33" spans="9:10">
      <c r="I33"/>
      <c r="J33"/>
    </row>
    <row r="34" spans="9:10">
      <c r="I34"/>
      <c r="J34"/>
    </row>
    <row r="35" spans="9:10">
      <c r="I35"/>
      <c r="J35"/>
    </row>
    <row r="36" spans="9:10">
      <c r="I36"/>
      <c r="J36"/>
    </row>
    <row r="37" spans="9:10">
      <c r="I37"/>
      <c r="J37"/>
    </row>
    <row r="38" spans="9:10">
      <c r="I38"/>
      <c r="J38"/>
    </row>
    <row r="39" spans="9:10">
      <c r="I39"/>
      <c r="J39"/>
    </row>
  </sheetData>
  <mergeCells count="3">
    <mergeCell ref="A4:J4"/>
    <mergeCell ref="A3:J3"/>
    <mergeCell ref="A1:J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I75"/>
  <sheetViews>
    <sheetView view="pageBreakPreview" topLeftCell="A34" zoomScale="60" workbookViewId="0">
      <selection sqref="A1:I1"/>
    </sheetView>
  </sheetViews>
  <sheetFormatPr defaultRowHeight="15"/>
  <cols>
    <col min="1" max="1" width="64.140625" customWidth="1"/>
    <col min="2" max="2" width="15.42578125" customWidth="1"/>
    <col min="3" max="3" width="14.7109375" style="89" customWidth="1"/>
    <col min="4" max="4" width="13.28515625" style="89" customWidth="1"/>
    <col min="5" max="5" width="25.140625" style="89" customWidth="1"/>
    <col min="6" max="9" width="14.28515625" style="90" customWidth="1"/>
  </cols>
  <sheetData>
    <row r="1" spans="1:9" ht="15.75">
      <c r="A1" s="174" t="s">
        <v>710</v>
      </c>
      <c r="B1" s="174"/>
      <c r="C1" s="174"/>
      <c r="D1" s="174"/>
      <c r="E1" s="174"/>
      <c r="F1" s="174"/>
      <c r="G1" s="174"/>
      <c r="H1" s="174"/>
      <c r="I1" s="174"/>
    </row>
    <row r="2" spans="1:9" ht="15.75">
      <c r="A2" s="80"/>
    </row>
    <row r="3" spans="1:9" ht="25.5" customHeight="1">
      <c r="A3" s="170" t="s">
        <v>679</v>
      </c>
      <c r="B3" s="170"/>
      <c r="C3" s="170"/>
      <c r="D3" s="170"/>
      <c r="E3" s="170"/>
      <c r="F3" s="170"/>
      <c r="G3" s="170"/>
      <c r="H3" s="170"/>
      <c r="I3" s="170"/>
    </row>
    <row r="4" spans="1:9" ht="82.5" customHeight="1">
      <c r="A4" s="173" t="s">
        <v>684</v>
      </c>
      <c r="B4" s="169"/>
      <c r="C4" s="169"/>
      <c r="D4" s="169"/>
      <c r="E4" s="169"/>
      <c r="F4" s="169"/>
      <c r="G4" s="169"/>
      <c r="H4" s="169"/>
      <c r="I4" s="169"/>
    </row>
    <row r="5" spans="1:9" ht="20.25" customHeight="1">
      <c r="A5" s="51"/>
      <c r="B5" s="52"/>
      <c r="C5" s="113"/>
      <c r="D5" s="113"/>
      <c r="E5" s="113"/>
      <c r="F5" s="113"/>
      <c r="G5" s="113"/>
      <c r="H5" s="113"/>
    </row>
    <row r="6" spans="1:9">
      <c r="A6" s="4" t="s">
        <v>597</v>
      </c>
    </row>
    <row r="7" spans="1:9" ht="86.25" customHeight="1">
      <c r="A7" s="2" t="s">
        <v>651</v>
      </c>
      <c r="B7" s="3" t="s">
        <v>652</v>
      </c>
      <c r="C7" s="154" t="s">
        <v>572</v>
      </c>
      <c r="D7" s="154" t="s">
        <v>573</v>
      </c>
      <c r="E7" s="154" t="s">
        <v>578</v>
      </c>
      <c r="F7" s="154" t="s">
        <v>579</v>
      </c>
      <c r="G7" s="154" t="s">
        <v>631</v>
      </c>
      <c r="H7" s="154" t="s">
        <v>531</v>
      </c>
      <c r="I7" s="154" t="s">
        <v>676</v>
      </c>
    </row>
    <row r="8" spans="1:9">
      <c r="A8" s="19" t="s">
        <v>404</v>
      </c>
      <c r="B8" s="12" t="s">
        <v>242</v>
      </c>
      <c r="C8" s="94"/>
      <c r="D8" s="94"/>
      <c r="E8" s="112"/>
      <c r="F8" s="92"/>
      <c r="G8" s="92"/>
      <c r="H8" s="92"/>
      <c r="I8" s="92"/>
    </row>
    <row r="9" spans="1:9">
      <c r="A9" s="85" t="s">
        <v>115</v>
      </c>
      <c r="B9" s="85" t="s">
        <v>242</v>
      </c>
      <c r="C9" s="94"/>
      <c r="D9" s="94"/>
      <c r="E9" s="94"/>
      <c r="F9" s="92"/>
      <c r="G9" s="92"/>
      <c r="H9" s="92"/>
      <c r="I9" s="92"/>
    </row>
    <row r="10" spans="1:9" ht="30">
      <c r="A10" s="11" t="s">
        <v>243</v>
      </c>
      <c r="B10" s="12" t="s">
        <v>244</v>
      </c>
      <c r="C10" s="94"/>
      <c r="D10" s="94"/>
      <c r="E10" s="94"/>
      <c r="F10" s="92"/>
      <c r="G10" s="92"/>
      <c r="H10" s="92"/>
      <c r="I10" s="92"/>
    </row>
    <row r="11" spans="1:9">
      <c r="A11" s="19" t="s">
        <v>453</v>
      </c>
      <c r="B11" s="12" t="s">
        <v>245</v>
      </c>
      <c r="C11" s="94"/>
      <c r="D11" s="94"/>
      <c r="E11" s="94"/>
      <c r="F11" s="92"/>
      <c r="G11" s="92"/>
      <c r="H11" s="92"/>
      <c r="I11" s="92"/>
    </row>
    <row r="12" spans="1:9">
      <c r="A12" s="85" t="s">
        <v>115</v>
      </c>
      <c r="B12" s="85" t="s">
        <v>245</v>
      </c>
      <c r="C12" s="94"/>
      <c r="D12" s="94"/>
      <c r="E12" s="94"/>
      <c r="F12" s="92"/>
      <c r="G12" s="92"/>
      <c r="H12" s="92"/>
      <c r="I12" s="92"/>
    </row>
    <row r="13" spans="1:9">
      <c r="A13" s="10" t="s">
        <v>424</v>
      </c>
      <c r="B13" s="14" t="s">
        <v>246</v>
      </c>
      <c r="C13" s="94"/>
      <c r="D13" s="94"/>
      <c r="E13" s="94"/>
      <c r="F13" s="92"/>
      <c r="G13" s="92"/>
      <c r="H13" s="92"/>
      <c r="I13" s="92"/>
    </row>
    <row r="14" spans="1:9">
      <c r="A14" s="11" t="s">
        <v>454</v>
      </c>
      <c r="B14" s="12" t="s">
        <v>247</v>
      </c>
      <c r="C14" s="94"/>
      <c r="D14" s="94"/>
      <c r="E14" s="94"/>
      <c r="F14" s="92"/>
      <c r="G14" s="92"/>
      <c r="H14" s="92"/>
      <c r="I14" s="92"/>
    </row>
    <row r="15" spans="1:9">
      <c r="A15" s="85" t="s">
        <v>123</v>
      </c>
      <c r="B15" s="85" t="s">
        <v>247</v>
      </c>
      <c r="C15" s="94"/>
      <c r="D15" s="94"/>
      <c r="E15" s="94"/>
      <c r="F15" s="92"/>
      <c r="G15" s="92"/>
      <c r="H15" s="92"/>
      <c r="I15" s="92"/>
    </row>
    <row r="16" spans="1:9">
      <c r="A16" s="19" t="s">
        <v>248</v>
      </c>
      <c r="B16" s="12" t="s">
        <v>249</v>
      </c>
      <c r="C16" s="94"/>
      <c r="D16" s="94"/>
      <c r="E16" s="94"/>
      <c r="F16" s="92"/>
      <c r="G16" s="92"/>
      <c r="H16" s="92"/>
      <c r="I16" s="92"/>
    </row>
    <row r="17" spans="1:9">
      <c r="A17" s="12" t="s">
        <v>455</v>
      </c>
      <c r="B17" s="12" t="s">
        <v>250</v>
      </c>
      <c r="C17" s="105"/>
      <c r="D17" s="105"/>
      <c r="E17" s="105"/>
      <c r="F17" s="92"/>
      <c r="G17" s="92"/>
      <c r="H17" s="92"/>
      <c r="I17" s="92"/>
    </row>
    <row r="18" spans="1:9">
      <c r="A18" s="85" t="s">
        <v>124</v>
      </c>
      <c r="B18" s="85" t="s">
        <v>250</v>
      </c>
      <c r="C18" s="105"/>
      <c r="D18" s="105"/>
      <c r="E18" s="105"/>
      <c r="F18" s="92"/>
      <c r="G18" s="92"/>
      <c r="H18" s="92"/>
      <c r="I18" s="92"/>
    </row>
    <row r="19" spans="1:9">
      <c r="A19" s="19" t="s">
        <v>251</v>
      </c>
      <c r="B19" s="12" t="s">
        <v>252</v>
      </c>
      <c r="C19" s="105"/>
      <c r="D19" s="105"/>
      <c r="E19" s="105"/>
      <c r="F19" s="92"/>
      <c r="G19" s="92"/>
      <c r="H19" s="92"/>
      <c r="I19" s="92"/>
    </row>
    <row r="20" spans="1:9">
      <c r="A20" s="20" t="s">
        <v>425</v>
      </c>
      <c r="B20" s="14" t="s">
        <v>253</v>
      </c>
      <c r="C20" s="105"/>
      <c r="D20" s="105"/>
      <c r="E20" s="105"/>
      <c r="F20" s="92"/>
      <c r="G20" s="92"/>
      <c r="H20" s="92"/>
      <c r="I20" s="92"/>
    </row>
    <row r="21" spans="1:9">
      <c r="A21" s="11" t="s">
        <v>268</v>
      </c>
      <c r="B21" s="12" t="s">
        <v>269</v>
      </c>
      <c r="C21" s="105"/>
      <c r="D21" s="105"/>
      <c r="E21" s="105"/>
      <c r="F21" s="92"/>
      <c r="G21" s="92"/>
      <c r="H21" s="92"/>
      <c r="I21" s="92"/>
    </row>
    <row r="22" spans="1:9">
      <c r="A22" s="12" t="s">
        <v>270</v>
      </c>
      <c r="B22" s="12" t="s">
        <v>271</v>
      </c>
      <c r="C22" s="105"/>
      <c r="D22" s="105"/>
      <c r="E22" s="105"/>
      <c r="F22" s="92"/>
      <c r="G22" s="92"/>
      <c r="H22" s="92"/>
      <c r="I22" s="92"/>
    </row>
    <row r="23" spans="1:9">
      <c r="A23" s="19" t="s">
        <v>272</v>
      </c>
      <c r="B23" s="12" t="s">
        <v>273</v>
      </c>
      <c r="C23" s="105"/>
      <c r="D23" s="105"/>
      <c r="E23" s="105"/>
      <c r="F23" s="92"/>
      <c r="G23" s="92"/>
      <c r="H23" s="92"/>
      <c r="I23" s="92"/>
    </row>
    <row r="24" spans="1:9">
      <c r="A24" s="19" t="s">
        <v>409</v>
      </c>
      <c r="B24" s="12" t="s">
        <v>274</v>
      </c>
      <c r="C24" s="105"/>
      <c r="D24" s="105"/>
      <c r="E24" s="105"/>
      <c r="F24" s="92"/>
      <c r="G24" s="92"/>
      <c r="H24" s="92"/>
      <c r="I24" s="92"/>
    </row>
    <row r="25" spans="1:9">
      <c r="A25" s="85" t="s">
        <v>149</v>
      </c>
      <c r="B25" s="85" t="s">
        <v>274</v>
      </c>
      <c r="C25" s="105"/>
      <c r="D25" s="105"/>
      <c r="E25" s="105"/>
      <c r="F25" s="92"/>
      <c r="G25" s="92"/>
      <c r="H25" s="92"/>
      <c r="I25" s="92"/>
    </row>
    <row r="26" spans="1:9">
      <c r="A26" s="85" t="s">
        <v>150</v>
      </c>
      <c r="B26" s="85" t="s">
        <v>274</v>
      </c>
      <c r="C26" s="105"/>
      <c r="D26" s="105"/>
      <c r="E26" s="105"/>
      <c r="F26" s="92"/>
      <c r="G26" s="92"/>
      <c r="H26" s="92"/>
      <c r="I26" s="92"/>
    </row>
    <row r="27" spans="1:9">
      <c r="A27" s="14" t="s">
        <v>151</v>
      </c>
      <c r="B27" s="14" t="s">
        <v>274</v>
      </c>
      <c r="C27" s="105"/>
      <c r="D27" s="105"/>
      <c r="E27" s="105"/>
      <c r="F27" s="92"/>
      <c r="G27" s="92"/>
      <c r="H27" s="92"/>
      <c r="I27" s="92"/>
    </row>
    <row r="28" spans="1:9">
      <c r="A28" s="42" t="s">
        <v>428</v>
      </c>
      <c r="B28" s="39" t="s">
        <v>275</v>
      </c>
      <c r="C28" s="105"/>
      <c r="D28" s="105"/>
      <c r="E28" s="105"/>
      <c r="F28" s="92"/>
      <c r="G28" s="92"/>
      <c r="H28" s="92"/>
      <c r="I28" s="92"/>
    </row>
    <row r="29" spans="1:9">
      <c r="A29" s="66"/>
      <c r="B29" s="67"/>
    </row>
    <row r="30" spans="1:9" ht="24.75" customHeight="1">
      <c r="A30" s="2" t="s">
        <v>651</v>
      </c>
      <c r="B30" s="3" t="s">
        <v>652</v>
      </c>
      <c r="C30" s="105"/>
      <c r="D30" s="105"/>
      <c r="E30" s="105"/>
      <c r="F30" s="92"/>
      <c r="G30" s="92"/>
      <c r="H30" s="92"/>
      <c r="I30" s="92"/>
    </row>
    <row r="31" spans="1:9" ht="26.25">
      <c r="A31" s="69" t="s">
        <v>630</v>
      </c>
      <c r="B31" s="33"/>
      <c r="C31" s="105"/>
      <c r="D31" s="105"/>
      <c r="E31" s="105"/>
      <c r="F31" s="92"/>
      <c r="G31" s="92"/>
      <c r="H31" s="92"/>
      <c r="I31" s="92"/>
    </row>
    <row r="32" spans="1:9" ht="15.75">
      <c r="A32" s="68" t="s">
        <v>624</v>
      </c>
      <c r="B32" s="33"/>
      <c r="C32" s="105"/>
      <c r="D32" s="105"/>
      <c r="E32" s="105"/>
      <c r="F32" s="92"/>
      <c r="G32" s="92"/>
      <c r="H32" s="92"/>
      <c r="I32" s="92"/>
    </row>
    <row r="33" spans="1:9" ht="31.5">
      <c r="A33" s="68" t="s">
        <v>625</v>
      </c>
      <c r="B33" s="33"/>
      <c r="C33" s="105"/>
      <c r="D33" s="105"/>
      <c r="E33" s="105"/>
      <c r="F33" s="92"/>
      <c r="G33" s="92"/>
      <c r="H33" s="92"/>
      <c r="I33" s="92"/>
    </row>
    <row r="34" spans="1:9" ht="15.75">
      <c r="A34" s="68" t="s">
        <v>626</v>
      </c>
      <c r="B34" s="33"/>
      <c r="C34" s="105"/>
      <c r="D34" s="105"/>
      <c r="E34" s="105"/>
      <c r="F34" s="92"/>
      <c r="G34" s="92"/>
      <c r="H34" s="92"/>
      <c r="I34" s="92"/>
    </row>
    <row r="35" spans="1:9" ht="31.5">
      <c r="A35" s="68" t="s">
        <v>627</v>
      </c>
      <c r="B35" s="33"/>
      <c r="C35" s="105"/>
      <c r="D35" s="105"/>
      <c r="E35" s="105"/>
      <c r="F35" s="92"/>
      <c r="G35" s="92"/>
      <c r="H35" s="92"/>
      <c r="I35" s="92"/>
    </row>
    <row r="36" spans="1:9" ht="15.75">
      <c r="A36" s="68" t="s">
        <v>628</v>
      </c>
      <c r="B36" s="33"/>
      <c r="C36" s="105"/>
      <c r="D36" s="105"/>
      <c r="E36" s="105"/>
      <c r="F36" s="92"/>
      <c r="G36" s="92"/>
      <c r="H36" s="92"/>
      <c r="I36" s="92"/>
    </row>
    <row r="37" spans="1:9" ht="15.75">
      <c r="A37" s="68" t="s">
        <v>629</v>
      </c>
      <c r="B37" s="33"/>
      <c r="C37" s="105"/>
      <c r="D37" s="105"/>
      <c r="E37" s="105"/>
      <c r="F37" s="92"/>
      <c r="G37" s="92"/>
      <c r="H37" s="92"/>
      <c r="I37" s="92"/>
    </row>
    <row r="38" spans="1:9">
      <c r="A38" s="42" t="s">
        <v>612</v>
      </c>
      <c r="B38" s="33"/>
      <c r="C38" s="105"/>
      <c r="D38" s="105"/>
      <c r="E38" s="105"/>
      <c r="F38" s="92"/>
      <c r="G38" s="92"/>
      <c r="H38" s="92"/>
      <c r="I38" s="92"/>
    </row>
    <row r="39" spans="1:9">
      <c r="A39" s="66"/>
      <c r="B39" s="67"/>
    </row>
    <row r="40" spans="1:9">
      <c r="A40" s="66"/>
      <c r="B40" s="67"/>
    </row>
    <row r="41" spans="1:9">
      <c r="A41" s="66"/>
      <c r="B41" s="67"/>
    </row>
    <row r="42" spans="1:9">
      <c r="A42" s="66"/>
      <c r="B42" s="67"/>
    </row>
    <row r="43" spans="1:9">
      <c r="A43" s="66"/>
      <c r="B43" s="67"/>
    </row>
    <row r="44" spans="1:9">
      <c r="A44" s="66"/>
      <c r="B44" s="67"/>
    </row>
    <row r="45" spans="1:9">
      <c r="A45" s="66"/>
      <c r="B45" s="67"/>
    </row>
    <row r="46" spans="1:9">
      <c r="A46" s="66"/>
      <c r="B46" s="67"/>
    </row>
    <row r="47" spans="1:9">
      <c r="A47" s="66"/>
      <c r="B47" s="67"/>
    </row>
    <row r="49" spans="1:8">
      <c r="A49" s="4"/>
      <c r="B49" s="4"/>
      <c r="C49" s="114"/>
      <c r="D49" s="114"/>
      <c r="E49" s="114"/>
    </row>
    <row r="50" spans="1:8">
      <c r="A50" s="49" t="s">
        <v>580</v>
      </c>
      <c r="B50" s="4"/>
      <c r="C50" s="114"/>
      <c r="D50" s="114"/>
      <c r="E50" s="114"/>
    </row>
    <row r="51" spans="1:8" ht="15.75">
      <c r="A51" s="50" t="s">
        <v>584</v>
      </c>
      <c r="B51" s="4"/>
      <c r="C51" s="114"/>
      <c r="D51" s="114"/>
      <c r="E51" s="114"/>
    </row>
    <row r="52" spans="1:8" ht="15.75">
      <c r="A52" s="50" t="s">
        <v>585</v>
      </c>
      <c r="B52" s="4"/>
      <c r="C52" s="114"/>
      <c r="D52" s="114"/>
      <c r="E52" s="114"/>
    </row>
    <row r="53" spans="1:8" ht="15.75">
      <c r="A53" s="50" t="s">
        <v>586</v>
      </c>
      <c r="B53" s="4"/>
      <c r="C53" s="114"/>
      <c r="D53" s="114"/>
      <c r="E53" s="114"/>
    </row>
    <row r="54" spans="1:8" ht="15.75">
      <c r="A54" s="50" t="s">
        <v>587</v>
      </c>
      <c r="B54" s="4"/>
      <c r="C54" s="114"/>
      <c r="D54" s="114"/>
      <c r="E54" s="114"/>
    </row>
    <row r="55" spans="1:8" ht="15.75">
      <c r="A55" s="50" t="s">
        <v>588</v>
      </c>
      <c r="B55" s="4"/>
      <c r="C55" s="114"/>
      <c r="D55" s="114"/>
      <c r="E55" s="114"/>
    </row>
    <row r="56" spans="1:8">
      <c r="A56" s="49" t="s">
        <v>581</v>
      </c>
      <c r="B56" s="4"/>
      <c r="C56" s="114"/>
      <c r="D56" s="114"/>
      <c r="E56" s="114"/>
    </row>
    <row r="57" spans="1:8">
      <c r="A57" s="4"/>
      <c r="B57" s="4"/>
      <c r="C57" s="114"/>
      <c r="D57" s="114"/>
      <c r="E57" s="114"/>
    </row>
    <row r="58" spans="1:8" ht="45.75" customHeight="1">
      <c r="A58" s="179" t="s">
        <v>589</v>
      </c>
      <c r="B58" s="180"/>
      <c r="C58" s="180"/>
      <c r="D58" s="180"/>
      <c r="E58" s="180"/>
      <c r="F58" s="180"/>
      <c r="G58" s="180"/>
      <c r="H58" s="180"/>
    </row>
    <row r="61" spans="1:8" ht="15.75">
      <c r="A61" s="43" t="s">
        <v>591</v>
      </c>
    </row>
    <row r="62" spans="1:8" ht="15.75">
      <c r="A62" s="50" t="s">
        <v>592</v>
      </c>
    </row>
    <row r="63" spans="1:8" ht="15.75">
      <c r="A63" s="50" t="s">
        <v>593</v>
      </c>
    </row>
    <row r="64" spans="1:8" ht="15.75">
      <c r="A64" s="50" t="s">
        <v>594</v>
      </c>
    </row>
    <row r="65" spans="1:1">
      <c r="A65" s="49" t="s">
        <v>590</v>
      </c>
    </row>
    <row r="66" spans="1:1" ht="15.75">
      <c r="A66" s="50" t="s">
        <v>595</v>
      </c>
    </row>
    <row r="68" spans="1:1" ht="15.75">
      <c r="A68" s="64" t="s">
        <v>622</v>
      </c>
    </row>
    <row r="69" spans="1:1" ht="15.75">
      <c r="A69" s="64" t="s">
        <v>623</v>
      </c>
    </row>
    <row r="70" spans="1:1" ht="15.75">
      <c r="A70" s="65" t="s">
        <v>624</v>
      </c>
    </row>
    <row r="71" spans="1:1" ht="15.75">
      <c r="A71" s="65" t="s">
        <v>625</v>
      </c>
    </row>
    <row r="72" spans="1:1" ht="15.75">
      <c r="A72" s="65" t="s">
        <v>626</v>
      </c>
    </row>
    <row r="73" spans="1:1" ht="15.75">
      <c r="A73" s="65" t="s">
        <v>627</v>
      </c>
    </row>
    <row r="74" spans="1:1" ht="15.75">
      <c r="A74" s="65" t="s">
        <v>628</v>
      </c>
    </row>
    <row r="75" spans="1:1" ht="15.75">
      <c r="A75" s="65" t="s">
        <v>629</v>
      </c>
    </row>
  </sheetData>
  <mergeCells count="4">
    <mergeCell ref="A58:H58"/>
    <mergeCell ref="A4:I4"/>
    <mergeCell ref="A1:I1"/>
    <mergeCell ref="A3:I3"/>
  </mergeCells>
  <phoneticPr fontId="34" type="noConversion"/>
  <hyperlinks>
    <hyperlink ref="A20" r:id="rId1" location="foot4" display="http://njt.hu/cgi_bin/njt_doc.cgi?docid=142896.245143 - foot4"/>
    <hyperlink ref="A50" r:id="rId2" location="foot4" display="http://njt.hu/cgi_bin/njt_doc.cgi?docid=142896.245143 - foot4"/>
    <hyperlink ref="A56" r:id="rId3" location="foot5" display="http://njt.hu/cgi_bin/njt_doc.cgi?docid=142896.245143 - foot5"/>
    <hyperlink ref="A65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5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G24"/>
  <sheetViews>
    <sheetView view="pageBreakPreview" zoomScale="60" workbookViewId="0">
      <selection activeCell="A2" sqref="A2"/>
    </sheetView>
  </sheetViews>
  <sheetFormatPr defaultRowHeight="15"/>
  <cols>
    <col min="1" max="1" width="83.28515625" customWidth="1"/>
    <col min="2" max="2" width="19.5703125" customWidth="1"/>
  </cols>
  <sheetData>
    <row r="1" spans="1:7" ht="15.75">
      <c r="A1" s="174" t="s">
        <v>711</v>
      </c>
      <c r="B1" s="174"/>
    </row>
    <row r="2" spans="1:7" ht="15.75">
      <c r="A2" s="161" t="s">
        <v>718</v>
      </c>
    </row>
    <row r="3" spans="1:7" ht="27" customHeight="1">
      <c r="A3" s="170" t="s">
        <v>679</v>
      </c>
      <c r="B3" s="175"/>
    </row>
    <row r="4" spans="1:7" ht="71.25" customHeight="1">
      <c r="A4" s="173" t="s">
        <v>685</v>
      </c>
      <c r="B4" s="169"/>
      <c r="C4" s="55"/>
      <c r="D4" s="55"/>
      <c r="E4" s="55"/>
      <c r="F4" s="55"/>
      <c r="G4" s="55"/>
    </row>
    <row r="5" spans="1:7" ht="24" customHeight="1">
      <c r="A5" s="53"/>
      <c r="B5" s="53"/>
      <c r="C5" s="55"/>
      <c r="D5" s="55"/>
      <c r="E5" s="55"/>
      <c r="F5" s="55"/>
      <c r="G5" s="55"/>
    </row>
    <row r="6" spans="1:7" ht="22.5" customHeight="1">
      <c r="A6" s="4" t="s">
        <v>597</v>
      </c>
    </row>
    <row r="7" spans="1:7" ht="18">
      <c r="A7" s="36"/>
      <c r="B7" s="125" t="s">
        <v>605</v>
      </c>
    </row>
    <row r="8" spans="1:7">
      <c r="A8" s="157" t="s">
        <v>633</v>
      </c>
      <c r="B8" s="92"/>
    </row>
    <row r="9" spans="1:7">
      <c r="A9" s="162" t="s">
        <v>634</v>
      </c>
      <c r="B9" s="92"/>
    </row>
    <row r="10" spans="1:7">
      <c r="A10" s="157" t="s">
        <v>635</v>
      </c>
      <c r="B10" s="92"/>
    </row>
    <row r="11" spans="1:7">
      <c r="A11" s="157" t="s">
        <v>636</v>
      </c>
      <c r="B11" s="92"/>
    </row>
    <row r="12" spans="1:7">
      <c r="A12" s="157" t="s">
        <v>637</v>
      </c>
      <c r="B12" s="92">
        <v>176648487</v>
      </c>
    </row>
    <row r="13" spans="1:7">
      <c r="A13" s="157" t="s">
        <v>638</v>
      </c>
      <c r="B13" s="92"/>
    </row>
    <row r="14" spans="1:7">
      <c r="A14" s="157" t="s">
        <v>639</v>
      </c>
      <c r="B14" s="92"/>
    </row>
    <row r="15" spans="1:7">
      <c r="A15" s="157" t="s">
        <v>640</v>
      </c>
      <c r="B15" s="92"/>
    </row>
    <row r="16" spans="1:7">
      <c r="A16" s="159" t="s">
        <v>608</v>
      </c>
      <c r="B16" s="163">
        <f>SUM(B8:B15)</f>
        <v>176648487</v>
      </c>
    </row>
    <row r="17" spans="1:2" ht="30">
      <c r="A17" s="56" t="s">
        <v>600</v>
      </c>
      <c r="B17" s="92">
        <v>3150000</v>
      </c>
    </row>
    <row r="18" spans="1:2" ht="30">
      <c r="A18" s="56" t="s">
        <v>601</v>
      </c>
      <c r="B18" s="92">
        <v>173498487</v>
      </c>
    </row>
    <row r="19" spans="1:2">
      <c r="A19" s="57" t="s">
        <v>602</v>
      </c>
      <c r="B19" s="92"/>
    </row>
    <row r="20" spans="1:2">
      <c r="A20" s="57" t="s">
        <v>603</v>
      </c>
      <c r="B20" s="92"/>
    </row>
    <row r="21" spans="1:2">
      <c r="A21" s="157" t="s">
        <v>606</v>
      </c>
      <c r="B21" s="92"/>
    </row>
    <row r="22" spans="1:2">
      <c r="A22" s="39" t="s">
        <v>604</v>
      </c>
      <c r="B22" s="92">
        <f>SUM(B17:B21)</f>
        <v>176648487</v>
      </c>
    </row>
    <row r="23" spans="1:2" ht="31.5">
      <c r="A23" s="58" t="s">
        <v>607</v>
      </c>
      <c r="B23" s="164"/>
    </row>
    <row r="24" spans="1:2" ht="15.75">
      <c r="A24" s="165" t="s">
        <v>456</v>
      </c>
      <c r="B24" s="166">
        <f>SUM(B22:B23)</f>
        <v>176648487</v>
      </c>
    </row>
  </sheetData>
  <mergeCells count="3">
    <mergeCell ref="A4:B4"/>
    <mergeCell ref="A3:B3"/>
    <mergeCell ref="A1:B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D71"/>
  <sheetViews>
    <sheetView view="pageBreakPreview" zoomScale="60" workbookViewId="0">
      <selection activeCell="A4" sqref="A4:D4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ht="15.75">
      <c r="A1" s="174" t="s">
        <v>712</v>
      </c>
      <c r="B1" s="174"/>
      <c r="C1" s="174"/>
      <c r="D1" s="174"/>
    </row>
    <row r="2" spans="1:4" ht="15.75">
      <c r="A2" s="80"/>
    </row>
    <row r="3" spans="1:4" ht="22.5" customHeight="1">
      <c r="A3" s="170" t="s">
        <v>679</v>
      </c>
      <c r="B3" s="171"/>
      <c r="C3" s="171"/>
      <c r="D3" s="171"/>
    </row>
    <row r="4" spans="1:4" ht="48.75" customHeight="1">
      <c r="A4" s="173" t="s">
        <v>686</v>
      </c>
      <c r="B4" s="171"/>
      <c r="C4" s="171"/>
      <c r="D4" s="172"/>
    </row>
    <row r="5" spans="1:4" ht="21" customHeight="1">
      <c r="A5" s="53"/>
      <c r="B5" s="54"/>
      <c r="C5" s="54"/>
    </row>
    <row r="6" spans="1:4">
      <c r="A6" s="4" t="s">
        <v>597</v>
      </c>
    </row>
    <row r="7" spans="1:4" ht="25.5">
      <c r="A7" s="81" t="s">
        <v>570</v>
      </c>
      <c r="B7" s="82" t="s">
        <v>652</v>
      </c>
      <c r="C7" s="83" t="s">
        <v>614</v>
      </c>
      <c r="D7" s="83" t="s">
        <v>616</v>
      </c>
    </row>
    <row r="8" spans="1:4">
      <c r="A8" s="11" t="s">
        <v>332</v>
      </c>
      <c r="B8" s="12" t="s">
        <v>114</v>
      </c>
      <c r="C8" s="84"/>
      <c r="D8" s="84"/>
    </row>
    <row r="9" spans="1:4">
      <c r="A9" s="85" t="s">
        <v>115</v>
      </c>
      <c r="B9" s="85" t="s">
        <v>114</v>
      </c>
      <c r="C9" s="84"/>
      <c r="D9" s="84"/>
    </row>
    <row r="10" spans="1:4">
      <c r="A10" s="85" t="s">
        <v>116</v>
      </c>
      <c r="B10" s="85" t="s">
        <v>114</v>
      </c>
      <c r="C10" s="84"/>
      <c r="D10" s="84"/>
    </row>
    <row r="11" spans="1:4" ht="30">
      <c r="A11" s="11" t="s">
        <v>117</v>
      </c>
      <c r="B11" s="12" t="s">
        <v>118</v>
      </c>
      <c r="C11" s="84"/>
      <c r="D11" s="84"/>
    </row>
    <row r="12" spans="1:4">
      <c r="A12" s="11" t="s">
        <v>331</v>
      </c>
      <c r="B12" s="12" t="s">
        <v>119</v>
      </c>
      <c r="C12" s="84"/>
      <c r="D12" s="84"/>
    </row>
    <row r="13" spans="1:4">
      <c r="A13" s="85" t="s">
        <v>115</v>
      </c>
      <c r="B13" s="85" t="s">
        <v>119</v>
      </c>
      <c r="C13" s="84"/>
      <c r="D13" s="84"/>
    </row>
    <row r="14" spans="1:4">
      <c r="A14" s="85" t="s">
        <v>116</v>
      </c>
      <c r="B14" s="85" t="s">
        <v>120</v>
      </c>
      <c r="C14" s="84"/>
      <c r="D14" s="84"/>
    </row>
    <row r="15" spans="1:4">
      <c r="A15" s="10" t="s">
        <v>330</v>
      </c>
      <c r="B15" s="14" t="s">
        <v>121</v>
      </c>
      <c r="C15" s="84"/>
      <c r="D15" s="84"/>
    </row>
    <row r="16" spans="1:4">
      <c r="A16" s="19" t="s">
        <v>335</v>
      </c>
      <c r="B16" s="12" t="s">
        <v>122</v>
      </c>
      <c r="C16" s="84"/>
      <c r="D16" s="84"/>
    </row>
    <row r="17" spans="1:4">
      <c r="A17" s="85" t="s">
        <v>123</v>
      </c>
      <c r="B17" s="85" t="s">
        <v>122</v>
      </c>
      <c r="C17" s="84"/>
      <c r="D17" s="84"/>
    </row>
    <row r="18" spans="1:4">
      <c r="A18" s="85" t="s">
        <v>124</v>
      </c>
      <c r="B18" s="85" t="s">
        <v>122</v>
      </c>
      <c r="C18" s="84"/>
      <c r="D18" s="84"/>
    </row>
    <row r="19" spans="1:4">
      <c r="A19" s="19" t="s">
        <v>336</v>
      </c>
      <c r="B19" s="12" t="s">
        <v>125</v>
      </c>
      <c r="C19" s="84"/>
      <c r="D19" s="84"/>
    </row>
    <row r="20" spans="1:4">
      <c r="A20" s="85" t="s">
        <v>116</v>
      </c>
      <c r="B20" s="85" t="s">
        <v>125</v>
      </c>
      <c r="C20" s="84"/>
      <c r="D20" s="84"/>
    </row>
    <row r="21" spans="1:4">
      <c r="A21" s="12" t="s">
        <v>126</v>
      </c>
      <c r="B21" s="12" t="s">
        <v>127</v>
      </c>
      <c r="C21" s="84"/>
      <c r="D21" s="84"/>
    </row>
    <row r="22" spans="1:4">
      <c r="A22" s="12" t="s">
        <v>337</v>
      </c>
      <c r="B22" s="12" t="s">
        <v>128</v>
      </c>
      <c r="C22" s="84"/>
      <c r="D22" s="84"/>
    </row>
    <row r="23" spans="1:4">
      <c r="A23" s="85" t="s">
        <v>124</v>
      </c>
      <c r="B23" s="85" t="s">
        <v>128</v>
      </c>
      <c r="C23" s="84"/>
      <c r="D23" s="84"/>
    </row>
    <row r="24" spans="1:4">
      <c r="A24" s="85" t="s">
        <v>116</v>
      </c>
      <c r="B24" s="85" t="s">
        <v>128</v>
      </c>
      <c r="C24" s="84"/>
      <c r="D24" s="84"/>
    </row>
    <row r="25" spans="1:4">
      <c r="A25" s="20" t="s">
        <v>333</v>
      </c>
      <c r="B25" s="14" t="s">
        <v>129</v>
      </c>
      <c r="C25" s="84"/>
      <c r="D25" s="84"/>
    </row>
    <row r="26" spans="1:4">
      <c r="A26" s="19" t="s">
        <v>130</v>
      </c>
      <c r="B26" s="12" t="s">
        <v>131</v>
      </c>
      <c r="C26" s="84"/>
      <c r="D26" s="84"/>
    </row>
    <row r="27" spans="1:4">
      <c r="A27" s="19" t="s">
        <v>132</v>
      </c>
      <c r="B27" s="12" t="s">
        <v>133</v>
      </c>
      <c r="C27" s="84"/>
      <c r="D27" s="84"/>
    </row>
    <row r="28" spans="1:4">
      <c r="A28" s="19" t="s">
        <v>136</v>
      </c>
      <c r="B28" s="12" t="s">
        <v>137</v>
      </c>
      <c r="C28" s="84"/>
      <c r="D28" s="84"/>
    </row>
    <row r="29" spans="1:4">
      <c r="A29" s="19" t="s">
        <v>138</v>
      </c>
      <c r="B29" s="12" t="s">
        <v>139</v>
      </c>
      <c r="C29" s="84"/>
      <c r="D29" s="84"/>
    </row>
    <row r="30" spans="1:4">
      <c r="A30" s="19" t="s">
        <v>140</v>
      </c>
      <c r="B30" s="12" t="s">
        <v>141</v>
      </c>
      <c r="C30" s="84"/>
      <c r="D30" s="84"/>
    </row>
    <row r="31" spans="1:4">
      <c r="A31" s="37" t="s">
        <v>334</v>
      </c>
      <c r="B31" s="86" t="s">
        <v>142</v>
      </c>
      <c r="C31" s="84"/>
      <c r="D31" s="84"/>
    </row>
    <row r="32" spans="1:4">
      <c r="A32" s="19" t="s">
        <v>143</v>
      </c>
      <c r="B32" s="12" t="s">
        <v>144</v>
      </c>
      <c r="C32" s="84"/>
      <c r="D32" s="84"/>
    </row>
    <row r="33" spans="1:4">
      <c r="A33" s="11" t="s">
        <v>145</v>
      </c>
      <c r="B33" s="12" t="s">
        <v>146</v>
      </c>
      <c r="C33" s="84"/>
      <c r="D33" s="84"/>
    </row>
    <row r="34" spans="1:4">
      <c r="A34" s="19" t="s">
        <v>338</v>
      </c>
      <c r="B34" s="12" t="s">
        <v>147</v>
      </c>
      <c r="C34" s="84"/>
      <c r="D34" s="84"/>
    </row>
    <row r="35" spans="1:4">
      <c r="A35" s="85" t="s">
        <v>116</v>
      </c>
      <c r="B35" s="85" t="s">
        <v>147</v>
      </c>
      <c r="C35" s="84"/>
      <c r="D35" s="84"/>
    </row>
    <row r="36" spans="1:4">
      <c r="A36" s="19" t="s">
        <v>339</v>
      </c>
      <c r="B36" s="12" t="s">
        <v>148</v>
      </c>
      <c r="C36" s="84"/>
      <c r="D36" s="84"/>
    </row>
    <row r="37" spans="1:4">
      <c r="A37" s="85" t="s">
        <v>149</v>
      </c>
      <c r="B37" s="85" t="s">
        <v>148</v>
      </c>
      <c r="C37" s="84"/>
      <c r="D37" s="84"/>
    </row>
    <row r="38" spans="1:4">
      <c r="A38" s="85" t="s">
        <v>150</v>
      </c>
      <c r="B38" s="85" t="s">
        <v>148</v>
      </c>
      <c r="C38" s="84"/>
      <c r="D38" s="84"/>
    </row>
    <row r="39" spans="1:4">
      <c r="A39" s="85" t="s">
        <v>151</v>
      </c>
      <c r="B39" s="85" t="s">
        <v>148</v>
      </c>
      <c r="C39" s="84"/>
      <c r="D39" s="84"/>
    </row>
    <row r="40" spans="1:4">
      <c r="A40" s="85" t="s">
        <v>116</v>
      </c>
      <c r="B40" s="85" t="s">
        <v>148</v>
      </c>
      <c r="C40" s="84"/>
      <c r="D40" s="84"/>
    </row>
    <row r="41" spans="1:4">
      <c r="A41" s="37" t="s">
        <v>340</v>
      </c>
      <c r="B41" s="86" t="s">
        <v>152</v>
      </c>
      <c r="C41" s="84"/>
      <c r="D41" s="84"/>
    </row>
    <row r="42" spans="1:4">
      <c r="A42" s="87"/>
      <c r="B42" s="87"/>
      <c r="C42" s="87"/>
      <c r="D42" s="87"/>
    </row>
    <row r="43" spans="1:4">
      <c r="A43" s="87"/>
      <c r="B43" s="87"/>
      <c r="C43" s="87"/>
      <c r="D43" s="87"/>
    </row>
    <row r="44" spans="1:4" ht="25.5">
      <c r="A44" s="81" t="s">
        <v>570</v>
      </c>
      <c r="B44" s="82" t="s">
        <v>652</v>
      </c>
      <c r="C44" s="83" t="s">
        <v>614</v>
      </c>
      <c r="D44" s="83" t="s">
        <v>615</v>
      </c>
    </row>
    <row r="45" spans="1:4">
      <c r="A45" s="19" t="s">
        <v>404</v>
      </c>
      <c r="B45" s="12" t="s">
        <v>242</v>
      </c>
      <c r="C45" s="84"/>
      <c r="D45" s="84"/>
    </row>
    <row r="46" spans="1:4">
      <c r="A46" s="85" t="s">
        <v>115</v>
      </c>
      <c r="B46" s="85" t="s">
        <v>242</v>
      </c>
      <c r="C46" s="84"/>
      <c r="D46" s="72"/>
    </row>
    <row r="47" spans="1:4" ht="30">
      <c r="A47" s="11" t="s">
        <v>243</v>
      </c>
      <c r="B47" s="12" t="s">
        <v>244</v>
      </c>
      <c r="C47" s="84"/>
      <c r="D47" s="72"/>
    </row>
    <row r="48" spans="1:4">
      <c r="A48" s="19" t="s">
        <v>453</v>
      </c>
      <c r="B48" s="12" t="s">
        <v>245</v>
      </c>
      <c r="C48" s="84"/>
      <c r="D48" s="72"/>
    </row>
    <row r="49" spans="1:4">
      <c r="A49" s="85" t="s">
        <v>115</v>
      </c>
      <c r="B49" s="85" t="s">
        <v>245</v>
      </c>
      <c r="C49" s="84"/>
      <c r="D49" s="72"/>
    </row>
    <row r="50" spans="1:4">
      <c r="A50" s="10" t="s">
        <v>424</v>
      </c>
      <c r="B50" s="14" t="s">
        <v>246</v>
      </c>
      <c r="C50" s="84"/>
      <c r="D50" s="72"/>
    </row>
    <row r="51" spans="1:4">
      <c r="A51" s="11" t="s">
        <v>454</v>
      </c>
      <c r="B51" s="12" t="s">
        <v>247</v>
      </c>
      <c r="C51" s="84"/>
      <c r="D51" s="72"/>
    </row>
    <row r="52" spans="1:4">
      <c r="A52" s="85" t="s">
        <v>123</v>
      </c>
      <c r="B52" s="85" t="s">
        <v>247</v>
      </c>
      <c r="C52" s="84"/>
      <c r="D52" s="72"/>
    </row>
    <row r="53" spans="1:4">
      <c r="A53" s="19" t="s">
        <v>248</v>
      </c>
      <c r="B53" s="12" t="s">
        <v>249</v>
      </c>
      <c r="C53" s="84"/>
      <c r="D53" s="72"/>
    </row>
    <row r="54" spans="1:4">
      <c r="A54" s="12" t="s">
        <v>455</v>
      </c>
      <c r="B54" s="12" t="s">
        <v>250</v>
      </c>
      <c r="C54" s="84"/>
      <c r="D54" s="72"/>
    </row>
    <row r="55" spans="1:4">
      <c r="A55" s="85" t="s">
        <v>124</v>
      </c>
      <c r="B55" s="85" t="s">
        <v>250</v>
      </c>
      <c r="C55" s="84"/>
      <c r="D55" s="72"/>
    </row>
    <row r="56" spans="1:4">
      <c r="A56" s="19" t="s">
        <v>251</v>
      </c>
      <c r="B56" s="12" t="s">
        <v>252</v>
      </c>
      <c r="C56" s="84"/>
      <c r="D56" s="72"/>
    </row>
    <row r="57" spans="1:4">
      <c r="A57" s="20" t="s">
        <v>425</v>
      </c>
      <c r="B57" s="14" t="s">
        <v>253</v>
      </c>
      <c r="C57" s="84"/>
      <c r="D57" s="72"/>
    </row>
    <row r="58" spans="1:4">
      <c r="A58" s="20" t="s">
        <v>257</v>
      </c>
      <c r="B58" s="14" t="s">
        <v>258</v>
      </c>
      <c r="C58" s="84"/>
      <c r="D58" s="72"/>
    </row>
    <row r="59" spans="1:4">
      <c r="A59" s="20" t="s">
        <v>259</v>
      </c>
      <c r="B59" s="14" t="s">
        <v>260</v>
      </c>
      <c r="C59" s="84"/>
      <c r="D59" s="72"/>
    </row>
    <row r="60" spans="1:4">
      <c r="A60" s="20" t="s">
        <v>263</v>
      </c>
      <c r="B60" s="14" t="s">
        <v>264</v>
      </c>
      <c r="C60" s="84"/>
      <c r="D60" s="72"/>
    </row>
    <row r="61" spans="1:4">
      <c r="A61" s="10" t="s">
        <v>596</v>
      </c>
      <c r="B61" s="14" t="s">
        <v>265</v>
      </c>
      <c r="C61" s="84"/>
      <c r="D61" s="72"/>
    </row>
    <row r="62" spans="1:4">
      <c r="A62" s="14" t="s">
        <v>266</v>
      </c>
      <c r="B62" s="14" t="s">
        <v>265</v>
      </c>
      <c r="C62" s="84"/>
      <c r="D62" s="72"/>
    </row>
    <row r="63" spans="1:4">
      <c r="A63" s="62" t="s">
        <v>427</v>
      </c>
      <c r="B63" s="86" t="s">
        <v>267</v>
      </c>
      <c r="C63" s="84"/>
      <c r="D63" s="72"/>
    </row>
    <row r="64" spans="1:4">
      <c r="A64" s="11" t="s">
        <v>268</v>
      </c>
      <c r="B64" s="12" t="s">
        <v>269</v>
      </c>
      <c r="C64" s="84"/>
      <c r="D64" s="72"/>
    </row>
    <row r="65" spans="1:4">
      <c r="A65" s="12" t="s">
        <v>270</v>
      </c>
      <c r="B65" s="12" t="s">
        <v>271</v>
      </c>
      <c r="C65" s="84"/>
      <c r="D65" s="72"/>
    </row>
    <row r="66" spans="1:4">
      <c r="A66" s="19" t="s">
        <v>272</v>
      </c>
      <c r="B66" s="12" t="s">
        <v>273</v>
      </c>
      <c r="C66" s="84"/>
      <c r="D66" s="72"/>
    </row>
    <row r="67" spans="1:4">
      <c r="A67" s="19" t="s">
        <v>409</v>
      </c>
      <c r="B67" s="12" t="s">
        <v>274</v>
      </c>
      <c r="C67" s="84"/>
      <c r="D67" s="72"/>
    </row>
    <row r="68" spans="1:4">
      <c r="A68" s="85" t="s">
        <v>149</v>
      </c>
      <c r="B68" s="85" t="s">
        <v>274</v>
      </c>
      <c r="C68" s="84"/>
      <c r="D68" s="72"/>
    </row>
    <row r="69" spans="1:4">
      <c r="A69" s="85" t="s">
        <v>150</v>
      </c>
      <c r="B69" s="85" t="s">
        <v>274</v>
      </c>
      <c r="C69" s="84"/>
      <c r="D69" s="72"/>
    </row>
    <row r="70" spans="1:4">
      <c r="A70" s="14" t="s">
        <v>151</v>
      </c>
      <c r="B70" s="14" t="s">
        <v>274</v>
      </c>
      <c r="C70" s="84"/>
      <c r="D70" s="72"/>
    </row>
    <row r="71" spans="1:4">
      <c r="A71" s="37" t="s">
        <v>428</v>
      </c>
      <c r="B71" s="86" t="s">
        <v>275</v>
      </c>
      <c r="C71" s="84"/>
      <c r="D71" s="72"/>
    </row>
  </sheetData>
  <mergeCells count="3">
    <mergeCell ref="A3:D3"/>
    <mergeCell ref="A4:D4"/>
    <mergeCell ref="A1:D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G10"/>
  <sheetViews>
    <sheetView view="pageBreakPreview" zoomScale="60" workbookViewId="0">
      <selection activeCell="A2" sqref="A2"/>
    </sheetView>
  </sheetViews>
  <sheetFormatPr defaultRowHeight="15"/>
  <cols>
    <col min="1" max="1" width="78.42578125" customWidth="1"/>
    <col min="2" max="2" width="14.5703125" style="89" customWidth="1"/>
    <col min="3" max="7" width="17.140625" style="90" customWidth="1"/>
  </cols>
  <sheetData>
    <row r="1" spans="1:7" ht="15.75">
      <c r="A1" s="174" t="s">
        <v>713</v>
      </c>
      <c r="B1" s="174"/>
      <c r="C1" s="174"/>
      <c r="D1" s="174"/>
      <c r="E1" s="174"/>
      <c r="F1" s="174"/>
      <c r="G1" s="174"/>
    </row>
    <row r="2" spans="1:7" ht="15.75">
      <c r="A2" s="161" t="s">
        <v>718</v>
      </c>
    </row>
    <row r="3" spans="1:7" ht="23.25" customHeight="1">
      <c r="A3" s="170" t="s">
        <v>679</v>
      </c>
      <c r="B3" s="171"/>
      <c r="C3" s="171"/>
      <c r="D3" s="171"/>
      <c r="E3" s="171"/>
      <c r="F3" s="171"/>
      <c r="G3" s="171"/>
    </row>
    <row r="4" spans="1:7" ht="25.5" customHeight="1">
      <c r="A4" s="181" t="s">
        <v>687</v>
      </c>
      <c r="B4" s="171"/>
      <c r="C4" s="171"/>
      <c r="D4" s="171"/>
      <c r="E4" s="171"/>
      <c r="F4" s="171"/>
      <c r="G4" s="171"/>
    </row>
    <row r="5" spans="1:7" ht="21.75" customHeight="1">
      <c r="A5" s="60"/>
      <c r="B5" s="110"/>
      <c r="C5" s="115"/>
      <c r="D5" s="115"/>
      <c r="E5" s="115"/>
      <c r="F5" s="115"/>
      <c r="G5" s="115"/>
    </row>
    <row r="6" spans="1:7" ht="20.25" customHeight="1">
      <c r="A6" s="4" t="s">
        <v>597</v>
      </c>
    </row>
    <row r="7" spans="1:7">
      <c r="A7" s="35" t="s">
        <v>570</v>
      </c>
      <c r="B7" s="116" t="s">
        <v>652</v>
      </c>
      <c r="C7" s="117" t="s">
        <v>488</v>
      </c>
      <c r="D7" s="117" t="s">
        <v>485</v>
      </c>
      <c r="E7" s="117" t="s">
        <v>489</v>
      </c>
      <c r="F7" s="117" t="s">
        <v>490</v>
      </c>
      <c r="G7" s="118" t="s">
        <v>611</v>
      </c>
    </row>
    <row r="8" spans="1:7" ht="26.25" customHeight="1">
      <c r="A8" s="59" t="s">
        <v>609</v>
      </c>
      <c r="B8" s="119" t="s">
        <v>135</v>
      </c>
      <c r="C8" s="92">
        <v>10612514</v>
      </c>
      <c r="D8" s="92">
        <v>39261886</v>
      </c>
      <c r="E8" s="92">
        <v>14756514</v>
      </c>
      <c r="F8" s="92">
        <v>91716705</v>
      </c>
      <c r="G8" s="92">
        <f>SUM(C8:F8)</f>
        <v>156347619</v>
      </c>
    </row>
    <row r="9" spans="1:7" ht="26.25" customHeight="1">
      <c r="A9" s="59" t="s">
        <v>610</v>
      </c>
      <c r="B9" s="119" t="s">
        <v>135</v>
      </c>
      <c r="C9" s="92"/>
      <c r="D9" s="92"/>
      <c r="E9" s="92"/>
      <c r="F9" s="92"/>
      <c r="G9" s="92">
        <f>SUM(C9:F9)</f>
        <v>0</v>
      </c>
    </row>
    <row r="10" spans="1:7" ht="22.5" customHeight="1">
      <c r="A10" s="158" t="s">
        <v>612</v>
      </c>
      <c r="B10" s="125"/>
      <c r="C10" s="92">
        <f>SUM(C8:C9)</f>
        <v>10612514</v>
      </c>
      <c r="D10" s="92">
        <f>SUM(D8:D9)</f>
        <v>39261886</v>
      </c>
      <c r="E10" s="92">
        <f>SUM(E8:E9)</f>
        <v>14756514</v>
      </c>
      <c r="F10" s="92">
        <f>SUM(F8:F9)</f>
        <v>91716705</v>
      </c>
      <c r="G10" s="92">
        <f>SUM(G8:G9)</f>
        <v>156347619</v>
      </c>
    </row>
  </sheetData>
  <mergeCells count="3">
    <mergeCell ref="A3:G3"/>
    <mergeCell ref="A4:G4"/>
    <mergeCell ref="A1:G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C50"/>
  <sheetViews>
    <sheetView view="pageBreakPreview" zoomScale="60" workbookViewId="0">
      <selection activeCell="A2" sqref="A2"/>
    </sheetView>
  </sheetViews>
  <sheetFormatPr defaultRowHeight="15"/>
  <cols>
    <col min="1" max="1" width="100" customWidth="1"/>
    <col min="3" max="3" width="17" style="90" customWidth="1"/>
  </cols>
  <sheetData>
    <row r="1" spans="1:3" ht="15.75">
      <c r="A1" s="174" t="s">
        <v>714</v>
      </c>
      <c r="B1" s="174"/>
      <c r="C1" s="174"/>
    </row>
    <row r="2" spans="1:3" ht="15.75">
      <c r="A2" s="161" t="s">
        <v>718</v>
      </c>
    </row>
    <row r="3" spans="1:3" ht="28.5" customHeight="1">
      <c r="A3" s="170" t="s">
        <v>679</v>
      </c>
      <c r="B3" s="175"/>
      <c r="C3" s="175"/>
    </row>
    <row r="4" spans="1:3" ht="26.25" customHeight="1">
      <c r="A4" s="173" t="s">
        <v>688</v>
      </c>
      <c r="B4" s="169"/>
      <c r="C4" s="169"/>
    </row>
    <row r="5" spans="1:3" ht="18.75" customHeight="1">
      <c r="A5" s="60"/>
      <c r="B5" s="63"/>
      <c r="C5" s="120"/>
    </row>
    <row r="6" spans="1:3" ht="23.25" customHeight="1">
      <c r="A6" s="4" t="s">
        <v>597</v>
      </c>
    </row>
    <row r="7" spans="1:3" ht="25.5">
      <c r="A7" s="35" t="s">
        <v>570</v>
      </c>
      <c r="B7" s="3" t="s">
        <v>652</v>
      </c>
      <c r="C7" s="121" t="s">
        <v>613</v>
      </c>
    </row>
    <row r="8" spans="1:3" ht="15.75">
      <c r="A8" s="73" t="s">
        <v>471</v>
      </c>
      <c r="B8" s="5" t="s">
        <v>54</v>
      </c>
      <c r="C8" s="122"/>
    </row>
    <row r="9" spans="1:3" ht="15.75">
      <c r="A9" s="73" t="s">
        <v>472</v>
      </c>
      <c r="B9" s="5" t="s">
        <v>54</v>
      </c>
      <c r="C9" s="122"/>
    </row>
    <row r="10" spans="1:3" ht="15.75">
      <c r="A10" s="73" t="s">
        <v>473</v>
      </c>
      <c r="B10" s="5" t="s">
        <v>54</v>
      </c>
      <c r="C10" s="123">
        <v>5800</v>
      </c>
    </row>
    <row r="11" spans="1:3" ht="15.75">
      <c r="A11" s="73" t="s">
        <v>474</v>
      </c>
      <c r="B11" s="5" t="s">
        <v>54</v>
      </c>
      <c r="C11" s="122"/>
    </row>
    <row r="12" spans="1:3" ht="15.75">
      <c r="A12" s="73" t="s">
        <v>475</v>
      </c>
      <c r="B12" s="5" t="s">
        <v>54</v>
      </c>
      <c r="C12" s="122"/>
    </row>
    <row r="13" spans="1:3" ht="15.75">
      <c r="A13" s="73" t="s">
        <v>476</v>
      </c>
      <c r="B13" s="5" t="s">
        <v>54</v>
      </c>
      <c r="C13" s="122"/>
    </row>
    <row r="14" spans="1:3" ht="15.75">
      <c r="A14" s="73" t="s">
        <v>477</v>
      </c>
      <c r="B14" s="5" t="s">
        <v>54</v>
      </c>
      <c r="C14" s="122"/>
    </row>
    <row r="15" spans="1:3" ht="15.75">
      <c r="A15" s="73" t="s">
        <v>478</v>
      </c>
      <c r="B15" s="5" t="s">
        <v>54</v>
      </c>
      <c r="C15" s="123"/>
    </row>
    <row r="16" spans="1:3" ht="15.75">
      <c r="A16" s="73" t="s">
        <v>479</v>
      </c>
      <c r="B16" s="5" t="s">
        <v>54</v>
      </c>
      <c r="C16" s="122"/>
    </row>
    <row r="17" spans="1:3">
      <c r="A17" s="74" t="s">
        <v>286</v>
      </c>
      <c r="B17" s="7" t="s">
        <v>54</v>
      </c>
      <c r="C17" s="124">
        <f>SUM(C8:C16)</f>
        <v>5800</v>
      </c>
    </row>
    <row r="18" spans="1:3">
      <c r="A18" s="11" t="s">
        <v>287</v>
      </c>
      <c r="B18" s="6" t="s">
        <v>56</v>
      </c>
      <c r="C18" s="92"/>
    </row>
    <row r="19" spans="1:3">
      <c r="A19" s="11" t="s">
        <v>288</v>
      </c>
      <c r="B19" s="6" t="s">
        <v>56</v>
      </c>
      <c r="C19" s="92"/>
    </row>
    <row r="20" spans="1:3">
      <c r="A20" s="11" t="s">
        <v>289</v>
      </c>
      <c r="B20" s="6" t="s">
        <v>56</v>
      </c>
      <c r="C20" s="92"/>
    </row>
    <row r="21" spans="1:3">
      <c r="A21" s="11" t="s">
        <v>290</v>
      </c>
      <c r="B21" s="6" t="s">
        <v>56</v>
      </c>
      <c r="C21" s="92"/>
    </row>
    <row r="22" spans="1:3">
      <c r="A22" s="12" t="s">
        <v>291</v>
      </c>
      <c r="B22" s="6" t="s">
        <v>56</v>
      </c>
      <c r="C22" s="92"/>
    </row>
    <row r="23" spans="1:3">
      <c r="A23" s="12" t="s">
        <v>292</v>
      </c>
      <c r="B23" s="6" t="s">
        <v>56</v>
      </c>
      <c r="C23" s="92"/>
    </row>
    <row r="24" spans="1:3">
      <c r="A24" s="14" t="s">
        <v>620</v>
      </c>
      <c r="B24" s="13" t="s">
        <v>56</v>
      </c>
      <c r="C24" s="125">
        <f>SUM(C18:C23)</f>
        <v>0</v>
      </c>
    </row>
    <row r="25" spans="1:3">
      <c r="A25" s="11" t="s">
        <v>293</v>
      </c>
      <c r="B25" s="6" t="s">
        <v>57</v>
      </c>
      <c r="C25" s="92"/>
    </row>
    <row r="26" spans="1:3">
      <c r="A26" s="15" t="s">
        <v>619</v>
      </c>
      <c r="B26" s="13" t="s">
        <v>57</v>
      </c>
      <c r="C26" s="125">
        <f>SUM(C25)</f>
        <v>0</v>
      </c>
    </row>
    <row r="27" spans="1:3">
      <c r="A27" s="11" t="s">
        <v>294</v>
      </c>
      <c r="B27" s="6" t="s">
        <v>58</v>
      </c>
      <c r="C27" s="92"/>
    </row>
    <row r="28" spans="1:3">
      <c r="A28" s="11" t="s">
        <v>295</v>
      </c>
      <c r="B28" s="6" t="s">
        <v>58</v>
      </c>
      <c r="C28" s="92"/>
    </row>
    <row r="29" spans="1:3">
      <c r="A29" s="12" t="s">
        <v>296</v>
      </c>
      <c r="B29" s="6" t="s">
        <v>58</v>
      </c>
      <c r="C29" s="92"/>
    </row>
    <row r="30" spans="1:3">
      <c r="A30" s="12" t="s">
        <v>297</v>
      </c>
      <c r="B30" s="6" t="s">
        <v>58</v>
      </c>
      <c r="C30" s="92"/>
    </row>
    <row r="31" spans="1:3">
      <c r="A31" s="12" t="s">
        <v>298</v>
      </c>
      <c r="B31" s="6" t="s">
        <v>58</v>
      </c>
      <c r="C31" s="92"/>
    </row>
    <row r="32" spans="1:3" ht="30">
      <c r="A32" s="16" t="s">
        <v>299</v>
      </c>
      <c r="B32" s="6" t="s">
        <v>58</v>
      </c>
      <c r="C32" s="92"/>
    </row>
    <row r="33" spans="1:3">
      <c r="A33" s="10" t="s">
        <v>618</v>
      </c>
      <c r="B33" s="13" t="s">
        <v>58</v>
      </c>
      <c r="C33" s="125">
        <f>SUM(C27:C32)</f>
        <v>0</v>
      </c>
    </row>
    <row r="34" spans="1:3">
      <c r="A34" s="11" t="s">
        <v>300</v>
      </c>
      <c r="B34" s="6" t="s">
        <v>59</v>
      </c>
      <c r="C34" s="92"/>
    </row>
    <row r="35" spans="1:3">
      <c r="A35" s="11" t="s">
        <v>301</v>
      </c>
      <c r="B35" s="6" t="s">
        <v>59</v>
      </c>
      <c r="C35" s="92"/>
    </row>
    <row r="36" spans="1:3">
      <c r="A36" s="10" t="s">
        <v>617</v>
      </c>
      <c r="B36" s="8" t="s">
        <v>59</v>
      </c>
      <c r="C36" s="92"/>
    </row>
    <row r="37" spans="1:3">
      <c r="A37" s="11" t="s">
        <v>302</v>
      </c>
      <c r="B37" s="6" t="s">
        <v>60</v>
      </c>
      <c r="C37" s="92"/>
    </row>
    <row r="38" spans="1:3">
      <c r="A38" s="11" t="s">
        <v>303</v>
      </c>
      <c r="B38" s="6" t="s">
        <v>60</v>
      </c>
      <c r="C38" s="92"/>
    </row>
    <row r="39" spans="1:3">
      <c r="A39" s="12" t="s">
        <v>304</v>
      </c>
      <c r="B39" s="6" t="s">
        <v>60</v>
      </c>
      <c r="C39" s="92"/>
    </row>
    <row r="40" spans="1:3">
      <c r="A40" s="12" t="s">
        <v>305</v>
      </c>
      <c r="B40" s="6" t="s">
        <v>60</v>
      </c>
      <c r="C40" s="92"/>
    </row>
    <row r="41" spans="1:3">
      <c r="A41" s="12" t="s">
        <v>306</v>
      </c>
      <c r="B41" s="6" t="s">
        <v>60</v>
      </c>
      <c r="C41" s="92">
        <v>3194200</v>
      </c>
    </row>
    <row r="42" spans="1:3">
      <c r="A42" s="12" t="s">
        <v>307</v>
      </c>
      <c r="B42" s="6" t="s">
        <v>60</v>
      </c>
      <c r="C42" s="92"/>
    </row>
    <row r="43" spans="1:3">
      <c r="A43" s="12" t="s">
        <v>308</v>
      </c>
      <c r="B43" s="6" t="s">
        <v>60</v>
      </c>
      <c r="C43" s="92"/>
    </row>
    <row r="44" spans="1:3">
      <c r="A44" s="12" t="s">
        <v>309</v>
      </c>
      <c r="B44" s="6" t="s">
        <v>60</v>
      </c>
      <c r="C44" s="92"/>
    </row>
    <row r="45" spans="1:3">
      <c r="A45" s="12" t="s">
        <v>310</v>
      </c>
      <c r="B45" s="6" t="s">
        <v>60</v>
      </c>
      <c r="C45" s="92">
        <v>600000</v>
      </c>
    </row>
    <row r="46" spans="1:3">
      <c r="A46" s="12" t="s">
        <v>311</v>
      </c>
      <c r="B46" s="6" t="s">
        <v>60</v>
      </c>
      <c r="C46" s="92"/>
    </row>
    <row r="47" spans="1:3" ht="30">
      <c r="A47" s="12" t="s">
        <v>312</v>
      </c>
      <c r="B47" s="6" t="s">
        <v>60</v>
      </c>
      <c r="C47" s="92"/>
    </row>
    <row r="48" spans="1:3" ht="30">
      <c r="A48" s="12" t="s">
        <v>313</v>
      </c>
      <c r="B48" s="6" t="s">
        <v>60</v>
      </c>
      <c r="C48" s="92"/>
    </row>
    <row r="49" spans="1:3">
      <c r="A49" s="10" t="s">
        <v>314</v>
      </c>
      <c r="B49" s="13" t="s">
        <v>60</v>
      </c>
      <c r="C49" s="125">
        <f>SUM(C37:C48)</f>
        <v>3794200</v>
      </c>
    </row>
    <row r="50" spans="1:3" ht="15.75">
      <c r="A50" s="17" t="s">
        <v>315</v>
      </c>
      <c r="B50" s="9" t="s">
        <v>61</v>
      </c>
      <c r="C50" s="125">
        <f>C49+C36+C33+C26+C24+C17</f>
        <v>3800000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C117"/>
  <sheetViews>
    <sheetView view="pageBreakPreview" zoomScale="60" workbookViewId="0">
      <selection activeCell="A2" sqref="A2"/>
    </sheetView>
  </sheetViews>
  <sheetFormatPr defaultRowHeight="15"/>
  <cols>
    <col min="1" max="1" width="91.28515625" customWidth="1"/>
    <col min="2" max="2" width="10.85546875" customWidth="1"/>
    <col min="3" max="3" width="16.140625" style="90" customWidth="1"/>
  </cols>
  <sheetData>
    <row r="1" spans="1:3" ht="15.75">
      <c r="A1" s="174" t="s">
        <v>715</v>
      </c>
      <c r="B1" s="174"/>
      <c r="C1" s="174"/>
    </row>
    <row r="2" spans="1:3" ht="15.75">
      <c r="A2" s="161" t="s">
        <v>718</v>
      </c>
    </row>
    <row r="3" spans="1:3" ht="27" customHeight="1">
      <c r="A3" s="170" t="s">
        <v>679</v>
      </c>
      <c r="B3" s="171"/>
      <c r="C3" s="171"/>
    </row>
    <row r="4" spans="1:3" ht="27" customHeight="1">
      <c r="A4" s="173" t="s">
        <v>689</v>
      </c>
      <c r="B4" s="171"/>
      <c r="C4" s="171"/>
    </row>
    <row r="5" spans="1:3" ht="19.5" customHeight="1">
      <c r="A5" s="53"/>
      <c r="B5" s="54"/>
      <c r="C5" s="115"/>
    </row>
    <row r="6" spans="1:3">
      <c r="A6" s="4" t="s">
        <v>597</v>
      </c>
    </row>
    <row r="7" spans="1:3" ht="25.5">
      <c r="A7" s="35" t="s">
        <v>570</v>
      </c>
      <c r="B7" s="3" t="s">
        <v>652</v>
      </c>
      <c r="C7" s="121" t="s">
        <v>613</v>
      </c>
    </row>
    <row r="8" spans="1:3">
      <c r="A8" s="12" t="s">
        <v>515</v>
      </c>
      <c r="B8" s="6" t="s">
        <v>67</v>
      </c>
      <c r="C8" s="92"/>
    </row>
    <row r="9" spans="1:3">
      <c r="A9" s="12" t="s">
        <v>516</v>
      </c>
      <c r="B9" s="6" t="s">
        <v>67</v>
      </c>
      <c r="C9" s="92"/>
    </row>
    <row r="10" spans="1:3">
      <c r="A10" s="12" t="s">
        <v>517</v>
      </c>
      <c r="B10" s="6" t="s">
        <v>67</v>
      </c>
      <c r="C10" s="92"/>
    </row>
    <row r="11" spans="1:3">
      <c r="A11" s="12" t="s">
        <v>518</v>
      </c>
      <c r="B11" s="6" t="s">
        <v>67</v>
      </c>
      <c r="C11" s="92"/>
    </row>
    <row r="12" spans="1:3">
      <c r="A12" s="12" t="s">
        <v>519</v>
      </c>
      <c r="B12" s="6" t="s">
        <v>67</v>
      </c>
      <c r="C12" s="92"/>
    </row>
    <row r="13" spans="1:3">
      <c r="A13" s="12" t="s">
        <v>520</v>
      </c>
      <c r="B13" s="6" t="s">
        <v>67</v>
      </c>
      <c r="C13" s="92"/>
    </row>
    <row r="14" spans="1:3">
      <c r="A14" s="12" t="s">
        <v>521</v>
      </c>
      <c r="B14" s="6" t="s">
        <v>67</v>
      </c>
      <c r="C14" s="92"/>
    </row>
    <row r="15" spans="1:3">
      <c r="A15" s="12" t="s">
        <v>522</v>
      </c>
      <c r="B15" s="6" t="s">
        <v>67</v>
      </c>
      <c r="C15" s="92"/>
    </row>
    <row r="16" spans="1:3">
      <c r="A16" s="12" t="s">
        <v>523</v>
      </c>
      <c r="B16" s="6" t="s">
        <v>67</v>
      </c>
      <c r="C16" s="92"/>
    </row>
    <row r="17" spans="1:3">
      <c r="A17" s="12" t="s">
        <v>524</v>
      </c>
      <c r="B17" s="6" t="s">
        <v>67</v>
      </c>
      <c r="C17" s="92"/>
    </row>
    <row r="18" spans="1:3" ht="25.5">
      <c r="A18" s="10" t="s">
        <v>316</v>
      </c>
      <c r="B18" s="8" t="s">
        <v>67</v>
      </c>
      <c r="C18" s="92"/>
    </row>
    <row r="19" spans="1:3">
      <c r="A19" s="12" t="s">
        <v>515</v>
      </c>
      <c r="B19" s="6" t="s">
        <v>68</v>
      </c>
      <c r="C19" s="92"/>
    </row>
    <row r="20" spans="1:3">
      <c r="A20" s="12" t="s">
        <v>516</v>
      </c>
      <c r="B20" s="6" t="s">
        <v>68</v>
      </c>
      <c r="C20" s="92"/>
    </row>
    <row r="21" spans="1:3">
      <c r="A21" s="12" t="s">
        <v>517</v>
      </c>
      <c r="B21" s="6" t="s">
        <v>68</v>
      </c>
      <c r="C21" s="92"/>
    </row>
    <row r="22" spans="1:3">
      <c r="A22" s="12" t="s">
        <v>518</v>
      </c>
      <c r="B22" s="6" t="s">
        <v>68</v>
      </c>
      <c r="C22" s="92"/>
    </row>
    <row r="23" spans="1:3">
      <c r="A23" s="12" t="s">
        <v>519</v>
      </c>
      <c r="B23" s="6" t="s">
        <v>68</v>
      </c>
      <c r="C23" s="92"/>
    </row>
    <row r="24" spans="1:3">
      <c r="A24" s="12" t="s">
        <v>520</v>
      </c>
      <c r="B24" s="6" t="s">
        <v>68</v>
      </c>
      <c r="C24" s="92"/>
    </row>
    <row r="25" spans="1:3">
      <c r="A25" s="12" t="s">
        <v>521</v>
      </c>
      <c r="B25" s="6" t="s">
        <v>68</v>
      </c>
      <c r="C25" s="92"/>
    </row>
    <row r="26" spans="1:3">
      <c r="A26" s="12" t="s">
        <v>522</v>
      </c>
      <c r="B26" s="6" t="s">
        <v>68</v>
      </c>
      <c r="C26" s="92"/>
    </row>
    <row r="27" spans="1:3">
      <c r="A27" s="12" t="s">
        <v>523</v>
      </c>
      <c r="B27" s="6" t="s">
        <v>68</v>
      </c>
      <c r="C27" s="92"/>
    </row>
    <row r="28" spans="1:3">
      <c r="A28" s="12" t="s">
        <v>524</v>
      </c>
      <c r="B28" s="6" t="s">
        <v>68</v>
      </c>
      <c r="C28" s="92"/>
    </row>
    <row r="29" spans="1:3" ht="25.5">
      <c r="A29" s="10" t="s">
        <v>317</v>
      </c>
      <c r="B29" s="8" t="s">
        <v>68</v>
      </c>
      <c r="C29" s="92"/>
    </row>
    <row r="30" spans="1:3">
      <c r="A30" s="12" t="s">
        <v>515</v>
      </c>
      <c r="B30" s="6" t="s">
        <v>69</v>
      </c>
      <c r="C30" s="92"/>
    </row>
    <row r="31" spans="1:3">
      <c r="A31" s="12" t="s">
        <v>516</v>
      </c>
      <c r="B31" s="6" t="s">
        <v>69</v>
      </c>
      <c r="C31" s="92"/>
    </row>
    <row r="32" spans="1:3">
      <c r="A32" s="12" t="s">
        <v>517</v>
      </c>
      <c r="B32" s="6" t="s">
        <v>69</v>
      </c>
      <c r="C32" s="92"/>
    </row>
    <row r="33" spans="1:3">
      <c r="A33" s="12" t="s">
        <v>518</v>
      </c>
      <c r="B33" s="6" t="s">
        <v>69</v>
      </c>
      <c r="C33" s="92"/>
    </row>
    <row r="34" spans="1:3">
      <c r="A34" s="12" t="s">
        <v>519</v>
      </c>
      <c r="B34" s="6" t="s">
        <v>69</v>
      </c>
      <c r="C34" s="92"/>
    </row>
    <row r="35" spans="1:3">
      <c r="A35" s="12" t="s">
        <v>520</v>
      </c>
      <c r="B35" s="6" t="s">
        <v>69</v>
      </c>
      <c r="C35" s="92"/>
    </row>
    <row r="36" spans="1:3">
      <c r="A36" s="12" t="s">
        <v>521</v>
      </c>
      <c r="B36" s="6" t="s">
        <v>69</v>
      </c>
      <c r="C36" s="92"/>
    </row>
    <row r="37" spans="1:3">
      <c r="A37" s="12" t="s">
        <v>522</v>
      </c>
      <c r="B37" s="6" t="s">
        <v>69</v>
      </c>
      <c r="C37" s="92">
        <v>122826541</v>
      </c>
    </row>
    <row r="38" spans="1:3">
      <c r="A38" s="12" t="s">
        <v>523</v>
      </c>
      <c r="B38" s="6" t="s">
        <v>69</v>
      </c>
      <c r="C38" s="92"/>
    </row>
    <row r="39" spans="1:3">
      <c r="A39" s="12" t="s">
        <v>524</v>
      </c>
      <c r="B39" s="6" t="s">
        <v>69</v>
      </c>
      <c r="C39" s="92"/>
    </row>
    <row r="40" spans="1:3">
      <c r="A40" s="10" t="s">
        <v>318</v>
      </c>
      <c r="B40" s="8" t="s">
        <v>69</v>
      </c>
      <c r="C40" s="92">
        <f>SUM(C30:C39)</f>
        <v>122826541</v>
      </c>
    </row>
    <row r="41" spans="1:3">
      <c r="A41" s="12" t="s">
        <v>525</v>
      </c>
      <c r="B41" s="5" t="s">
        <v>71</v>
      </c>
      <c r="C41" s="92"/>
    </row>
    <row r="42" spans="1:3">
      <c r="A42" s="12" t="s">
        <v>526</v>
      </c>
      <c r="B42" s="5" t="s">
        <v>71</v>
      </c>
      <c r="C42" s="92"/>
    </row>
    <row r="43" spans="1:3">
      <c r="A43" s="12" t="s">
        <v>527</v>
      </c>
      <c r="B43" s="5" t="s">
        <v>71</v>
      </c>
      <c r="C43" s="92"/>
    </row>
    <row r="44" spans="1:3">
      <c r="A44" s="5" t="s">
        <v>528</v>
      </c>
      <c r="B44" s="5" t="s">
        <v>71</v>
      </c>
      <c r="C44" s="92"/>
    </row>
    <row r="45" spans="1:3">
      <c r="A45" s="5" t="s">
        <v>529</v>
      </c>
      <c r="B45" s="5" t="s">
        <v>71</v>
      </c>
      <c r="C45" s="92"/>
    </row>
    <row r="46" spans="1:3">
      <c r="A46" s="5" t="s">
        <v>530</v>
      </c>
      <c r="B46" s="5" t="s">
        <v>71</v>
      </c>
      <c r="C46" s="92"/>
    </row>
    <row r="47" spans="1:3">
      <c r="A47" s="12" t="s">
        <v>532</v>
      </c>
      <c r="B47" s="5" t="s">
        <v>71</v>
      </c>
      <c r="C47" s="92"/>
    </row>
    <row r="48" spans="1:3">
      <c r="A48" s="12" t="s">
        <v>533</v>
      </c>
      <c r="B48" s="5" t="s">
        <v>71</v>
      </c>
      <c r="C48" s="92"/>
    </row>
    <row r="49" spans="1:3">
      <c r="A49" s="12" t="s">
        <v>534</v>
      </c>
      <c r="B49" s="5" t="s">
        <v>71</v>
      </c>
      <c r="C49" s="92"/>
    </row>
    <row r="50" spans="1:3">
      <c r="A50" s="12" t="s">
        <v>535</v>
      </c>
      <c r="B50" s="5" t="s">
        <v>71</v>
      </c>
      <c r="C50" s="92"/>
    </row>
    <row r="51" spans="1:3" ht="25.5">
      <c r="A51" s="10" t="s">
        <v>319</v>
      </c>
      <c r="B51" s="8" t="s">
        <v>71</v>
      </c>
      <c r="C51" s="92"/>
    </row>
    <row r="52" spans="1:3">
      <c r="A52" s="12" t="s">
        <v>525</v>
      </c>
      <c r="B52" s="5" t="s">
        <v>76</v>
      </c>
      <c r="C52" s="92"/>
    </row>
    <row r="53" spans="1:3">
      <c r="A53" s="12" t="s">
        <v>526</v>
      </c>
      <c r="B53" s="5" t="s">
        <v>76</v>
      </c>
      <c r="C53" s="92">
        <v>1493495</v>
      </c>
    </row>
    <row r="54" spans="1:3">
      <c r="A54" s="12" t="s">
        <v>527</v>
      </c>
      <c r="B54" s="5" t="s">
        <v>76</v>
      </c>
      <c r="C54" s="92"/>
    </row>
    <row r="55" spans="1:3">
      <c r="A55" s="5" t="s">
        <v>528</v>
      </c>
      <c r="B55" s="5" t="s">
        <v>76</v>
      </c>
      <c r="C55" s="92"/>
    </row>
    <row r="56" spans="1:3">
      <c r="A56" s="5" t="s">
        <v>529</v>
      </c>
      <c r="B56" s="5" t="s">
        <v>76</v>
      </c>
      <c r="C56" s="92"/>
    </row>
    <row r="57" spans="1:3">
      <c r="A57" s="5" t="s">
        <v>530</v>
      </c>
      <c r="B57" s="5" t="s">
        <v>76</v>
      </c>
      <c r="C57" s="92"/>
    </row>
    <row r="58" spans="1:3">
      <c r="A58" s="12" t="s">
        <v>532</v>
      </c>
      <c r="B58" s="5" t="s">
        <v>76</v>
      </c>
      <c r="C58" s="92"/>
    </row>
    <row r="59" spans="1:3">
      <c r="A59" s="12" t="s">
        <v>536</v>
      </c>
      <c r="B59" s="5" t="s">
        <v>76</v>
      </c>
      <c r="C59" s="92"/>
    </row>
    <row r="60" spans="1:3">
      <c r="A60" s="12" t="s">
        <v>534</v>
      </c>
      <c r="B60" s="5" t="s">
        <v>76</v>
      </c>
      <c r="C60" s="92"/>
    </row>
    <row r="61" spans="1:3">
      <c r="A61" s="12" t="s">
        <v>535</v>
      </c>
      <c r="B61" s="5" t="s">
        <v>76</v>
      </c>
      <c r="C61" s="92"/>
    </row>
    <row r="62" spans="1:3">
      <c r="A62" s="14" t="s">
        <v>320</v>
      </c>
      <c r="B62" s="8" t="s">
        <v>76</v>
      </c>
      <c r="C62" s="92">
        <f>SUM(C52:C61)</f>
        <v>1493495</v>
      </c>
    </row>
    <row r="63" spans="1:3">
      <c r="A63" s="12" t="s">
        <v>515</v>
      </c>
      <c r="B63" s="6" t="s">
        <v>104</v>
      </c>
      <c r="C63" s="92"/>
    </row>
    <row r="64" spans="1:3">
      <c r="A64" s="12" t="s">
        <v>516</v>
      </c>
      <c r="B64" s="6" t="s">
        <v>104</v>
      </c>
      <c r="C64" s="92"/>
    </row>
    <row r="65" spans="1:3">
      <c r="A65" s="12" t="s">
        <v>517</v>
      </c>
      <c r="B65" s="6" t="s">
        <v>104</v>
      </c>
      <c r="C65" s="92"/>
    </row>
    <row r="66" spans="1:3">
      <c r="A66" s="12" t="s">
        <v>518</v>
      </c>
      <c r="B66" s="6" t="s">
        <v>104</v>
      </c>
      <c r="C66" s="92"/>
    </row>
    <row r="67" spans="1:3">
      <c r="A67" s="12" t="s">
        <v>519</v>
      </c>
      <c r="B67" s="6" t="s">
        <v>104</v>
      </c>
      <c r="C67" s="92"/>
    </row>
    <row r="68" spans="1:3">
      <c r="A68" s="12" t="s">
        <v>520</v>
      </c>
      <c r="B68" s="6" t="s">
        <v>104</v>
      </c>
      <c r="C68" s="92"/>
    </row>
    <row r="69" spans="1:3">
      <c r="A69" s="12" t="s">
        <v>521</v>
      </c>
      <c r="B69" s="6" t="s">
        <v>104</v>
      </c>
      <c r="C69" s="92"/>
    </row>
    <row r="70" spans="1:3">
      <c r="A70" s="12" t="s">
        <v>522</v>
      </c>
      <c r="B70" s="6" t="s">
        <v>104</v>
      </c>
      <c r="C70" s="92"/>
    </row>
    <row r="71" spans="1:3">
      <c r="A71" s="12" t="s">
        <v>523</v>
      </c>
      <c r="B71" s="6" t="s">
        <v>104</v>
      </c>
      <c r="C71" s="92"/>
    </row>
    <row r="72" spans="1:3">
      <c r="A72" s="12" t="s">
        <v>524</v>
      </c>
      <c r="B72" s="6" t="s">
        <v>104</v>
      </c>
      <c r="C72" s="92"/>
    </row>
    <row r="73" spans="1:3" ht="25.5">
      <c r="A73" s="10" t="s">
        <v>329</v>
      </c>
      <c r="B73" s="8" t="s">
        <v>104</v>
      </c>
      <c r="C73" s="92"/>
    </row>
    <row r="74" spans="1:3">
      <c r="A74" s="12" t="s">
        <v>515</v>
      </c>
      <c r="B74" s="6" t="s">
        <v>105</v>
      </c>
      <c r="C74" s="92"/>
    </row>
    <row r="75" spans="1:3">
      <c r="A75" s="12" t="s">
        <v>516</v>
      </c>
      <c r="B75" s="6" t="s">
        <v>105</v>
      </c>
      <c r="C75" s="92"/>
    </row>
    <row r="76" spans="1:3">
      <c r="A76" s="12" t="s">
        <v>517</v>
      </c>
      <c r="B76" s="6" t="s">
        <v>105</v>
      </c>
      <c r="C76" s="92"/>
    </row>
    <row r="77" spans="1:3">
      <c r="A77" s="12" t="s">
        <v>518</v>
      </c>
      <c r="B77" s="6" t="s">
        <v>105</v>
      </c>
      <c r="C77" s="92"/>
    </row>
    <row r="78" spans="1:3">
      <c r="A78" s="12" t="s">
        <v>519</v>
      </c>
      <c r="B78" s="6" t="s">
        <v>105</v>
      </c>
      <c r="C78" s="92"/>
    </row>
    <row r="79" spans="1:3">
      <c r="A79" s="12" t="s">
        <v>520</v>
      </c>
      <c r="B79" s="6" t="s">
        <v>105</v>
      </c>
      <c r="C79" s="92"/>
    </row>
    <row r="80" spans="1:3">
      <c r="A80" s="12" t="s">
        <v>521</v>
      </c>
      <c r="B80" s="6" t="s">
        <v>105</v>
      </c>
      <c r="C80" s="92"/>
    </row>
    <row r="81" spans="1:3">
      <c r="A81" s="12" t="s">
        <v>522</v>
      </c>
      <c r="B81" s="6" t="s">
        <v>105</v>
      </c>
      <c r="C81" s="92"/>
    </row>
    <row r="82" spans="1:3">
      <c r="A82" s="12" t="s">
        <v>523</v>
      </c>
      <c r="B82" s="6" t="s">
        <v>105</v>
      </c>
      <c r="C82" s="92"/>
    </row>
    <row r="83" spans="1:3">
      <c r="A83" s="12" t="s">
        <v>524</v>
      </c>
      <c r="B83" s="6" t="s">
        <v>105</v>
      </c>
      <c r="C83" s="92"/>
    </row>
    <row r="84" spans="1:3" ht="25.5">
      <c r="A84" s="10" t="s">
        <v>328</v>
      </c>
      <c r="B84" s="8" t="s">
        <v>105</v>
      </c>
      <c r="C84" s="92"/>
    </row>
    <row r="85" spans="1:3">
      <c r="A85" s="12" t="s">
        <v>515</v>
      </c>
      <c r="B85" s="6" t="s">
        <v>106</v>
      </c>
      <c r="C85" s="92"/>
    </row>
    <row r="86" spans="1:3">
      <c r="A86" s="12" t="s">
        <v>516</v>
      </c>
      <c r="B86" s="6" t="s">
        <v>106</v>
      </c>
      <c r="C86" s="92"/>
    </row>
    <row r="87" spans="1:3">
      <c r="A87" s="12" t="s">
        <v>517</v>
      </c>
      <c r="B87" s="6" t="s">
        <v>106</v>
      </c>
      <c r="C87" s="92"/>
    </row>
    <row r="88" spans="1:3">
      <c r="A88" s="12" t="s">
        <v>518</v>
      </c>
      <c r="B88" s="6" t="s">
        <v>106</v>
      </c>
      <c r="C88" s="92"/>
    </row>
    <row r="89" spans="1:3">
      <c r="A89" s="12" t="s">
        <v>519</v>
      </c>
      <c r="B89" s="6" t="s">
        <v>106</v>
      </c>
      <c r="C89" s="92"/>
    </row>
    <row r="90" spans="1:3">
      <c r="A90" s="12" t="s">
        <v>520</v>
      </c>
      <c r="B90" s="6" t="s">
        <v>106</v>
      </c>
      <c r="C90" s="92"/>
    </row>
    <row r="91" spans="1:3">
      <c r="A91" s="12" t="s">
        <v>521</v>
      </c>
      <c r="B91" s="6" t="s">
        <v>106</v>
      </c>
      <c r="C91" s="92"/>
    </row>
    <row r="92" spans="1:3">
      <c r="A92" s="12" t="s">
        <v>522</v>
      </c>
      <c r="B92" s="6" t="s">
        <v>106</v>
      </c>
      <c r="C92" s="92"/>
    </row>
    <row r="93" spans="1:3">
      <c r="A93" s="12" t="s">
        <v>523</v>
      </c>
      <c r="B93" s="6" t="s">
        <v>106</v>
      </c>
      <c r="C93" s="92"/>
    </row>
    <row r="94" spans="1:3">
      <c r="A94" s="12" t="s">
        <v>524</v>
      </c>
      <c r="B94" s="6" t="s">
        <v>106</v>
      </c>
      <c r="C94" s="92"/>
    </row>
    <row r="95" spans="1:3">
      <c r="A95" s="10" t="s">
        <v>327</v>
      </c>
      <c r="B95" s="8" t="s">
        <v>106</v>
      </c>
      <c r="C95" s="92"/>
    </row>
    <row r="96" spans="1:3">
      <c r="A96" s="12" t="s">
        <v>525</v>
      </c>
      <c r="B96" s="5" t="s">
        <v>108</v>
      </c>
      <c r="C96" s="92"/>
    </row>
    <row r="97" spans="1:3">
      <c r="A97" s="12" t="s">
        <v>526</v>
      </c>
      <c r="B97" s="6" t="s">
        <v>108</v>
      </c>
      <c r="C97" s="92"/>
    </row>
    <row r="98" spans="1:3">
      <c r="A98" s="12" t="s">
        <v>527</v>
      </c>
      <c r="B98" s="5" t="s">
        <v>108</v>
      </c>
      <c r="C98" s="92"/>
    </row>
    <row r="99" spans="1:3">
      <c r="A99" s="5" t="s">
        <v>528</v>
      </c>
      <c r="B99" s="6" t="s">
        <v>108</v>
      </c>
      <c r="C99" s="92"/>
    </row>
    <row r="100" spans="1:3">
      <c r="A100" s="5" t="s">
        <v>529</v>
      </c>
      <c r="B100" s="5" t="s">
        <v>108</v>
      </c>
      <c r="C100" s="92"/>
    </row>
    <row r="101" spans="1:3">
      <c r="A101" s="5" t="s">
        <v>530</v>
      </c>
      <c r="B101" s="6" t="s">
        <v>108</v>
      </c>
      <c r="C101" s="92"/>
    </row>
    <row r="102" spans="1:3">
      <c r="A102" s="12" t="s">
        <v>532</v>
      </c>
      <c r="B102" s="5" t="s">
        <v>108</v>
      </c>
      <c r="C102" s="92"/>
    </row>
    <row r="103" spans="1:3">
      <c r="A103" s="12" t="s">
        <v>536</v>
      </c>
      <c r="B103" s="6" t="s">
        <v>108</v>
      </c>
      <c r="C103" s="92"/>
    </row>
    <row r="104" spans="1:3">
      <c r="A104" s="12" t="s">
        <v>534</v>
      </c>
      <c r="B104" s="5" t="s">
        <v>108</v>
      </c>
      <c r="C104" s="92"/>
    </row>
    <row r="105" spans="1:3">
      <c r="A105" s="12" t="s">
        <v>535</v>
      </c>
      <c r="B105" s="6" t="s">
        <v>108</v>
      </c>
      <c r="C105" s="92"/>
    </row>
    <row r="106" spans="1:3" ht="25.5">
      <c r="A106" s="10" t="s">
        <v>326</v>
      </c>
      <c r="B106" s="8" t="s">
        <v>108</v>
      </c>
      <c r="C106" s="92"/>
    </row>
    <row r="107" spans="1:3">
      <c r="A107" s="12" t="s">
        <v>525</v>
      </c>
      <c r="B107" s="5" t="s">
        <v>111</v>
      </c>
      <c r="C107" s="92"/>
    </row>
    <row r="108" spans="1:3">
      <c r="A108" s="12" t="s">
        <v>526</v>
      </c>
      <c r="B108" s="5" t="s">
        <v>111</v>
      </c>
      <c r="C108" s="92"/>
    </row>
    <row r="109" spans="1:3">
      <c r="A109" s="12" t="s">
        <v>527</v>
      </c>
      <c r="B109" s="5" t="s">
        <v>111</v>
      </c>
      <c r="C109" s="92"/>
    </row>
    <row r="110" spans="1:3">
      <c r="A110" s="5" t="s">
        <v>528</v>
      </c>
      <c r="B110" s="5" t="s">
        <v>111</v>
      </c>
      <c r="C110" s="92"/>
    </row>
    <row r="111" spans="1:3">
      <c r="A111" s="5" t="s">
        <v>529</v>
      </c>
      <c r="B111" s="5" t="s">
        <v>111</v>
      </c>
      <c r="C111" s="92"/>
    </row>
    <row r="112" spans="1:3">
      <c r="A112" s="5" t="s">
        <v>530</v>
      </c>
      <c r="B112" s="5" t="s">
        <v>111</v>
      </c>
      <c r="C112" s="92"/>
    </row>
    <row r="113" spans="1:3">
      <c r="A113" s="12" t="s">
        <v>532</v>
      </c>
      <c r="B113" s="5" t="s">
        <v>111</v>
      </c>
      <c r="C113" s="92"/>
    </row>
    <row r="114" spans="1:3">
      <c r="A114" s="12" t="s">
        <v>536</v>
      </c>
      <c r="B114" s="5" t="s">
        <v>111</v>
      </c>
      <c r="C114" s="92"/>
    </row>
    <row r="115" spans="1:3">
      <c r="A115" s="12" t="s">
        <v>534</v>
      </c>
      <c r="B115" s="5" t="s">
        <v>111</v>
      </c>
      <c r="C115" s="92"/>
    </row>
    <row r="116" spans="1:3">
      <c r="A116" s="12" t="s">
        <v>535</v>
      </c>
      <c r="B116" s="5" t="s">
        <v>111</v>
      </c>
      <c r="C116" s="92"/>
    </row>
    <row r="117" spans="1:3">
      <c r="A117" s="14" t="s">
        <v>365</v>
      </c>
      <c r="B117" s="8" t="s">
        <v>111</v>
      </c>
      <c r="C117" s="92">
        <f>SUM(C107:C116)</f>
        <v>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C117"/>
  <sheetViews>
    <sheetView view="pageBreakPreview" zoomScale="60" workbookViewId="0">
      <selection activeCell="A2" sqref="A2"/>
    </sheetView>
  </sheetViews>
  <sheetFormatPr defaultRowHeight="15"/>
  <cols>
    <col min="1" max="1" width="82.5703125" customWidth="1"/>
    <col min="3" max="3" width="16.28515625" style="90" customWidth="1"/>
  </cols>
  <sheetData>
    <row r="1" spans="1:3" ht="15.75">
      <c r="A1" s="174" t="s">
        <v>716</v>
      </c>
      <c r="B1" s="174"/>
      <c r="C1" s="174"/>
    </row>
    <row r="2" spans="1:3" ht="15.75">
      <c r="A2" s="161" t="s">
        <v>718</v>
      </c>
    </row>
    <row r="3" spans="1:3" ht="27" customHeight="1">
      <c r="A3" s="170" t="s">
        <v>679</v>
      </c>
      <c r="B3" s="171"/>
      <c r="C3" s="171"/>
    </row>
    <row r="4" spans="1:3" ht="25.5" customHeight="1">
      <c r="A4" s="173" t="s">
        <v>690</v>
      </c>
      <c r="B4" s="171"/>
      <c r="C4" s="171"/>
    </row>
    <row r="5" spans="1:3" ht="15.75" customHeight="1">
      <c r="A5" s="53"/>
      <c r="B5" s="54"/>
      <c r="C5" s="115"/>
    </row>
    <row r="6" spans="1:3" ht="21" customHeight="1">
      <c r="A6" s="4" t="s">
        <v>597</v>
      </c>
    </row>
    <row r="7" spans="1:3" ht="25.5">
      <c r="A7" s="35" t="s">
        <v>570</v>
      </c>
      <c r="B7" s="3" t="s">
        <v>652</v>
      </c>
      <c r="C7" s="121" t="s">
        <v>613</v>
      </c>
    </row>
    <row r="8" spans="1:3">
      <c r="A8" s="12" t="s">
        <v>537</v>
      </c>
      <c r="B8" s="6" t="s">
        <v>173</v>
      </c>
      <c r="C8" s="92"/>
    </row>
    <row r="9" spans="1:3">
      <c r="A9" s="12" t="s">
        <v>546</v>
      </c>
      <c r="B9" s="6" t="s">
        <v>173</v>
      </c>
      <c r="C9" s="92"/>
    </row>
    <row r="10" spans="1:3" ht="30">
      <c r="A10" s="12" t="s">
        <v>547</v>
      </c>
      <c r="B10" s="6" t="s">
        <v>173</v>
      </c>
      <c r="C10" s="92"/>
    </row>
    <row r="11" spans="1:3">
      <c r="A11" s="12" t="s">
        <v>545</v>
      </c>
      <c r="B11" s="6" t="s">
        <v>173</v>
      </c>
      <c r="C11" s="92"/>
    </row>
    <row r="12" spans="1:3">
      <c r="A12" s="12" t="s">
        <v>544</v>
      </c>
      <c r="B12" s="6" t="s">
        <v>173</v>
      </c>
      <c r="C12" s="92"/>
    </row>
    <row r="13" spans="1:3">
      <c r="A13" s="12" t="s">
        <v>543</v>
      </c>
      <c r="B13" s="6" t="s">
        <v>173</v>
      </c>
      <c r="C13" s="92"/>
    </row>
    <row r="14" spans="1:3">
      <c r="A14" s="12" t="s">
        <v>538</v>
      </c>
      <c r="B14" s="6" t="s">
        <v>173</v>
      </c>
      <c r="C14" s="92"/>
    </row>
    <row r="15" spans="1:3">
      <c r="A15" s="12" t="s">
        <v>539</v>
      </c>
      <c r="B15" s="6" t="s">
        <v>173</v>
      </c>
      <c r="C15" s="92"/>
    </row>
    <row r="16" spans="1:3">
      <c r="A16" s="12" t="s">
        <v>540</v>
      </c>
      <c r="B16" s="6" t="s">
        <v>173</v>
      </c>
      <c r="C16" s="92"/>
    </row>
    <row r="17" spans="1:3">
      <c r="A17" s="12" t="s">
        <v>541</v>
      </c>
      <c r="B17" s="6" t="s">
        <v>173</v>
      </c>
      <c r="C17" s="92"/>
    </row>
    <row r="18" spans="1:3" ht="25.5">
      <c r="A18" s="7" t="s">
        <v>375</v>
      </c>
      <c r="B18" s="8" t="s">
        <v>173</v>
      </c>
      <c r="C18" s="92"/>
    </row>
    <row r="19" spans="1:3">
      <c r="A19" s="12" t="s">
        <v>537</v>
      </c>
      <c r="B19" s="6" t="s">
        <v>174</v>
      </c>
      <c r="C19" s="92"/>
    </row>
    <row r="20" spans="1:3">
      <c r="A20" s="12" t="s">
        <v>546</v>
      </c>
      <c r="B20" s="6" t="s">
        <v>174</v>
      </c>
      <c r="C20" s="92"/>
    </row>
    <row r="21" spans="1:3" ht="30">
      <c r="A21" s="12" t="s">
        <v>547</v>
      </c>
      <c r="B21" s="6" t="s">
        <v>174</v>
      </c>
      <c r="C21" s="92"/>
    </row>
    <row r="22" spans="1:3">
      <c r="A22" s="12" t="s">
        <v>545</v>
      </c>
      <c r="B22" s="6" t="s">
        <v>174</v>
      </c>
      <c r="C22" s="92"/>
    </row>
    <row r="23" spans="1:3">
      <c r="A23" s="12" t="s">
        <v>544</v>
      </c>
      <c r="B23" s="6" t="s">
        <v>174</v>
      </c>
      <c r="C23" s="92"/>
    </row>
    <row r="24" spans="1:3">
      <c r="A24" s="12" t="s">
        <v>543</v>
      </c>
      <c r="B24" s="6" t="s">
        <v>174</v>
      </c>
      <c r="C24" s="92"/>
    </row>
    <row r="25" spans="1:3">
      <c r="A25" s="12" t="s">
        <v>538</v>
      </c>
      <c r="B25" s="6" t="s">
        <v>174</v>
      </c>
      <c r="C25" s="92"/>
    </row>
    <row r="26" spans="1:3">
      <c r="A26" s="12" t="s">
        <v>539</v>
      </c>
      <c r="B26" s="6" t="s">
        <v>174</v>
      </c>
      <c r="C26" s="92"/>
    </row>
    <row r="27" spans="1:3">
      <c r="A27" s="12" t="s">
        <v>540</v>
      </c>
      <c r="B27" s="6" t="s">
        <v>174</v>
      </c>
      <c r="C27" s="92"/>
    </row>
    <row r="28" spans="1:3">
      <c r="A28" s="12" t="s">
        <v>541</v>
      </c>
      <c r="B28" s="6" t="s">
        <v>174</v>
      </c>
      <c r="C28" s="92"/>
    </row>
    <row r="29" spans="1:3" ht="25.5">
      <c r="A29" s="7" t="s">
        <v>432</v>
      </c>
      <c r="B29" s="8" t="s">
        <v>174</v>
      </c>
      <c r="C29" s="92"/>
    </row>
    <row r="30" spans="1:3">
      <c r="A30" s="12" t="s">
        <v>537</v>
      </c>
      <c r="B30" s="6" t="s">
        <v>175</v>
      </c>
      <c r="C30" s="92">
        <v>1061000</v>
      </c>
    </row>
    <row r="31" spans="1:3">
      <c r="A31" s="12" t="s">
        <v>546</v>
      </c>
      <c r="B31" s="6" t="s">
        <v>175</v>
      </c>
      <c r="C31" s="92"/>
    </row>
    <row r="32" spans="1:3" ht="30">
      <c r="A32" s="12" t="s">
        <v>547</v>
      </c>
      <c r="B32" s="6" t="s">
        <v>175</v>
      </c>
      <c r="C32" s="92">
        <v>3150000</v>
      </c>
    </row>
    <row r="33" spans="1:3">
      <c r="A33" s="12" t="s">
        <v>545</v>
      </c>
      <c r="B33" s="6" t="s">
        <v>175</v>
      </c>
      <c r="C33" s="92"/>
    </row>
    <row r="34" spans="1:3">
      <c r="A34" s="12" t="s">
        <v>544</v>
      </c>
      <c r="B34" s="6" t="s">
        <v>175</v>
      </c>
      <c r="C34" s="92">
        <v>12712345</v>
      </c>
    </row>
    <row r="35" spans="1:3">
      <c r="A35" s="12" t="s">
        <v>543</v>
      </c>
      <c r="B35" s="6" t="s">
        <v>175</v>
      </c>
      <c r="C35" s="92"/>
    </row>
    <row r="36" spans="1:3">
      <c r="A36" s="12" t="s">
        <v>538</v>
      </c>
      <c r="B36" s="6" t="s">
        <v>175</v>
      </c>
      <c r="C36" s="92"/>
    </row>
    <row r="37" spans="1:3">
      <c r="A37" s="12" t="s">
        <v>539</v>
      </c>
      <c r="B37" s="6" t="s">
        <v>175</v>
      </c>
      <c r="C37" s="92"/>
    </row>
    <row r="38" spans="1:3">
      <c r="A38" s="12" t="s">
        <v>540</v>
      </c>
      <c r="B38" s="6" t="s">
        <v>175</v>
      </c>
      <c r="C38" s="92"/>
    </row>
    <row r="39" spans="1:3">
      <c r="A39" s="12" t="s">
        <v>541</v>
      </c>
      <c r="B39" s="6" t="s">
        <v>175</v>
      </c>
      <c r="C39" s="92"/>
    </row>
    <row r="40" spans="1:3">
      <c r="A40" s="7" t="s">
        <v>431</v>
      </c>
      <c r="B40" s="8" t="s">
        <v>175</v>
      </c>
      <c r="C40" s="92">
        <f>SUM(C30:C39)</f>
        <v>16923345</v>
      </c>
    </row>
    <row r="41" spans="1:3">
      <c r="A41" s="12" t="s">
        <v>537</v>
      </c>
      <c r="B41" s="6" t="s">
        <v>181</v>
      </c>
      <c r="C41" s="92"/>
    </row>
    <row r="42" spans="1:3">
      <c r="A42" s="12" t="s">
        <v>546</v>
      </c>
      <c r="B42" s="6" t="s">
        <v>181</v>
      </c>
      <c r="C42" s="92"/>
    </row>
    <row r="43" spans="1:3" ht="30">
      <c r="A43" s="12" t="s">
        <v>547</v>
      </c>
      <c r="B43" s="6" t="s">
        <v>181</v>
      </c>
      <c r="C43" s="92"/>
    </row>
    <row r="44" spans="1:3">
      <c r="A44" s="12" t="s">
        <v>545</v>
      </c>
      <c r="B44" s="6" t="s">
        <v>181</v>
      </c>
      <c r="C44" s="92"/>
    </row>
    <row r="45" spans="1:3">
      <c r="A45" s="12" t="s">
        <v>544</v>
      </c>
      <c r="B45" s="6" t="s">
        <v>181</v>
      </c>
      <c r="C45" s="92"/>
    </row>
    <row r="46" spans="1:3">
      <c r="A46" s="12" t="s">
        <v>543</v>
      </c>
      <c r="B46" s="6" t="s">
        <v>181</v>
      </c>
      <c r="C46" s="92"/>
    </row>
    <row r="47" spans="1:3">
      <c r="A47" s="12" t="s">
        <v>538</v>
      </c>
      <c r="B47" s="6" t="s">
        <v>181</v>
      </c>
      <c r="C47" s="92"/>
    </row>
    <row r="48" spans="1:3">
      <c r="A48" s="12" t="s">
        <v>539</v>
      </c>
      <c r="B48" s="6" t="s">
        <v>181</v>
      </c>
      <c r="C48" s="92"/>
    </row>
    <row r="49" spans="1:3">
      <c r="A49" s="12" t="s">
        <v>540</v>
      </c>
      <c r="B49" s="6" t="s">
        <v>181</v>
      </c>
      <c r="C49" s="92"/>
    </row>
    <row r="50" spans="1:3">
      <c r="A50" s="12" t="s">
        <v>541</v>
      </c>
      <c r="B50" s="6" t="s">
        <v>181</v>
      </c>
      <c r="C50" s="92"/>
    </row>
    <row r="51" spans="1:3" ht="25.5">
      <c r="A51" s="7" t="s">
        <v>430</v>
      </c>
      <c r="B51" s="8" t="s">
        <v>181</v>
      </c>
      <c r="C51" s="92"/>
    </row>
    <row r="52" spans="1:3">
      <c r="A52" s="12" t="s">
        <v>542</v>
      </c>
      <c r="B52" s="6" t="s">
        <v>182</v>
      </c>
      <c r="C52" s="92"/>
    </row>
    <row r="53" spans="1:3">
      <c r="A53" s="12" t="s">
        <v>546</v>
      </c>
      <c r="B53" s="6" t="s">
        <v>182</v>
      </c>
      <c r="C53" s="92"/>
    </row>
    <row r="54" spans="1:3" ht="30">
      <c r="A54" s="12" t="s">
        <v>547</v>
      </c>
      <c r="B54" s="6" t="s">
        <v>182</v>
      </c>
      <c r="C54" s="92"/>
    </row>
    <row r="55" spans="1:3">
      <c r="A55" s="12" t="s">
        <v>545</v>
      </c>
      <c r="B55" s="6" t="s">
        <v>182</v>
      </c>
      <c r="C55" s="92"/>
    </row>
    <row r="56" spans="1:3">
      <c r="A56" s="12" t="s">
        <v>544</v>
      </c>
      <c r="B56" s="6" t="s">
        <v>182</v>
      </c>
      <c r="C56" s="92"/>
    </row>
    <row r="57" spans="1:3">
      <c r="A57" s="12" t="s">
        <v>543</v>
      </c>
      <c r="B57" s="6" t="s">
        <v>182</v>
      </c>
      <c r="C57" s="92"/>
    </row>
    <row r="58" spans="1:3">
      <c r="A58" s="12" t="s">
        <v>538</v>
      </c>
      <c r="B58" s="6" t="s">
        <v>182</v>
      </c>
      <c r="C58" s="92"/>
    </row>
    <row r="59" spans="1:3">
      <c r="A59" s="12" t="s">
        <v>539</v>
      </c>
      <c r="B59" s="6" t="s">
        <v>182</v>
      </c>
      <c r="C59" s="92"/>
    </row>
    <row r="60" spans="1:3">
      <c r="A60" s="12" t="s">
        <v>540</v>
      </c>
      <c r="B60" s="6" t="s">
        <v>182</v>
      </c>
      <c r="C60" s="92"/>
    </row>
    <row r="61" spans="1:3">
      <c r="A61" s="12" t="s">
        <v>541</v>
      </c>
      <c r="B61" s="6" t="s">
        <v>182</v>
      </c>
      <c r="C61" s="92"/>
    </row>
    <row r="62" spans="1:3" ht="25.5">
      <c r="A62" s="7" t="s">
        <v>433</v>
      </c>
      <c r="B62" s="8" t="s">
        <v>182</v>
      </c>
      <c r="C62" s="92"/>
    </row>
    <row r="63" spans="1:3">
      <c r="A63" s="12" t="s">
        <v>537</v>
      </c>
      <c r="B63" s="6" t="s">
        <v>183</v>
      </c>
      <c r="C63" s="92"/>
    </row>
    <row r="64" spans="1:3">
      <c r="A64" s="12" t="s">
        <v>546</v>
      </c>
      <c r="B64" s="6" t="s">
        <v>183</v>
      </c>
      <c r="C64" s="92">
        <v>8000000</v>
      </c>
    </row>
    <row r="65" spans="1:3" ht="30">
      <c r="A65" s="12" t="s">
        <v>547</v>
      </c>
      <c r="B65" s="6" t="s">
        <v>183</v>
      </c>
      <c r="C65" s="92">
        <v>173498487</v>
      </c>
    </row>
    <row r="66" spans="1:3">
      <c r="A66" s="12" t="s">
        <v>545</v>
      </c>
      <c r="B66" s="6" t="s">
        <v>183</v>
      </c>
      <c r="C66" s="92"/>
    </row>
    <row r="67" spans="1:3">
      <c r="A67" s="12" t="s">
        <v>544</v>
      </c>
      <c r="B67" s="6" t="s">
        <v>183</v>
      </c>
      <c r="C67" s="92"/>
    </row>
    <row r="68" spans="1:3">
      <c r="A68" s="12" t="s">
        <v>543</v>
      </c>
      <c r="B68" s="6" t="s">
        <v>183</v>
      </c>
      <c r="C68" s="92"/>
    </row>
    <row r="69" spans="1:3">
      <c r="A69" s="12" t="s">
        <v>538</v>
      </c>
      <c r="B69" s="6" t="s">
        <v>183</v>
      </c>
      <c r="C69" s="92"/>
    </row>
    <row r="70" spans="1:3">
      <c r="A70" s="12" t="s">
        <v>539</v>
      </c>
      <c r="B70" s="6" t="s">
        <v>183</v>
      </c>
      <c r="C70" s="92"/>
    </row>
    <row r="71" spans="1:3">
      <c r="A71" s="12" t="s">
        <v>540</v>
      </c>
      <c r="B71" s="6" t="s">
        <v>183</v>
      </c>
      <c r="C71" s="92"/>
    </row>
    <row r="72" spans="1:3">
      <c r="A72" s="12" t="s">
        <v>541</v>
      </c>
      <c r="B72" s="6" t="s">
        <v>183</v>
      </c>
      <c r="C72" s="92"/>
    </row>
    <row r="73" spans="1:3">
      <c r="A73" s="7" t="s">
        <v>380</v>
      </c>
      <c r="B73" s="8" t="s">
        <v>183</v>
      </c>
      <c r="C73" s="92">
        <f>SUM(C63:C72)</f>
        <v>181498487</v>
      </c>
    </row>
    <row r="74" spans="1:3">
      <c r="A74" s="12" t="s">
        <v>548</v>
      </c>
      <c r="B74" s="5" t="s">
        <v>233</v>
      </c>
      <c r="C74" s="92"/>
    </row>
    <row r="75" spans="1:3">
      <c r="A75" s="12" t="s">
        <v>549</v>
      </c>
      <c r="B75" s="5" t="s">
        <v>233</v>
      </c>
      <c r="C75" s="92"/>
    </row>
    <row r="76" spans="1:3">
      <c r="A76" s="12" t="s">
        <v>557</v>
      </c>
      <c r="B76" s="5" t="s">
        <v>233</v>
      </c>
      <c r="C76" s="92"/>
    </row>
    <row r="77" spans="1:3">
      <c r="A77" s="5" t="s">
        <v>556</v>
      </c>
      <c r="B77" s="5" t="s">
        <v>233</v>
      </c>
      <c r="C77" s="92"/>
    </row>
    <row r="78" spans="1:3">
      <c r="A78" s="5" t="s">
        <v>555</v>
      </c>
      <c r="B78" s="5" t="s">
        <v>233</v>
      </c>
      <c r="C78" s="92"/>
    </row>
    <row r="79" spans="1:3">
      <c r="A79" s="5" t="s">
        <v>554</v>
      </c>
      <c r="B79" s="5" t="s">
        <v>233</v>
      </c>
      <c r="C79" s="92"/>
    </row>
    <row r="80" spans="1:3">
      <c r="A80" s="12" t="s">
        <v>553</v>
      </c>
      <c r="B80" s="5" t="s">
        <v>233</v>
      </c>
      <c r="C80" s="92"/>
    </row>
    <row r="81" spans="1:3">
      <c r="A81" s="12" t="s">
        <v>558</v>
      </c>
      <c r="B81" s="5" t="s">
        <v>233</v>
      </c>
      <c r="C81" s="92"/>
    </row>
    <row r="82" spans="1:3">
      <c r="A82" s="12" t="s">
        <v>550</v>
      </c>
      <c r="B82" s="5" t="s">
        <v>233</v>
      </c>
      <c r="C82" s="92"/>
    </row>
    <row r="83" spans="1:3">
      <c r="A83" s="12" t="s">
        <v>551</v>
      </c>
      <c r="B83" s="5" t="s">
        <v>233</v>
      </c>
      <c r="C83" s="92"/>
    </row>
    <row r="84" spans="1:3" ht="25.5">
      <c r="A84" s="7" t="s">
        <v>449</v>
      </c>
      <c r="B84" s="8" t="s">
        <v>233</v>
      </c>
      <c r="C84" s="92"/>
    </row>
    <row r="85" spans="1:3">
      <c r="A85" s="12" t="s">
        <v>548</v>
      </c>
      <c r="B85" s="5" t="s">
        <v>234</v>
      </c>
      <c r="C85" s="92"/>
    </row>
    <row r="86" spans="1:3">
      <c r="A86" s="12" t="s">
        <v>549</v>
      </c>
      <c r="B86" s="5" t="s">
        <v>234</v>
      </c>
      <c r="C86" s="92"/>
    </row>
    <row r="87" spans="1:3">
      <c r="A87" s="12" t="s">
        <v>557</v>
      </c>
      <c r="B87" s="5" t="s">
        <v>234</v>
      </c>
      <c r="C87" s="92"/>
    </row>
    <row r="88" spans="1:3">
      <c r="A88" s="5" t="s">
        <v>556</v>
      </c>
      <c r="B88" s="5" t="s">
        <v>234</v>
      </c>
      <c r="C88" s="92"/>
    </row>
    <row r="89" spans="1:3">
      <c r="A89" s="5" t="s">
        <v>555</v>
      </c>
      <c r="B89" s="5" t="s">
        <v>234</v>
      </c>
      <c r="C89" s="92"/>
    </row>
    <row r="90" spans="1:3">
      <c r="A90" s="5" t="s">
        <v>554</v>
      </c>
      <c r="B90" s="5" t="s">
        <v>234</v>
      </c>
      <c r="C90" s="92"/>
    </row>
    <row r="91" spans="1:3">
      <c r="A91" s="12" t="s">
        <v>553</v>
      </c>
      <c r="B91" s="5" t="s">
        <v>234</v>
      </c>
      <c r="C91" s="92"/>
    </row>
    <row r="92" spans="1:3">
      <c r="A92" s="12" t="s">
        <v>552</v>
      </c>
      <c r="B92" s="5" t="s">
        <v>234</v>
      </c>
      <c r="C92" s="92"/>
    </row>
    <row r="93" spans="1:3">
      <c r="A93" s="12" t="s">
        <v>550</v>
      </c>
      <c r="B93" s="5" t="s">
        <v>234</v>
      </c>
      <c r="C93" s="92"/>
    </row>
    <row r="94" spans="1:3">
      <c r="A94" s="12" t="s">
        <v>551</v>
      </c>
      <c r="B94" s="5" t="s">
        <v>234</v>
      </c>
      <c r="C94" s="92"/>
    </row>
    <row r="95" spans="1:3">
      <c r="A95" s="14" t="s">
        <v>450</v>
      </c>
      <c r="B95" s="8" t="s">
        <v>234</v>
      </c>
      <c r="C95" s="92">
        <f>SUM(C85:C94)</f>
        <v>0</v>
      </c>
    </row>
    <row r="96" spans="1:3">
      <c r="A96" s="12" t="s">
        <v>548</v>
      </c>
      <c r="B96" s="5" t="s">
        <v>238</v>
      </c>
      <c r="C96" s="92"/>
    </row>
    <row r="97" spans="1:3">
      <c r="A97" s="12" t="s">
        <v>549</v>
      </c>
      <c r="B97" s="5" t="s">
        <v>238</v>
      </c>
      <c r="C97" s="92"/>
    </row>
    <row r="98" spans="1:3">
      <c r="A98" s="12" t="s">
        <v>557</v>
      </c>
      <c r="B98" s="5" t="s">
        <v>238</v>
      </c>
      <c r="C98" s="92"/>
    </row>
    <row r="99" spans="1:3">
      <c r="A99" s="5" t="s">
        <v>556</v>
      </c>
      <c r="B99" s="5" t="s">
        <v>238</v>
      </c>
      <c r="C99" s="92"/>
    </row>
    <row r="100" spans="1:3">
      <c r="A100" s="5" t="s">
        <v>555</v>
      </c>
      <c r="B100" s="5" t="s">
        <v>238</v>
      </c>
      <c r="C100" s="92"/>
    </row>
    <row r="101" spans="1:3">
      <c r="A101" s="5" t="s">
        <v>554</v>
      </c>
      <c r="B101" s="5" t="s">
        <v>238</v>
      </c>
      <c r="C101" s="92"/>
    </row>
    <row r="102" spans="1:3">
      <c r="A102" s="12" t="s">
        <v>553</v>
      </c>
      <c r="B102" s="5" t="s">
        <v>238</v>
      </c>
      <c r="C102" s="92"/>
    </row>
    <row r="103" spans="1:3">
      <c r="A103" s="12" t="s">
        <v>558</v>
      </c>
      <c r="B103" s="5" t="s">
        <v>238</v>
      </c>
      <c r="C103" s="92"/>
    </row>
    <row r="104" spans="1:3">
      <c r="A104" s="12" t="s">
        <v>550</v>
      </c>
      <c r="B104" s="5" t="s">
        <v>238</v>
      </c>
      <c r="C104" s="92"/>
    </row>
    <row r="105" spans="1:3">
      <c r="A105" s="12" t="s">
        <v>551</v>
      </c>
      <c r="B105" s="5" t="s">
        <v>238</v>
      </c>
      <c r="C105" s="92"/>
    </row>
    <row r="106" spans="1:3" ht="25.5">
      <c r="A106" s="7" t="s">
        <v>451</v>
      </c>
      <c r="B106" s="8" t="s">
        <v>238</v>
      </c>
      <c r="C106" s="92"/>
    </row>
    <row r="107" spans="1:3">
      <c r="A107" s="12" t="s">
        <v>548</v>
      </c>
      <c r="B107" s="5" t="s">
        <v>239</v>
      </c>
      <c r="C107" s="92"/>
    </row>
    <row r="108" spans="1:3">
      <c r="A108" s="12" t="s">
        <v>549</v>
      </c>
      <c r="B108" s="5" t="s">
        <v>239</v>
      </c>
      <c r="C108" s="92"/>
    </row>
    <row r="109" spans="1:3">
      <c r="A109" s="12" t="s">
        <v>557</v>
      </c>
      <c r="B109" s="5" t="s">
        <v>239</v>
      </c>
      <c r="C109" s="92"/>
    </row>
    <row r="110" spans="1:3">
      <c r="A110" s="5" t="s">
        <v>556</v>
      </c>
      <c r="B110" s="5" t="s">
        <v>239</v>
      </c>
      <c r="C110" s="92">
        <v>13575000</v>
      </c>
    </row>
    <row r="111" spans="1:3">
      <c r="A111" s="5" t="s">
        <v>555</v>
      </c>
      <c r="B111" s="5" t="s">
        <v>239</v>
      </c>
      <c r="C111" s="92"/>
    </row>
    <row r="112" spans="1:3">
      <c r="A112" s="5" t="s">
        <v>554</v>
      </c>
      <c r="B112" s="5" t="s">
        <v>239</v>
      </c>
      <c r="C112" s="92"/>
    </row>
    <row r="113" spans="1:3">
      <c r="A113" s="12" t="s">
        <v>553</v>
      </c>
      <c r="B113" s="5" t="s">
        <v>239</v>
      </c>
      <c r="C113" s="92"/>
    </row>
    <row r="114" spans="1:3">
      <c r="A114" s="12" t="s">
        <v>552</v>
      </c>
      <c r="B114" s="5" t="s">
        <v>239</v>
      </c>
      <c r="C114" s="92"/>
    </row>
    <row r="115" spans="1:3">
      <c r="A115" s="12" t="s">
        <v>550</v>
      </c>
      <c r="B115" s="5" t="s">
        <v>239</v>
      </c>
      <c r="C115" s="92"/>
    </row>
    <row r="116" spans="1:3">
      <c r="A116" s="12" t="s">
        <v>551</v>
      </c>
      <c r="B116" s="5" t="s">
        <v>239</v>
      </c>
      <c r="C116" s="92"/>
    </row>
    <row r="117" spans="1:3">
      <c r="A117" s="14" t="s">
        <v>452</v>
      </c>
      <c r="B117" s="8" t="s">
        <v>239</v>
      </c>
      <c r="C117" s="92">
        <f>SUM(C110:C116)</f>
        <v>13575000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7" fitToHeight="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2"/>
  </sheetPr>
  <dimension ref="A1:C36"/>
  <sheetViews>
    <sheetView view="pageBreakPreview" zoomScale="130" zoomScaleSheetLayoutView="130" workbookViewId="0">
      <selection activeCell="A2" sqref="A2"/>
    </sheetView>
  </sheetViews>
  <sheetFormatPr defaultRowHeight="15"/>
  <cols>
    <col min="1" max="1" width="65" customWidth="1"/>
    <col min="3" max="3" width="16.85546875" style="90" customWidth="1"/>
  </cols>
  <sheetData>
    <row r="1" spans="1:3" ht="15.75">
      <c r="A1" s="174" t="s">
        <v>717</v>
      </c>
      <c r="B1" s="174"/>
      <c r="C1" s="174"/>
    </row>
    <row r="2" spans="1:3" ht="15.75">
      <c r="A2" s="161" t="s">
        <v>718</v>
      </c>
    </row>
    <row r="3" spans="1:3" ht="24" customHeight="1">
      <c r="A3" s="170" t="s">
        <v>679</v>
      </c>
      <c r="B3" s="171"/>
      <c r="C3" s="171"/>
    </row>
    <row r="4" spans="1:3" ht="26.25" customHeight="1">
      <c r="A4" s="173" t="s">
        <v>691</v>
      </c>
      <c r="B4" s="171"/>
      <c r="C4" s="171"/>
    </row>
    <row r="6" spans="1:3" ht="25.5">
      <c r="A6" s="35" t="s">
        <v>570</v>
      </c>
      <c r="B6" s="3" t="s">
        <v>652</v>
      </c>
      <c r="C6" s="118" t="s">
        <v>613</v>
      </c>
    </row>
    <row r="7" spans="1:3">
      <c r="A7" s="5" t="s">
        <v>434</v>
      </c>
      <c r="B7" s="5" t="s">
        <v>190</v>
      </c>
      <c r="C7" s="92">
        <v>12000000</v>
      </c>
    </row>
    <row r="8" spans="1:3">
      <c r="A8" s="5" t="s">
        <v>435</v>
      </c>
      <c r="B8" s="5" t="s">
        <v>190</v>
      </c>
      <c r="C8" s="92"/>
    </row>
    <row r="9" spans="1:3">
      <c r="A9" s="5" t="s">
        <v>436</v>
      </c>
      <c r="B9" s="5" t="s">
        <v>190</v>
      </c>
      <c r="C9" s="92">
        <v>12900000</v>
      </c>
    </row>
    <row r="10" spans="1:3">
      <c r="A10" s="5"/>
      <c r="B10" s="5"/>
      <c r="C10" s="92"/>
    </row>
    <row r="11" spans="1:3">
      <c r="A11" s="5" t="s">
        <v>437</v>
      </c>
      <c r="B11" s="5" t="s">
        <v>190</v>
      </c>
      <c r="C11" s="92">
        <v>800000</v>
      </c>
    </row>
    <row r="12" spans="1:3">
      <c r="A12" s="7" t="s">
        <v>385</v>
      </c>
      <c r="B12" s="8" t="s">
        <v>190</v>
      </c>
      <c r="C12" s="125">
        <f>SUM(C7:C11)</f>
        <v>25700000</v>
      </c>
    </row>
    <row r="13" spans="1:3">
      <c r="A13" s="12" t="s">
        <v>386</v>
      </c>
      <c r="B13" s="32" t="s">
        <v>191</v>
      </c>
      <c r="C13" s="93">
        <v>56500000</v>
      </c>
    </row>
    <row r="14" spans="1:3" ht="27">
      <c r="A14" s="85" t="s">
        <v>192</v>
      </c>
      <c r="B14" s="85" t="s">
        <v>191</v>
      </c>
      <c r="C14" s="93">
        <v>56500000</v>
      </c>
    </row>
    <row r="15" spans="1:3" ht="27">
      <c r="A15" s="85" t="s">
        <v>193</v>
      </c>
      <c r="B15" s="85" t="s">
        <v>191</v>
      </c>
      <c r="C15" s="93"/>
    </row>
    <row r="16" spans="1:3">
      <c r="A16" s="12" t="s">
        <v>388</v>
      </c>
      <c r="B16" s="32" t="s">
        <v>197</v>
      </c>
      <c r="C16" s="93">
        <v>9800000</v>
      </c>
    </row>
    <row r="17" spans="1:3" ht="27">
      <c r="A17" s="85" t="s">
        <v>198</v>
      </c>
      <c r="B17" s="85" t="s">
        <v>197</v>
      </c>
      <c r="C17" s="93"/>
    </row>
    <row r="18" spans="1:3" ht="27">
      <c r="A18" s="85" t="s">
        <v>199</v>
      </c>
      <c r="B18" s="85" t="s">
        <v>197</v>
      </c>
      <c r="C18" s="93">
        <v>9800000</v>
      </c>
    </row>
    <row r="19" spans="1:3">
      <c r="A19" s="85" t="s">
        <v>200</v>
      </c>
      <c r="B19" s="85" t="s">
        <v>197</v>
      </c>
      <c r="C19" s="93"/>
    </row>
    <row r="20" spans="1:3">
      <c r="A20" s="85" t="s">
        <v>201</v>
      </c>
      <c r="B20" s="85" t="s">
        <v>197</v>
      </c>
      <c r="C20" s="93"/>
    </row>
    <row r="21" spans="1:3">
      <c r="A21" s="12" t="s">
        <v>438</v>
      </c>
      <c r="B21" s="32" t="s">
        <v>202</v>
      </c>
      <c r="C21" s="93">
        <f>SUM(C22:C23)</f>
        <v>2400000</v>
      </c>
    </row>
    <row r="22" spans="1:3">
      <c r="A22" s="85" t="s">
        <v>203</v>
      </c>
      <c r="B22" s="85" t="s">
        <v>202</v>
      </c>
      <c r="C22" s="93">
        <v>1600000</v>
      </c>
    </row>
    <row r="23" spans="1:3">
      <c r="A23" s="85" t="s">
        <v>204</v>
      </c>
      <c r="B23" s="85" t="s">
        <v>202</v>
      </c>
      <c r="C23" s="93">
        <v>800000</v>
      </c>
    </row>
    <row r="24" spans="1:3">
      <c r="A24" s="14" t="s">
        <v>417</v>
      </c>
      <c r="B24" s="13" t="s">
        <v>205</v>
      </c>
      <c r="C24" s="126">
        <f>C13+C16+C21</f>
        <v>68700000</v>
      </c>
    </row>
    <row r="25" spans="1:3">
      <c r="A25" s="12" t="s">
        <v>439</v>
      </c>
      <c r="B25" s="12" t="s">
        <v>206</v>
      </c>
      <c r="C25" s="93"/>
    </row>
    <row r="26" spans="1:3">
      <c r="A26" s="12" t="s">
        <v>440</v>
      </c>
      <c r="B26" s="12" t="s">
        <v>206</v>
      </c>
      <c r="C26" s="93"/>
    </row>
    <row r="27" spans="1:3">
      <c r="A27" s="12" t="s">
        <v>441</v>
      </c>
      <c r="B27" s="12" t="s">
        <v>206</v>
      </c>
      <c r="C27" s="93"/>
    </row>
    <row r="28" spans="1:3">
      <c r="A28" s="12" t="s">
        <v>442</v>
      </c>
      <c r="B28" s="12" t="s">
        <v>206</v>
      </c>
      <c r="C28" s="93"/>
    </row>
    <row r="29" spans="1:3">
      <c r="A29" s="12" t="s">
        <v>443</v>
      </c>
      <c r="B29" s="12" t="s">
        <v>206</v>
      </c>
      <c r="C29" s="93"/>
    </row>
    <row r="30" spans="1:3">
      <c r="A30" s="12" t="s">
        <v>444</v>
      </c>
      <c r="B30" s="12" t="s">
        <v>206</v>
      </c>
      <c r="C30" s="93"/>
    </row>
    <row r="31" spans="1:3">
      <c r="A31" s="12" t="s">
        <v>445</v>
      </c>
      <c r="B31" s="12" t="s">
        <v>206</v>
      </c>
      <c r="C31" s="93"/>
    </row>
    <row r="32" spans="1:3">
      <c r="A32" s="12" t="s">
        <v>446</v>
      </c>
      <c r="B32" s="12" t="s">
        <v>206</v>
      </c>
      <c r="C32" s="93"/>
    </row>
    <row r="33" spans="1:3" ht="45">
      <c r="A33" s="12" t="s">
        <v>447</v>
      </c>
      <c r="B33" s="12" t="s">
        <v>206</v>
      </c>
      <c r="C33" s="93"/>
    </row>
    <row r="34" spans="1:3">
      <c r="A34" s="12" t="s">
        <v>675</v>
      </c>
      <c r="B34" s="12" t="s">
        <v>206</v>
      </c>
      <c r="C34" s="93">
        <v>700000</v>
      </c>
    </row>
    <row r="35" spans="1:3">
      <c r="A35" s="12" t="s">
        <v>448</v>
      </c>
      <c r="B35" s="12" t="s">
        <v>206</v>
      </c>
      <c r="C35" s="93">
        <v>400000</v>
      </c>
    </row>
    <row r="36" spans="1:3">
      <c r="A36" s="14" t="s">
        <v>390</v>
      </c>
      <c r="B36" s="13" t="s">
        <v>206</v>
      </c>
      <c r="C36" s="126">
        <f>SUM(C25:C35)</f>
        <v>1100000</v>
      </c>
    </row>
  </sheetData>
  <mergeCells count="3">
    <mergeCell ref="A3:C3"/>
    <mergeCell ref="A4:C4"/>
    <mergeCell ref="A1:C1"/>
  </mergeCells>
  <phoneticPr fontId="34" type="noConversion"/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26</vt:i4>
      </vt:variant>
    </vt:vector>
  </HeadingPairs>
  <TitlesOfParts>
    <vt:vector size="51" baseType="lpstr">
      <vt:lpstr>kiemelt ei</vt:lpstr>
      <vt:lpstr>kiadás önkormányzat</vt:lpstr>
      <vt:lpstr>kiadás Egészségház</vt:lpstr>
      <vt:lpstr>kiadás TGK</vt:lpstr>
      <vt:lpstr>kiadás Művelődési Ház</vt:lpstr>
      <vt:lpstr>kiadás Hivatal</vt:lpstr>
      <vt:lpstr>kiadás összesen</vt:lpstr>
      <vt:lpstr>bevétel önkormányzat</vt:lpstr>
      <vt:lpstr>bevétel Egészségház</vt:lpstr>
      <vt:lpstr>bevétel TGK</vt:lpstr>
      <vt:lpstr>bevétel Művelődési Ház</vt:lpstr>
      <vt:lpstr>bevétel Hivatal</vt:lpstr>
      <vt:lpstr>bevétel összesen</vt:lpstr>
      <vt:lpstr>létszám</vt:lpstr>
      <vt:lpstr>beruházások felújítások</vt:lpstr>
      <vt:lpstr>tartalékok</vt:lpstr>
      <vt:lpstr>stabilitási 1</vt:lpstr>
      <vt:lpstr>stabilitási 2</vt:lpstr>
      <vt:lpstr>EU projektek</vt:lpstr>
      <vt:lpstr>hitelek</vt:lpstr>
      <vt:lpstr>finanszírozás</vt:lpstr>
      <vt:lpstr>szociális kiadások</vt:lpstr>
      <vt:lpstr>átadott</vt:lpstr>
      <vt:lpstr>átvett</vt:lpstr>
      <vt:lpstr>helyi adók</vt:lpstr>
      <vt:lpstr>'stabilitási 2'!foot_4_place</vt:lpstr>
      <vt:lpstr>'stabilitási 2'!foot_53_place</vt:lpstr>
      <vt:lpstr>átadott!Nyomtatási_terület</vt:lpstr>
      <vt:lpstr>átvett!Nyomtatási_terület</vt:lpstr>
      <vt:lpstr>'beruházások felújítások'!Nyomtatási_terület</vt:lpstr>
      <vt:lpstr>'bevétel Egészségház'!Nyomtatási_terület</vt:lpstr>
      <vt:lpstr>'bevétel Hivatal'!Nyomtatási_terület</vt:lpstr>
      <vt:lpstr>'bevétel Művelődési Ház'!Nyomtatási_terület</vt:lpstr>
      <vt:lpstr>'bevétel önkormányzat'!Nyomtatási_terület</vt:lpstr>
      <vt:lpstr>'bevétel összesen'!Nyomtatási_terület</vt:lpstr>
      <vt:lpstr>'bevétel TGK'!Nyomtatási_terület</vt:lpstr>
      <vt:lpstr>'EU projektek'!Nyomtatási_terület</vt:lpstr>
      <vt:lpstr>finanszírozás!Nyomtatási_terület</vt:lpstr>
      <vt:lpstr>hitelek!Nyomtatási_terület</vt:lpstr>
      <vt:lpstr>'kiadás Egészségház'!Nyomtatási_terület</vt:lpstr>
      <vt:lpstr>'kiadás Hivatal'!Nyomtatási_terület</vt:lpstr>
      <vt:lpstr>'kiadás Művelődési Ház'!Nyomtatási_terület</vt:lpstr>
      <vt:lpstr>'kiadás önkormányzat'!Nyomtatási_terület</vt:lpstr>
      <vt:lpstr>'kiadás összesen'!Nyomtatási_terület</vt:lpstr>
      <vt:lpstr>'kiadás TGK'!Nyomtatási_terület</vt:lpstr>
      <vt:lpstr>'kiemelt ei'!Nyomtatási_terület</vt:lpstr>
      <vt:lpstr>létszám!Nyomtatási_terület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Windows-felhasználó</cp:lastModifiedBy>
  <cp:lastPrinted>2017-02-02T08:50:44Z</cp:lastPrinted>
  <dcterms:created xsi:type="dcterms:W3CDTF">2014-01-03T21:48:14Z</dcterms:created>
  <dcterms:modified xsi:type="dcterms:W3CDTF">2017-12-05T08:16:18Z</dcterms:modified>
</cp:coreProperties>
</file>