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95" windowHeight="1260" activeTab="1"/>
  </bookViews>
  <sheets>
    <sheet name="Bevételek 1.a mell" sheetId="1" r:id="rId1"/>
    <sheet name="Kiadások 1.b mell" sheetId="2" r:id="rId2"/>
  </sheets>
  <definedNames>
    <definedName name="_xlnm.Print_Titles" localSheetId="0">'Bevételek 1.a mell'!$3:$5</definedName>
    <definedName name="_xlnm.Print_Titles" localSheetId="1">'Kiadások 1.b mell'!$4:$6</definedName>
    <definedName name="_xlnm.Print_Area" localSheetId="0">'Bevételek 1.a mell'!$A$2:$M$86</definedName>
  </definedNames>
  <calcPr fullCalcOnLoad="1"/>
</workbook>
</file>

<file path=xl/sharedStrings.xml><?xml version="1.0" encoding="utf-8"?>
<sst xmlns="http://schemas.openxmlformats.org/spreadsheetml/2006/main" count="278" uniqueCount="156">
  <si>
    <t>Építményadó</t>
  </si>
  <si>
    <t>Kiemelt előirányzat neve</t>
  </si>
  <si>
    <t>Cím-szám</t>
  </si>
  <si>
    <t>Kiemelt előirány-zati           szám</t>
  </si>
  <si>
    <t>Előirány- zati csoport- szám</t>
  </si>
  <si>
    <t>Kiemelt előirány-zati             szám</t>
  </si>
  <si>
    <t>Telekadó</t>
  </si>
  <si>
    <t>BEVÉTELEK ÖSSZESEN:</t>
  </si>
  <si>
    <t>Gépjárműadó</t>
  </si>
  <si>
    <t>Alcím-szám</t>
  </si>
  <si>
    <t>Cím-név</t>
  </si>
  <si>
    <t>Alcím-név</t>
  </si>
  <si>
    <t>Előirányzati csoportnév</t>
  </si>
  <si>
    <t>Kiemelt előirányzatnév</t>
  </si>
  <si>
    <t>KIADÁSOK ÖSSZESEN:</t>
  </si>
  <si>
    <t>B E V É T E L E K</t>
  </si>
  <si>
    <t>K I A D Á S O K</t>
  </si>
  <si>
    <t>Közmunka program támogatás</t>
  </si>
  <si>
    <t>Személyi juttatások</t>
  </si>
  <si>
    <t>Feladat jellege</t>
  </si>
  <si>
    <t>ö</t>
  </si>
  <si>
    <t>k</t>
  </si>
  <si>
    <t>Adópótlékok, adóbírságok</t>
  </si>
  <si>
    <t>Földalapú támogatás</t>
  </si>
  <si>
    <t>I. fejezet : Önkormányzat költségvetési szervei</t>
  </si>
  <si>
    <t>előirányzat csop szám</t>
  </si>
  <si>
    <t>Szociális étkeztetés</t>
  </si>
  <si>
    <t>Napköziotthonos Óvoda</t>
  </si>
  <si>
    <t xml:space="preserve">I. fejezet összesen: </t>
  </si>
  <si>
    <t>II. fejezet Önkormányzati feladatok</t>
  </si>
  <si>
    <t xml:space="preserve">Működési bevétel </t>
  </si>
  <si>
    <t xml:space="preserve">II. fejezet összesen: </t>
  </si>
  <si>
    <t>Vadászati jog értekesítés</t>
  </si>
  <si>
    <t xml:space="preserve">Magánszemélyek kommunális adója </t>
  </si>
  <si>
    <t>Helyi Iparüzési adó</t>
  </si>
  <si>
    <t>Helyi idegenforgalmi adó</t>
  </si>
  <si>
    <t xml:space="preserve">Talajterhelési díj </t>
  </si>
  <si>
    <t xml:space="preserve">Egyéb sajátos bevételek </t>
  </si>
  <si>
    <t>Helyi önkormányzatok működésének  támogatása</t>
  </si>
  <si>
    <t xml:space="preserve">Önkormányzati Hivatal működés támogatása </t>
  </si>
  <si>
    <t>Külterületi lakott hely</t>
  </si>
  <si>
    <t xml:space="preserve">Zöldterület gazdálkodás </t>
  </si>
  <si>
    <t xml:space="preserve">Közvilágítás </t>
  </si>
  <si>
    <t>Köztemető fenntartás</t>
  </si>
  <si>
    <t>Közutak fenntartása</t>
  </si>
  <si>
    <t>Településüzemeltetéshez kapcsolódó</t>
  </si>
  <si>
    <t>II.1.a) Óvodapedagógusok bértámogatása</t>
  </si>
  <si>
    <t>II.1.b) Nevelő munkát közvetlenül segítők bértámogatása</t>
  </si>
  <si>
    <t>II.2. Óvodaműködtetési támogatás</t>
  </si>
  <si>
    <t>II.5. Kieg.támogatás az óvodapedagógusok minősítéséből adódó többletkiad.-hoz</t>
  </si>
  <si>
    <t xml:space="preserve"> Óvodapedagógusok bértámogatása</t>
  </si>
  <si>
    <t>Nevelő munkát közvetlenül segítők bértámogatása</t>
  </si>
  <si>
    <t xml:space="preserve"> Óvodaműködtetési támogatás</t>
  </si>
  <si>
    <t xml:space="preserve"> Kieg.támogatás az óvodapedagógusok minősítéséből adódó többletkiad.-hoz</t>
  </si>
  <si>
    <t>III.3.a) Család- és gyermek jóléti szolgálat</t>
  </si>
  <si>
    <t>III.3.c) Szociális étkeztetés</t>
  </si>
  <si>
    <t>III.3.d) Házi segítségnyújtás</t>
  </si>
  <si>
    <t>III.5. Gyermekétkeztetés támogatása</t>
  </si>
  <si>
    <t xml:space="preserve">              III.5.a) A finanszírozás szempontj.elismert dolgozók bértámogatása</t>
  </si>
  <si>
    <t xml:space="preserve">              III.5.b) Gyermekétkeztetés üzemeltetési támogatása</t>
  </si>
  <si>
    <t xml:space="preserve">földhasználati jogok </t>
  </si>
  <si>
    <t xml:space="preserve"> A települési önkormányzatok szociális feladatainak egyéb támogatása</t>
  </si>
  <si>
    <t>Család- és gyermek jóléti szolgálat</t>
  </si>
  <si>
    <t xml:space="preserve"> A finanszírozás szempontj.elismert dolgozók bértámogatása</t>
  </si>
  <si>
    <t xml:space="preserve"> Gyermekétkeztetés támogatása</t>
  </si>
  <si>
    <t xml:space="preserve"> Gyermekétkeztetés üzemeltetési támogatása</t>
  </si>
  <si>
    <t xml:space="preserve"> Könyvtári, közművelődési és múzeumi feladatok támogatása</t>
  </si>
  <si>
    <t xml:space="preserve">Kamatbevétel </t>
  </si>
  <si>
    <t>Üdülőhelyi feladatok támogatása</t>
  </si>
  <si>
    <t>A települési önkormányzatok szociális, gyermekjóléti és gyermekétkeztetési feladatainak támogatása</t>
  </si>
  <si>
    <t>Települési önkormányzatok kulturális feladatainak támogatása</t>
  </si>
  <si>
    <t xml:space="preserve">V. fejezet összesen: </t>
  </si>
  <si>
    <t>091110 Óvodai nevelés, ellátás szakmai feladatai</t>
  </si>
  <si>
    <t>Munkaadókat terhelő járulékok</t>
  </si>
  <si>
    <t xml:space="preserve">Dologi kiadások </t>
  </si>
  <si>
    <t>Átad.pénzeszközök, társadalom- és szoc.pol.juttatások</t>
  </si>
  <si>
    <t>Felhalmozási kiadások, tartalékok</t>
  </si>
  <si>
    <t>011130 Önkormányzatok jogalk.és általános igazgatási feladatai</t>
  </si>
  <si>
    <t>091140 Óvodai nevelés, ellátás működtetési feladatai</t>
  </si>
  <si>
    <t>096010 Óvodai intézményi étkeztetés</t>
  </si>
  <si>
    <t>II. fejezet Önkormányzati feladatellátás</t>
  </si>
  <si>
    <t>107054-Családsegítés</t>
  </si>
  <si>
    <t>107052-Házi segítségnyújtás</t>
  </si>
  <si>
    <t>K</t>
  </si>
  <si>
    <t>Képviselők tiszteletdíja</t>
  </si>
  <si>
    <t>013320 Köztemető-fenntartás és működtetés</t>
  </si>
  <si>
    <t>013350 Önkormányzati vagyonnal való gazdálkodás feladatai</t>
  </si>
  <si>
    <t xml:space="preserve">018030 Támogatási célú finanszírozási műveletek </t>
  </si>
  <si>
    <t xml:space="preserve"> 041233 Hosszabb időtartamú közfoglalkoztatás</t>
  </si>
  <si>
    <t>045160 Közutak, hidak, alagutak üzemeltetése, fenntartása</t>
  </si>
  <si>
    <t>066010 Zöldterület-kezelés</t>
  </si>
  <si>
    <t>066020 Város-, községgazdálkodási egyéb szolg.</t>
  </si>
  <si>
    <t>082044 Könyvtári szolgáltatások</t>
  </si>
  <si>
    <t>082092 Közművelődés-hagyom. közösségi kultur.értékek gond.</t>
  </si>
  <si>
    <t>084031 Civil szervezetek működési támogatása</t>
  </si>
  <si>
    <t>107060 Egyéb szociális pénzbeli és természetbeni ellátás</t>
  </si>
  <si>
    <t>072211-1 Háziorvosi alapellátás</t>
  </si>
  <si>
    <t>042180-1 Állategészségügy</t>
  </si>
  <si>
    <t>Kiegésztés az önkormányzati feladatokhoz</t>
  </si>
  <si>
    <t>óvodapedagógusok elismert létszáma  pótlólagos összeg</t>
  </si>
  <si>
    <t>Házi segítségnyújtás - személyi gondozás</t>
  </si>
  <si>
    <t>Házi segítségnyújtás - szociális segítés</t>
  </si>
  <si>
    <t>Szünidei gyermekétkeztetés támogatása</t>
  </si>
  <si>
    <t>Behajtási költségek</t>
  </si>
  <si>
    <t>Köznevelési feladatok támogatása</t>
  </si>
  <si>
    <t xml:space="preserve">lakásbérleti díj </t>
  </si>
  <si>
    <t xml:space="preserve">nem lakáscélú helyiség bérleti díj </t>
  </si>
  <si>
    <t xml:space="preserve">Napköziotthonos Óvoda  összesen: </t>
  </si>
  <si>
    <t>064010 Közvilágítás</t>
  </si>
  <si>
    <t>III. fejezet 011220 Adó-vám és jövedéki igazgatás</t>
  </si>
  <si>
    <t>013350 Az önkormányzati vagyonnal való gazdálkodás</t>
  </si>
  <si>
    <t xml:space="preserve">IV. fejezet 018010 Önkormányzatok elszámolásai a központi költségvetéssel </t>
  </si>
  <si>
    <t>018030 Támogatási célú finanszírozási műveletek</t>
  </si>
  <si>
    <t xml:space="preserve">III. fejezet 011220 Adó-vám és jövedéki igazgatás összesen: </t>
  </si>
  <si>
    <t>Maradvány felhasználás</t>
  </si>
  <si>
    <t xml:space="preserve">V. fejezet  Támogatások </t>
  </si>
  <si>
    <t>1 fő</t>
  </si>
  <si>
    <t>Személyi juttatások (Pm)</t>
  </si>
  <si>
    <t>Dologi kiadások (16 fő)+ szünidei</t>
  </si>
  <si>
    <t>1 fő tiszteletdíjas</t>
  </si>
  <si>
    <t>1 fő megbízás</t>
  </si>
  <si>
    <t>1,7 fő</t>
  </si>
  <si>
    <t>13 fő</t>
  </si>
  <si>
    <t xml:space="preserve">Polgármesteri illetmény támogatása </t>
  </si>
  <si>
    <t xml:space="preserve">VIS MAIOR támogatás </t>
  </si>
  <si>
    <t xml:space="preserve">Vis Maior  útfelújítás </t>
  </si>
  <si>
    <t>Községháza nyílászáró csere</t>
  </si>
  <si>
    <t>041232-Start munka program-</t>
  </si>
  <si>
    <t xml:space="preserve">Kisösszegű  kistelepülési támogatás </t>
  </si>
  <si>
    <t xml:space="preserve">Átadás feladatelltáshoz </t>
  </si>
  <si>
    <t xml:space="preserve">4 fő tiszteletdíjas </t>
  </si>
  <si>
    <t xml:space="preserve">Fejlesztési támogatás </t>
  </si>
  <si>
    <t>Hevesaranyos Község Önkormányzata</t>
  </si>
  <si>
    <t>0,88 fő</t>
  </si>
  <si>
    <t xml:space="preserve"> 2018 évi mutató szám</t>
  </si>
  <si>
    <t xml:space="preserve">2019 évi mutatószám </t>
  </si>
  <si>
    <t>2.3 fő</t>
  </si>
  <si>
    <t>3,3 fő</t>
  </si>
  <si>
    <t>104037 Intézményen kívüli gyermekétkeztetés</t>
  </si>
  <si>
    <t>Engedélyezett létszám 2019 évre</t>
  </si>
  <si>
    <t>Útfelújítás</t>
  </si>
  <si>
    <t>Közös hivatalhoz átadás</t>
  </si>
  <si>
    <t xml:space="preserve">tartalék  / ebből:  Leader önerő:  1 000 E </t>
  </si>
  <si>
    <t xml:space="preserve">lakásfenntartási támogatás,                               BURSA,                                                                       eseti segélyek ,                                                              /téli rezsicsökkentés  1476 000,-                              átadás feladatellátáshoz 1 562 678,- </t>
  </si>
  <si>
    <t xml:space="preserve">II fejezet összesen: </t>
  </si>
  <si>
    <t xml:space="preserve">Ebből: </t>
  </si>
  <si>
    <t>Rendkívüli önkormányzati támogatás 1 069 254,-</t>
  </si>
  <si>
    <t xml:space="preserve">Téli rezsicsökkentés :       1 476 000,- </t>
  </si>
  <si>
    <t xml:space="preserve">0. havi finanszírozás: 1 690 570,- </t>
  </si>
  <si>
    <t xml:space="preserve">                          2019 évben felhasználható : 7 916 555,- </t>
  </si>
  <si>
    <t>091110 Óvodai nevelés ellátás szakmai feladat</t>
  </si>
  <si>
    <t xml:space="preserve">Működési célú támogatás államháztartáson belülről </t>
  </si>
  <si>
    <t>091140 Óvodai nevelés elllátás működtetési feladatai</t>
  </si>
  <si>
    <t>Rendkivüli támogatás felhasználása (dologi)</t>
  </si>
  <si>
    <t>Központi, irányító szervi támogatás folyósítása</t>
  </si>
  <si>
    <t>Áh. Belüli megelőlegezések visszafizetése (0.havi finanszírozás)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</si>
</sst>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\ ###\ ###"/>
    <numFmt numFmtId="165" formatCode="#\ ###\ ##0"/>
    <numFmt numFmtId="166" formatCode="#\ ##0\ \ "/>
    <numFmt numFmtId="167" formatCode="#,###,###"/>
    <numFmt numFmtId="168" formatCode="#,##0;[Red]#,##0"/>
    <numFmt numFmtId="169" formatCode="#,##0.0"/>
    <numFmt numFmtId="170" formatCode="#,##0\ &quot;Ft&quot;"/>
    <numFmt numFmtId="171" formatCode="[$-40E]yyyy\.\ mmmm\ d\."/>
    <numFmt numFmtId="172" formatCode="#,##0.00\ &quot;Ft&quot;"/>
    <numFmt numFmtId="173" formatCode="#,##0.0\ &quot;Ft&quot;"/>
    <numFmt numFmtId="174" formatCode="_-* #,##0.0\ &quot;Ft&quot;_-;\-* #,##0.0\ &quot;Ft&quot;_-;_-* &quot;-&quot;??\ &quot;Ft&quot;_-;_-@_-"/>
    <numFmt numFmtId="175" formatCode="_-* #,##0\ &quot;Ft&quot;_-;\-* #,##0\ &quot;Ft&quot;_-;_-* &quot;-&quot;??\ &quot;Ft&quot;_-;_-@_-"/>
    <numFmt numFmtId="176" formatCode="[$-40E]yyyy\.\ mmmm\ d\.\,\ dddd"/>
  </numFmts>
  <fonts count="59">
    <font>
      <sz val="10"/>
      <name val="MS Sans Serif"/>
      <family val="0"/>
    </font>
    <font>
      <sz val="11"/>
      <color indexed="8"/>
      <name val="Calibri"/>
      <family val="2"/>
    </font>
    <font>
      <sz val="10"/>
      <name val="H-Times New Roman"/>
      <family val="0"/>
    </font>
    <font>
      <sz val="10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0"/>
    </font>
    <font>
      <sz val="11"/>
      <color indexed="55"/>
      <name val="Times New Roman CE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i/>
      <sz val="10"/>
      <name val="Times New Roman"/>
      <family val="1"/>
    </font>
    <font>
      <sz val="9"/>
      <name val="Times New Roman CE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 CE"/>
      <family val="1"/>
    </font>
    <font>
      <b/>
      <sz val="16"/>
      <name val="Times New Roman CE"/>
      <family val="1"/>
    </font>
    <font>
      <b/>
      <sz val="12"/>
      <name val="MS Sans Serif"/>
      <family val="2"/>
    </font>
    <font>
      <b/>
      <sz val="8"/>
      <name val="Times New Roman"/>
      <family val="1"/>
    </font>
    <font>
      <b/>
      <i/>
      <sz val="20"/>
      <name val="Times New Roman"/>
      <family val="1"/>
    </font>
    <font>
      <b/>
      <i/>
      <sz val="12"/>
      <name val="Times New Roman CE"/>
      <family val="1"/>
    </font>
    <font>
      <b/>
      <i/>
      <sz val="20"/>
      <name val="Times New Roman CE"/>
      <family val="0"/>
    </font>
    <font>
      <sz val="12"/>
      <name val="Times New Roman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24"/>
      <name val="Times New Roman"/>
      <family val="1"/>
    </font>
    <font>
      <b/>
      <sz val="24"/>
      <name val="MS Sans Serif"/>
      <family val="2"/>
    </font>
    <font>
      <sz val="14"/>
      <color indexed="8"/>
      <name val="Calibri"/>
      <family val="2"/>
    </font>
    <font>
      <sz val="14"/>
      <color indexed="55"/>
      <name val="Times New Roman CE"/>
      <family val="1"/>
    </font>
    <font>
      <b/>
      <sz val="20"/>
      <name val="Times New Roman CE"/>
      <family val="1"/>
    </font>
    <font>
      <b/>
      <sz val="20"/>
      <name val="MS Sans Serif"/>
      <family val="2"/>
    </font>
    <font>
      <sz val="14"/>
      <name val="Times New Roman"/>
      <family val="1"/>
    </font>
    <font>
      <b/>
      <sz val="11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 CE"/>
      <family val="1"/>
    </font>
    <font>
      <sz val="8"/>
      <color indexed="12"/>
      <name val="Times New Roman CE"/>
      <family val="0"/>
    </font>
    <font>
      <sz val="8"/>
      <color indexed="23"/>
      <name val="Times New Roman CE"/>
      <family val="0"/>
    </font>
    <font>
      <sz val="8"/>
      <color indexed="20"/>
      <name val="Times New Roman CE"/>
      <family val="0"/>
    </font>
    <font>
      <sz val="8"/>
      <color indexed="21"/>
      <name val="Times New Roman CE"/>
      <family val="0"/>
    </font>
    <font>
      <b/>
      <sz val="14"/>
      <color indexed="17"/>
      <name val="Times New Roman CE"/>
      <family val="0"/>
    </font>
    <font>
      <b/>
      <sz val="12"/>
      <color indexed="10"/>
      <name val="H-Times New Roman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5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4" borderId="7" applyNumberFormat="0" applyFont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43" fillId="6" borderId="0" applyNumberFormat="0" applyBorder="0" applyAlignment="0" applyProtection="0"/>
    <xf numFmtId="0" fontId="44" fillId="16" borderId="8" applyNumberFormat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3" fontId="2" fillId="0" borderId="0">
      <alignment horizontal="right" vertical="center"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17" borderId="0" applyNumberFormat="0" applyBorder="0" applyAlignment="0" applyProtection="0"/>
    <xf numFmtId="0" fontId="49" fillId="7" borderId="0" applyNumberFormat="0" applyBorder="0" applyAlignment="0" applyProtection="0"/>
    <xf numFmtId="0" fontId="50" fillId="16" borderId="1" applyNumberFormat="0" applyAlignment="0" applyProtection="0"/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3" fontId="3" fillId="0" borderId="10" xfId="57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64" fontId="15" fillId="16" borderId="10" xfId="0" applyNumberFormat="1" applyFont="1" applyFill="1" applyBorder="1" applyAlignment="1">
      <alignment vertical="center"/>
    </xf>
    <xf numFmtId="0" fontId="15" fillId="16" borderId="11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15" fillId="10" borderId="10" xfId="56" applyNumberFormat="1" applyFont="1" applyFill="1" applyBorder="1" applyAlignment="1">
      <alignment horizontal="right" vertical="center"/>
      <protection/>
    </xf>
    <xf numFmtId="0" fontId="15" fillId="16" borderId="11" xfId="0" applyFont="1" applyFill="1" applyBorder="1" applyAlignment="1">
      <alignment vertical="center"/>
    </xf>
    <xf numFmtId="3" fontId="21" fillId="0" borderId="10" xfId="0" applyNumberFormat="1" applyFont="1" applyBorder="1" applyAlignment="1">
      <alignment vertical="center" wrapText="1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170" fontId="6" fillId="0" borderId="10" xfId="0" applyNumberFormat="1" applyFont="1" applyBorder="1" applyAlignment="1">
      <alignment horizontal="right" vertical="center" wrapText="1"/>
    </xf>
    <xf numFmtId="170" fontId="23" fillId="0" borderId="10" xfId="0" applyNumberFormat="1" applyFont="1" applyBorder="1" applyAlignment="1">
      <alignment horizontal="right" vertical="center"/>
    </xf>
    <xf numFmtId="170" fontId="15" fillId="0" borderId="10" xfId="0" applyNumberFormat="1" applyFont="1" applyBorder="1" applyAlignment="1">
      <alignment horizontal="right" vertical="center"/>
    </xf>
    <xf numFmtId="170" fontId="15" fillId="0" borderId="10" xfId="0" applyNumberFormat="1" applyFont="1" applyBorder="1" applyAlignment="1">
      <alignment horizontal="right"/>
    </xf>
    <xf numFmtId="3" fontId="25" fillId="0" borderId="10" xfId="57" applyFont="1" applyBorder="1" applyAlignment="1">
      <alignment horizontal="center" vertical="center" wrapText="1"/>
      <protection/>
    </xf>
    <xf numFmtId="3" fontId="24" fillId="0" borderId="10" xfId="57" applyFont="1" applyBorder="1" applyAlignment="1">
      <alignment horizontal="center" vertical="center" wrapText="1"/>
      <protection/>
    </xf>
    <xf numFmtId="3" fontId="24" fillId="16" borderId="13" xfId="57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vertical="center"/>
    </xf>
    <xf numFmtId="3" fontId="24" fillId="0" borderId="10" xfId="57" applyFont="1" applyBorder="1" applyAlignment="1">
      <alignment horizontal="center" vertical="center" wrapText="1"/>
      <protection/>
    </xf>
    <xf numFmtId="3" fontId="24" fillId="16" borderId="13" xfId="57" applyFont="1" applyFill="1" applyBorder="1" applyAlignment="1">
      <alignment horizontal="center" vertical="center"/>
      <protection/>
    </xf>
    <xf numFmtId="3" fontId="25" fillId="0" borderId="10" xfId="57" applyFont="1" applyBorder="1" applyAlignment="1">
      <alignment horizontal="left" vertical="center"/>
      <protection/>
    </xf>
    <xf numFmtId="0" fontId="25" fillId="0" borderId="0" xfId="0" applyFont="1" applyAlignment="1">
      <alignment vertical="center"/>
    </xf>
    <xf numFmtId="3" fontId="25" fillId="0" borderId="11" xfId="57" applyFont="1" applyBorder="1" applyAlignment="1">
      <alignment vertical="center" wrapText="1"/>
      <protection/>
    </xf>
    <xf numFmtId="3" fontId="25" fillId="16" borderId="13" xfId="57" applyFont="1" applyFill="1" applyBorder="1" applyAlignment="1">
      <alignment horizontal="center" vertical="center" wrapText="1"/>
      <protection/>
    </xf>
    <xf numFmtId="3" fontId="25" fillId="0" borderId="10" xfId="57" applyFont="1" applyBorder="1" applyAlignment="1">
      <alignment horizontal="left" vertical="center" wrapText="1"/>
      <protection/>
    </xf>
    <xf numFmtId="3" fontId="24" fillId="16" borderId="13" xfId="57" applyFont="1" applyFill="1" applyBorder="1" applyAlignment="1">
      <alignment horizontal="left" vertical="center"/>
      <protection/>
    </xf>
    <xf numFmtId="0" fontId="24" fillId="16" borderId="13" xfId="0" applyFont="1" applyFill="1" applyBorder="1" applyAlignment="1">
      <alignment horizontal="left" vertical="center"/>
    </xf>
    <xf numFmtId="3" fontId="24" fillId="0" borderId="13" xfId="57" applyFont="1" applyBorder="1" applyAlignment="1">
      <alignment horizontal="left" vertical="center" wrapText="1"/>
      <protection/>
    </xf>
    <xf numFmtId="3" fontId="25" fillId="0" borderId="13" xfId="57" applyFont="1" applyBorder="1" applyAlignment="1">
      <alignment horizontal="left" vertical="center"/>
      <protection/>
    </xf>
    <xf numFmtId="3" fontId="24" fillId="0" borderId="13" xfId="57" applyFont="1" applyFill="1" applyBorder="1" applyAlignment="1">
      <alignment horizontal="left" vertical="center" wrapText="1"/>
      <protection/>
    </xf>
    <xf numFmtId="3" fontId="24" fillId="0" borderId="10" xfId="57" applyFont="1" applyFill="1" applyBorder="1" applyAlignment="1">
      <alignment horizontal="centerContinuous" vertical="center"/>
      <protection/>
    </xf>
    <xf numFmtId="3" fontId="25" fillId="0" borderId="13" xfId="57" applyFont="1" applyFill="1" applyBorder="1" applyAlignment="1">
      <alignment horizontal="left" vertical="center"/>
      <protection/>
    </xf>
    <xf numFmtId="3" fontId="24" fillId="0" borderId="13" xfId="57" applyFont="1" applyFill="1" applyBorder="1" applyAlignment="1">
      <alignment horizontal="left" vertical="center"/>
      <protection/>
    </xf>
    <xf numFmtId="3" fontId="25" fillId="0" borderId="11" xfId="57" applyFont="1" applyFill="1" applyBorder="1" applyAlignment="1">
      <alignment horizontal="left" vertical="center"/>
      <protection/>
    </xf>
    <xf numFmtId="3" fontId="25" fillId="0" borderId="11" xfId="57" applyFont="1" applyFill="1" applyBorder="1" applyAlignment="1">
      <alignment vertical="center"/>
      <protection/>
    </xf>
    <xf numFmtId="3" fontId="25" fillId="0" borderId="13" xfId="57" applyFont="1" applyFill="1" applyBorder="1" applyAlignment="1">
      <alignment vertical="center"/>
      <protection/>
    </xf>
    <xf numFmtId="3" fontId="25" fillId="0" borderId="10" xfId="57" applyFont="1" applyFill="1" applyBorder="1" applyAlignment="1">
      <alignment vertical="center"/>
      <protection/>
    </xf>
    <xf numFmtId="3" fontId="25" fillId="0" borderId="11" xfId="57" applyFont="1" applyFill="1" applyBorder="1" applyAlignment="1">
      <alignment horizontal="center" vertical="center"/>
      <protection/>
    </xf>
    <xf numFmtId="3" fontId="25" fillId="0" borderId="10" xfId="57" applyFont="1" applyFill="1" applyBorder="1" applyAlignment="1">
      <alignment horizontal="left" vertical="center"/>
      <protection/>
    </xf>
    <xf numFmtId="3" fontId="25" fillId="0" borderId="10" xfId="57" applyFont="1" applyFill="1" applyBorder="1" applyAlignment="1">
      <alignment horizontal="center" vertical="center"/>
      <protection/>
    </xf>
    <xf numFmtId="3" fontId="25" fillId="16" borderId="10" xfId="57" applyFont="1" applyFill="1" applyBorder="1" applyAlignment="1">
      <alignment horizontal="center" vertical="center"/>
      <protection/>
    </xf>
    <xf numFmtId="3" fontId="24" fillId="16" borderId="13" xfId="57" applyFont="1" applyFill="1" applyBorder="1" applyAlignment="1">
      <alignment horizontal="left" vertical="center"/>
      <protection/>
    </xf>
    <xf numFmtId="0" fontId="24" fillId="16" borderId="13" xfId="0" applyFont="1" applyFill="1" applyBorder="1" applyAlignment="1">
      <alignment horizontal="left" vertical="center"/>
    </xf>
    <xf numFmtId="3" fontId="25" fillId="0" borderId="13" xfId="57" applyFont="1" applyBorder="1" applyAlignment="1">
      <alignment horizontal="left" vertical="center" wrapText="1"/>
      <protection/>
    </xf>
    <xf numFmtId="3" fontId="25" fillId="0" borderId="13" xfId="57" applyFont="1" applyFill="1" applyBorder="1" applyAlignment="1">
      <alignment horizontal="left" vertical="center"/>
      <protection/>
    </xf>
    <xf numFmtId="0" fontId="29" fillId="0" borderId="10" xfId="0" applyFont="1" applyBorder="1" applyAlignment="1">
      <alignment vertical="center"/>
    </xf>
    <xf numFmtId="3" fontId="25" fillId="0" borderId="13" xfId="57" applyFont="1" applyBorder="1" applyAlignment="1">
      <alignment horizontal="left" vertical="center"/>
      <protection/>
    </xf>
    <xf numFmtId="0" fontId="25" fillId="0" borderId="13" xfId="0" applyFont="1" applyBorder="1" applyAlignment="1">
      <alignment vertical="center"/>
    </xf>
    <xf numFmtId="3" fontId="25" fillId="0" borderId="13" xfId="57" applyFont="1" applyBorder="1" applyAlignment="1">
      <alignment horizontal="center" vertical="center"/>
      <protection/>
    </xf>
    <xf numFmtId="0" fontId="25" fillId="16" borderId="13" xfId="0" applyFont="1" applyFill="1" applyBorder="1" applyAlignment="1">
      <alignment horizontal="center" vertical="center"/>
    </xf>
    <xf numFmtId="4" fontId="25" fillId="0" borderId="13" xfId="57" applyNumberFormat="1" applyFont="1" applyBorder="1" applyAlignment="1">
      <alignment horizontal="left" vertical="center"/>
      <protection/>
    </xf>
    <xf numFmtId="3" fontId="25" fillId="0" borderId="13" xfId="57" applyFont="1" applyFill="1" applyBorder="1" applyAlignment="1">
      <alignment horizontal="left" vertical="center" wrapText="1"/>
      <protection/>
    </xf>
    <xf numFmtId="3" fontId="24" fillId="0" borderId="10" xfId="57" applyFont="1" applyFill="1" applyBorder="1" applyAlignment="1">
      <alignment horizontal="left" vertical="center" wrapText="1"/>
      <protection/>
    </xf>
    <xf numFmtId="3" fontId="24" fillId="0" borderId="10" xfId="57" applyFont="1" applyBorder="1" applyAlignment="1">
      <alignment horizontal="left" vertical="center"/>
      <protection/>
    </xf>
    <xf numFmtId="3" fontId="25" fillId="0" borderId="13" xfId="57" applyFont="1" applyFill="1" applyBorder="1" applyAlignment="1">
      <alignment horizontal="left" vertical="center" wrapText="1"/>
      <protection/>
    </xf>
    <xf numFmtId="3" fontId="24" fillId="0" borderId="11" xfId="57" applyFont="1" applyFill="1" applyBorder="1" applyAlignment="1">
      <alignment horizontal="centerContinuous" vertical="center"/>
      <protection/>
    </xf>
    <xf numFmtId="3" fontId="24" fillId="0" borderId="12" xfId="57" applyFont="1" applyFill="1" applyBorder="1" applyAlignment="1">
      <alignment horizontal="centerContinuous" vertical="center"/>
      <protection/>
    </xf>
    <xf numFmtId="0" fontId="24" fillId="16" borderId="10" xfId="0" applyFont="1" applyFill="1" applyBorder="1" applyAlignment="1">
      <alignment horizontal="left" vertical="center"/>
    </xf>
    <xf numFmtId="3" fontId="25" fillId="16" borderId="10" xfId="57" applyFont="1" applyFill="1" applyBorder="1" applyAlignment="1">
      <alignment horizontal="left" vertical="center" wrapText="1"/>
      <protection/>
    </xf>
    <xf numFmtId="3" fontId="24" fillId="16" borderId="10" xfId="57" applyFont="1" applyFill="1" applyBorder="1" applyAlignment="1">
      <alignment horizontal="centerContinuous" vertical="center" wrapText="1"/>
      <protection/>
    </xf>
    <xf numFmtId="3" fontId="24" fillId="16" borderId="13" xfId="57" applyFont="1" applyFill="1" applyBorder="1" applyAlignment="1">
      <alignment horizontal="centerContinuous" vertical="center" wrapText="1"/>
      <protection/>
    </xf>
    <xf numFmtId="0" fontId="24" fillId="16" borderId="13" xfId="0" applyFont="1" applyFill="1" applyBorder="1" applyAlignment="1">
      <alignment horizontal="left" vertical="center" wrapText="1"/>
    </xf>
    <xf numFmtId="3" fontId="24" fillId="0" borderId="10" xfId="57" applyFont="1" applyFill="1" applyBorder="1" applyAlignment="1">
      <alignment horizontal="left" vertical="center"/>
      <protection/>
    </xf>
    <xf numFmtId="3" fontId="25" fillId="0" borderId="10" xfId="57" applyFont="1" applyFill="1" applyBorder="1" applyAlignment="1">
      <alignment horizontal="centerContinuous" vertical="center"/>
      <protection/>
    </xf>
    <xf numFmtId="3" fontId="24" fillId="0" borderId="10" xfId="57" applyFont="1" applyFill="1" applyBorder="1" applyAlignment="1">
      <alignment horizontal="centerContinuous" vertical="center" wrapText="1"/>
      <protection/>
    </xf>
    <xf numFmtId="166" fontId="24" fillId="0" borderId="10" xfId="57" applyNumberFormat="1" applyFont="1" applyBorder="1" applyAlignment="1">
      <alignment horizontal="centerContinuous" vertical="center" wrapText="1"/>
      <protection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/>
    </xf>
    <xf numFmtId="0" fontId="15" fillId="16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12" xfId="0" applyFont="1" applyBorder="1" applyAlignment="1">
      <alignment vertical="center"/>
    </xf>
    <xf numFmtId="3" fontId="21" fillId="0" borderId="13" xfId="0" applyNumberFormat="1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15" fillId="16" borderId="10" xfId="0" applyFont="1" applyFill="1" applyBorder="1" applyAlignment="1">
      <alignment vertical="center"/>
    </xf>
    <xf numFmtId="0" fontId="15" fillId="0" borderId="10" xfId="56" applyFont="1" applyBorder="1" applyAlignment="1">
      <alignment horizontal="center" vertical="center"/>
      <protection/>
    </xf>
    <xf numFmtId="0" fontId="23" fillId="0" borderId="10" xfId="56" applyFont="1" applyBorder="1" applyAlignment="1">
      <alignment horizontal="center" vertical="center"/>
      <protection/>
    </xf>
    <xf numFmtId="170" fontId="15" fillId="10" borderId="10" xfId="56" applyNumberFormat="1" applyFont="1" applyFill="1" applyBorder="1" applyAlignment="1">
      <alignment horizontal="right" vertical="center"/>
      <protection/>
    </xf>
    <xf numFmtId="44" fontId="25" fillId="0" borderId="13" xfId="57" applyNumberFormat="1" applyFont="1" applyFill="1" applyBorder="1" applyAlignment="1">
      <alignment horizontal="left" vertical="center" wrapText="1"/>
      <protection/>
    </xf>
    <xf numFmtId="2" fontId="25" fillId="0" borderId="13" xfId="57" applyNumberFormat="1" applyFont="1" applyFill="1" applyBorder="1" applyAlignment="1">
      <alignment horizontal="left" vertical="center" wrapText="1"/>
      <protection/>
    </xf>
    <xf numFmtId="169" fontId="4" fillId="0" borderId="13" xfId="57" applyNumberFormat="1" applyFont="1" applyBorder="1" applyAlignment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3" fontId="4" fillId="0" borderId="13" xfId="57" applyFont="1" applyBorder="1" applyAlignment="1">
      <alignment horizontal="left" vertical="center"/>
      <protection/>
    </xf>
    <xf numFmtId="3" fontId="4" fillId="0" borderId="13" xfId="57" applyFont="1" applyBorder="1" applyAlignment="1">
      <alignment horizontal="left" vertical="center" wrapText="1"/>
      <protection/>
    </xf>
    <xf numFmtId="3" fontId="25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8" fillId="0" borderId="0" xfId="0" applyNumberFormat="1" applyFont="1" applyAlignment="1">
      <alignment/>
    </xf>
    <xf numFmtId="3" fontId="18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170" fontId="23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70" fontId="23" fillId="0" borderId="10" xfId="0" applyNumberFormat="1" applyFont="1" applyBorder="1" applyAlignment="1">
      <alignment horizontal="right" vertical="center" wrapText="1"/>
    </xf>
    <xf numFmtId="170" fontId="15" fillId="0" borderId="10" xfId="0" applyNumberFormat="1" applyFont="1" applyBorder="1" applyAlignment="1">
      <alignment/>
    </xf>
    <xf numFmtId="170" fontId="15" fillId="16" borderId="10" xfId="0" applyNumberFormat="1" applyFont="1" applyFill="1" applyBorder="1" applyAlignment="1">
      <alignment vertical="center"/>
    </xf>
    <xf numFmtId="0" fontId="25" fillId="0" borderId="12" xfId="0" applyFont="1" applyBorder="1" applyAlignment="1">
      <alignment vertical="center"/>
    </xf>
    <xf numFmtId="3" fontId="25" fillId="0" borderId="12" xfId="57" applyFont="1" applyFill="1" applyBorder="1" applyAlignment="1">
      <alignment vertical="center"/>
      <protection/>
    </xf>
    <xf numFmtId="3" fontId="25" fillId="0" borderId="13" xfId="57" applyFont="1" applyFill="1" applyBorder="1" applyAlignment="1">
      <alignment vertical="center"/>
      <protection/>
    </xf>
    <xf numFmtId="3" fontId="25" fillId="0" borderId="11" xfId="0" applyNumberFormat="1" applyFont="1" applyBorder="1" applyAlignment="1">
      <alignment horizontal="right" vertical="center"/>
    </xf>
    <xf numFmtId="170" fontId="25" fillId="0" borderId="11" xfId="0" applyNumberFormat="1" applyFont="1" applyBorder="1" applyAlignment="1">
      <alignment horizontal="right" vertical="center" wrapText="1"/>
    </xf>
    <xf numFmtId="170" fontId="25" fillId="0" borderId="11" xfId="57" applyNumberFormat="1" applyFont="1" applyBorder="1" applyAlignment="1">
      <alignment horizontal="right" vertical="center"/>
      <protection/>
    </xf>
    <xf numFmtId="170" fontId="25" fillId="4" borderId="11" xfId="57" applyNumberFormat="1" applyFont="1" applyFill="1" applyBorder="1" applyAlignment="1">
      <alignment horizontal="right" vertical="center"/>
      <protection/>
    </xf>
    <xf numFmtId="3" fontId="25" fillId="0" borderId="11" xfId="57" applyNumberFormat="1" applyFont="1" applyBorder="1" applyAlignment="1">
      <alignment horizontal="right" vertical="center"/>
      <protection/>
    </xf>
    <xf numFmtId="170" fontId="24" fillId="16" borderId="11" xfId="57" applyNumberFormat="1" applyFont="1" applyFill="1" applyBorder="1" applyAlignment="1">
      <alignment horizontal="right" vertical="center"/>
      <protection/>
    </xf>
    <xf numFmtId="170" fontId="24" fillId="0" borderId="11" xfId="57" applyNumberFormat="1" applyFont="1" applyBorder="1" applyAlignment="1">
      <alignment horizontal="right" vertical="center"/>
      <protection/>
    </xf>
    <xf numFmtId="170" fontId="24" fillId="4" borderId="11" xfId="57" applyNumberFormat="1" applyFont="1" applyFill="1" applyBorder="1" applyAlignment="1">
      <alignment horizontal="right" vertical="center"/>
      <protection/>
    </xf>
    <xf numFmtId="170" fontId="28" fillId="0" borderId="11" xfId="0" applyNumberFormat="1" applyFont="1" applyBorder="1" applyAlignment="1">
      <alignment horizontal="right"/>
    </xf>
    <xf numFmtId="170" fontId="25" fillId="0" borderId="14" xfId="57" applyNumberFormat="1" applyFont="1" applyBorder="1" applyAlignment="1">
      <alignment horizontal="right" vertical="center"/>
      <protection/>
    </xf>
    <xf numFmtId="170" fontId="4" fillId="0" borderId="11" xfId="57" applyNumberFormat="1" applyFont="1" applyBorder="1" applyAlignment="1">
      <alignment horizontal="right"/>
      <protection/>
    </xf>
    <xf numFmtId="170" fontId="24" fillId="16" borderId="11" xfId="57" applyNumberFormat="1" applyFont="1" applyFill="1" applyBorder="1" applyAlignment="1">
      <alignment horizontal="right" vertical="center"/>
      <protection/>
    </xf>
    <xf numFmtId="170" fontId="25" fillId="16" borderId="11" xfId="57" applyNumberFormat="1" applyFont="1" applyFill="1" applyBorder="1" applyAlignment="1">
      <alignment horizontal="right" vertical="center"/>
      <protection/>
    </xf>
    <xf numFmtId="170" fontId="24" fillId="0" borderId="11" xfId="57" applyNumberFormat="1" applyFont="1" applyFill="1" applyBorder="1" applyAlignment="1">
      <alignment horizontal="right" vertical="center"/>
      <protection/>
    </xf>
    <xf numFmtId="170" fontId="25" fillId="0" borderId="11" xfId="57" applyNumberFormat="1" applyFont="1" applyBorder="1" applyAlignment="1">
      <alignment horizontal="right" vertical="center"/>
      <protection/>
    </xf>
    <xf numFmtId="170" fontId="24" fillId="0" borderId="11" xfId="57" applyNumberFormat="1" applyFont="1" applyBorder="1" applyAlignment="1">
      <alignment horizontal="right" vertical="center"/>
      <protection/>
    </xf>
    <xf numFmtId="164" fontId="24" fillId="16" borderId="13" xfId="57" applyNumberFormat="1" applyFont="1" applyFill="1" applyBorder="1" applyAlignment="1">
      <alignment horizontal="right" vertical="center"/>
      <protection/>
    </xf>
    <xf numFmtId="0" fontId="24" fillId="0" borderId="13" xfId="0" applyFont="1" applyBorder="1" applyAlignment="1">
      <alignment vertical="center"/>
    </xf>
    <xf numFmtId="0" fontId="24" fillId="16" borderId="13" xfId="0" applyFont="1" applyFill="1" applyBorder="1" applyAlignment="1">
      <alignment vertical="center"/>
    </xf>
    <xf numFmtId="164" fontId="24" fillId="0" borderId="13" xfId="57" applyNumberFormat="1" applyFont="1" applyFill="1" applyBorder="1" applyAlignment="1">
      <alignment horizontal="right" vertical="center"/>
      <protection/>
    </xf>
    <xf numFmtId="3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5" fontId="5" fillId="0" borderId="10" xfId="0" applyNumberFormat="1" applyFont="1" applyBorder="1" applyAlignment="1">
      <alignment vertical="center"/>
    </xf>
    <xf numFmtId="175" fontId="7" fillId="0" borderId="10" xfId="0" applyNumberFormat="1" applyFont="1" applyBorder="1" applyAlignment="1">
      <alignment vertical="center"/>
    </xf>
    <xf numFmtId="175" fontId="28" fillId="0" borderId="11" xfId="0" applyNumberFormat="1" applyFont="1" applyBorder="1" applyAlignment="1">
      <alignment horizontal="right"/>
    </xf>
    <xf numFmtId="175" fontId="24" fillId="4" borderId="11" xfId="57" applyNumberFormat="1" applyFont="1" applyFill="1" applyBorder="1" applyAlignment="1">
      <alignment horizontal="right" vertical="center"/>
      <protection/>
    </xf>
    <xf numFmtId="3" fontId="25" fillId="0" borderId="12" xfId="57" applyFont="1" applyFill="1" applyBorder="1" applyAlignment="1">
      <alignment horizontal="left" vertical="center"/>
      <protection/>
    </xf>
    <xf numFmtId="2" fontId="25" fillId="0" borderId="13" xfId="0" applyNumberFormat="1" applyFont="1" applyBorder="1" applyAlignment="1">
      <alignment vertical="center"/>
    </xf>
    <xf numFmtId="170" fontId="5" fillId="0" borderId="10" xfId="0" applyNumberFormat="1" applyFont="1" applyBorder="1" applyAlignment="1">
      <alignment vertical="center"/>
    </xf>
    <xf numFmtId="170" fontId="51" fillId="0" borderId="10" xfId="0" applyNumberFormat="1" applyFont="1" applyBorder="1" applyAlignment="1">
      <alignment/>
    </xf>
    <xf numFmtId="3" fontId="24" fillId="5" borderId="11" xfId="57" applyFont="1" applyFill="1" applyBorder="1" applyAlignment="1">
      <alignment horizontal="left" vertical="center"/>
      <protection/>
    </xf>
    <xf numFmtId="3" fontId="24" fillId="5" borderId="12" xfId="57" applyFont="1" applyFill="1" applyBorder="1" applyAlignment="1">
      <alignment horizontal="left" vertical="center"/>
      <protection/>
    </xf>
    <xf numFmtId="170" fontId="52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top" wrapText="1"/>
    </xf>
    <xf numFmtId="170" fontId="32" fillId="0" borderId="10" xfId="0" applyNumberFormat="1" applyFont="1" applyBorder="1" applyAlignment="1">
      <alignment/>
    </xf>
    <xf numFmtId="170" fontId="4" fillId="0" borderId="10" xfId="0" applyNumberFormat="1" applyFont="1" applyBorder="1" applyAlignment="1">
      <alignment vertical="center"/>
    </xf>
    <xf numFmtId="170" fontId="17" fillId="0" borderId="10" xfId="0" applyNumberFormat="1" applyFont="1" applyBorder="1" applyAlignment="1">
      <alignment vertical="center"/>
    </xf>
    <xf numFmtId="164" fontId="24" fillId="0" borderId="10" xfId="57" applyNumberFormat="1" applyFont="1" applyBorder="1" applyAlignment="1">
      <alignment horizontal="right" vertical="center"/>
      <protection/>
    </xf>
    <xf numFmtId="3" fontId="25" fillId="5" borderId="13" xfId="57" applyFont="1" applyFill="1" applyBorder="1" applyAlignment="1">
      <alignment horizontal="left" vertical="center"/>
      <protection/>
    </xf>
    <xf numFmtId="175" fontId="33" fillId="0" borderId="10" xfId="0" applyNumberFormat="1" applyFont="1" applyBorder="1" applyAlignment="1">
      <alignment vertical="center"/>
    </xf>
    <xf numFmtId="170" fontId="4" fillId="16" borderId="10" xfId="0" applyNumberFormat="1" applyFont="1" applyFill="1" applyBorder="1" applyAlignment="1">
      <alignment vertical="center"/>
    </xf>
    <xf numFmtId="3" fontId="24" fillId="9" borderId="13" xfId="57" applyFont="1" applyFill="1" applyBorder="1" applyAlignment="1">
      <alignment horizontal="left" vertical="center" wrapText="1"/>
      <protection/>
    </xf>
    <xf numFmtId="3" fontId="25" fillId="0" borderId="11" xfId="57" applyFont="1" applyFill="1" applyBorder="1" applyAlignment="1">
      <alignment horizontal="left" vertical="center"/>
      <protection/>
    </xf>
    <xf numFmtId="3" fontId="25" fillId="0" borderId="12" xfId="57" applyFont="1" applyFill="1" applyBorder="1" applyAlignment="1">
      <alignment horizontal="left" vertical="center"/>
      <protection/>
    </xf>
    <xf numFmtId="3" fontId="25" fillId="0" borderId="13" xfId="57" applyFont="1" applyFill="1" applyBorder="1" applyAlignment="1">
      <alignment horizontal="left" vertical="center"/>
      <protection/>
    </xf>
    <xf numFmtId="3" fontId="25" fillId="0" borderId="10" xfId="57" applyFont="1" applyFill="1" applyBorder="1" applyAlignment="1">
      <alignment horizontal="left" vertical="center" wrapText="1"/>
      <protection/>
    </xf>
    <xf numFmtId="3" fontId="16" fillId="0" borderId="10" xfId="57" applyFont="1" applyBorder="1" applyAlignment="1">
      <alignment horizontal="center" vertical="center" wrapText="1"/>
      <protection/>
    </xf>
    <xf numFmtId="3" fontId="11" fillId="0" borderId="10" xfId="57" applyFont="1" applyBorder="1" applyAlignment="1">
      <alignment horizontal="center" vertical="center" wrapText="1"/>
      <protection/>
    </xf>
    <xf numFmtId="3" fontId="17" fillId="0" borderId="10" xfId="57" applyFont="1" applyBorder="1" applyAlignment="1">
      <alignment horizontal="center" vertical="center" wrapText="1"/>
      <protection/>
    </xf>
    <xf numFmtId="0" fontId="25" fillId="0" borderId="13" xfId="0" applyFont="1" applyBorder="1" applyAlignment="1">
      <alignment horizontal="left" vertical="center"/>
    </xf>
    <xf numFmtId="3" fontId="11" fillId="0" borderId="15" xfId="57" applyFont="1" applyBorder="1" applyAlignment="1">
      <alignment horizontal="center" vertical="center" wrapText="1"/>
      <protection/>
    </xf>
    <xf numFmtId="3" fontId="11" fillId="0" borderId="16" xfId="57" applyFont="1" applyBorder="1" applyAlignment="1">
      <alignment horizontal="center" vertical="center" wrapText="1"/>
      <protection/>
    </xf>
    <xf numFmtId="3" fontId="30" fillId="0" borderId="11" xfId="0" applyNumberFormat="1" applyFont="1" applyBorder="1" applyAlignment="1">
      <alignment horizontal="center" vertical="center" wrapText="1"/>
    </xf>
    <xf numFmtId="3" fontId="31" fillId="0" borderId="11" xfId="0" applyNumberFormat="1" applyFont="1" applyBorder="1" applyAlignment="1">
      <alignment horizontal="center" vertical="center" wrapText="1"/>
    </xf>
    <xf numFmtId="3" fontId="24" fillId="9" borderId="11" xfId="57" applyFont="1" applyFill="1" applyBorder="1" applyAlignment="1">
      <alignment horizontal="left" vertical="center" wrapText="1"/>
      <protection/>
    </xf>
    <xf numFmtId="3" fontId="24" fillId="9" borderId="12" xfId="57" applyFont="1" applyFill="1" applyBorder="1" applyAlignment="1">
      <alignment horizontal="left" vertical="center" wrapText="1"/>
      <protection/>
    </xf>
    <xf numFmtId="0" fontId="25" fillId="0" borderId="12" xfId="0" applyFont="1" applyBorder="1" applyAlignment="1">
      <alignment horizontal="left" vertical="center"/>
    </xf>
    <xf numFmtId="3" fontId="25" fillId="0" borderId="11" xfId="57" applyFont="1" applyBorder="1" applyAlignment="1">
      <alignment horizontal="left" vertical="center" wrapText="1"/>
      <protection/>
    </xf>
    <xf numFmtId="3" fontId="25" fillId="0" borderId="12" xfId="57" applyFont="1" applyBorder="1" applyAlignment="1">
      <alignment horizontal="left" vertical="center" wrapText="1"/>
      <protection/>
    </xf>
    <xf numFmtId="3" fontId="25" fillId="0" borderId="13" xfId="57" applyFont="1" applyBorder="1" applyAlignment="1">
      <alignment horizontal="left" vertical="center" wrapText="1"/>
      <protection/>
    </xf>
    <xf numFmtId="3" fontId="24" fillId="0" borderId="11" xfId="57" applyFont="1" applyBorder="1" applyAlignment="1">
      <alignment horizontal="left" vertical="center"/>
      <protection/>
    </xf>
    <xf numFmtId="3" fontId="24" fillId="0" borderId="12" xfId="57" applyFont="1" applyBorder="1" applyAlignment="1">
      <alignment horizontal="left" vertical="center"/>
      <protection/>
    </xf>
    <xf numFmtId="3" fontId="24" fillId="0" borderId="13" xfId="57" applyFont="1" applyBorder="1" applyAlignment="1">
      <alignment horizontal="left" vertical="center"/>
      <protection/>
    </xf>
    <xf numFmtId="0" fontId="22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3" fontId="21" fillId="18" borderId="10" xfId="0" applyNumberFormat="1" applyFont="1" applyFill="1" applyBorder="1" applyAlignment="1">
      <alignment horizontal="left" vertical="center" wrapText="1"/>
    </xf>
    <xf numFmtId="3" fontId="21" fillId="18" borderId="10" xfId="0" applyNumberFormat="1" applyFont="1" applyFill="1" applyBorder="1" applyAlignment="1">
      <alignment vertical="center" wrapText="1"/>
    </xf>
    <xf numFmtId="3" fontId="25" fillId="0" borderId="11" xfId="57" applyFont="1" applyBorder="1" applyAlignment="1">
      <alignment horizontal="left" vertical="center"/>
      <protection/>
    </xf>
    <xf numFmtId="3" fontId="25" fillId="0" borderId="12" xfId="57" applyFont="1" applyBorder="1" applyAlignment="1">
      <alignment horizontal="left" vertical="center"/>
      <protection/>
    </xf>
    <xf numFmtId="3" fontId="25" fillId="0" borderId="13" xfId="57" applyFont="1" applyBorder="1" applyAlignment="1">
      <alignment horizontal="left" vertical="center"/>
      <protection/>
    </xf>
    <xf numFmtId="3" fontId="24" fillId="5" borderId="11" xfId="57" applyFont="1" applyFill="1" applyBorder="1" applyAlignment="1">
      <alignment horizontal="left" vertical="center"/>
      <protection/>
    </xf>
    <xf numFmtId="3" fontId="24" fillId="5" borderId="12" xfId="57" applyFont="1" applyFill="1" applyBorder="1" applyAlignment="1">
      <alignment horizontal="left" vertical="center"/>
      <protection/>
    </xf>
    <xf numFmtId="3" fontId="24" fillId="5" borderId="13" xfId="57" applyFont="1" applyFill="1" applyBorder="1" applyAlignment="1">
      <alignment horizontal="left" vertical="center"/>
      <protection/>
    </xf>
    <xf numFmtId="0" fontId="24" fillId="9" borderId="11" xfId="0" applyFont="1" applyFill="1" applyBorder="1" applyAlignment="1">
      <alignment horizontal="left" vertical="center"/>
    </xf>
    <xf numFmtId="0" fontId="24" fillId="9" borderId="12" xfId="0" applyFont="1" applyFill="1" applyBorder="1" applyAlignment="1">
      <alignment horizontal="left" vertical="center"/>
    </xf>
    <xf numFmtId="0" fontId="24" fillId="9" borderId="13" xfId="0" applyFont="1" applyFill="1" applyBorder="1" applyAlignment="1">
      <alignment horizontal="left" vertical="center"/>
    </xf>
    <xf numFmtId="0" fontId="24" fillId="9" borderId="11" xfId="0" applyFont="1" applyFill="1" applyBorder="1" applyAlignment="1">
      <alignment horizontal="left" vertical="center"/>
    </xf>
    <xf numFmtId="0" fontId="24" fillId="9" borderId="12" xfId="0" applyFont="1" applyFill="1" applyBorder="1" applyAlignment="1">
      <alignment horizontal="left" vertical="center"/>
    </xf>
    <xf numFmtId="0" fontId="24" fillId="9" borderId="13" xfId="0" applyFont="1" applyFill="1" applyBorder="1" applyAlignment="1">
      <alignment horizontal="left" vertical="center"/>
    </xf>
    <xf numFmtId="3" fontId="25" fillId="0" borderId="11" xfId="57" applyFont="1" applyBorder="1" applyAlignment="1">
      <alignment horizontal="left" vertical="center"/>
      <protection/>
    </xf>
    <xf numFmtId="3" fontId="25" fillId="0" borderId="12" xfId="57" applyFont="1" applyBorder="1" applyAlignment="1">
      <alignment horizontal="left" vertical="center"/>
      <protection/>
    </xf>
    <xf numFmtId="3" fontId="25" fillId="0" borderId="13" xfId="57" applyFont="1" applyBorder="1" applyAlignment="1">
      <alignment horizontal="left" vertical="center"/>
      <protection/>
    </xf>
    <xf numFmtId="0" fontId="11" fillId="0" borderId="13" xfId="0" applyFont="1" applyBorder="1" applyAlignment="1">
      <alignment horizontal="center" vertical="center" wrapText="1"/>
    </xf>
    <xf numFmtId="3" fontId="24" fillId="0" borderId="11" xfId="57" applyFont="1" applyFill="1" applyBorder="1" applyAlignment="1">
      <alignment horizontal="left" vertical="center"/>
      <protection/>
    </xf>
    <xf numFmtId="3" fontId="24" fillId="0" borderId="12" xfId="57" applyFont="1" applyFill="1" applyBorder="1" applyAlignment="1">
      <alignment horizontal="left" vertical="center"/>
      <protection/>
    </xf>
    <xf numFmtId="3" fontId="24" fillId="0" borderId="13" xfId="57" applyFont="1" applyFill="1" applyBorder="1" applyAlignment="1">
      <alignment horizontal="left" vertical="center"/>
      <protection/>
    </xf>
    <xf numFmtId="3" fontId="30" fillId="0" borderId="10" xfId="0" applyNumberFormat="1" applyFont="1" applyBorder="1" applyAlignment="1">
      <alignment horizontal="center" vertical="center"/>
    </xf>
    <xf numFmtId="3" fontId="4" fillId="0" borderId="15" xfId="57" applyFont="1" applyBorder="1" applyAlignment="1">
      <alignment horizontal="center" vertical="center" wrapText="1"/>
      <protection/>
    </xf>
    <xf numFmtId="3" fontId="4" fillId="0" borderId="16" xfId="57" applyFont="1" applyBorder="1" applyAlignment="1">
      <alignment horizontal="center" vertical="center" wrapText="1"/>
      <protection/>
    </xf>
    <xf numFmtId="3" fontId="24" fillId="5" borderId="11" xfId="57" applyFont="1" applyFill="1" applyBorder="1" applyAlignment="1">
      <alignment horizontal="left" vertical="center"/>
      <protection/>
    </xf>
    <xf numFmtId="3" fontId="24" fillId="5" borderId="12" xfId="57" applyFont="1" applyFill="1" applyBorder="1" applyAlignment="1">
      <alignment horizontal="left" vertical="center"/>
      <protection/>
    </xf>
    <xf numFmtId="3" fontId="24" fillId="5" borderId="13" xfId="57" applyFont="1" applyFill="1" applyBorder="1" applyAlignment="1">
      <alignment horizontal="left" vertical="center"/>
      <protection/>
    </xf>
    <xf numFmtId="3" fontId="11" fillId="0" borderId="10" xfId="57" applyFont="1" applyBorder="1" applyAlignment="1">
      <alignment horizontal="center" vertical="center" wrapText="1"/>
      <protection/>
    </xf>
    <xf numFmtId="3" fontId="25" fillId="0" borderId="11" xfId="57" applyFont="1" applyFill="1" applyBorder="1" applyAlignment="1">
      <alignment horizontal="left" vertical="center" wrapText="1"/>
      <protection/>
    </xf>
    <xf numFmtId="3" fontId="25" fillId="0" borderId="12" xfId="57" applyFont="1" applyFill="1" applyBorder="1" applyAlignment="1">
      <alignment horizontal="left" vertical="center" wrapText="1"/>
      <protection/>
    </xf>
    <xf numFmtId="3" fontId="25" fillId="0" borderId="13" xfId="57" applyFont="1" applyFill="1" applyBorder="1" applyAlignment="1">
      <alignment horizontal="left" vertical="center" wrapText="1"/>
      <protection/>
    </xf>
    <xf numFmtId="0" fontId="24" fillId="5" borderId="11" xfId="0" applyFont="1" applyFill="1" applyBorder="1" applyAlignment="1">
      <alignment horizontal="left" vertical="center"/>
    </xf>
    <xf numFmtId="0" fontId="24" fillId="5" borderId="12" xfId="0" applyFont="1" applyFill="1" applyBorder="1" applyAlignment="1">
      <alignment horizontal="left" vertical="center"/>
    </xf>
    <xf numFmtId="0" fontId="24" fillId="5" borderId="13" xfId="0" applyFont="1" applyFill="1" applyBorder="1" applyAlignment="1">
      <alignment horizontal="left" vertical="center"/>
    </xf>
    <xf numFmtId="3" fontId="24" fillId="9" borderId="11" xfId="57" applyFont="1" applyFill="1" applyBorder="1" applyAlignment="1">
      <alignment horizontal="left" vertical="center"/>
      <protection/>
    </xf>
    <xf numFmtId="3" fontId="24" fillId="9" borderId="12" xfId="57" applyFont="1" applyFill="1" applyBorder="1" applyAlignment="1">
      <alignment horizontal="left" vertical="center"/>
      <protection/>
    </xf>
    <xf numFmtId="3" fontId="24" fillId="9" borderId="13" xfId="57" applyFont="1" applyFill="1" applyBorder="1" applyAlignment="1">
      <alignment horizontal="left" vertical="center"/>
      <protection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3" fontId="25" fillId="0" borderId="11" xfId="57" applyFont="1" applyFill="1" applyBorder="1" applyAlignment="1">
      <alignment horizontal="left" vertical="center" wrapText="1"/>
      <protection/>
    </xf>
    <xf numFmtId="3" fontId="25" fillId="0" borderId="13" xfId="57" applyFont="1" applyFill="1" applyBorder="1" applyAlignment="1">
      <alignment horizontal="left" vertical="center" wrapText="1"/>
      <protection/>
    </xf>
    <xf numFmtId="3" fontId="24" fillId="0" borderId="10" xfId="57" applyFont="1" applyFill="1" applyBorder="1" applyAlignment="1">
      <alignment horizontal="left" vertical="center" wrapText="1"/>
      <protection/>
    </xf>
    <xf numFmtId="166" fontId="24" fillId="19" borderId="11" xfId="57" applyNumberFormat="1" applyFont="1" applyFill="1" applyBorder="1" applyAlignment="1">
      <alignment horizontal="left" vertical="center"/>
      <protection/>
    </xf>
    <xf numFmtId="166" fontId="24" fillId="19" borderId="12" xfId="57" applyNumberFormat="1" applyFont="1" applyFill="1" applyBorder="1" applyAlignment="1">
      <alignment horizontal="left" vertical="center"/>
      <protection/>
    </xf>
    <xf numFmtId="166" fontId="24" fillId="19" borderId="13" xfId="57" applyNumberFormat="1" applyFont="1" applyFill="1" applyBorder="1" applyAlignment="1">
      <alignment horizontal="left" vertical="center"/>
      <protection/>
    </xf>
    <xf numFmtId="3" fontId="24" fillId="0" borderId="11" xfId="57" applyFont="1" applyBorder="1" applyAlignment="1">
      <alignment horizontal="left" vertical="center" wrapText="1"/>
      <protection/>
    </xf>
    <xf numFmtId="3" fontId="24" fillId="0" borderId="12" xfId="57" applyFont="1" applyBorder="1" applyAlignment="1">
      <alignment horizontal="left" vertical="center" wrapText="1"/>
      <protection/>
    </xf>
    <xf numFmtId="3" fontId="24" fillId="0" borderId="13" xfId="57" applyFont="1" applyBorder="1" applyAlignment="1">
      <alignment horizontal="left" vertical="center" wrapText="1"/>
      <protection/>
    </xf>
    <xf numFmtId="3" fontId="24" fillId="16" borderId="11" xfId="57" applyFont="1" applyFill="1" applyBorder="1" applyAlignment="1">
      <alignment horizontal="left" vertical="center"/>
      <protection/>
    </xf>
    <xf numFmtId="3" fontId="24" fillId="16" borderId="12" xfId="57" applyFont="1" applyFill="1" applyBorder="1" applyAlignment="1">
      <alignment horizontal="left" vertical="center"/>
      <protection/>
    </xf>
    <xf numFmtId="3" fontId="24" fillId="16" borderId="13" xfId="57" applyFont="1" applyFill="1" applyBorder="1" applyAlignment="1">
      <alignment horizontal="left" vertical="center"/>
      <protection/>
    </xf>
    <xf numFmtId="0" fontId="24" fillId="10" borderId="11" xfId="0" applyFont="1" applyFill="1" applyBorder="1" applyAlignment="1">
      <alignment horizontal="left" vertical="center"/>
    </xf>
    <xf numFmtId="0" fontId="24" fillId="10" borderId="12" xfId="0" applyFont="1" applyFill="1" applyBorder="1" applyAlignment="1">
      <alignment horizontal="left" vertical="center"/>
    </xf>
    <xf numFmtId="0" fontId="24" fillId="10" borderId="13" xfId="0" applyFont="1" applyFill="1" applyBorder="1" applyAlignment="1">
      <alignment horizontal="left" vertical="center"/>
    </xf>
    <xf numFmtId="0" fontId="24" fillId="5" borderId="11" xfId="0" applyFont="1" applyFill="1" applyBorder="1" applyAlignment="1">
      <alignment horizontal="left" vertical="center" wrapText="1"/>
    </xf>
    <xf numFmtId="0" fontId="24" fillId="5" borderId="12" xfId="0" applyFont="1" applyFill="1" applyBorder="1" applyAlignment="1">
      <alignment horizontal="left" vertical="center" wrapText="1"/>
    </xf>
    <xf numFmtId="0" fontId="24" fillId="5" borderId="13" xfId="0" applyFont="1" applyFill="1" applyBorder="1" applyAlignment="1">
      <alignment horizontal="left" vertical="center" wrapText="1"/>
    </xf>
    <xf numFmtId="3" fontId="25" fillId="0" borderId="11" xfId="57" applyFont="1" applyBorder="1" applyAlignment="1">
      <alignment horizontal="center" vertical="center"/>
      <protection/>
    </xf>
    <xf numFmtId="3" fontId="25" fillId="0" borderId="12" xfId="57" applyFont="1" applyBorder="1" applyAlignment="1">
      <alignment horizontal="center" vertical="center"/>
      <protection/>
    </xf>
    <xf numFmtId="3" fontId="25" fillId="0" borderId="13" xfId="57" applyFont="1" applyBorder="1" applyAlignment="1">
      <alignment horizontal="center" vertical="center"/>
      <protection/>
    </xf>
    <xf numFmtId="3" fontId="25" fillId="0" borderId="11" xfId="57" applyFont="1" applyFill="1" applyBorder="1" applyAlignment="1">
      <alignment horizontal="left" vertical="center"/>
      <protection/>
    </xf>
    <xf numFmtId="3" fontId="25" fillId="0" borderId="13" xfId="57" applyFont="1" applyFill="1" applyBorder="1" applyAlignment="1">
      <alignment horizontal="left" vertical="center"/>
      <protection/>
    </xf>
    <xf numFmtId="3" fontId="24" fillId="0" borderId="11" xfId="57" applyFont="1" applyFill="1" applyBorder="1" applyAlignment="1">
      <alignment horizontal="left" vertical="center" wrapText="1"/>
      <protection/>
    </xf>
    <xf numFmtId="3" fontId="24" fillId="0" borderId="12" xfId="57" applyFont="1" applyFill="1" applyBorder="1" applyAlignment="1">
      <alignment horizontal="left" vertical="center" wrapText="1"/>
      <protection/>
    </xf>
    <xf numFmtId="3" fontId="24" fillId="0" borderId="13" xfId="57" applyFont="1" applyFill="1" applyBorder="1" applyAlignment="1">
      <alignment horizontal="left" vertical="center" wrapText="1"/>
      <protection/>
    </xf>
    <xf numFmtId="0" fontId="8" fillId="0" borderId="0" xfId="0" applyFont="1" applyAlignment="1">
      <alignment horizontal="center"/>
    </xf>
    <xf numFmtId="0" fontId="15" fillId="16" borderId="11" xfId="0" applyFont="1" applyFill="1" applyBorder="1" applyAlignment="1">
      <alignment vertical="center"/>
    </xf>
    <xf numFmtId="0" fontId="15" fillId="16" borderId="12" xfId="0" applyFont="1" applyFill="1" applyBorder="1" applyAlignment="1">
      <alignment vertical="center"/>
    </xf>
    <xf numFmtId="0" fontId="15" fillId="16" borderId="13" xfId="0" applyFont="1" applyFill="1" applyBorder="1" applyAlignment="1">
      <alignment vertical="center"/>
    </xf>
    <xf numFmtId="0" fontId="15" fillId="10" borderId="10" xfId="56" applyFont="1" applyFill="1" applyBorder="1" applyAlignment="1">
      <alignment horizontal="left" vertical="center"/>
      <protection/>
    </xf>
    <xf numFmtId="0" fontId="15" fillId="10" borderId="11" xfId="0" applyFont="1" applyFill="1" applyBorder="1" applyAlignment="1">
      <alignment horizontal="left" vertical="center"/>
    </xf>
    <xf numFmtId="0" fontId="15" fillId="10" borderId="12" xfId="0" applyFont="1" applyFill="1" applyBorder="1" applyAlignment="1">
      <alignment horizontal="left" vertical="center"/>
    </xf>
    <xf numFmtId="0" fontId="15" fillId="10" borderId="13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  <xf numFmtId="0" fontId="15" fillId="9" borderId="12" xfId="0" applyFont="1" applyFill="1" applyBorder="1" applyAlignment="1">
      <alignment horizontal="left" vertical="center"/>
    </xf>
    <xf numFmtId="0" fontId="15" fillId="9" borderId="13" xfId="0" applyFont="1" applyFill="1" applyBorder="1" applyAlignment="1">
      <alignment horizontal="left" vertical="center"/>
    </xf>
    <xf numFmtId="3" fontId="6" fillId="9" borderId="11" xfId="57" applyFont="1" applyFill="1" applyBorder="1" applyAlignment="1">
      <alignment horizontal="left" vertical="center" wrapText="1"/>
      <protection/>
    </xf>
    <xf numFmtId="3" fontId="6" fillId="9" borderId="12" xfId="57" applyFont="1" applyFill="1" applyBorder="1" applyAlignment="1">
      <alignment horizontal="left" vertical="center" wrapText="1"/>
      <protection/>
    </xf>
    <xf numFmtId="3" fontId="6" fillId="9" borderId="13" xfId="57" applyFont="1" applyFill="1" applyBorder="1" applyAlignment="1">
      <alignment horizontal="left" vertical="center" wrapText="1"/>
      <protection/>
    </xf>
    <xf numFmtId="3" fontId="6" fillId="0" borderId="11" xfId="57" applyFont="1" applyBorder="1" applyAlignment="1">
      <alignment horizontal="left" vertical="center"/>
      <protection/>
    </xf>
    <xf numFmtId="3" fontId="6" fillId="0" borderId="12" xfId="57" applyFont="1" applyBorder="1" applyAlignment="1">
      <alignment horizontal="left" vertical="center"/>
      <protection/>
    </xf>
    <xf numFmtId="3" fontId="6" fillId="0" borderId="13" xfId="57" applyFont="1" applyBorder="1" applyAlignment="1">
      <alignment horizontal="left" vertical="center"/>
      <protection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16" borderId="11" xfId="0" applyFont="1" applyFill="1" applyBorder="1" applyAlignment="1">
      <alignment horizontal="left" vertical="center"/>
    </xf>
    <xf numFmtId="0" fontId="15" fillId="16" borderId="12" xfId="0" applyFont="1" applyFill="1" applyBorder="1" applyAlignment="1">
      <alignment horizontal="left" vertical="center"/>
    </xf>
    <xf numFmtId="0" fontId="15" fillId="16" borderId="13" xfId="0" applyFont="1" applyFill="1" applyBorder="1" applyAlignment="1">
      <alignment horizontal="left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1MELL" xfId="56"/>
    <cellStyle name="Normál_2MELL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1562100" y="200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Cím-név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2124075" y="200025"/>
          <a:ext cx="123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Alcím-név</a:t>
          </a:r>
        </a:p>
      </xdr:txBody>
    </xdr:sp>
    <xdr:clientData/>
  </xdr:twoCellAnchor>
  <xdr:twoCellAnchor>
    <xdr:from>
      <xdr:col>7</xdr:col>
      <xdr:colOff>371475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2495550" y="200025"/>
          <a:ext cx="487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0080"/>
              </a:solidFill>
            </a:rPr>
            <a:t>Előirányzati csoportnév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" name="Szöveg 6"/>
        <xdr:cNvSpPr txBox="1">
          <a:spLocks noChangeArrowheads="1"/>
        </xdr:cNvSpPr>
      </xdr:nvSpPr>
      <xdr:spPr>
        <a:xfrm>
          <a:off x="7953375" y="200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8080"/>
              </a:solidFill>
            </a:rPr>
            <a:t>Kiemelt előirányzatnév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5" name="Szöveg 10"/>
        <xdr:cNvSpPr txBox="1">
          <a:spLocks noChangeArrowheads="1"/>
        </xdr:cNvSpPr>
      </xdr:nvSpPr>
      <xdr:spPr>
        <a:xfrm>
          <a:off x="2124075" y="200025"/>
          <a:ext cx="5248275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K I A D Á S O K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6" name="Szöveg 11"/>
        <xdr:cNvSpPr txBox="1">
          <a:spLocks noChangeArrowheads="1"/>
        </xdr:cNvSpPr>
      </xdr:nvSpPr>
      <xdr:spPr>
        <a:xfrm>
          <a:off x="2124075" y="200025"/>
          <a:ext cx="524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VI. fejezet: Hiteltörlesztések
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7" name="Szöveg 12"/>
        <xdr:cNvSpPr txBox="1">
          <a:spLocks noChangeArrowheads="1"/>
        </xdr:cNvSpPr>
      </xdr:nvSpPr>
      <xdr:spPr>
        <a:xfrm>
          <a:off x="2124075" y="200025"/>
          <a:ext cx="524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VII. fejezet: Tartalékok
</a:t>
          </a: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
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" name="Szöveg 13"/>
        <xdr:cNvSpPr txBox="1">
          <a:spLocks noChangeArrowheads="1"/>
        </xdr:cNvSpPr>
      </xdr:nvSpPr>
      <xdr:spPr>
        <a:xfrm>
          <a:off x="2124075" y="200025"/>
          <a:ext cx="524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VIII. fejezet: Pénzmaradványi tartalék
</a:t>
          </a: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
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9" name="Szöveg 1"/>
        <xdr:cNvSpPr txBox="1">
          <a:spLocks noChangeArrowheads="1"/>
        </xdr:cNvSpPr>
      </xdr:nvSpPr>
      <xdr:spPr>
        <a:xfrm>
          <a:off x="1562100" y="200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Cím-név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0" name="Szöveg 2"/>
        <xdr:cNvSpPr txBox="1">
          <a:spLocks noChangeArrowheads="1"/>
        </xdr:cNvSpPr>
      </xdr:nvSpPr>
      <xdr:spPr>
        <a:xfrm>
          <a:off x="2124075" y="200025"/>
          <a:ext cx="123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Alcím-név</a:t>
          </a:r>
        </a:p>
      </xdr:txBody>
    </xdr:sp>
    <xdr:clientData/>
  </xdr:twoCellAnchor>
  <xdr:twoCellAnchor>
    <xdr:from>
      <xdr:col>7</xdr:col>
      <xdr:colOff>371475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1" name="Szöveg 3"/>
        <xdr:cNvSpPr txBox="1">
          <a:spLocks noChangeArrowheads="1"/>
        </xdr:cNvSpPr>
      </xdr:nvSpPr>
      <xdr:spPr>
        <a:xfrm>
          <a:off x="2495550" y="200025"/>
          <a:ext cx="487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0080"/>
              </a:solidFill>
            </a:rPr>
            <a:t>Előirányzati csoportnév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" name="Szöveg 6"/>
        <xdr:cNvSpPr txBox="1">
          <a:spLocks noChangeArrowheads="1"/>
        </xdr:cNvSpPr>
      </xdr:nvSpPr>
      <xdr:spPr>
        <a:xfrm>
          <a:off x="7953375" y="200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8080"/>
              </a:solidFill>
            </a:rPr>
            <a:t>Kiemelt előirányzatnév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3" name="Szöveg 10"/>
        <xdr:cNvSpPr txBox="1">
          <a:spLocks noChangeArrowheads="1"/>
        </xdr:cNvSpPr>
      </xdr:nvSpPr>
      <xdr:spPr>
        <a:xfrm>
          <a:off x="2124075" y="200025"/>
          <a:ext cx="5248275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K I A D Á S O K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4" name="Szöveg 11"/>
        <xdr:cNvSpPr txBox="1">
          <a:spLocks noChangeArrowheads="1"/>
        </xdr:cNvSpPr>
      </xdr:nvSpPr>
      <xdr:spPr>
        <a:xfrm>
          <a:off x="2124075" y="200025"/>
          <a:ext cx="524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VI. fejezet: Hiteltörlesztések
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5" name="Szöveg 12"/>
        <xdr:cNvSpPr txBox="1">
          <a:spLocks noChangeArrowheads="1"/>
        </xdr:cNvSpPr>
      </xdr:nvSpPr>
      <xdr:spPr>
        <a:xfrm>
          <a:off x="2124075" y="200025"/>
          <a:ext cx="524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VII. fejezet: Tartalékok
</a:t>
          </a: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
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6" name="Szöveg 13"/>
        <xdr:cNvSpPr txBox="1">
          <a:spLocks noChangeArrowheads="1"/>
        </xdr:cNvSpPr>
      </xdr:nvSpPr>
      <xdr:spPr>
        <a:xfrm>
          <a:off x="2124075" y="200025"/>
          <a:ext cx="524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VIII. fejezet: Pénzmaradványi tartalék
</a:t>
          </a:r>
          <a:r>
            <a:rPr lang="en-US" cap="none" sz="1200" b="1" i="0" u="none" baseline="0">
              <a:solidFill>
                <a:srgbClr val="FF0000"/>
              </a:solidFill>
              <a:latin typeface="H-Times New Roman"/>
              <a:ea typeface="H-Times New Roman"/>
              <a:cs typeface="H-Times New Roman"/>
            </a:rPr>
            <a:t>
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7" name="Szöveg 1"/>
        <xdr:cNvSpPr txBox="1">
          <a:spLocks noChangeArrowheads="1"/>
        </xdr:cNvSpPr>
      </xdr:nvSpPr>
      <xdr:spPr>
        <a:xfrm>
          <a:off x="1562100" y="200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Cím-név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8" name="Szöveg 2"/>
        <xdr:cNvSpPr txBox="1">
          <a:spLocks noChangeArrowheads="1"/>
        </xdr:cNvSpPr>
      </xdr:nvSpPr>
      <xdr:spPr>
        <a:xfrm>
          <a:off x="2124075" y="200025"/>
          <a:ext cx="123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Alcím-név</a:t>
          </a:r>
        </a:p>
      </xdr:txBody>
    </xdr:sp>
    <xdr:clientData/>
  </xdr:twoCellAnchor>
  <xdr:twoCellAnchor>
    <xdr:from>
      <xdr:col>7</xdr:col>
      <xdr:colOff>371475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9" name="Szöveg 3"/>
        <xdr:cNvSpPr txBox="1">
          <a:spLocks noChangeArrowheads="1"/>
        </xdr:cNvSpPr>
      </xdr:nvSpPr>
      <xdr:spPr>
        <a:xfrm>
          <a:off x="2495550" y="200025"/>
          <a:ext cx="487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0080"/>
              </a:solidFill>
            </a:rPr>
            <a:t>Előirányzati csoportnév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0" name="Szöveg 6"/>
        <xdr:cNvSpPr txBox="1">
          <a:spLocks noChangeArrowheads="1"/>
        </xdr:cNvSpPr>
      </xdr:nvSpPr>
      <xdr:spPr>
        <a:xfrm>
          <a:off x="7953375" y="200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8080"/>
              </a:solidFill>
            </a:rPr>
            <a:t>Kiemelt előirányzatnév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1" name="Szöveg 10"/>
        <xdr:cNvSpPr txBox="1">
          <a:spLocks noChangeArrowheads="1"/>
        </xdr:cNvSpPr>
      </xdr:nvSpPr>
      <xdr:spPr>
        <a:xfrm>
          <a:off x="2124075" y="200025"/>
          <a:ext cx="5248275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</a:rPr>
            <a:t>K I A D Á S O K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2" name="Szöveg 11"/>
        <xdr:cNvSpPr txBox="1">
          <a:spLocks noChangeArrowheads="1"/>
        </xdr:cNvSpPr>
      </xdr:nvSpPr>
      <xdr:spPr>
        <a:xfrm>
          <a:off x="2124075" y="200025"/>
          <a:ext cx="524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VI. fejezet: Hiteltörlesztések
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3" name="Szöveg 12"/>
        <xdr:cNvSpPr txBox="1">
          <a:spLocks noChangeArrowheads="1"/>
        </xdr:cNvSpPr>
      </xdr:nvSpPr>
      <xdr:spPr>
        <a:xfrm>
          <a:off x="2124075" y="200025"/>
          <a:ext cx="524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86"/>
  <sheetViews>
    <sheetView showGridLines="0" view="pageBreakPreview" zoomScale="60" zoomScalePageLayoutView="0" workbookViewId="0" topLeftCell="A1">
      <pane xSplit="13" ySplit="2" topLeftCell="N30" activePane="bottomRight" state="frozen"/>
      <selection pane="topLeft" activeCell="A1" sqref="A1"/>
      <selection pane="topRight" activeCell="N1" sqref="N1"/>
      <selection pane="bottomLeft" activeCell="A2" sqref="A2"/>
      <selection pane="bottomRight" activeCell="R27" sqref="R27"/>
    </sheetView>
  </sheetViews>
  <sheetFormatPr defaultColWidth="9.140625" defaultRowHeight="12.75"/>
  <cols>
    <col min="1" max="1" width="4.140625" style="3" customWidth="1"/>
    <col min="2" max="2" width="4.00390625" style="4" customWidth="1"/>
    <col min="3" max="3" width="4.140625" style="4" customWidth="1"/>
    <col min="4" max="4" width="3.421875" style="3" customWidth="1"/>
    <col min="5" max="5" width="3.7109375" style="3" customWidth="1"/>
    <col min="6" max="6" width="4.00390625" style="3" customWidth="1"/>
    <col min="7" max="7" width="8.421875" style="3" customWidth="1"/>
    <col min="8" max="8" width="18.57421875" style="3" customWidth="1"/>
    <col min="9" max="9" width="60.140625" style="3" customWidth="1"/>
    <col min="10" max="10" width="8.7109375" style="3" customWidth="1"/>
    <col min="11" max="11" width="21.8515625" style="23" customWidth="1"/>
    <col min="12" max="12" width="20.8515625" style="114" customWidth="1"/>
    <col min="13" max="13" width="11.00390625" style="3" bestFit="1" customWidth="1"/>
    <col min="14" max="16384" width="9.140625" style="3" customWidth="1"/>
  </cols>
  <sheetData>
    <row r="1" spans="11:12" ht="15.75">
      <c r="K1" s="3"/>
      <c r="L1" s="3"/>
    </row>
    <row r="2" spans="1:13" s="1" customFormat="1" ht="24.75" customHeight="1">
      <c r="A2" s="191" t="s">
        <v>132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3" ht="21.75" customHeight="1">
      <c r="A3" s="174" t="s">
        <v>2</v>
      </c>
      <c r="B3" s="220" t="s">
        <v>9</v>
      </c>
      <c r="C3" s="178" t="s">
        <v>25</v>
      </c>
      <c r="D3" s="175" t="s">
        <v>3</v>
      </c>
      <c r="E3" s="175" t="s">
        <v>19</v>
      </c>
      <c r="F3" s="176" t="s">
        <v>15</v>
      </c>
      <c r="G3" s="176"/>
      <c r="H3" s="176"/>
      <c r="I3" s="176"/>
      <c r="J3" s="215" t="s">
        <v>134</v>
      </c>
      <c r="K3" s="180">
        <v>2018</v>
      </c>
      <c r="L3" s="214">
        <v>2019</v>
      </c>
      <c r="M3" s="210" t="s">
        <v>135</v>
      </c>
    </row>
    <row r="4" spans="1:13" ht="60" customHeight="1">
      <c r="A4" s="174"/>
      <c r="B4" s="220"/>
      <c r="C4" s="179"/>
      <c r="D4" s="175"/>
      <c r="E4" s="175"/>
      <c r="F4" s="15" t="s">
        <v>10</v>
      </c>
      <c r="G4" s="15" t="s">
        <v>11</v>
      </c>
      <c r="H4" s="15" t="s">
        <v>12</v>
      </c>
      <c r="I4" s="15" t="s">
        <v>1</v>
      </c>
      <c r="J4" s="216"/>
      <c r="K4" s="181"/>
      <c r="L4" s="214"/>
      <c r="M4" s="210"/>
    </row>
    <row r="5" spans="1:13" ht="18.75" customHeight="1">
      <c r="A5" s="34"/>
      <c r="B5" s="35"/>
      <c r="C5" s="35"/>
      <c r="D5" s="34"/>
      <c r="E5" s="34"/>
      <c r="F5" s="182" t="s">
        <v>24</v>
      </c>
      <c r="G5" s="183"/>
      <c r="H5" s="183"/>
      <c r="I5" s="169"/>
      <c r="J5" s="36"/>
      <c r="K5" s="128"/>
      <c r="L5" s="148"/>
      <c r="M5" s="67"/>
    </row>
    <row r="6" spans="1:13" s="2" customFormat="1" ht="18.75">
      <c r="A6" s="38">
        <v>1</v>
      </c>
      <c r="B6" s="35"/>
      <c r="C6" s="35"/>
      <c r="D6" s="34"/>
      <c r="E6" s="34"/>
      <c r="F6" s="188" t="s">
        <v>150</v>
      </c>
      <c r="G6" s="189"/>
      <c r="H6" s="189"/>
      <c r="I6" s="190"/>
      <c r="J6" s="39"/>
      <c r="K6" s="129"/>
      <c r="L6" s="150"/>
      <c r="M6" s="67"/>
    </row>
    <row r="7" spans="1:13" s="2" customFormat="1" ht="18.75">
      <c r="A7" s="38"/>
      <c r="B7" s="35"/>
      <c r="C7" s="35"/>
      <c r="D7" s="34">
        <v>1</v>
      </c>
      <c r="E7" s="34"/>
      <c r="F7" s="40"/>
      <c r="G7" s="40"/>
      <c r="H7" s="41"/>
      <c r="I7" s="42" t="s">
        <v>151</v>
      </c>
      <c r="J7" s="43"/>
      <c r="K7" s="130">
        <v>0</v>
      </c>
      <c r="L7" s="150">
        <v>15966856</v>
      </c>
      <c r="M7" s="67"/>
    </row>
    <row r="8" spans="1:13" s="2" customFormat="1" ht="18.75">
      <c r="A8" s="38">
        <v>2</v>
      </c>
      <c r="B8" s="35"/>
      <c r="C8" s="35"/>
      <c r="D8" s="34"/>
      <c r="E8" s="34"/>
      <c r="F8" s="188" t="s">
        <v>152</v>
      </c>
      <c r="G8" s="189"/>
      <c r="H8" s="189"/>
      <c r="I8" s="190"/>
      <c r="J8" s="43"/>
      <c r="K8" s="130"/>
      <c r="L8" s="150"/>
      <c r="M8" s="67"/>
    </row>
    <row r="9" spans="1:13" s="2" customFormat="1" ht="18.75">
      <c r="A9" s="38"/>
      <c r="B9" s="35"/>
      <c r="C9" s="35"/>
      <c r="D9" s="34">
        <v>1</v>
      </c>
      <c r="E9" s="34"/>
      <c r="F9" s="40"/>
      <c r="G9" s="40"/>
      <c r="H9" s="34"/>
      <c r="I9" s="44" t="s">
        <v>151</v>
      </c>
      <c r="J9" s="43"/>
      <c r="K9" s="130"/>
      <c r="L9" s="150">
        <v>1200000</v>
      </c>
      <c r="M9" s="67"/>
    </row>
    <row r="10" spans="1:13" s="2" customFormat="1" ht="18.75">
      <c r="A10" s="38">
        <v>3</v>
      </c>
      <c r="B10" s="35"/>
      <c r="C10" s="35"/>
      <c r="D10" s="34"/>
      <c r="E10" s="34"/>
      <c r="F10" s="217" t="s">
        <v>79</v>
      </c>
      <c r="G10" s="218"/>
      <c r="H10" s="218"/>
      <c r="I10" s="219"/>
      <c r="J10" s="45"/>
      <c r="K10" s="130">
        <f>SUM(K7)</f>
        <v>0</v>
      </c>
      <c r="L10" s="150"/>
      <c r="M10" s="67"/>
    </row>
    <row r="11" spans="1:13" s="2" customFormat="1" ht="18.75">
      <c r="A11" s="38"/>
      <c r="B11" s="35"/>
      <c r="C11" s="35"/>
      <c r="D11" s="34">
        <v>1</v>
      </c>
      <c r="E11" s="34"/>
      <c r="F11" s="158"/>
      <c r="G11" s="159"/>
      <c r="H11" s="159"/>
      <c r="I11" s="166" t="s">
        <v>151</v>
      </c>
      <c r="J11" s="45"/>
      <c r="K11" s="130"/>
      <c r="L11" s="150">
        <v>2500000</v>
      </c>
      <c r="M11" s="67"/>
    </row>
    <row r="12" spans="1:13" s="2" customFormat="1" ht="18.75">
      <c r="A12" s="38"/>
      <c r="B12" s="35"/>
      <c r="C12" s="35"/>
      <c r="D12" s="34"/>
      <c r="E12" s="34"/>
      <c r="F12" s="217" t="s">
        <v>28</v>
      </c>
      <c r="G12" s="218"/>
      <c r="H12" s="218"/>
      <c r="I12" s="219"/>
      <c r="J12" s="45"/>
      <c r="K12" s="131">
        <f>SUM(K10)</f>
        <v>0</v>
      </c>
      <c r="L12" s="167">
        <f>SUM(L6:L11)</f>
        <v>19666856</v>
      </c>
      <c r="M12" s="67"/>
    </row>
    <row r="13" spans="1:13" s="2" customFormat="1" ht="18.75">
      <c r="A13" s="38"/>
      <c r="B13" s="35"/>
      <c r="C13" s="35"/>
      <c r="D13" s="34"/>
      <c r="E13" s="34"/>
      <c r="F13" s="204" t="s">
        <v>29</v>
      </c>
      <c r="G13" s="205"/>
      <c r="H13" s="205"/>
      <c r="I13" s="206"/>
      <c r="J13" s="46"/>
      <c r="K13" s="130"/>
      <c r="L13" s="150"/>
      <c r="M13" s="67"/>
    </row>
    <row r="14" spans="1:13" s="5" customFormat="1" ht="18.75">
      <c r="A14" s="38">
        <v>4</v>
      </c>
      <c r="B14" s="35"/>
      <c r="C14" s="35"/>
      <c r="D14" s="34"/>
      <c r="E14" s="34"/>
      <c r="F14" s="211" t="s">
        <v>110</v>
      </c>
      <c r="G14" s="212"/>
      <c r="H14" s="212"/>
      <c r="I14" s="213"/>
      <c r="J14" s="52"/>
      <c r="K14" s="134">
        <f>SUM(K15)</f>
        <v>50000</v>
      </c>
      <c r="L14" s="151"/>
      <c r="M14" s="67"/>
    </row>
    <row r="15" spans="1:13" s="5" customFormat="1" ht="18.75">
      <c r="A15" s="38"/>
      <c r="B15" s="35"/>
      <c r="C15" s="35">
        <v>1</v>
      </c>
      <c r="D15" s="34"/>
      <c r="E15" s="34"/>
      <c r="F15" s="50"/>
      <c r="G15" s="50"/>
      <c r="H15" s="254" t="s">
        <v>30</v>
      </c>
      <c r="I15" s="255"/>
      <c r="J15" s="51"/>
      <c r="K15" s="130">
        <f>SUM(K16:K17)</f>
        <v>50000</v>
      </c>
      <c r="L15" s="151"/>
      <c r="M15" s="67"/>
    </row>
    <row r="16" spans="1:13" s="5" customFormat="1" ht="18.75">
      <c r="A16" s="38"/>
      <c r="B16" s="35"/>
      <c r="C16" s="35"/>
      <c r="D16" s="34"/>
      <c r="E16" s="34"/>
      <c r="F16" s="50"/>
      <c r="G16" s="50"/>
      <c r="H16" s="53"/>
      <c r="I16" s="54" t="s">
        <v>105</v>
      </c>
      <c r="J16" s="56"/>
      <c r="K16" s="130">
        <v>0</v>
      </c>
      <c r="L16" s="151"/>
      <c r="M16" s="67"/>
    </row>
    <row r="17" spans="1:13" s="5" customFormat="1" ht="18.75">
      <c r="A17" s="38"/>
      <c r="B17" s="35"/>
      <c r="C17" s="35"/>
      <c r="D17" s="34"/>
      <c r="E17" s="34"/>
      <c r="F17" s="50"/>
      <c r="G17" s="50"/>
      <c r="H17" s="53"/>
      <c r="I17" s="56" t="s">
        <v>106</v>
      </c>
      <c r="J17" s="56"/>
      <c r="K17" s="130">
        <v>50000</v>
      </c>
      <c r="L17" s="151"/>
      <c r="M17" s="67"/>
    </row>
    <row r="18" spans="1:13" s="5" customFormat="1" ht="18.75">
      <c r="A18" s="38"/>
      <c r="B18" s="35"/>
      <c r="C18" s="35">
        <v>2</v>
      </c>
      <c r="D18" s="34"/>
      <c r="E18" s="34"/>
      <c r="F18" s="50"/>
      <c r="G18" s="50"/>
      <c r="H18" s="54"/>
      <c r="I18" s="55"/>
      <c r="J18" s="51"/>
      <c r="K18" s="130"/>
      <c r="L18" s="151"/>
      <c r="M18" s="67"/>
    </row>
    <row r="19" spans="1:13" s="5" customFormat="1" ht="18.75">
      <c r="A19" s="38"/>
      <c r="B19" s="35"/>
      <c r="C19" s="35"/>
      <c r="D19" s="35">
        <v>1</v>
      </c>
      <c r="E19" s="34"/>
      <c r="F19" s="50"/>
      <c r="G19" s="50"/>
      <c r="H19" s="57"/>
      <c r="I19" s="58" t="s">
        <v>60</v>
      </c>
      <c r="J19" s="59"/>
      <c r="K19" s="130"/>
      <c r="L19" s="151"/>
      <c r="M19" s="67"/>
    </row>
    <row r="20" spans="1:13" s="5" customFormat="1" ht="18.75">
      <c r="A20" s="38"/>
      <c r="B20" s="35"/>
      <c r="C20" s="35"/>
      <c r="D20" s="35">
        <v>2</v>
      </c>
      <c r="E20" s="34"/>
      <c r="F20" s="50"/>
      <c r="G20" s="50"/>
      <c r="H20" s="57"/>
      <c r="I20" s="44" t="s">
        <v>23</v>
      </c>
      <c r="J20" s="44"/>
      <c r="K20" s="132"/>
      <c r="L20" s="151"/>
      <c r="M20" s="67"/>
    </row>
    <row r="21" spans="1:13" s="5" customFormat="1" ht="18.75">
      <c r="A21" s="38"/>
      <c r="B21" s="35"/>
      <c r="C21" s="35"/>
      <c r="D21" s="35">
        <v>3</v>
      </c>
      <c r="E21" s="34"/>
      <c r="F21" s="50"/>
      <c r="G21" s="50"/>
      <c r="H21" s="57"/>
      <c r="I21" s="58" t="s">
        <v>32</v>
      </c>
      <c r="J21" s="59"/>
      <c r="K21" s="132"/>
      <c r="L21" s="151"/>
      <c r="M21" s="67"/>
    </row>
    <row r="22" spans="1:13" s="5" customFormat="1" ht="18.75">
      <c r="A22" s="38"/>
      <c r="B22" s="35"/>
      <c r="C22" s="35"/>
      <c r="D22" s="35">
        <v>4</v>
      </c>
      <c r="E22" s="34"/>
      <c r="F22" s="50"/>
      <c r="G22" s="50"/>
      <c r="H22" s="59"/>
      <c r="I22" s="58" t="s">
        <v>67</v>
      </c>
      <c r="J22" s="60"/>
      <c r="K22" s="130"/>
      <c r="L22" s="151"/>
      <c r="M22" s="67"/>
    </row>
    <row r="23" spans="1:13" s="5" customFormat="1" ht="18.75">
      <c r="A23" s="38"/>
      <c r="B23" s="35"/>
      <c r="C23" s="35"/>
      <c r="D23" s="34"/>
      <c r="E23" s="34"/>
      <c r="F23" s="198"/>
      <c r="G23" s="199"/>
      <c r="H23" s="199"/>
      <c r="I23" s="200"/>
      <c r="J23" s="61"/>
      <c r="K23" s="130"/>
      <c r="L23" s="151"/>
      <c r="M23" s="67"/>
    </row>
    <row r="24" spans="1:13" s="5" customFormat="1" ht="18.75">
      <c r="A24" s="38"/>
      <c r="B24" s="35"/>
      <c r="C24" s="35"/>
      <c r="D24" s="34"/>
      <c r="E24" s="34"/>
      <c r="F24" s="198" t="s">
        <v>31</v>
      </c>
      <c r="G24" s="199"/>
      <c r="H24" s="199"/>
      <c r="I24" s="200"/>
      <c r="J24" s="61"/>
      <c r="K24" s="135">
        <f>SUM(K15,K19,K20,K21,)</f>
        <v>50000</v>
      </c>
      <c r="L24" s="151"/>
      <c r="M24" s="67"/>
    </row>
    <row r="25" spans="1:13" s="2" customFormat="1" ht="18.75">
      <c r="A25" s="38">
        <v>1</v>
      </c>
      <c r="B25" s="35"/>
      <c r="C25" s="35"/>
      <c r="D25" s="34"/>
      <c r="E25" s="34"/>
      <c r="F25" s="201" t="s">
        <v>109</v>
      </c>
      <c r="G25" s="202"/>
      <c r="H25" s="202"/>
      <c r="I25" s="203"/>
      <c r="J25" s="62"/>
      <c r="K25" s="134"/>
      <c r="L25" s="150"/>
      <c r="M25" s="67"/>
    </row>
    <row r="26" spans="1:13" s="2" customFormat="1" ht="18.75">
      <c r="A26" s="37"/>
      <c r="B26" s="38">
        <v>1</v>
      </c>
      <c r="C26" s="37"/>
      <c r="D26" s="34"/>
      <c r="E26" s="34"/>
      <c r="F26" s="37"/>
      <c r="G26" s="185" t="s">
        <v>8</v>
      </c>
      <c r="H26" s="186"/>
      <c r="I26" s="187"/>
      <c r="J26" s="63"/>
      <c r="K26" s="136">
        <v>900000</v>
      </c>
      <c r="L26" s="152">
        <v>900000</v>
      </c>
      <c r="M26" s="67"/>
    </row>
    <row r="27" spans="1:13" s="2" customFormat="1" ht="18.75">
      <c r="A27" s="37"/>
      <c r="B27" s="38">
        <v>2</v>
      </c>
      <c r="C27" s="37"/>
      <c r="D27" s="34"/>
      <c r="E27" s="34"/>
      <c r="F27" s="37"/>
      <c r="G27" s="170" t="s">
        <v>33</v>
      </c>
      <c r="H27" s="171"/>
      <c r="I27" s="172"/>
      <c r="J27" s="64"/>
      <c r="K27" s="136"/>
      <c r="L27" s="150"/>
      <c r="M27" s="67"/>
    </row>
    <row r="28" spans="1:13" s="5" customFormat="1" ht="18.75">
      <c r="A28" s="65"/>
      <c r="B28" s="38">
        <v>3</v>
      </c>
      <c r="C28" s="65"/>
      <c r="D28" s="34"/>
      <c r="E28" s="34"/>
      <c r="F28" s="65"/>
      <c r="G28" s="170" t="s">
        <v>34</v>
      </c>
      <c r="H28" s="171"/>
      <c r="I28" s="172"/>
      <c r="J28" s="64"/>
      <c r="K28" s="136">
        <v>2000000</v>
      </c>
      <c r="L28" s="152">
        <v>2000000</v>
      </c>
      <c r="M28" s="67"/>
    </row>
    <row r="29" spans="1:13" s="2" customFormat="1" ht="18.75">
      <c r="A29" s="37"/>
      <c r="B29" s="38">
        <v>4</v>
      </c>
      <c r="C29" s="37"/>
      <c r="D29" s="34"/>
      <c r="E29" s="34"/>
      <c r="F29" s="37"/>
      <c r="G29" s="207" t="s">
        <v>35</v>
      </c>
      <c r="H29" s="208"/>
      <c r="I29" s="209"/>
      <c r="J29" s="66"/>
      <c r="K29" s="130"/>
      <c r="L29" s="150"/>
      <c r="M29" s="67"/>
    </row>
    <row r="30" spans="1:13" s="2" customFormat="1" ht="18.75">
      <c r="A30" s="37"/>
      <c r="B30" s="38">
        <v>5</v>
      </c>
      <c r="C30" s="37"/>
      <c r="D30" s="34"/>
      <c r="E30" s="34"/>
      <c r="F30" s="37"/>
      <c r="G30" s="185" t="s">
        <v>0</v>
      </c>
      <c r="H30" s="186"/>
      <c r="I30" s="187"/>
      <c r="J30" s="63"/>
      <c r="K30" s="130"/>
      <c r="L30" s="150"/>
      <c r="M30" s="67"/>
    </row>
    <row r="31" spans="1:13" s="2" customFormat="1" ht="18.75">
      <c r="A31" s="37"/>
      <c r="B31" s="38">
        <v>6</v>
      </c>
      <c r="C31" s="37"/>
      <c r="D31" s="34"/>
      <c r="E31" s="34"/>
      <c r="F31" s="37"/>
      <c r="G31" s="185" t="s">
        <v>6</v>
      </c>
      <c r="H31" s="186"/>
      <c r="I31" s="187"/>
      <c r="J31" s="63"/>
      <c r="K31" s="130"/>
      <c r="L31" s="150"/>
      <c r="M31" s="67"/>
    </row>
    <row r="32" spans="1:13" s="2" customFormat="1" ht="18.75">
      <c r="A32" s="37"/>
      <c r="B32" s="38">
        <v>7</v>
      </c>
      <c r="C32" s="37"/>
      <c r="D32" s="34"/>
      <c r="E32" s="34"/>
      <c r="F32" s="37"/>
      <c r="G32" s="195" t="s">
        <v>36</v>
      </c>
      <c r="H32" s="196"/>
      <c r="I32" s="197"/>
      <c r="J32" s="48"/>
      <c r="K32" s="130"/>
      <c r="L32" s="150"/>
      <c r="M32" s="67"/>
    </row>
    <row r="33" spans="1:13" s="2" customFormat="1" ht="18.75">
      <c r="A33" s="37"/>
      <c r="B33" s="38">
        <v>8</v>
      </c>
      <c r="C33" s="37"/>
      <c r="D33" s="34"/>
      <c r="E33" s="34"/>
      <c r="F33" s="37"/>
      <c r="G33" s="195" t="s">
        <v>22</v>
      </c>
      <c r="H33" s="196"/>
      <c r="I33" s="197"/>
      <c r="J33" s="48"/>
      <c r="K33" s="136">
        <v>200000</v>
      </c>
      <c r="L33" s="152">
        <v>200000</v>
      </c>
      <c r="M33" s="67"/>
    </row>
    <row r="34" spans="1:13" s="2" customFormat="1" ht="18.75">
      <c r="A34" s="37"/>
      <c r="B34" s="38">
        <v>9</v>
      </c>
      <c r="C34" s="37"/>
      <c r="D34" s="34"/>
      <c r="E34" s="34"/>
      <c r="F34" s="37"/>
      <c r="G34" s="195" t="s">
        <v>103</v>
      </c>
      <c r="H34" s="196"/>
      <c r="I34" s="197"/>
      <c r="J34" s="48"/>
      <c r="K34" s="137"/>
      <c r="L34" s="150"/>
      <c r="M34" s="67"/>
    </row>
    <row r="35" spans="1:13" s="5" customFormat="1" ht="18.75">
      <c r="A35" s="65"/>
      <c r="B35" s="38">
        <v>10</v>
      </c>
      <c r="C35" s="65"/>
      <c r="D35" s="34"/>
      <c r="E35" s="34"/>
      <c r="F35" s="65"/>
      <c r="G35" s="170" t="s">
        <v>37</v>
      </c>
      <c r="H35" s="171"/>
      <c r="I35" s="172"/>
      <c r="J35" s="64"/>
      <c r="K35" s="134"/>
      <c r="L35" s="151"/>
      <c r="M35" s="145"/>
    </row>
    <row r="36" spans="1:13" s="2" customFormat="1" ht="18.75">
      <c r="A36" s="37"/>
      <c r="B36" s="35"/>
      <c r="C36" s="38"/>
      <c r="D36" s="34"/>
      <c r="E36" s="34"/>
      <c r="F36" s="40"/>
      <c r="G36" s="251"/>
      <c r="H36" s="252"/>
      <c r="I36" s="253"/>
      <c r="J36" s="68"/>
      <c r="K36" s="130"/>
      <c r="L36" s="150"/>
      <c r="M36" s="67"/>
    </row>
    <row r="37" spans="1:13" s="2" customFormat="1" ht="18.75">
      <c r="A37" s="38"/>
      <c r="B37" s="35"/>
      <c r="C37" s="35"/>
      <c r="D37" s="34"/>
      <c r="E37" s="34"/>
      <c r="F37" s="37"/>
      <c r="G37" s="230"/>
      <c r="H37" s="231"/>
      <c r="I37" s="232"/>
      <c r="J37" s="69"/>
      <c r="K37" s="130"/>
      <c r="L37" s="150"/>
      <c r="M37" s="67"/>
    </row>
    <row r="38" spans="1:13" s="2" customFormat="1" ht="18.75">
      <c r="A38" s="38"/>
      <c r="B38" s="35"/>
      <c r="C38" s="35"/>
      <c r="D38" s="34"/>
      <c r="E38" s="34"/>
      <c r="F38" s="224" t="s">
        <v>113</v>
      </c>
      <c r="G38" s="225"/>
      <c r="H38" s="225"/>
      <c r="I38" s="226"/>
      <c r="J38" s="36"/>
      <c r="K38" s="135">
        <f>SUM(K26:K37)</f>
        <v>3100000</v>
      </c>
      <c r="L38" s="153">
        <f>SUM(L26:L37)</f>
        <v>3100000</v>
      </c>
      <c r="M38" s="67"/>
    </row>
    <row r="39" spans="1:13" s="2" customFormat="1" ht="18.75">
      <c r="A39" s="38"/>
      <c r="B39" s="35"/>
      <c r="C39" s="35"/>
      <c r="D39" s="34"/>
      <c r="E39" s="34"/>
      <c r="F39" s="227" t="s">
        <v>111</v>
      </c>
      <c r="G39" s="228"/>
      <c r="H39" s="228"/>
      <c r="I39" s="229"/>
      <c r="J39" s="45"/>
      <c r="K39" s="130"/>
      <c r="L39" s="150"/>
      <c r="M39" s="67"/>
    </row>
    <row r="40" spans="1:13" s="5" customFormat="1" ht="18.75">
      <c r="A40" s="38">
        <v>1</v>
      </c>
      <c r="B40" s="35"/>
      <c r="C40" s="35"/>
      <c r="D40" s="34"/>
      <c r="E40" s="34"/>
      <c r="F40" s="211" t="s">
        <v>38</v>
      </c>
      <c r="G40" s="212"/>
      <c r="H40" s="212"/>
      <c r="I40" s="213"/>
      <c r="J40" s="52"/>
      <c r="K40" s="134">
        <f>SUM(K41:K50)</f>
        <v>15462824</v>
      </c>
      <c r="L40" s="134">
        <f>SUM(L41:L50)</f>
        <v>15803170</v>
      </c>
      <c r="M40" s="67"/>
    </row>
    <row r="41" spans="1:13" s="2" customFormat="1" ht="18.75">
      <c r="A41" s="38"/>
      <c r="B41" s="35">
        <v>1</v>
      </c>
      <c r="C41" s="35"/>
      <c r="D41" s="34"/>
      <c r="E41" s="34"/>
      <c r="F41" s="40"/>
      <c r="G41" s="195" t="s">
        <v>39</v>
      </c>
      <c r="H41" s="196"/>
      <c r="I41" s="197"/>
      <c r="J41" s="70"/>
      <c r="K41" s="130"/>
      <c r="L41" s="150"/>
      <c r="M41" s="67"/>
    </row>
    <row r="42" spans="1:13" s="2" customFormat="1" ht="18.75">
      <c r="A42" s="38"/>
      <c r="B42" s="35">
        <v>2</v>
      </c>
      <c r="C42" s="35"/>
      <c r="D42" s="34"/>
      <c r="E42" s="34"/>
      <c r="F42" s="40"/>
      <c r="G42" s="195" t="s">
        <v>40</v>
      </c>
      <c r="H42" s="196"/>
      <c r="I42" s="197"/>
      <c r="J42" s="48"/>
      <c r="K42" s="130"/>
      <c r="L42" s="150"/>
      <c r="M42" s="67"/>
    </row>
    <row r="43" spans="1:13" s="2" customFormat="1" ht="18.75">
      <c r="A43" s="38"/>
      <c r="B43" s="35">
        <v>3</v>
      </c>
      <c r="C43" s="35"/>
      <c r="D43" s="34"/>
      <c r="E43" s="34"/>
      <c r="F43" s="40"/>
      <c r="G43" s="195" t="s">
        <v>41</v>
      </c>
      <c r="H43" s="196"/>
      <c r="I43" s="197"/>
      <c r="J43" s="48"/>
      <c r="K43" s="138">
        <v>1893270</v>
      </c>
      <c r="L43" s="138">
        <v>1893270</v>
      </c>
      <c r="M43" s="67"/>
    </row>
    <row r="44" spans="1:13" s="2" customFormat="1" ht="18.75">
      <c r="A44" s="38"/>
      <c r="B44" s="35">
        <v>4</v>
      </c>
      <c r="C44" s="35"/>
      <c r="D44" s="34"/>
      <c r="E44" s="34"/>
      <c r="F44" s="40"/>
      <c r="G44" s="195" t="s">
        <v>42</v>
      </c>
      <c r="H44" s="196"/>
      <c r="I44" s="197"/>
      <c r="J44" s="48"/>
      <c r="K44" s="138">
        <v>1760000</v>
      </c>
      <c r="L44" s="138">
        <v>1760000</v>
      </c>
      <c r="M44" s="67"/>
    </row>
    <row r="45" spans="1:13" s="2" customFormat="1" ht="18.75">
      <c r="A45" s="38"/>
      <c r="B45" s="35">
        <v>5</v>
      </c>
      <c r="C45" s="35"/>
      <c r="D45" s="34"/>
      <c r="E45" s="34"/>
      <c r="F45" s="40"/>
      <c r="G45" s="207" t="s">
        <v>43</v>
      </c>
      <c r="H45" s="208"/>
      <c r="I45" s="209"/>
      <c r="J45" s="66"/>
      <c r="K45" s="138"/>
      <c r="L45" s="150"/>
      <c r="M45" s="67"/>
    </row>
    <row r="46" spans="1:13" s="5" customFormat="1" ht="18.75">
      <c r="A46" s="38"/>
      <c r="B46" s="35">
        <v>6</v>
      </c>
      <c r="C46" s="35"/>
      <c r="D46" s="34"/>
      <c r="E46" s="34"/>
      <c r="F46" s="50"/>
      <c r="G46" s="170" t="s">
        <v>44</v>
      </c>
      <c r="H46" s="171"/>
      <c r="I46" s="172"/>
      <c r="J46" s="64"/>
      <c r="K46" s="138">
        <v>1607160</v>
      </c>
      <c r="L46" s="150">
        <v>1643480</v>
      </c>
      <c r="M46" s="67"/>
    </row>
    <row r="47" spans="1:13" s="5" customFormat="1" ht="18.75">
      <c r="A47" s="38"/>
      <c r="B47" s="35">
        <v>7</v>
      </c>
      <c r="C47" s="35"/>
      <c r="D47" s="34"/>
      <c r="E47" s="34"/>
      <c r="F47" s="50"/>
      <c r="G47" s="170" t="s">
        <v>45</v>
      </c>
      <c r="H47" s="171"/>
      <c r="I47" s="172"/>
      <c r="J47" s="64"/>
      <c r="K47" s="138">
        <v>4617194</v>
      </c>
      <c r="L47" s="150">
        <v>4946120</v>
      </c>
      <c r="M47" s="67"/>
    </row>
    <row r="48" spans="1:13" s="5" customFormat="1" ht="18.75">
      <c r="A48" s="38"/>
      <c r="B48" s="35"/>
      <c r="C48" s="35"/>
      <c r="D48" s="34"/>
      <c r="E48" s="34"/>
      <c r="F48" s="50"/>
      <c r="G48" s="170" t="s">
        <v>98</v>
      </c>
      <c r="H48" s="171"/>
      <c r="I48" s="172"/>
      <c r="J48" s="64"/>
      <c r="K48" s="138">
        <v>5000000</v>
      </c>
      <c r="L48" s="138">
        <v>5000000</v>
      </c>
      <c r="M48" s="67"/>
    </row>
    <row r="49" spans="1:13" s="5" customFormat="1" ht="18.75">
      <c r="A49" s="38"/>
      <c r="B49" s="35">
        <v>8</v>
      </c>
      <c r="C49" s="35"/>
      <c r="D49" s="34"/>
      <c r="E49" s="34"/>
      <c r="F49" s="50"/>
      <c r="G49" s="221" t="s">
        <v>123</v>
      </c>
      <c r="H49" s="222"/>
      <c r="I49" s="223"/>
      <c r="J49" s="71"/>
      <c r="K49" s="130">
        <v>585200</v>
      </c>
      <c r="L49" s="150">
        <v>560300</v>
      </c>
      <c r="M49" s="67"/>
    </row>
    <row r="50" spans="1:13" s="5" customFormat="1" ht="18.75">
      <c r="A50" s="38"/>
      <c r="B50" s="35">
        <v>9</v>
      </c>
      <c r="C50" s="35"/>
      <c r="D50" s="34"/>
      <c r="E50" s="34"/>
      <c r="F50" s="50"/>
      <c r="G50" s="221" t="s">
        <v>68</v>
      </c>
      <c r="H50" s="222"/>
      <c r="I50" s="223"/>
      <c r="J50" s="71"/>
      <c r="K50" s="130"/>
      <c r="L50" s="151"/>
      <c r="M50" s="67"/>
    </row>
    <row r="51" spans="1:13" s="2" customFormat="1" ht="18.75">
      <c r="A51" s="38">
        <v>2</v>
      </c>
      <c r="B51" s="35"/>
      <c r="C51" s="35"/>
      <c r="D51" s="34"/>
      <c r="E51" s="34"/>
      <c r="F51" s="235" t="s">
        <v>104</v>
      </c>
      <c r="G51" s="235"/>
      <c r="H51" s="235"/>
      <c r="I51" s="235"/>
      <c r="J51" s="72"/>
      <c r="K51" s="139">
        <f>SUM(K52:K56)</f>
        <v>12390400</v>
      </c>
      <c r="L51" s="139">
        <f>SUM(L52:L56)</f>
        <v>15801150</v>
      </c>
      <c r="M51" s="146"/>
    </row>
    <row r="52" spans="1:13" s="2" customFormat="1" ht="18.75">
      <c r="A52" s="38"/>
      <c r="B52" s="35">
        <v>1</v>
      </c>
      <c r="C52" s="35"/>
      <c r="D52" s="34"/>
      <c r="E52" s="34"/>
      <c r="F52" s="40"/>
      <c r="G52" s="195" t="s">
        <v>50</v>
      </c>
      <c r="H52" s="196" t="s">
        <v>46</v>
      </c>
      <c r="I52" s="197" t="s">
        <v>46</v>
      </c>
      <c r="J52" s="109" t="s">
        <v>121</v>
      </c>
      <c r="K52" s="138">
        <v>7512300</v>
      </c>
      <c r="L52" s="150">
        <v>10054450</v>
      </c>
      <c r="M52" s="155" t="s">
        <v>136</v>
      </c>
    </row>
    <row r="53" spans="1:13" s="2" customFormat="1" ht="18.75">
      <c r="A53" s="38"/>
      <c r="B53" s="35">
        <v>2</v>
      </c>
      <c r="C53" s="35"/>
      <c r="D53" s="34"/>
      <c r="E53" s="34"/>
      <c r="F53" s="73"/>
      <c r="G53" s="192" t="s">
        <v>51</v>
      </c>
      <c r="H53" s="184" t="s">
        <v>47</v>
      </c>
      <c r="I53" s="177" t="s">
        <v>47</v>
      </c>
      <c r="J53" s="110" t="s">
        <v>116</v>
      </c>
      <c r="K53" s="138">
        <v>2205000</v>
      </c>
      <c r="L53" s="138">
        <v>2205000</v>
      </c>
      <c r="M53" s="67">
        <v>1</v>
      </c>
    </row>
    <row r="54" spans="1:13" s="2" customFormat="1" ht="18.75">
      <c r="A54" s="38"/>
      <c r="B54" s="35"/>
      <c r="C54" s="35"/>
      <c r="D54" s="34"/>
      <c r="E54" s="34"/>
      <c r="F54" s="73"/>
      <c r="G54" s="192" t="s">
        <v>99</v>
      </c>
      <c r="H54" s="184"/>
      <c r="I54" s="177"/>
      <c r="J54" s="110"/>
      <c r="K54" s="138"/>
      <c r="L54" s="150"/>
      <c r="M54" s="67"/>
    </row>
    <row r="55" spans="1:13" s="2" customFormat="1" ht="18.75">
      <c r="A55" s="38"/>
      <c r="B55" s="35">
        <v>3</v>
      </c>
      <c r="C55" s="35"/>
      <c r="D55" s="34"/>
      <c r="E55" s="34"/>
      <c r="F55" s="40"/>
      <c r="G55" s="195" t="s">
        <v>52</v>
      </c>
      <c r="H55" s="196" t="s">
        <v>48</v>
      </c>
      <c r="I55" s="197" t="s">
        <v>48</v>
      </c>
      <c r="J55" s="111" t="s">
        <v>122</v>
      </c>
      <c r="K55" s="138">
        <v>1062100</v>
      </c>
      <c r="L55" s="150">
        <v>1948000</v>
      </c>
      <c r="M55" s="67">
        <v>20</v>
      </c>
    </row>
    <row r="56" spans="1:13" s="2" customFormat="1" ht="18.75">
      <c r="A56" s="38"/>
      <c r="B56" s="35">
        <v>4</v>
      </c>
      <c r="C56" s="35"/>
      <c r="D56" s="34"/>
      <c r="E56" s="34"/>
      <c r="F56" s="40"/>
      <c r="G56" s="185" t="s">
        <v>53</v>
      </c>
      <c r="H56" s="186" t="s">
        <v>49</v>
      </c>
      <c r="I56" s="187" t="s">
        <v>49</v>
      </c>
      <c r="J56" s="112" t="s">
        <v>116</v>
      </c>
      <c r="K56" s="138">
        <v>1611000</v>
      </c>
      <c r="L56" s="150">
        <v>1593700</v>
      </c>
      <c r="M56" s="67">
        <v>1</v>
      </c>
    </row>
    <row r="57" spans="1:13" s="2" customFormat="1" ht="18.75">
      <c r="A57" s="38">
        <v>3</v>
      </c>
      <c r="B57" s="35"/>
      <c r="C57" s="35"/>
      <c r="D57" s="34"/>
      <c r="E57" s="34"/>
      <c r="F57" s="239" t="s">
        <v>69</v>
      </c>
      <c r="G57" s="240"/>
      <c r="H57" s="240"/>
      <c r="I57" s="241"/>
      <c r="J57" s="47"/>
      <c r="K57" s="134">
        <f>SUM(K58:K63)</f>
        <v>10176988</v>
      </c>
      <c r="L57" s="134">
        <f>SUM(L58:L63)</f>
        <v>15189438</v>
      </c>
      <c r="M57" s="67"/>
    </row>
    <row r="58" spans="1:13" s="2" customFormat="1" ht="18.75">
      <c r="A58" s="38"/>
      <c r="B58" s="35">
        <v>1</v>
      </c>
      <c r="C58" s="35"/>
      <c r="D58" s="34"/>
      <c r="E58" s="34"/>
      <c r="F58" s="41"/>
      <c r="G58" s="185" t="s">
        <v>61</v>
      </c>
      <c r="H58" s="186"/>
      <c r="I58" s="187"/>
      <c r="J58" s="63"/>
      <c r="K58" s="138">
        <v>6079000</v>
      </c>
      <c r="L58" s="150">
        <v>11939000</v>
      </c>
      <c r="M58" s="67"/>
    </row>
    <row r="59" spans="1:13" s="2" customFormat="1" ht="18.75">
      <c r="A59" s="38"/>
      <c r="B59" s="35">
        <v>2</v>
      </c>
      <c r="C59" s="35"/>
      <c r="D59" s="34"/>
      <c r="E59" s="34"/>
      <c r="F59" s="40"/>
      <c r="G59" s="195" t="s">
        <v>62</v>
      </c>
      <c r="H59" s="196" t="s">
        <v>54</v>
      </c>
      <c r="I59" s="197" t="s">
        <v>54</v>
      </c>
      <c r="J59" s="48"/>
      <c r="K59" s="140">
        <v>0</v>
      </c>
      <c r="L59" s="150"/>
      <c r="M59" s="67"/>
    </row>
    <row r="60" spans="1:13" s="5" customFormat="1" ht="18.75">
      <c r="A60" s="38"/>
      <c r="B60" s="35">
        <v>3</v>
      </c>
      <c r="C60" s="35"/>
      <c r="D60" s="34"/>
      <c r="E60" s="34"/>
      <c r="F60" s="50"/>
      <c r="G60" s="170" t="s">
        <v>26</v>
      </c>
      <c r="H60" s="171" t="s">
        <v>55</v>
      </c>
      <c r="I60" s="172" t="s">
        <v>55</v>
      </c>
      <c r="J60" s="64"/>
      <c r="K60" s="130"/>
      <c r="L60" s="151"/>
      <c r="M60" s="145"/>
    </row>
    <row r="61" spans="1:13" s="2" customFormat="1" ht="18.75">
      <c r="A61" s="38"/>
      <c r="B61" s="35">
        <v>4</v>
      </c>
      <c r="C61" s="35"/>
      <c r="D61" s="34"/>
      <c r="E61" s="34"/>
      <c r="F61" s="40"/>
      <c r="G61" s="195" t="s">
        <v>101</v>
      </c>
      <c r="H61" s="196" t="s">
        <v>56</v>
      </c>
      <c r="I61" s="197" t="s">
        <v>56</v>
      </c>
      <c r="J61" s="48"/>
      <c r="K61" s="130"/>
      <c r="L61" s="150"/>
      <c r="M61" s="67"/>
    </row>
    <row r="62" spans="1:13" s="2" customFormat="1" ht="18.75">
      <c r="A62" s="38"/>
      <c r="B62" s="35"/>
      <c r="C62" s="35"/>
      <c r="D62" s="34"/>
      <c r="E62" s="34"/>
      <c r="F62" s="40"/>
      <c r="G62" s="195" t="s">
        <v>100</v>
      </c>
      <c r="H62" s="196"/>
      <c r="I62" s="197"/>
      <c r="J62" s="48"/>
      <c r="K62" s="130"/>
      <c r="L62" s="150"/>
      <c r="M62" s="67"/>
    </row>
    <row r="63" spans="1:13" s="2" customFormat="1" ht="18.75">
      <c r="A63" s="38"/>
      <c r="B63" s="35">
        <v>5</v>
      </c>
      <c r="C63" s="35"/>
      <c r="D63" s="34"/>
      <c r="E63" s="34"/>
      <c r="F63" s="50"/>
      <c r="G63" s="170" t="s">
        <v>64</v>
      </c>
      <c r="H63" s="171" t="s">
        <v>57</v>
      </c>
      <c r="I63" s="172" t="s">
        <v>57</v>
      </c>
      <c r="J63" s="64"/>
      <c r="K63" s="133">
        <f>SUM(K64:K66)</f>
        <v>4097988</v>
      </c>
      <c r="L63" s="133">
        <f>SUM(L64:L66)</f>
        <v>3250438</v>
      </c>
      <c r="M63" s="144">
        <f>SUM(M60)</f>
        <v>0</v>
      </c>
    </row>
    <row r="64" spans="1:13" s="2" customFormat="1" ht="24" customHeight="1">
      <c r="A64" s="38"/>
      <c r="B64" s="35"/>
      <c r="C64" s="35">
        <v>1</v>
      </c>
      <c r="D64" s="34"/>
      <c r="E64" s="34"/>
      <c r="F64" s="50"/>
      <c r="G64" s="50"/>
      <c r="H64" s="233" t="s">
        <v>63</v>
      </c>
      <c r="I64" s="234" t="s">
        <v>58</v>
      </c>
      <c r="J64" s="108" t="s">
        <v>133</v>
      </c>
      <c r="K64" s="138">
        <v>1672000</v>
      </c>
      <c r="L64" s="150">
        <v>988000</v>
      </c>
      <c r="M64" s="67">
        <v>0.52</v>
      </c>
    </row>
    <row r="65" spans="1:13" s="2" customFormat="1" ht="18.75">
      <c r="A65" s="38"/>
      <c r="B65" s="35"/>
      <c r="C65" s="35">
        <v>2</v>
      </c>
      <c r="D65" s="34"/>
      <c r="E65" s="34"/>
      <c r="F65" s="50"/>
      <c r="G65" s="50"/>
      <c r="H65" s="233" t="s">
        <v>65</v>
      </c>
      <c r="I65" s="234" t="s">
        <v>59</v>
      </c>
      <c r="J65" s="74"/>
      <c r="K65" s="138">
        <v>584888</v>
      </c>
      <c r="L65" s="150">
        <v>802098</v>
      </c>
      <c r="M65" s="67"/>
    </row>
    <row r="66" spans="1:13" s="2" customFormat="1" ht="18.75">
      <c r="A66" s="38"/>
      <c r="B66" s="35"/>
      <c r="C66" s="35">
        <v>3</v>
      </c>
      <c r="D66" s="34"/>
      <c r="E66" s="34"/>
      <c r="F66" s="75"/>
      <c r="G66" s="76"/>
      <c r="H66" s="173" t="s">
        <v>102</v>
      </c>
      <c r="I66" s="173"/>
      <c r="J66" s="107"/>
      <c r="K66" s="138">
        <v>1841100</v>
      </c>
      <c r="L66" s="150">
        <v>1460340</v>
      </c>
      <c r="M66" s="67"/>
    </row>
    <row r="67" spans="1:13" s="2" customFormat="1" ht="18.75">
      <c r="A67" s="38">
        <v>4</v>
      </c>
      <c r="B67" s="35"/>
      <c r="C67" s="35"/>
      <c r="D67" s="34"/>
      <c r="E67" s="34"/>
      <c r="F67" s="256" t="s">
        <v>70</v>
      </c>
      <c r="G67" s="257"/>
      <c r="H67" s="257"/>
      <c r="I67" s="258"/>
      <c r="J67" s="49"/>
      <c r="K67" s="134">
        <f>SUM(K68)</f>
        <v>1800000</v>
      </c>
      <c r="L67" s="134">
        <f>SUM(L68)</f>
        <v>1800000</v>
      </c>
      <c r="M67" s="67"/>
    </row>
    <row r="68" spans="1:13" s="2" customFormat="1" ht="18.75">
      <c r="A68" s="38"/>
      <c r="B68" s="35">
        <v>1</v>
      </c>
      <c r="C68" s="35"/>
      <c r="D68" s="34"/>
      <c r="E68" s="34"/>
      <c r="F68" s="50"/>
      <c r="G68" s="221" t="s">
        <v>66</v>
      </c>
      <c r="H68" s="222"/>
      <c r="I68" s="223"/>
      <c r="J68" s="71"/>
      <c r="K68" s="138">
        <v>1800000</v>
      </c>
      <c r="L68" s="150">
        <v>1800000</v>
      </c>
      <c r="M68" s="67"/>
    </row>
    <row r="69" spans="1:13" s="2" customFormat="1" ht="18.75">
      <c r="A69" s="38"/>
      <c r="B69" s="35"/>
      <c r="C69" s="35"/>
      <c r="D69" s="34"/>
      <c r="E69" s="34"/>
      <c r="F69" s="217" t="s">
        <v>111</v>
      </c>
      <c r="G69" s="218"/>
      <c r="H69" s="218"/>
      <c r="I69" s="219"/>
      <c r="J69" s="61"/>
      <c r="K69" s="135">
        <f>SUM(K40,K51,K57,K67,)</f>
        <v>39830212</v>
      </c>
      <c r="L69" s="135">
        <f>SUM(L40,L51,L57,L67,)</f>
        <v>48593758</v>
      </c>
      <c r="M69" s="67"/>
    </row>
    <row r="70" spans="1:13" s="2" customFormat="1" ht="18.75">
      <c r="A70" s="38"/>
      <c r="B70" s="35"/>
      <c r="C70" s="35"/>
      <c r="D70" s="34"/>
      <c r="E70" s="34"/>
      <c r="F70" s="245" t="s">
        <v>115</v>
      </c>
      <c r="G70" s="246"/>
      <c r="H70" s="246"/>
      <c r="I70" s="247"/>
      <c r="J70" s="77"/>
      <c r="K70" s="141"/>
      <c r="L70" s="150"/>
      <c r="M70" s="67"/>
    </row>
    <row r="71" spans="1:13" s="2" customFormat="1" ht="18.75">
      <c r="A71" s="35">
        <v>1</v>
      </c>
      <c r="B71" s="37"/>
      <c r="C71" s="35"/>
      <c r="D71" s="34"/>
      <c r="E71" s="34"/>
      <c r="F71" s="50"/>
      <c r="G71" s="185" t="s">
        <v>112</v>
      </c>
      <c r="H71" s="186"/>
      <c r="I71" s="187"/>
      <c r="J71" s="78"/>
      <c r="K71" s="130"/>
      <c r="L71" s="156"/>
      <c r="M71" s="67"/>
    </row>
    <row r="72" spans="1:13" s="2" customFormat="1" ht="18.75">
      <c r="A72" s="37"/>
      <c r="B72" s="37"/>
      <c r="C72" s="35">
        <v>1</v>
      </c>
      <c r="D72" s="34"/>
      <c r="E72" s="34"/>
      <c r="F72" s="50"/>
      <c r="G72" s="37"/>
      <c r="H72" s="185" t="s">
        <v>17</v>
      </c>
      <c r="I72" s="187"/>
      <c r="J72" s="78"/>
      <c r="K72" s="130">
        <v>17319375</v>
      </c>
      <c r="L72" s="168">
        <v>6952501</v>
      </c>
      <c r="M72" s="67"/>
    </row>
    <row r="73" spans="1:13" s="2" customFormat="1" ht="18.75">
      <c r="A73" s="38"/>
      <c r="B73" s="35"/>
      <c r="C73" s="38">
        <v>2</v>
      </c>
      <c r="D73" s="34"/>
      <c r="E73" s="34"/>
      <c r="F73" s="50"/>
      <c r="G73" s="37"/>
      <c r="H73" s="221" t="s">
        <v>124</v>
      </c>
      <c r="I73" s="223"/>
      <c r="J73" s="79"/>
      <c r="K73" s="142">
        <v>11690055</v>
      </c>
      <c r="L73" s="156">
        <v>0</v>
      </c>
      <c r="M73" s="147">
        <f>SUM(M71:M72)</f>
        <v>0</v>
      </c>
    </row>
    <row r="74" spans="1:13" s="2" customFormat="1" ht="14.25" customHeight="1">
      <c r="A74" s="38"/>
      <c r="B74" s="35"/>
      <c r="C74" s="38">
        <v>3</v>
      </c>
      <c r="D74" s="34"/>
      <c r="E74" s="34"/>
      <c r="F74" s="50"/>
      <c r="G74" s="37"/>
      <c r="H74" s="221" t="s">
        <v>128</v>
      </c>
      <c r="I74" s="223"/>
      <c r="J74" s="80"/>
      <c r="K74" s="142">
        <v>1250000</v>
      </c>
      <c r="L74" s="156">
        <v>0</v>
      </c>
      <c r="M74" s="147"/>
    </row>
    <row r="75" spans="1:13" s="2" customFormat="1" ht="18.75">
      <c r="A75" s="38"/>
      <c r="B75" s="35"/>
      <c r="C75" s="35">
        <v>4</v>
      </c>
      <c r="D75" s="34"/>
      <c r="E75" s="34"/>
      <c r="F75" s="50"/>
      <c r="G75" s="37"/>
      <c r="H75" s="170" t="s">
        <v>114</v>
      </c>
      <c r="I75" s="171"/>
      <c r="J75" s="80"/>
      <c r="K75" s="130">
        <v>14000000</v>
      </c>
      <c r="L75" s="163">
        <v>12152379</v>
      </c>
      <c r="M75" s="67"/>
    </row>
    <row r="76" spans="1:13" s="2" customFormat="1" ht="18.75">
      <c r="A76" s="38"/>
      <c r="B76" s="35"/>
      <c r="C76" s="35"/>
      <c r="D76" s="34"/>
      <c r="E76" s="34"/>
      <c r="F76" s="75"/>
      <c r="G76" s="125"/>
      <c r="H76" s="154" t="s">
        <v>145</v>
      </c>
      <c r="I76" s="64" t="s">
        <v>146</v>
      </c>
      <c r="J76" s="80"/>
      <c r="K76" s="130"/>
      <c r="L76" s="156"/>
      <c r="M76" s="67"/>
    </row>
    <row r="77" spans="1:13" s="2" customFormat="1" ht="18.75">
      <c r="A77" s="38"/>
      <c r="B77" s="35"/>
      <c r="C77" s="35"/>
      <c r="D77" s="34"/>
      <c r="E77" s="34"/>
      <c r="F77" s="75"/>
      <c r="G77" s="125"/>
      <c r="H77" s="154"/>
      <c r="I77" s="64" t="s">
        <v>147</v>
      </c>
      <c r="J77" s="80"/>
      <c r="K77" s="130"/>
      <c r="L77" s="156"/>
      <c r="M77" s="67"/>
    </row>
    <row r="78" spans="1:13" s="2" customFormat="1" ht="18.75">
      <c r="A78" s="38"/>
      <c r="B78" s="35"/>
      <c r="C78" s="35"/>
      <c r="D78" s="34"/>
      <c r="E78" s="34"/>
      <c r="F78" s="75"/>
      <c r="G78" s="125"/>
      <c r="H78" s="154"/>
      <c r="I78" s="64" t="s">
        <v>148</v>
      </c>
      <c r="J78" s="80"/>
      <c r="K78" s="130"/>
      <c r="L78" s="156"/>
      <c r="M78" s="67"/>
    </row>
    <row r="79" spans="1:13" s="2" customFormat="1" ht="18.75">
      <c r="A79" s="38"/>
      <c r="B79" s="35"/>
      <c r="C79" s="35"/>
      <c r="D79" s="34"/>
      <c r="E79" s="34"/>
      <c r="F79" s="75"/>
      <c r="G79" s="125"/>
      <c r="H79" s="171" t="s">
        <v>149</v>
      </c>
      <c r="I79" s="172"/>
      <c r="J79" s="80"/>
      <c r="K79" s="130"/>
      <c r="L79" s="160"/>
      <c r="M79" s="67"/>
    </row>
    <row r="80" spans="1:13" s="2" customFormat="1" ht="18.75">
      <c r="A80" s="38"/>
      <c r="B80" s="35"/>
      <c r="C80" s="35">
        <v>5</v>
      </c>
      <c r="D80" s="34"/>
      <c r="E80" s="34"/>
      <c r="F80" s="75"/>
      <c r="G80" s="125"/>
      <c r="H80" s="126" t="s">
        <v>131</v>
      </c>
      <c r="I80" s="127"/>
      <c r="J80" s="80"/>
      <c r="K80" s="130">
        <v>12708000</v>
      </c>
      <c r="L80" s="156">
        <v>0</v>
      </c>
      <c r="M80" s="67"/>
    </row>
    <row r="81" spans="1:13" s="2" customFormat="1" ht="20.25">
      <c r="A81" s="38"/>
      <c r="B81" s="35"/>
      <c r="C81" s="35"/>
      <c r="D81" s="34"/>
      <c r="E81" s="34"/>
      <c r="F81" s="248" t="s">
        <v>71</v>
      </c>
      <c r="G81" s="249"/>
      <c r="H81" s="249"/>
      <c r="I81" s="250"/>
      <c r="J81" s="81"/>
      <c r="K81" s="135">
        <f>SUM(K71:K80)</f>
        <v>56967430</v>
      </c>
      <c r="L81" s="164">
        <f>SUM(L72:L80)</f>
        <v>19104880</v>
      </c>
      <c r="M81" s="67"/>
    </row>
    <row r="82" spans="1:13" s="2" customFormat="1" ht="18.75">
      <c r="A82" s="38"/>
      <c r="B82" s="35"/>
      <c r="C82" s="35"/>
      <c r="D82" s="34"/>
      <c r="E82" s="34"/>
      <c r="F82" s="242"/>
      <c r="G82" s="243"/>
      <c r="H82" s="243"/>
      <c r="I82" s="244"/>
      <c r="J82" s="61"/>
      <c r="K82" s="130"/>
      <c r="L82" s="156"/>
      <c r="M82" s="67"/>
    </row>
    <row r="83" spans="1:13" s="2" customFormat="1" ht="18.75">
      <c r="A83" s="38"/>
      <c r="B83" s="35"/>
      <c r="C83" s="35"/>
      <c r="D83" s="35"/>
      <c r="E83" s="34"/>
      <c r="F83" s="82"/>
      <c r="G83" s="82"/>
      <c r="H83" s="58"/>
      <c r="I83" s="44"/>
      <c r="J83" s="44"/>
      <c r="K83" s="130"/>
      <c r="L83" s="156"/>
      <c r="M83" s="67"/>
    </row>
    <row r="84" spans="1:13" s="2" customFormat="1" ht="18.75">
      <c r="A84" s="38"/>
      <c r="B84" s="35"/>
      <c r="C84" s="35"/>
      <c r="D84" s="34"/>
      <c r="E84" s="34"/>
      <c r="F84" s="50"/>
      <c r="G84" s="50"/>
      <c r="H84" s="83"/>
      <c r="I84" s="84"/>
      <c r="J84" s="84"/>
      <c r="K84" s="134"/>
      <c r="L84" s="149"/>
      <c r="M84" s="145"/>
    </row>
    <row r="85" spans="1:13" s="2" customFormat="1" ht="18.75">
      <c r="A85" s="38"/>
      <c r="B85" s="35"/>
      <c r="C85" s="35"/>
      <c r="D85" s="73"/>
      <c r="E85" s="73"/>
      <c r="F85" s="236" t="s">
        <v>7</v>
      </c>
      <c r="G85" s="237"/>
      <c r="H85" s="237"/>
      <c r="I85" s="238"/>
      <c r="J85" s="85"/>
      <c r="K85" s="143">
        <f>SUM(K81,K69,K38,K24,K12,)</f>
        <v>99947642</v>
      </c>
      <c r="L85" s="143">
        <f>SUM(L81,L69,L38,L24,L12,)</f>
        <v>90465494</v>
      </c>
      <c r="M85" s="165">
        <f>SUM(M51,M63,M73,)</f>
        <v>0</v>
      </c>
    </row>
    <row r="86" spans="1:13" s="2" customFormat="1" ht="18.75">
      <c r="A86" s="41"/>
      <c r="B86" s="86"/>
      <c r="C86" s="86"/>
      <c r="D86" s="41"/>
      <c r="E86" s="41"/>
      <c r="F86" s="41"/>
      <c r="G86" s="41"/>
      <c r="H86" s="41"/>
      <c r="I86" s="41"/>
      <c r="J86" s="41"/>
      <c r="K86" s="87"/>
      <c r="L86" s="113"/>
      <c r="M86" s="41"/>
    </row>
  </sheetData>
  <sheetProtection/>
  <mergeCells count="76">
    <mergeCell ref="F67:I67"/>
    <mergeCell ref="G68:I68"/>
    <mergeCell ref="H65:I65"/>
    <mergeCell ref="G47:I47"/>
    <mergeCell ref="G52:I52"/>
    <mergeCell ref="G53:I53"/>
    <mergeCell ref="G36:I36"/>
    <mergeCell ref="F14:I14"/>
    <mergeCell ref="H15:I15"/>
    <mergeCell ref="F23:I23"/>
    <mergeCell ref="F81:I81"/>
    <mergeCell ref="H73:I73"/>
    <mergeCell ref="H72:I72"/>
    <mergeCell ref="H74:I74"/>
    <mergeCell ref="H79:I79"/>
    <mergeCell ref="H75:I75"/>
    <mergeCell ref="F85:I85"/>
    <mergeCell ref="G56:I56"/>
    <mergeCell ref="F57:I57"/>
    <mergeCell ref="G58:I58"/>
    <mergeCell ref="G59:I59"/>
    <mergeCell ref="F82:I82"/>
    <mergeCell ref="F70:I70"/>
    <mergeCell ref="G71:I71"/>
    <mergeCell ref="F69:I69"/>
    <mergeCell ref="G61:I61"/>
    <mergeCell ref="G63:I63"/>
    <mergeCell ref="H64:I64"/>
    <mergeCell ref="G60:I60"/>
    <mergeCell ref="G41:I41"/>
    <mergeCell ref="G42:I42"/>
    <mergeCell ref="G43:I43"/>
    <mergeCell ref="G44:I44"/>
    <mergeCell ref="G55:I55"/>
    <mergeCell ref="F51:I51"/>
    <mergeCell ref="G48:I48"/>
    <mergeCell ref="H66:I66"/>
    <mergeCell ref="A3:A4"/>
    <mergeCell ref="D3:D4"/>
    <mergeCell ref="F3:I3"/>
    <mergeCell ref="E3:E4"/>
    <mergeCell ref="B3:B4"/>
    <mergeCell ref="G29:I29"/>
    <mergeCell ref="G49:I49"/>
    <mergeCell ref="G50:I50"/>
    <mergeCell ref="G46:I46"/>
    <mergeCell ref="A2:M2"/>
    <mergeCell ref="G54:I54"/>
    <mergeCell ref="C3:C4"/>
    <mergeCell ref="K3:K4"/>
    <mergeCell ref="F5:I5"/>
    <mergeCell ref="F6:I6"/>
    <mergeCell ref="G33:I33"/>
    <mergeCell ref="G34:I34"/>
    <mergeCell ref="G35:I35"/>
    <mergeCell ref="F38:I38"/>
    <mergeCell ref="M3:M4"/>
    <mergeCell ref="F40:I40"/>
    <mergeCell ref="L3:L4"/>
    <mergeCell ref="J3:J4"/>
    <mergeCell ref="F10:I10"/>
    <mergeCell ref="G30:I30"/>
    <mergeCell ref="G31:I31"/>
    <mergeCell ref="F8:I8"/>
    <mergeCell ref="F12:I12"/>
    <mergeCell ref="F39:I39"/>
    <mergeCell ref="G62:I62"/>
    <mergeCell ref="F24:I24"/>
    <mergeCell ref="F25:I25"/>
    <mergeCell ref="F13:I13"/>
    <mergeCell ref="G45:I45"/>
    <mergeCell ref="G26:I26"/>
    <mergeCell ref="G27:I27"/>
    <mergeCell ref="G28:I28"/>
    <mergeCell ref="G37:I37"/>
    <mergeCell ref="G32:I3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46" r:id="rId2"/>
  <headerFooter alignWithMargins="0">
    <oddHeader>&amp;C&amp;"H_Garamond ITC BkCn BT,Normál"&amp;11 &amp;"Times New Roman CE,Normál"&amp;10 1. melléklet - &amp;P. oldal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140"/>
  <sheetViews>
    <sheetView showGridLines="0" tabSelected="1" view="pageBreakPreview" zoomScale="60" zoomScalePageLayoutView="0" workbookViewId="0" topLeftCell="A37">
      <selection activeCell="K5" sqref="K5:K8"/>
    </sheetView>
  </sheetViews>
  <sheetFormatPr defaultColWidth="9.140625" defaultRowHeight="12.75"/>
  <cols>
    <col min="1" max="1" width="4.7109375" style="8" customWidth="1"/>
    <col min="2" max="2" width="5.8515625" style="8" customWidth="1"/>
    <col min="3" max="3" width="7.8515625" style="8" customWidth="1"/>
    <col min="4" max="5" width="7.57421875" style="8" customWidth="1"/>
    <col min="6" max="6" width="4.00390625" style="8" customWidth="1"/>
    <col min="7" max="7" width="5.140625" style="8" customWidth="1"/>
    <col min="8" max="8" width="6.57421875" style="8" customWidth="1"/>
    <col min="9" max="9" width="52.57421875" style="8" customWidth="1"/>
    <col min="10" max="10" width="18.421875" style="8" customWidth="1"/>
    <col min="11" max="11" width="22.421875" style="115" customWidth="1"/>
    <col min="12" max="12" width="12.140625" style="8" customWidth="1"/>
    <col min="13" max="16384" width="9.140625" style="8" customWidth="1"/>
  </cols>
  <sheetData>
    <row r="1" spans="10:12" ht="12.75">
      <c r="J1" s="259"/>
      <c r="K1" s="259"/>
      <c r="L1" s="259"/>
    </row>
    <row r="2" spans="1:9" ht="13.5">
      <c r="A2" s="10"/>
      <c r="B2" s="10"/>
      <c r="C2" s="10"/>
      <c r="D2" s="10"/>
      <c r="E2" s="6"/>
      <c r="F2" s="7"/>
      <c r="G2" s="6"/>
      <c r="H2" s="6"/>
      <c r="I2" s="6"/>
    </row>
    <row r="3" spans="1:12" ht="25.5">
      <c r="A3" s="267" t="s">
        <v>132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</row>
    <row r="4" spans="1:9" ht="12.75">
      <c r="A4" s="11"/>
      <c r="B4" s="11"/>
      <c r="C4" s="12"/>
      <c r="D4" s="13"/>
      <c r="E4" s="13"/>
      <c r="I4" s="14"/>
    </row>
    <row r="5" spans="1:12" ht="24.75" customHeight="1">
      <c r="A5" s="268" t="s">
        <v>2</v>
      </c>
      <c r="B5" s="268" t="s">
        <v>9</v>
      </c>
      <c r="C5" s="268" t="s">
        <v>4</v>
      </c>
      <c r="D5" s="268" t="s">
        <v>5</v>
      </c>
      <c r="E5" s="268" t="s">
        <v>19</v>
      </c>
      <c r="F5" s="269" t="s">
        <v>16</v>
      </c>
      <c r="G5" s="269"/>
      <c r="H5" s="269"/>
      <c r="I5" s="269"/>
      <c r="J5" s="271">
        <v>2018</v>
      </c>
      <c r="K5" s="271">
        <v>2019</v>
      </c>
      <c r="L5" s="270" t="s">
        <v>139</v>
      </c>
    </row>
    <row r="6" spans="1:12" ht="44.25" customHeight="1">
      <c r="A6" s="268"/>
      <c r="B6" s="268"/>
      <c r="C6" s="268"/>
      <c r="D6" s="268"/>
      <c r="E6" s="268"/>
      <c r="F6" s="16" t="s">
        <v>10</v>
      </c>
      <c r="G6" s="16" t="s">
        <v>11</v>
      </c>
      <c r="H6" s="17" t="s">
        <v>12</v>
      </c>
      <c r="I6" s="18" t="s">
        <v>13</v>
      </c>
      <c r="J6" s="272"/>
      <c r="K6" s="272"/>
      <c r="L6" s="270"/>
    </row>
    <row r="7" spans="1:12" ht="15.75">
      <c r="A7" s="88"/>
      <c r="B7" s="88"/>
      <c r="C7" s="88"/>
      <c r="D7" s="88"/>
      <c r="E7" s="88"/>
      <c r="F7" s="277" t="s">
        <v>24</v>
      </c>
      <c r="G7" s="278"/>
      <c r="H7" s="278"/>
      <c r="I7" s="279"/>
      <c r="J7" s="116"/>
      <c r="K7" s="116"/>
      <c r="L7" s="88"/>
    </row>
    <row r="8" spans="1:12" ht="15.75">
      <c r="A8" s="22">
        <v>1</v>
      </c>
      <c r="B8" s="22"/>
      <c r="C8" s="88"/>
      <c r="D8" s="88"/>
      <c r="E8" s="88"/>
      <c r="F8" s="280" t="s">
        <v>27</v>
      </c>
      <c r="G8" s="281"/>
      <c r="H8" s="281"/>
      <c r="I8" s="282"/>
      <c r="J8" s="116"/>
      <c r="K8" s="116"/>
      <c r="L8" s="88"/>
    </row>
    <row r="9" spans="1:12" ht="15.75">
      <c r="A9" s="22"/>
      <c r="B9" s="22">
        <v>1</v>
      </c>
      <c r="C9" s="88"/>
      <c r="D9" s="88"/>
      <c r="E9" s="88" t="s">
        <v>83</v>
      </c>
      <c r="F9" s="88"/>
      <c r="G9" s="283" t="s">
        <v>72</v>
      </c>
      <c r="H9" s="284"/>
      <c r="I9" s="285"/>
      <c r="J9" s="30">
        <f>SUM(J10:J14)</f>
        <v>15486411</v>
      </c>
      <c r="K9" s="30">
        <f>SUM(K10:K14)</f>
        <v>15966856</v>
      </c>
      <c r="L9" s="88"/>
    </row>
    <row r="10" spans="1:12" ht="15.75">
      <c r="A10" s="88"/>
      <c r="B10" s="88"/>
      <c r="C10" s="88"/>
      <c r="D10" s="22">
        <v>1</v>
      </c>
      <c r="E10" s="88"/>
      <c r="F10" s="88"/>
      <c r="G10" s="88"/>
      <c r="H10" s="88"/>
      <c r="I10" s="89" t="s">
        <v>18</v>
      </c>
      <c r="J10" s="122">
        <v>12959340</v>
      </c>
      <c r="K10" s="122">
        <v>13474140</v>
      </c>
      <c r="L10" s="22" t="s">
        <v>137</v>
      </c>
    </row>
    <row r="11" spans="1:12" ht="15.75">
      <c r="A11" s="22"/>
      <c r="B11" s="22"/>
      <c r="C11" s="88"/>
      <c r="D11" s="22">
        <v>2</v>
      </c>
      <c r="E11" s="88"/>
      <c r="F11" s="90"/>
      <c r="G11" s="90"/>
      <c r="H11" s="91"/>
      <c r="I11" s="89" t="s">
        <v>73</v>
      </c>
      <c r="J11" s="120">
        <v>2527071</v>
      </c>
      <c r="K11" s="120">
        <v>2492716</v>
      </c>
      <c r="L11" s="92"/>
    </row>
    <row r="12" spans="1:12" ht="15.75">
      <c r="A12" s="22"/>
      <c r="B12" s="22"/>
      <c r="C12" s="88"/>
      <c r="D12" s="22">
        <v>3</v>
      </c>
      <c r="E12" s="88"/>
      <c r="F12" s="90"/>
      <c r="G12" s="90"/>
      <c r="H12" s="91"/>
      <c r="I12" s="89" t="s">
        <v>74</v>
      </c>
      <c r="J12" s="120"/>
      <c r="K12" s="120"/>
      <c r="L12" s="92"/>
    </row>
    <row r="13" spans="1:12" ht="31.5">
      <c r="A13" s="22"/>
      <c r="B13" s="22"/>
      <c r="C13" s="88"/>
      <c r="D13" s="22">
        <v>4</v>
      </c>
      <c r="E13" s="88"/>
      <c r="F13" s="90"/>
      <c r="G13" s="90"/>
      <c r="H13" s="91"/>
      <c r="I13" s="89" t="s">
        <v>75</v>
      </c>
      <c r="J13" s="120"/>
      <c r="K13" s="120"/>
      <c r="L13" s="92"/>
    </row>
    <row r="14" spans="1:12" ht="15.75">
      <c r="A14" s="22"/>
      <c r="B14" s="22"/>
      <c r="C14" s="88"/>
      <c r="D14" s="22">
        <v>5</v>
      </c>
      <c r="E14" s="88"/>
      <c r="F14" s="90"/>
      <c r="G14" s="90"/>
      <c r="H14" s="91"/>
      <c r="I14" s="89" t="s">
        <v>76</v>
      </c>
      <c r="J14" s="120"/>
      <c r="K14" s="120"/>
      <c r="L14" s="92"/>
    </row>
    <row r="15" spans="1:12" ht="15.75">
      <c r="A15" s="22"/>
      <c r="B15" s="22">
        <v>2</v>
      </c>
      <c r="C15" s="88"/>
      <c r="D15" s="22"/>
      <c r="E15" s="88" t="s">
        <v>83</v>
      </c>
      <c r="F15" s="21"/>
      <c r="G15" s="273" t="s">
        <v>78</v>
      </c>
      <c r="H15" s="273"/>
      <c r="I15" s="273"/>
      <c r="J15" s="32">
        <f>SUM(J16:J20)</f>
        <v>1200000</v>
      </c>
      <c r="K15" s="32">
        <f>SUM(K16:K20)</f>
        <v>1200000</v>
      </c>
      <c r="L15" s="92"/>
    </row>
    <row r="16" spans="1:12" ht="15.75">
      <c r="A16" s="22"/>
      <c r="B16" s="22"/>
      <c r="C16" s="88"/>
      <c r="D16" s="22">
        <v>1</v>
      </c>
      <c r="E16" s="88"/>
      <c r="F16" s="90"/>
      <c r="G16" s="90"/>
      <c r="H16" s="91"/>
      <c r="I16" s="89" t="s">
        <v>18</v>
      </c>
      <c r="J16" s="120"/>
      <c r="K16" s="120"/>
      <c r="L16" s="92"/>
    </row>
    <row r="17" spans="1:12" ht="15.75">
      <c r="A17" s="22"/>
      <c r="B17" s="22"/>
      <c r="C17" s="88"/>
      <c r="D17" s="22">
        <v>2</v>
      </c>
      <c r="E17" s="88"/>
      <c r="F17" s="90"/>
      <c r="G17" s="90"/>
      <c r="H17" s="91"/>
      <c r="I17" s="89" t="s">
        <v>73</v>
      </c>
      <c r="J17" s="120"/>
      <c r="K17" s="120"/>
      <c r="L17" s="92"/>
    </row>
    <row r="18" spans="1:12" ht="15.75">
      <c r="A18" s="22"/>
      <c r="B18" s="22"/>
      <c r="C18" s="88"/>
      <c r="D18" s="22">
        <v>3</v>
      </c>
      <c r="E18" s="88"/>
      <c r="F18" s="90"/>
      <c r="G18" s="90"/>
      <c r="H18" s="91"/>
      <c r="I18" s="89" t="s">
        <v>74</v>
      </c>
      <c r="J18" s="120">
        <v>1200000</v>
      </c>
      <c r="K18" s="120">
        <v>1200000</v>
      </c>
      <c r="L18" s="92"/>
    </row>
    <row r="19" spans="1:12" ht="31.5">
      <c r="A19" s="22"/>
      <c r="B19" s="22"/>
      <c r="C19" s="88"/>
      <c r="D19" s="22">
        <v>4</v>
      </c>
      <c r="E19" s="88"/>
      <c r="F19" s="90"/>
      <c r="G19" s="90"/>
      <c r="H19" s="91"/>
      <c r="I19" s="89" t="s">
        <v>75</v>
      </c>
      <c r="J19" s="120"/>
      <c r="K19" s="120"/>
      <c r="L19" s="92"/>
    </row>
    <row r="20" spans="1:12" ht="15.75">
      <c r="A20" s="22"/>
      <c r="B20" s="22"/>
      <c r="C20" s="88"/>
      <c r="D20" s="22">
        <v>5</v>
      </c>
      <c r="E20" s="88"/>
      <c r="F20" s="90"/>
      <c r="G20" s="90"/>
      <c r="H20" s="91"/>
      <c r="I20" s="89" t="s">
        <v>76</v>
      </c>
      <c r="J20" s="120"/>
      <c r="K20" s="120"/>
      <c r="L20" s="92"/>
    </row>
    <row r="21" spans="1:12" ht="15.75">
      <c r="A21" s="22"/>
      <c r="B21" s="22">
        <v>3</v>
      </c>
      <c r="C21" s="88"/>
      <c r="D21" s="22"/>
      <c r="E21" s="88" t="s">
        <v>83</v>
      </c>
      <c r="F21" s="21"/>
      <c r="G21" s="273" t="s">
        <v>79</v>
      </c>
      <c r="H21" s="273"/>
      <c r="I21" s="273"/>
      <c r="J21" s="32">
        <f>SUM(J22:J26)</f>
        <v>1500000</v>
      </c>
      <c r="K21" s="32">
        <f>SUM(K22:K26)</f>
        <v>2500000</v>
      </c>
      <c r="L21" s="92"/>
    </row>
    <row r="22" spans="1:12" ht="15.75">
      <c r="A22" s="22"/>
      <c r="B22" s="22"/>
      <c r="C22" s="88"/>
      <c r="D22" s="22">
        <v>1</v>
      </c>
      <c r="E22" s="88"/>
      <c r="F22" s="90"/>
      <c r="G22" s="90"/>
      <c r="H22" s="91"/>
      <c r="I22" s="89" t="s">
        <v>18</v>
      </c>
      <c r="J22" s="120"/>
      <c r="K22" s="120"/>
      <c r="L22" s="92"/>
    </row>
    <row r="23" spans="1:12" ht="15.75">
      <c r="A23" s="22"/>
      <c r="B23" s="22"/>
      <c r="C23" s="88"/>
      <c r="D23" s="22">
        <v>2</v>
      </c>
      <c r="E23" s="88"/>
      <c r="F23" s="90"/>
      <c r="G23" s="90"/>
      <c r="H23" s="91"/>
      <c r="I23" s="89" t="s">
        <v>73</v>
      </c>
      <c r="J23" s="120"/>
      <c r="K23" s="120"/>
      <c r="L23" s="92"/>
    </row>
    <row r="24" spans="1:12" ht="15.75">
      <c r="A24" s="22"/>
      <c r="B24" s="22"/>
      <c r="C24" s="88"/>
      <c r="D24" s="22">
        <v>3</v>
      </c>
      <c r="E24" s="88"/>
      <c r="F24" s="90"/>
      <c r="G24" s="90"/>
      <c r="H24" s="91"/>
      <c r="I24" s="89" t="s">
        <v>74</v>
      </c>
      <c r="J24" s="120">
        <v>1500000</v>
      </c>
      <c r="K24" s="120">
        <v>2500000</v>
      </c>
      <c r="L24" s="92"/>
    </row>
    <row r="25" spans="1:12" ht="31.5">
      <c r="A25" s="22"/>
      <c r="B25" s="22"/>
      <c r="C25" s="88"/>
      <c r="D25" s="22">
        <v>4</v>
      </c>
      <c r="E25" s="88"/>
      <c r="F25" s="90"/>
      <c r="G25" s="90"/>
      <c r="H25" s="91"/>
      <c r="I25" s="89" t="s">
        <v>75</v>
      </c>
      <c r="J25" s="120"/>
      <c r="K25" s="120"/>
      <c r="L25" s="92"/>
    </row>
    <row r="26" spans="1:12" ht="15.75">
      <c r="A26" s="22"/>
      <c r="B26" s="22"/>
      <c r="C26" s="88"/>
      <c r="D26" s="22">
        <v>5</v>
      </c>
      <c r="E26" s="88"/>
      <c r="F26" s="90"/>
      <c r="G26" s="90"/>
      <c r="H26" s="91"/>
      <c r="I26" s="89" t="s">
        <v>76</v>
      </c>
      <c r="J26" s="120"/>
      <c r="K26" s="120"/>
      <c r="L26" s="92"/>
    </row>
    <row r="27" spans="1:12" ht="15.75">
      <c r="A27" s="22"/>
      <c r="B27" s="22"/>
      <c r="C27" s="88"/>
      <c r="D27" s="22"/>
      <c r="E27" s="88"/>
      <c r="F27" s="286" t="s">
        <v>107</v>
      </c>
      <c r="G27" s="287"/>
      <c r="H27" s="287"/>
      <c r="I27" s="288"/>
      <c r="J27" s="30">
        <f>SUM(J21,J15,J9)</f>
        <v>18186411</v>
      </c>
      <c r="K27" s="30">
        <f>SUM(K21,K15,K9)</f>
        <v>19666856</v>
      </c>
      <c r="L27" s="92"/>
    </row>
    <row r="28" spans="1:12" ht="15.75">
      <c r="A28" s="22"/>
      <c r="B28" s="22"/>
      <c r="C28" s="88"/>
      <c r="D28" s="88"/>
      <c r="E28" s="88"/>
      <c r="F28" s="264" t="s">
        <v>28</v>
      </c>
      <c r="G28" s="265"/>
      <c r="H28" s="265"/>
      <c r="I28" s="266"/>
      <c r="J28" s="32">
        <f>SUM(J27,)</f>
        <v>18186411</v>
      </c>
      <c r="K28" s="32">
        <f>SUM(K27,)</f>
        <v>19666856</v>
      </c>
      <c r="L28" s="92"/>
    </row>
    <row r="29" spans="1:12" ht="15.75">
      <c r="A29" s="22"/>
      <c r="B29" s="22"/>
      <c r="C29" s="88"/>
      <c r="D29" s="88"/>
      <c r="E29" s="88"/>
      <c r="F29" s="274" t="s">
        <v>80</v>
      </c>
      <c r="G29" s="275"/>
      <c r="H29" s="275"/>
      <c r="I29" s="276"/>
      <c r="J29" s="120"/>
      <c r="K29" s="120"/>
      <c r="L29" s="92"/>
    </row>
    <row r="30" spans="1:12" ht="15.75">
      <c r="A30" s="22">
        <v>1</v>
      </c>
      <c r="B30" s="22"/>
      <c r="C30" s="88"/>
      <c r="D30" s="88"/>
      <c r="E30" s="88" t="s">
        <v>21</v>
      </c>
      <c r="F30" s="292" t="s">
        <v>77</v>
      </c>
      <c r="G30" s="293"/>
      <c r="H30" s="293"/>
      <c r="I30" s="294"/>
      <c r="J30" s="32">
        <f>SUM(J31:J37)</f>
        <v>17445357</v>
      </c>
      <c r="K30" s="32">
        <f>SUM(K31:K37)</f>
        <v>20586721</v>
      </c>
      <c r="L30" s="92"/>
    </row>
    <row r="31" spans="1:12" ht="22.5">
      <c r="A31" s="22"/>
      <c r="B31" s="22"/>
      <c r="C31" s="88"/>
      <c r="D31" s="88">
        <v>1</v>
      </c>
      <c r="E31" s="88"/>
      <c r="F31" s="20"/>
      <c r="G31" s="93"/>
      <c r="H31" s="93"/>
      <c r="I31" s="89" t="s">
        <v>117</v>
      </c>
      <c r="J31" s="120">
        <v>2701706</v>
      </c>
      <c r="K31" s="120">
        <v>2701706</v>
      </c>
      <c r="L31" s="119" t="s">
        <v>119</v>
      </c>
    </row>
    <row r="32" spans="1:12" ht="22.5">
      <c r="A32" s="22"/>
      <c r="B32" s="22"/>
      <c r="C32" s="88"/>
      <c r="D32" s="88">
        <v>2</v>
      </c>
      <c r="E32" s="88"/>
      <c r="F32" s="20"/>
      <c r="G32" s="93"/>
      <c r="H32" s="93"/>
      <c r="I32" s="89" t="s">
        <v>84</v>
      </c>
      <c r="J32" s="120">
        <v>1734000</v>
      </c>
      <c r="K32" s="120">
        <v>1734000</v>
      </c>
      <c r="L32" s="119" t="s">
        <v>130</v>
      </c>
    </row>
    <row r="33" spans="1:12" ht="15.75">
      <c r="A33" s="22"/>
      <c r="B33" s="22"/>
      <c r="C33" s="88"/>
      <c r="D33" s="88">
        <v>3</v>
      </c>
      <c r="E33" s="88"/>
      <c r="F33" s="20"/>
      <c r="G33" s="93"/>
      <c r="H33" s="93"/>
      <c r="I33" s="89" t="s">
        <v>73</v>
      </c>
      <c r="J33" s="120">
        <v>526832</v>
      </c>
      <c r="K33" s="120">
        <v>498000</v>
      </c>
      <c r="L33" s="92"/>
    </row>
    <row r="34" spans="1:12" ht="15.75">
      <c r="A34" s="22"/>
      <c r="B34" s="22"/>
      <c r="C34" s="88"/>
      <c r="D34" s="88">
        <v>4</v>
      </c>
      <c r="E34" s="88"/>
      <c r="F34" s="20"/>
      <c r="G34" s="93"/>
      <c r="H34" s="93"/>
      <c r="I34" s="89" t="s">
        <v>74</v>
      </c>
      <c r="J34" s="120">
        <v>4000000</v>
      </c>
      <c r="K34" s="120">
        <v>3000000</v>
      </c>
      <c r="L34" s="92"/>
    </row>
    <row r="35" spans="1:12" ht="15.75">
      <c r="A35" s="22"/>
      <c r="B35" s="22"/>
      <c r="C35" s="88"/>
      <c r="D35" s="88">
        <v>5</v>
      </c>
      <c r="E35" s="88"/>
      <c r="F35" s="20"/>
      <c r="G35" s="93"/>
      <c r="H35" s="93"/>
      <c r="I35" s="89" t="s">
        <v>141</v>
      </c>
      <c r="J35" s="120">
        <v>898000</v>
      </c>
      <c r="K35" s="120">
        <v>300000</v>
      </c>
      <c r="L35" s="92"/>
    </row>
    <row r="36" spans="1:12" ht="15.75">
      <c r="A36" s="22"/>
      <c r="B36" s="22"/>
      <c r="C36" s="88"/>
      <c r="D36" s="88"/>
      <c r="E36" s="88"/>
      <c r="F36" s="20"/>
      <c r="G36" s="93"/>
      <c r="H36" s="93"/>
      <c r="I36" s="89" t="s">
        <v>153</v>
      </c>
      <c r="J36" s="120"/>
      <c r="K36" s="120">
        <v>1069254</v>
      </c>
      <c r="L36" s="92"/>
    </row>
    <row r="37" spans="1:12" ht="15.75">
      <c r="A37" s="22"/>
      <c r="B37" s="22"/>
      <c r="C37" s="88"/>
      <c r="D37" s="88">
        <v>6</v>
      </c>
      <c r="E37" s="88"/>
      <c r="F37" s="20"/>
      <c r="G37" s="93"/>
      <c r="H37" s="93"/>
      <c r="I37" s="89" t="s">
        <v>142</v>
      </c>
      <c r="J37" s="120">
        <v>7584819</v>
      </c>
      <c r="K37" s="157">
        <v>11283761</v>
      </c>
      <c r="L37" s="92"/>
    </row>
    <row r="38" spans="1:12" ht="15.75">
      <c r="A38" s="22">
        <v>2</v>
      </c>
      <c r="B38" s="22"/>
      <c r="C38" s="88"/>
      <c r="D38" s="88"/>
      <c r="E38" s="88" t="s">
        <v>21</v>
      </c>
      <c r="F38" s="292" t="s">
        <v>85</v>
      </c>
      <c r="G38" s="293"/>
      <c r="H38" s="293"/>
      <c r="I38" s="294"/>
      <c r="J38" s="32">
        <f>SUM(J39:J43)</f>
        <v>0</v>
      </c>
      <c r="K38" s="32">
        <f>SUM(K39:K43)</f>
        <v>0</v>
      </c>
      <c r="L38" s="92"/>
    </row>
    <row r="39" spans="1:12" ht="15.75">
      <c r="A39" s="22"/>
      <c r="B39" s="22"/>
      <c r="C39" s="88"/>
      <c r="D39" s="88">
        <v>1</v>
      </c>
      <c r="E39" s="88"/>
      <c r="F39" s="20"/>
      <c r="G39" s="93"/>
      <c r="H39" s="93"/>
      <c r="I39" s="89" t="s">
        <v>18</v>
      </c>
      <c r="J39" s="120"/>
      <c r="K39" s="120"/>
      <c r="L39" s="92"/>
    </row>
    <row r="40" spans="1:12" ht="15.75">
      <c r="A40" s="22"/>
      <c r="B40" s="22"/>
      <c r="C40" s="88"/>
      <c r="D40" s="88">
        <v>2</v>
      </c>
      <c r="E40" s="88"/>
      <c r="F40" s="20"/>
      <c r="G40" s="93"/>
      <c r="H40" s="93"/>
      <c r="I40" s="89" t="s">
        <v>73</v>
      </c>
      <c r="J40" s="120"/>
      <c r="K40" s="120"/>
      <c r="L40" s="92"/>
    </row>
    <row r="41" spans="1:12" ht="15.75">
      <c r="A41" s="22"/>
      <c r="B41" s="22"/>
      <c r="C41" s="88"/>
      <c r="D41" s="88">
        <v>3</v>
      </c>
      <c r="E41" s="88"/>
      <c r="F41" s="20"/>
      <c r="G41" s="93"/>
      <c r="H41" s="93"/>
      <c r="I41" s="89" t="s">
        <v>74</v>
      </c>
      <c r="J41" s="120"/>
      <c r="K41" s="120"/>
      <c r="L41" s="92"/>
    </row>
    <row r="42" spans="1:12" ht="31.5">
      <c r="A42" s="22"/>
      <c r="B42" s="22"/>
      <c r="C42" s="88"/>
      <c r="D42" s="88">
        <v>4</v>
      </c>
      <c r="E42" s="88"/>
      <c r="F42" s="20"/>
      <c r="G42" s="93"/>
      <c r="H42" s="93"/>
      <c r="I42" s="89" t="s">
        <v>75</v>
      </c>
      <c r="J42" s="31"/>
      <c r="K42" s="31"/>
      <c r="L42" s="92"/>
    </row>
    <row r="43" spans="1:12" ht="15.75">
      <c r="A43" s="22"/>
      <c r="B43" s="22"/>
      <c r="C43" s="88"/>
      <c r="D43" s="88">
        <v>5</v>
      </c>
      <c r="E43" s="88"/>
      <c r="F43" s="20"/>
      <c r="G43" s="93"/>
      <c r="H43" s="93"/>
      <c r="I43" s="89" t="s">
        <v>76</v>
      </c>
      <c r="J43" s="120"/>
      <c r="K43" s="120"/>
      <c r="L43" s="92"/>
    </row>
    <row r="44" spans="1:12" ht="15.75">
      <c r="A44" s="22">
        <v>3</v>
      </c>
      <c r="B44" s="22"/>
      <c r="C44" s="88"/>
      <c r="D44" s="88"/>
      <c r="E44" s="88" t="s">
        <v>20</v>
      </c>
      <c r="F44" s="292" t="s">
        <v>86</v>
      </c>
      <c r="G44" s="293"/>
      <c r="H44" s="293"/>
      <c r="I44" s="294"/>
      <c r="J44" s="123">
        <f>SUM(J45:J49)</f>
        <v>1700000</v>
      </c>
      <c r="K44" s="123">
        <f>SUM(K45:K49)</f>
        <v>0</v>
      </c>
      <c r="L44" s="92"/>
    </row>
    <row r="45" spans="1:12" ht="15.75">
      <c r="A45" s="22"/>
      <c r="B45" s="22"/>
      <c r="C45" s="88"/>
      <c r="D45" s="88">
        <v>1</v>
      </c>
      <c r="E45" s="88"/>
      <c r="F45" s="90"/>
      <c r="G45" s="90"/>
      <c r="H45" s="91"/>
      <c r="I45" s="89" t="s">
        <v>18</v>
      </c>
      <c r="J45" s="120"/>
      <c r="K45" s="120"/>
      <c r="L45" s="92"/>
    </row>
    <row r="46" spans="1:12" ht="15.75">
      <c r="A46" s="22"/>
      <c r="B46" s="22"/>
      <c r="C46" s="88"/>
      <c r="D46" s="88">
        <v>2</v>
      </c>
      <c r="E46" s="88"/>
      <c r="F46" s="90"/>
      <c r="G46" s="90"/>
      <c r="H46" s="91"/>
      <c r="I46" s="89" t="s">
        <v>73</v>
      </c>
      <c r="J46" s="120"/>
      <c r="K46" s="120"/>
      <c r="L46" s="92"/>
    </row>
    <row r="47" spans="1:12" ht="15.75">
      <c r="A47" s="22"/>
      <c r="B47" s="22"/>
      <c r="C47" s="88"/>
      <c r="D47" s="88">
        <v>3</v>
      </c>
      <c r="E47" s="88"/>
      <c r="F47" s="90"/>
      <c r="G47" s="90"/>
      <c r="H47" s="91"/>
      <c r="I47" s="89" t="s">
        <v>74</v>
      </c>
      <c r="J47" s="120"/>
      <c r="K47" s="120"/>
      <c r="L47" s="92"/>
    </row>
    <row r="48" spans="1:12" ht="31.5">
      <c r="A48" s="22"/>
      <c r="B48" s="22"/>
      <c r="C48" s="88"/>
      <c r="D48" s="88">
        <v>4</v>
      </c>
      <c r="E48" s="88"/>
      <c r="F48" s="90"/>
      <c r="G48" s="90"/>
      <c r="H48" s="91"/>
      <c r="I48" s="89" t="s">
        <v>75</v>
      </c>
      <c r="J48" s="120"/>
      <c r="K48" s="120"/>
      <c r="L48" s="92"/>
    </row>
    <row r="49" spans="1:12" ht="15.75">
      <c r="A49" s="22"/>
      <c r="B49" s="22"/>
      <c r="C49" s="88"/>
      <c r="D49" s="88">
        <v>5</v>
      </c>
      <c r="E49" s="88"/>
      <c r="F49" s="94"/>
      <c r="G49" s="94"/>
      <c r="H49" s="94"/>
      <c r="I49" s="89" t="s">
        <v>126</v>
      </c>
      <c r="J49" s="120">
        <v>1700000</v>
      </c>
      <c r="K49" s="120">
        <v>0</v>
      </c>
      <c r="L49" s="92"/>
    </row>
    <row r="50" spans="1:12" ht="15.75">
      <c r="A50" s="22">
        <v>4</v>
      </c>
      <c r="B50" s="22"/>
      <c r="C50" s="88"/>
      <c r="D50" s="88"/>
      <c r="E50" s="88" t="s">
        <v>20</v>
      </c>
      <c r="F50" s="286" t="s">
        <v>87</v>
      </c>
      <c r="G50" s="287"/>
      <c r="H50" s="287"/>
      <c r="I50" s="288"/>
      <c r="J50" s="32">
        <f>SUM(J51:J55)</f>
        <v>0</v>
      </c>
      <c r="K50" s="32">
        <f>SUM(K51:K55)</f>
        <v>21357426</v>
      </c>
      <c r="L50" s="92"/>
    </row>
    <row r="51" spans="1:12" ht="15.75">
      <c r="A51" s="22"/>
      <c r="B51" s="22"/>
      <c r="C51" s="88"/>
      <c r="D51" s="88">
        <v>1</v>
      </c>
      <c r="E51" s="88"/>
      <c r="F51" s="95"/>
      <c r="G51" s="90"/>
      <c r="H51" s="95"/>
      <c r="I51" s="89" t="s">
        <v>18</v>
      </c>
      <c r="J51" s="120"/>
      <c r="K51" s="120"/>
      <c r="L51" s="92"/>
    </row>
    <row r="52" spans="1:12" ht="15.75">
      <c r="A52" s="22"/>
      <c r="B52" s="22"/>
      <c r="C52" s="88"/>
      <c r="D52" s="88">
        <v>2</v>
      </c>
      <c r="E52" s="88"/>
      <c r="F52" s="95"/>
      <c r="G52" s="95"/>
      <c r="H52" s="91"/>
      <c r="I52" s="89" t="s">
        <v>73</v>
      </c>
      <c r="J52" s="120"/>
      <c r="K52" s="120"/>
      <c r="L52" s="92"/>
    </row>
    <row r="53" spans="1:12" ht="15.75">
      <c r="A53" s="22"/>
      <c r="B53" s="22"/>
      <c r="C53" s="88"/>
      <c r="D53" s="88">
        <v>3</v>
      </c>
      <c r="E53" s="88"/>
      <c r="F53" s="95"/>
      <c r="G53" s="95"/>
      <c r="H53" s="91"/>
      <c r="I53" s="89" t="s">
        <v>74</v>
      </c>
      <c r="J53" s="120"/>
      <c r="K53" s="120"/>
      <c r="L53" s="92"/>
    </row>
    <row r="54" spans="1:12" ht="15.75">
      <c r="A54" s="22"/>
      <c r="B54" s="22"/>
      <c r="C54" s="88"/>
      <c r="D54" s="88">
        <v>4</v>
      </c>
      <c r="E54" s="88"/>
      <c r="F54" s="95"/>
      <c r="G54" s="95"/>
      <c r="H54" s="91"/>
      <c r="I54" s="193" t="s">
        <v>154</v>
      </c>
      <c r="J54" s="120">
        <v>0</v>
      </c>
      <c r="K54" s="120">
        <v>19666856</v>
      </c>
      <c r="L54" s="92"/>
    </row>
    <row r="55" spans="1:12" ht="31.5">
      <c r="A55" s="22"/>
      <c r="B55" s="22"/>
      <c r="C55" s="88"/>
      <c r="D55" s="88">
        <v>5</v>
      </c>
      <c r="E55" s="88"/>
      <c r="F55" s="95"/>
      <c r="G55" s="95"/>
      <c r="H55" s="91"/>
      <c r="I55" s="193" t="s">
        <v>155</v>
      </c>
      <c r="J55" s="120"/>
      <c r="K55" s="120">
        <v>1690570</v>
      </c>
      <c r="L55" s="92"/>
    </row>
    <row r="56" spans="1:12" ht="15.75">
      <c r="A56" s="22">
        <v>5</v>
      </c>
      <c r="B56" s="22"/>
      <c r="C56" s="88"/>
      <c r="D56" s="88"/>
      <c r="E56" s="88" t="s">
        <v>20</v>
      </c>
      <c r="F56" s="286" t="s">
        <v>127</v>
      </c>
      <c r="G56" s="287"/>
      <c r="H56" s="287"/>
      <c r="I56" s="288"/>
      <c r="J56" s="32">
        <f>SUM(J57:J61)</f>
        <v>11344375</v>
      </c>
      <c r="K56" s="32">
        <f>SUM(K57:K61)</f>
        <v>0</v>
      </c>
      <c r="L56" s="92"/>
    </row>
    <row r="57" spans="1:12" ht="15.75">
      <c r="A57" s="22"/>
      <c r="B57" s="22"/>
      <c r="C57" s="88"/>
      <c r="D57" s="88">
        <v>1</v>
      </c>
      <c r="E57" s="88"/>
      <c r="F57" s="95"/>
      <c r="G57" s="95"/>
      <c r="H57" s="95"/>
      <c r="I57" s="89" t="s">
        <v>18</v>
      </c>
      <c r="J57" s="120">
        <v>10201093</v>
      </c>
      <c r="K57" s="120"/>
      <c r="L57" s="118"/>
    </row>
    <row r="58" spans="1:12" ht="15.75">
      <c r="A58" s="22"/>
      <c r="B58" s="22"/>
      <c r="C58" s="88"/>
      <c r="D58" s="88">
        <v>2</v>
      </c>
      <c r="E58" s="88"/>
      <c r="F58" s="94"/>
      <c r="G58" s="94"/>
      <c r="H58" s="94"/>
      <c r="I58" s="89" t="s">
        <v>73</v>
      </c>
      <c r="J58" s="120">
        <v>1143282</v>
      </c>
      <c r="K58" s="120"/>
      <c r="L58" s="118"/>
    </row>
    <row r="59" spans="1:12" ht="15.75">
      <c r="A59" s="22"/>
      <c r="B59" s="22"/>
      <c r="C59" s="88"/>
      <c r="D59" s="88">
        <v>3</v>
      </c>
      <c r="E59" s="88"/>
      <c r="F59" s="90"/>
      <c r="G59" s="90"/>
      <c r="H59" s="91"/>
      <c r="I59" s="89" t="s">
        <v>74</v>
      </c>
      <c r="J59" s="120"/>
      <c r="K59" s="120"/>
      <c r="L59" s="118"/>
    </row>
    <row r="60" spans="1:12" ht="31.5">
      <c r="A60" s="22"/>
      <c r="B60" s="22"/>
      <c r="C60" s="88"/>
      <c r="D60" s="88">
        <v>4</v>
      </c>
      <c r="E60" s="88"/>
      <c r="F60" s="90"/>
      <c r="G60" s="90"/>
      <c r="H60" s="91"/>
      <c r="I60" s="89" t="s">
        <v>75</v>
      </c>
      <c r="J60" s="120"/>
      <c r="K60" s="120"/>
      <c r="L60" s="118"/>
    </row>
    <row r="61" spans="1:12" ht="15.75">
      <c r="A61" s="22"/>
      <c r="B61" s="22"/>
      <c r="C61" s="88"/>
      <c r="D61" s="88">
        <v>5</v>
      </c>
      <c r="E61" s="88"/>
      <c r="F61" s="90"/>
      <c r="G61" s="90"/>
      <c r="H61" s="91"/>
      <c r="I61" s="89" t="s">
        <v>76</v>
      </c>
      <c r="J61" s="120"/>
      <c r="K61" s="120"/>
      <c r="L61" s="118"/>
    </row>
    <row r="62" spans="1:12" ht="15.75">
      <c r="A62" s="22">
        <v>6</v>
      </c>
      <c r="B62" s="22"/>
      <c r="C62" s="88"/>
      <c r="D62" s="88"/>
      <c r="E62" s="88" t="s">
        <v>20</v>
      </c>
      <c r="F62" s="289" t="s">
        <v>88</v>
      </c>
      <c r="G62" s="290"/>
      <c r="H62" s="290"/>
      <c r="I62" s="291"/>
      <c r="J62" s="32">
        <f>SUM(J63:J67)</f>
        <v>5975000</v>
      </c>
      <c r="K62" s="32">
        <f>SUM(K63:K67)</f>
        <v>7487251</v>
      </c>
      <c r="L62" s="118"/>
    </row>
    <row r="63" spans="1:12" ht="15.75">
      <c r="A63" s="22"/>
      <c r="B63" s="22"/>
      <c r="C63" s="88"/>
      <c r="D63" s="88">
        <v>1</v>
      </c>
      <c r="E63" s="88"/>
      <c r="F63" s="94"/>
      <c r="G63" s="94"/>
      <c r="H63" s="96"/>
      <c r="I63" s="26" t="s">
        <v>18</v>
      </c>
      <c r="J63" s="120">
        <v>5000000</v>
      </c>
      <c r="K63" s="120">
        <v>6587201</v>
      </c>
      <c r="L63" s="118"/>
    </row>
    <row r="64" spans="1:12" ht="15.75">
      <c r="A64" s="22"/>
      <c r="B64" s="22"/>
      <c r="C64" s="88"/>
      <c r="D64" s="88">
        <v>2</v>
      </c>
      <c r="E64" s="88"/>
      <c r="F64" s="94"/>
      <c r="G64" s="94"/>
      <c r="H64" s="94"/>
      <c r="I64" s="26" t="s">
        <v>73</v>
      </c>
      <c r="J64" s="120">
        <v>975000</v>
      </c>
      <c r="K64" s="120">
        <v>642240</v>
      </c>
      <c r="L64" s="97"/>
    </row>
    <row r="65" spans="1:12" ht="15.75">
      <c r="A65" s="22"/>
      <c r="B65" s="22"/>
      <c r="C65" s="88"/>
      <c r="D65" s="88">
        <v>3</v>
      </c>
      <c r="E65" s="88"/>
      <c r="F65" s="94"/>
      <c r="G65" s="94"/>
      <c r="H65" s="96"/>
      <c r="I65" s="26" t="s">
        <v>74</v>
      </c>
      <c r="J65" s="120"/>
      <c r="K65" s="120">
        <v>257810</v>
      </c>
      <c r="L65" s="92"/>
    </row>
    <row r="66" spans="1:12" ht="31.5">
      <c r="A66" s="22"/>
      <c r="B66" s="22"/>
      <c r="C66" s="88"/>
      <c r="D66" s="88">
        <v>4</v>
      </c>
      <c r="E66" s="88"/>
      <c r="F66" s="94"/>
      <c r="G66" s="94"/>
      <c r="H66" s="96"/>
      <c r="I66" s="26" t="s">
        <v>75</v>
      </c>
      <c r="J66" s="120"/>
      <c r="K66" s="120"/>
      <c r="L66" s="92"/>
    </row>
    <row r="67" spans="1:12" ht="15.75">
      <c r="A67" s="22"/>
      <c r="B67" s="22"/>
      <c r="C67" s="88"/>
      <c r="D67" s="88">
        <v>5</v>
      </c>
      <c r="E67" s="88"/>
      <c r="F67" s="94"/>
      <c r="G67" s="94"/>
      <c r="H67" s="96"/>
      <c r="I67" s="26" t="s">
        <v>76</v>
      </c>
      <c r="J67" s="120"/>
      <c r="K67" s="120"/>
      <c r="L67" s="92"/>
    </row>
    <row r="68" spans="1:12" ht="15.75">
      <c r="A68" s="22">
        <v>7</v>
      </c>
      <c r="B68" s="22"/>
      <c r="C68" s="88"/>
      <c r="D68" s="88"/>
      <c r="E68" s="88" t="s">
        <v>20</v>
      </c>
      <c r="F68" s="27" t="s">
        <v>97</v>
      </c>
      <c r="G68" s="28"/>
      <c r="H68" s="28"/>
      <c r="I68" s="29"/>
      <c r="J68" s="32">
        <f>SUM(J69)</f>
        <v>180000</v>
      </c>
      <c r="K68" s="32">
        <f>SUM(K69)</f>
        <v>180000</v>
      </c>
      <c r="L68" s="98"/>
    </row>
    <row r="69" spans="1:12" ht="15.75">
      <c r="A69" s="99"/>
      <c r="B69" s="22"/>
      <c r="C69" s="88"/>
      <c r="D69" s="88">
        <v>3</v>
      </c>
      <c r="E69" s="88"/>
      <c r="F69" s="94"/>
      <c r="G69" s="94"/>
      <c r="H69" s="96"/>
      <c r="I69" s="26" t="s">
        <v>74</v>
      </c>
      <c r="J69" s="120">
        <v>180000</v>
      </c>
      <c r="K69" s="120">
        <v>180000</v>
      </c>
      <c r="L69" s="98"/>
    </row>
    <row r="70" spans="1:12" ht="15.75">
      <c r="A70" s="22"/>
      <c r="B70" s="22"/>
      <c r="C70" s="88"/>
      <c r="D70" s="88"/>
      <c r="E70" s="88"/>
      <c r="F70" s="27"/>
      <c r="G70" s="28"/>
      <c r="H70" s="100"/>
      <c r="I70" s="101"/>
      <c r="J70" s="120"/>
      <c r="K70" s="120"/>
      <c r="L70" s="92"/>
    </row>
    <row r="71" spans="1:12" ht="15.75">
      <c r="A71" s="22">
        <v>8</v>
      </c>
      <c r="B71" s="22"/>
      <c r="C71" s="88"/>
      <c r="D71" s="88"/>
      <c r="E71" s="88"/>
      <c r="F71" s="289" t="s">
        <v>89</v>
      </c>
      <c r="G71" s="290"/>
      <c r="H71" s="290"/>
      <c r="I71" s="291"/>
      <c r="J71" s="123">
        <f>SUM(J72:J77)</f>
        <v>29547825</v>
      </c>
      <c r="K71" s="123">
        <f>SUM(K72:K77)</f>
        <v>1643480</v>
      </c>
      <c r="L71" s="92"/>
    </row>
    <row r="72" spans="1:12" ht="15.75">
      <c r="A72" s="95"/>
      <c r="B72" s="95"/>
      <c r="C72" s="102"/>
      <c r="D72" s="88">
        <v>1</v>
      </c>
      <c r="E72" s="102"/>
      <c r="F72" s="94"/>
      <c r="G72" s="94"/>
      <c r="H72" s="96"/>
      <c r="I72" s="26" t="s">
        <v>18</v>
      </c>
      <c r="J72" s="120"/>
      <c r="K72" s="120"/>
      <c r="L72" s="92"/>
    </row>
    <row r="73" spans="1:12" ht="15.75">
      <c r="A73" s="95"/>
      <c r="B73" s="95"/>
      <c r="C73" s="102"/>
      <c r="D73" s="88">
        <v>2</v>
      </c>
      <c r="E73" s="102"/>
      <c r="F73" s="94"/>
      <c r="G73" s="94"/>
      <c r="H73" s="94"/>
      <c r="I73" s="26" t="s">
        <v>73</v>
      </c>
      <c r="J73" s="120"/>
      <c r="K73" s="120"/>
      <c r="L73" s="92"/>
    </row>
    <row r="74" spans="1:12" ht="15.75">
      <c r="A74" s="95"/>
      <c r="B74" s="95"/>
      <c r="C74" s="102"/>
      <c r="D74" s="88">
        <v>3</v>
      </c>
      <c r="E74" s="102"/>
      <c r="F74" s="94"/>
      <c r="G74" s="94"/>
      <c r="H74" s="94"/>
      <c r="I74" s="26" t="s">
        <v>74</v>
      </c>
      <c r="J74" s="120">
        <v>1607160</v>
      </c>
      <c r="K74" s="120">
        <v>1643480</v>
      </c>
      <c r="L74" s="92"/>
    </row>
    <row r="75" spans="1:12" ht="31.5">
      <c r="A75" s="95"/>
      <c r="B75" s="95"/>
      <c r="C75" s="102"/>
      <c r="D75" s="88">
        <v>4</v>
      </c>
      <c r="E75" s="102"/>
      <c r="F75" s="94"/>
      <c r="G75" s="94"/>
      <c r="H75" s="94"/>
      <c r="I75" s="26" t="s">
        <v>75</v>
      </c>
      <c r="J75" s="120"/>
      <c r="K75" s="120"/>
      <c r="L75" s="92"/>
    </row>
    <row r="76" spans="1:12" ht="15.75">
      <c r="A76" s="95"/>
      <c r="B76" s="95"/>
      <c r="C76" s="102"/>
      <c r="D76" s="88">
        <v>5</v>
      </c>
      <c r="E76" s="102"/>
      <c r="F76" s="94"/>
      <c r="G76" s="94"/>
      <c r="H76" s="96"/>
      <c r="I76" s="26" t="s">
        <v>125</v>
      </c>
      <c r="J76" s="120">
        <v>12988950</v>
      </c>
      <c r="K76" s="120">
        <v>0</v>
      </c>
      <c r="L76" s="92"/>
    </row>
    <row r="77" spans="1:12" ht="15.75">
      <c r="A77" s="95"/>
      <c r="B77" s="95"/>
      <c r="C77" s="102"/>
      <c r="D77" s="88"/>
      <c r="E77" s="102"/>
      <c r="F77" s="27"/>
      <c r="G77" s="28"/>
      <c r="H77" s="100"/>
      <c r="I77" s="101" t="s">
        <v>140</v>
      </c>
      <c r="J77" s="120">
        <v>14951715</v>
      </c>
      <c r="K77" s="120">
        <v>0</v>
      </c>
      <c r="L77" s="92"/>
    </row>
    <row r="78" spans="1:12" ht="15.75">
      <c r="A78" s="95">
        <v>9</v>
      </c>
      <c r="B78" s="95"/>
      <c r="C78" s="102"/>
      <c r="D78" s="88"/>
      <c r="E78" s="102" t="s">
        <v>21</v>
      </c>
      <c r="F78" s="289" t="s">
        <v>108</v>
      </c>
      <c r="G78" s="290"/>
      <c r="H78" s="290"/>
      <c r="I78" s="291"/>
      <c r="J78" s="32">
        <f>SUM(J79:J83)</f>
        <v>1760000</v>
      </c>
      <c r="K78" s="32">
        <f>SUM(K79:K83)</f>
        <v>1760000</v>
      </c>
      <c r="L78" s="92"/>
    </row>
    <row r="79" spans="1:12" ht="15.75">
      <c r="A79" s="95"/>
      <c r="B79" s="95"/>
      <c r="C79" s="102"/>
      <c r="D79" s="88">
        <v>1</v>
      </c>
      <c r="E79" s="102"/>
      <c r="F79" s="94"/>
      <c r="G79" s="94"/>
      <c r="H79" s="96"/>
      <c r="I79" s="26" t="s">
        <v>18</v>
      </c>
      <c r="J79" s="120"/>
      <c r="K79" s="120"/>
      <c r="L79" s="92"/>
    </row>
    <row r="80" spans="1:12" ht="15.75">
      <c r="A80" s="95"/>
      <c r="B80" s="95"/>
      <c r="C80" s="102"/>
      <c r="D80" s="88">
        <v>2</v>
      </c>
      <c r="E80" s="102"/>
      <c r="F80" s="94"/>
      <c r="G80" s="94"/>
      <c r="H80" s="96"/>
      <c r="I80" s="26" t="s">
        <v>73</v>
      </c>
      <c r="J80" s="117"/>
      <c r="K80" s="117"/>
      <c r="L80" s="92"/>
    </row>
    <row r="81" spans="1:12" ht="15.75">
      <c r="A81" s="95"/>
      <c r="B81" s="95"/>
      <c r="C81" s="102"/>
      <c r="D81" s="88">
        <v>3</v>
      </c>
      <c r="E81" s="102"/>
      <c r="F81" s="94"/>
      <c r="G81" s="94"/>
      <c r="H81" s="96"/>
      <c r="I81" s="26" t="s">
        <v>74</v>
      </c>
      <c r="J81" s="120">
        <v>1760000</v>
      </c>
      <c r="K81" s="120">
        <v>1760000</v>
      </c>
      <c r="L81" s="92"/>
    </row>
    <row r="82" spans="1:12" ht="31.5">
      <c r="A82" s="95"/>
      <c r="B82" s="95"/>
      <c r="C82" s="102"/>
      <c r="D82" s="88">
        <v>4</v>
      </c>
      <c r="E82" s="102"/>
      <c r="F82" s="94"/>
      <c r="G82" s="94"/>
      <c r="H82" s="96"/>
      <c r="I82" s="26" t="s">
        <v>75</v>
      </c>
      <c r="J82" s="120"/>
      <c r="K82" s="120"/>
      <c r="L82" s="92"/>
    </row>
    <row r="83" spans="1:12" ht="15.75">
      <c r="A83" s="95"/>
      <c r="B83" s="95"/>
      <c r="C83" s="102"/>
      <c r="D83" s="88">
        <v>5</v>
      </c>
      <c r="E83" s="102"/>
      <c r="F83" s="94"/>
      <c r="G83" s="94"/>
      <c r="H83" s="96"/>
      <c r="I83" s="26" t="s">
        <v>76</v>
      </c>
      <c r="J83" s="120"/>
      <c r="K83" s="120"/>
      <c r="L83" s="92"/>
    </row>
    <row r="84" spans="1:12" ht="15.75">
      <c r="A84" s="95">
        <v>10</v>
      </c>
      <c r="B84" s="95"/>
      <c r="C84" s="102"/>
      <c r="D84" s="102"/>
      <c r="E84" s="102" t="s">
        <v>21</v>
      </c>
      <c r="F84" s="289" t="s">
        <v>90</v>
      </c>
      <c r="G84" s="290"/>
      <c r="H84" s="290"/>
      <c r="I84" s="291"/>
      <c r="J84" s="32">
        <f>SUM(J85:J89)</f>
        <v>700000</v>
      </c>
      <c r="K84" s="32">
        <f>SUM(K85:K89)</f>
        <v>800000</v>
      </c>
      <c r="L84" s="92"/>
    </row>
    <row r="85" spans="1:12" ht="15.75">
      <c r="A85" s="95"/>
      <c r="B85" s="95"/>
      <c r="C85" s="102"/>
      <c r="D85" s="88">
        <v>1</v>
      </c>
      <c r="E85" s="102"/>
      <c r="F85" s="94"/>
      <c r="G85" s="94"/>
      <c r="H85" s="94"/>
      <c r="I85" s="26" t="s">
        <v>18</v>
      </c>
      <c r="J85" s="120"/>
      <c r="K85" s="120"/>
      <c r="L85" s="92"/>
    </row>
    <row r="86" spans="1:12" ht="15.75">
      <c r="A86" s="95"/>
      <c r="B86" s="95"/>
      <c r="C86" s="102"/>
      <c r="D86" s="88">
        <v>2</v>
      </c>
      <c r="E86" s="102"/>
      <c r="F86" s="94"/>
      <c r="G86" s="94"/>
      <c r="H86" s="94"/>
      <c r="I86" s="26" t="s">
        <v>73</v>
      </c>
      <c r="J86" s="120"/>
      <c r="K86" s="120"/>
      <c r="L86" s="92"/>
    </row>
    <row r="87" spans="1:12" ht="15.75">
      <c r="A87" s="95"/>
      <c r="B87" s="95"/>
      <c r="C87" s="102"/>
      <c r="D87" s="88">
        <v>3</v>
      </c>
      <c r="E87" s="102"/>
      <c r="F87" s="94"/>
      <c r="G87" s="94"/>
      <c r="H87" s="96"/>
      <c r="I87" s="26" t="s">
        <v>74</v>
      </c>
      <c r="J87" s="120">
        <v>700000</v>
      </c>
      <c r="K87" s="120">
        <v>800000</v>
      </c>
      <c r="L87" s="92"/>
    </row>
    <row r="88" spans="1:12" ht="31.5">
      <c r="A88" s="22"/>
      <c r="B88" s="22"/>
      <c r="C88" s="88"/>
      <c r="D88" s="88">
        <v>4</v>
      </c>
      <c r="E88" s="88"/>
      <c r="F88" s="94"/>
      <c r="G88" s="94"/>
      <c r="H88" s="96"/>
      <c r="I88" s="26" t="s">
        <v>75</v>
      </c>
      <c r="J88" s="120"/>
      <c r="K88" s="120"/>
      <c r="L88" s="92"/>
    </row>
    <row r="89" spans="1:12" ht="15.75">
      <c r="A89" s="22"/>
      <c r="B89" s="22"/>
      <c r="C89" s="88"/>
      <c r="D89" s="88">
        <v>5</v>
      </c>
      <c r="E89" s="88"/>
      <c r="F89" s="94"/>
      <c r="G89" s="94"/>
      <c r="H89" s="96"/>
      <c r="I89" s="26" t="s">
        <v>76</v>
      </c>
      <c r="J89" s="120"/>
      <c r="K89" s="120"/>
      <c r="L89" s="92"/>
    </row>
    <row r="90" spans="1:12" ht="15.75">
      <c r="A90" s="22">
        <v>11</v>
      </c>
      <c r="B90" s="22"/>
      <c r="C90" s="88"/>
      <c r="D90" s="88"/>
      <c r="E90" s="88" t="s">
        <v>21</v>
      </c>
      <c r="F90" s="289" t="s">
        <v>91</v>
      </c>
      <c r="G90" s="290"/>
      <c r="H90" s="290"/>
      <c r="I90" s="291"/>
      <c r="J90" s="32">
        <f>SUM(J91:J95)</f>
        <v>0</v>
      </c>
      <c r="K90" s="32">
        <f>SUM(K91:K95)</f>
        <v>0</v>
      </c>
      <c r="L90" s="92"/>
    </row>
    <row r="91" spans="1:12" ht="15.75">
      <c r="A91" s="22"/>
      <c r="B91" s="22"/>
      <c r="C91" s="88"/>
      <c r="D91" s="88">
        <v>1</v>
      </c>
      <c r="E91" s="88"/>
      <c r="F91" s="94"/>
      <c r="G91" s="94"/>
      <c r="H91" s="96"/>
      <c r="I91" s="26" t="s">
        <v>18</v>
      </c>
      <c r="J91" s="120"/>
      <c r="K91" s="120"/>
      <c r="L91" s="92"/>
    </row>
    <row r="92" spans="1:12" ht="15.75">
      <c r="A92" s="22"/>
      <c r="B92" s="22"/>
      <c r="C92" s="102"/>
      <c r="D92" s="88">
        <v>2</v>
      </c>
      <c r="E92" s="102"/>
      <c r="F92" s="94"/>
      <c r="G92" s="94"/>
      <c r="H92" s="96"/>
      <c r="I92" s="26" t="s">
        <v>73</v>
      </c>
      <c r="J92" s="120"/>
      <c r="K92" s="120"/>
      <c r="L92" s="92"/>
    </row>
    <row r="93" spans="1:12" ht="15.75">
      <c r="A93" s="22"/>
      <c r="B93" s="22"/>
      <c r="C93" s="102"/>
      <c r="D93" s="88">
        <v>3</v>
      </c>
      <c r="E93" s="102"/>
      <c r="F93" s="94"/>
      <c r="G93" s="94"/>
      <c r="H93" s="94"/>
      <c r="I93" s="26" t="s">
        <v>74</v>
      </c>
      <c r="J93" s="120">
        <v>0</v>
      </c>
      <c r="K93" s="120">
        <v>0</v>
      </c>
      <c r="L93" s="97"/>
    </row>
    <row r="94" spans="1:12" ht="31.5">
      <c r="A94" s="22"/>
      <c r="B94" s="22"/>
      <c r="C94" s="102"/>
      <c r="D94" s="88">
        <v>4</v>
      </c>
      <c r="E94" s="102"/>
      <c r="F94" s="94"/>
      <c r="G94" s="94"/>
      <c r="H94" s="94"/>
      <c r="I94" s="26" t="s">
        <v>75</v>
      </c>
      <c r="J94" s="120"/>
      <c r="K94" s="120"/>
      <c r="L94" s="92"/>
    </row>
    <row r="95" spans="1:12" ht="15.75">
      <c r="A95" s="22"/>
      <c r="B95" s="22"/>
      <c r="C95" s="102"/>
      <c r="D95" s="88">
        <v>5</v>
      </c>
      <c r="E95" s="102"/>
      <c r="F95" s="94"/>
      <c r="G95" s="94"/>
      <c r="H95" s="94"/>
      <c r="I95" s="26" t="s">
        <v>76</v>
      </c>
      <c r="J95" s="120"/>
      <c r="K95" s="120"/>
      <c r="L95" s="92"/>
    </row>
    <row r="96" spans="1:12" ht="15.75">
      <c r="A96" s="22">
        <v>12</v>
      </c>
      <c r="B96" s="22"/>
      <c r="C96" s="102"/>
      <c r="D96" s="88"/>
      <c r="E96" s="102" t="s">
        <v>21</v>
      </c>
      <c r="F96" s="289" t="s">
        <v>96</v>
      </c>
      <c r="G96" s="290"/>
      <c r="H96" s="290"/>
      <c r="I96" s="291"/>
      <c r="J96" s="32">
        <f>SUM(J97:J101)</f>
        <v>100000</v>
      </c>
      <c r="K96" s="32">
        <f>SUM(K97:K101)</f>
        <v>100000</v>
      </c>
      <c r="L96" s="92"/>
    </row>
    <row r="97" spans="1:12" ht="15.75">
      <c r="A97" s="22"/>
      <c r="B97" s="22"/>
      <c r="C97" s="102"/>
      <c r="D97" s="88">
        <v>1</v>
      </c>
      <c r="E97" s="102"/>
      <c r="F97" s="94"/>
      <c r="G97" s="94"/>
      <c r="H97" s="94"/>
      <c r="I97" s="26" t="s">
        <v>18</v>
      </c>
      <c r="J97" s="120"/>
      <c r="K97" s="120"/>
      <c r="L97" s="92"/>
    </row>
    <row r="98" spans="1:12" ht="15.75">
      <c r="A98" s="22"/>
      <c r="B98" s="22"/>
      <c r="C98" s="102"/>
      <c r="D98" s="88">
        <v>2</v>
      </c>
      <c r="E98" s="102"/>
      <c r="F98" s="94"/>
      <c r="G98" s="94"/>
      <c r="H98" s="94"/>
      <c r="I98" s="26" t="s">
        <v>73</v>
      </c>
      <c r="J98" s="120"/>
      <c r="K98" s="120"/>
      <c r="L98" s="92"/>
    </row>
    <row r="99" spans="1:12" ht="15.75">
      <c r="A99" s="22"/>
      <c r="B99" s="22"/>
      <c r="C99" s="102"/>
      <c r="D99" s="88">
        <v>3</v>
      </c>
      <c r="E99" s="102"/>
      <c r="F99" s="94"/>
      <c r="G99" s="94"/>
      <c r="H99" s="94"/>
      <c r="I99" s="26" t="s">
        <v>74</v>
      </c>
      <c r="J99" s="120">
        <v>100000</v>
      </c>
      <c r="K99" s="120">
        <v>100000</v>
      </c>
      <c r="L99" s="92"/>
    </row>
    <row r="100" spans="1:12" ht="31.5">
      <c r="A100" s="22"/>
      <c r="B100" s="22"/>
      <c r="C100" s="102"/>
      <c r="D100" s="88">
        <v>4</v>
      </c>
      <c r="E100" s="102"/>
      <c r="F100" s="94"/>
      <c r="G100" s="94"/>
      <c r="H100" s="94"/>
      <c r="I100" s="26" t="s">
        <v>75</v>
      </c>
      <c r="J100" s="120"/>
      <c r="K100" s="120"/>
      <c r="L100" s="92"/>
    </row>
    <row r="101" spans="1:12" ht="15.75">
      <c r="A101" s="22"/>
      <c r="B101" s="22"/>
      <c r="C101" s="102"/>
      <c r="D101" s="88">
        <v>5</v>
      </c>
      <c r="E101" s="102"/>
      <c r="F101" s="94"/>
      <c r="G101" s="94"/>
      <c r="H101" s="94"/>
      <c r="I101" s="26" t="s">
        <v>76</v>
      </c>
      <c r="J101" s="120"/>
      <c r="K101" s="120"/>
      <c r="L101" s="92"/>
    </row>
    <row r="102" spans="1:12" ht="15.75">
      <c r="A102" s="22">
        <v>13</v>
      </c>
      <c r="B102" s="22"/>
      <c r="C102" s="102"/>
      <c r="D102" s="102"/>
      <c r="E102" s="102" t="s">
        <v>21</v>
      </c>
      <c r="F102" s="289" t="s">
        <v>92</v>
      </c>
      <c r="G102" s="290"/>
      <c r="H102" s="290"/>
      <c r="I102" s="291"/>
      <c r="J102" s="32">
        <f>SUM(J103:J107)</f>
        <v>1188420</v>
      </c>
      <c r="K102" s="32">
        <f>SUM(K103:K107)</f>
        <v>288420</v>
      </c>
      <c r="L102" s="92"/>
    </row>
    <row r="103" spans="1:12" ht="15.75">
      <c r="A103" s="22"/>
      <c r="B103" s="22"/>
      <c r="C103" s="102"/>
      <c r="D103" s="88">
        <v>1</v>
      </c>
      <c r="E103" s="102"/>
      <c r="F103" s="94"/>
      <c r="G103" s="94"/>
      <c r="H103" s="94"/>
      <c r="I103" s="26" t="s">
        <v>18</v>
      </c>
      <c r="J103" s="120">
        <v>240000</v>
      </c>
      <c r="K103" s="120">
        <v>240000</v>
      </c>
      <c r="L103" s="121" t="s">
        <v>120</v>
      </c>
    </row>
    <row r="104" spans="1:12" ht="15.75">
      <c r="A104" s="22"/>
      <c r="B104" s="22"/>
      <c r="C104" s="102"/>
      <c r="D104" s="88">
        <v>2</v>
      </c>
      <c r="E104" s="102"/>
      <c r="F104" s="94"/>
      <c r="G104" s="94"/>
      <c r="H104" s="96"/>
      <c r="I104" s="26" t="s">
        <v>73</v>
      </c>
      <c r="J104" s="120">
        <v>48420</v>
      </c>
      <c r="K104" s="120">
        <v>48420</v>
      </c>
      <c r="L104" s="92"/>
    </row>
    <row r="105" spans="1:12" ht="15.75">
      <c r="A105" s="22"/>
      <c r="B105" s="22"/>
      <c r="C105" s="102"/>
      <c r="D105" s="88">
        <v>3</v>
      </c>
      <c r="E105" s="102"/>
      <c r="F105" s="94"/>
      <c r="G105" s="94"/>
      <c r="H105" s="94"/>
      <c r="I105" s="26" t="s">
        <v>74</v>
      </c>
      <c r="J105" s="120">
        <v>900000</v>
      </c>
      <c r="K105" s="120"/>
      <c r="L105" s="92"/>
    </row>
    <row r="106" spans="1:12" ht="31.5">
      <c r="A106" s="22"/>
      <c r="B106" s="22"/>
      <c r="C106" s="102"/>
      <c r="D106" s="88">
        <v>4</v>
      </c>
      <c r="E106" s="102"/>
      <c r="F106" s="94"/>
      <c r="G106" s="94"/>
      <c r="H106" s="94"/>
      <c r="I106" s="26" t="s">
        <v>75</v>
      </c>
      <c r="J106" s="120"/>
      <c r="K106" s="120"/>
      <c r="L106" s="92"/>
    </row>
    <row r="107" spans="1:12" ht="15.75">
      <c r="A107" s="22"/>
      <c r="B107" s="22"/>
      <c r="C107" s="102"/>
      <c r="D107" s="88">
        <v>5</v>
      </c>
      <c r="E107" s="102"/>
      <c r="F107" s="94"/>
      <c r="G107" s="94"/>
      <c r="H107" s="94"/>
      <c r="I107" s="26" t="s">
        <v>76</v>
      </c>
      <c r="J107" s="120"/>
      <c r="K107" s="120"/>
      <c r="L107" s="92"/>
    </row>
    <row r="108" spans="1:12" ht="15.75">
      <c r="A108" s="22">
        <v>14</v>
      </c>
      <c r="B108" s="22"/>
      <c r="C108" s="102"/>
      <c r="D108" s="102"/>
      <c r="E108" s="102" t="s">
        <v>20</v>
      </c>
      <c r="F108" s="289" t="s">
        <v>93</v>
      </c>
      <c r="G108" s="290"/>
      <c r="H108" s="290"/>
      <c r="I108" s="291"/>
      <c r="J108" s="32">
        <f>SUM(J110:J113)</f>
        <v>620000</v>
      </c>
      <c r="K108" s="32">
        <f>SUM(K110:K113)</f>
        <v>1620000</v>
      </c>
      <c r="L108" s="92"/>
    </row>
    <row r="109" spans="1:12" ht="15.75">
      <c r="A109" s="22"/>
      <c r="B109" s="22"/>
      <c r="C109" s="102"/>
      <c r="D109" s="88">
        <v>1</v>
      </c>
      <c r="E109" s="102"/>
      <c r="F109" s="94"/>
      <c r="G109" s="94"/>
      <c r="H109" s="94"/>
      <c r="I109" s="26" t="s">
        <v>18</v>
      </c>
      <c r="J109" s="123"/>
      <c r="K109" s="123"/>
      <c r="L109" s="97"/>
    </row>
    <row r="110" spans="1:12" ht="15.75">
      <c r="A110" s="22"/>
      <c r="B110" s="22"/>
      <c r="C110" s="102"/>
      <c r="D110" s="88">
        <v>2</v>
      </c>
      <c r="E110" s="102"/>
      <c r="F110" s="94"/>
      <c r="G110" s="94"/>
      <c r="H110" s="94"/>
      <c r="I110" s="26" t="s">
        <v>73</v>
      </c>
      <c r="J110" s="120"/>
      <c r="K110" s="120"/>
      <c r="L110" s="92"/>
    </row>
    <row r="111" spans="1:12" ht="15.75">
      <c r="A111" s="22"/>
      <c r="B111" s="22"/>
      <c r="C111" s="88"/>
      <c r="D111" s="88">
        <v>3</v>
      </c>
      <c r="E111" s="88"/>
      <c r="F111" s="94"/>
      <c r="G111" s="94"/>
      <c r="H111" s="96"/>
      <c r="I111" s="26" t="s">
        <v>74</v>
      </c>
      <c r="J111" s="124">
        <v>620000</v>
      </c>
      <c r="K111" s="124">
        <v>620000</v>
      </c>
      <c r="L111" s="19"/>
    </row>
    <row r="112" spans="1:12" ht="31.5">
      <c r="A112" s="22"/>
      <c r="B112" s="22"/>
      <c r="C112" s="88"/>
      <c r="D112" s="88">
        <v>4</v>
      </c>
      <c r="E112" s="88"/>
      <c r="F112" s="94"/>
      <c r="G112" s="94"/>
      <c r="H112" s="96"/>
      <c r="I112" s="26" t="s">
        <v>75</v>
      </c>
      <c r="J112" s="120"/>
      <c r="K112" s="120"/>
      <c r="L112" s="92"/>
    </row>
    <row r="113" spans="1:12" ht="15.75">
      <c r="A113" s="22"/>
      <c r="B113" s="22"/>
      <c r="C113" s="88"/>
      <c r="D113" s="88">
        <v>5</v>
      </c>
      <c r="E113" s="88"/>
      <c r="F113" s="94"/>
      <c r="G113" s="94"/>
      <c r="H113" s="96"/>
      <c r="I113" s="194">
        <v>21</v>
      </c>
      <c r="J113" s="120"/>
      <c r="K113" s="157">
        <v>1000000</v>
      </c>
      <c r="L113" s="92"/>
    </row>
    <row r="114" spans="1:12" ht="15.75">
      <c r="A114" s="22">
        <v>15</v>
      </c>
      <c r="B114" s="22"/>
      <c r="C114" s="88"/>
      <c r="D114" s="88"/>
      <c r="E114" s="88" t="s">
        <v>20</v>
      </c>
      <c r="F114" s="289" t="s">
        <v>94</v>
      </c>
      <c r="G114" s="290"/>
      <c r="H114" s="290"/>
      <c r="I114" s="291"/>
      <c r="J114" s="32">
        <f>SUM(J115)</f>
        <v>100000</v>
      </c>
      <c r="K114" s="32">
        <f>SUM(K115)</f>
        <v>100000</v>
      </c>
      <c r="L114" s="92"/>
    </row>
    <row r="115" spans="1:12" ht="31.5">
      <c r="A115" s="22"/>
      <c r="B115" s="22"/>
      <c r="C115" s="88"/>
      <c r="D115" s="88">
        <v>4</v>
      </c>
      <c r="E115" s="88"/>
      <c r="F115" s="94"/>
      <c r="G115" s="94"/>
      <c r="H115" s="96"/>
      <c r="I115" s="26" t="s">
        <v>75</v>
      </c>
      <c r="J115" s="120">
        <v>100000</v>
      </c>
      <c r="K115" s="120">
        <v>100000</v>
      </c>
      <c r="L115" s="92"/>
    </row>
    <row r="116" spans="1:12" ht="15.75">
      <c r="A116" s="22">
        <v>16</v>
      </c>
      <c r="B116" s="22"/>
      <c r="C116" s="88"/>
      <c r="D116" s="88"/>
      <c r="E116" s="88" t="s">
        <v>21</v>
      </c>
      <c r="F116" s="289" t="s">
        <v>138</v>
      </c>
      <c r="G116" s="290"/>
      <c r="H116" s="290"/>
      <c r="I116" s="291"/>
      <c r="J116" s="33">
        <f>SUM(J117:J121)</f>
        <v>3366380</v>
      </c>
      <c r="K116" s="33">
        <f>SUM(K117:K121)</f>
        <v>1460340</v>
      </c>
      <c r="L116" s="92"/>
    </row>
    <row r="117" spans="1:12" ht="15.75">
      <c r="A117" s="22"/>
      <c r="B117" s="22"/>
      <c r="C117" s="88"/>
      <c r="D117" s="88">
        <v>1</v>
      </c>
      <c r="E117" s="88"/>
      <c r="F117" s="94"/>
      <c r="G117" s="94"/>
      <c r="H117" s="96"/>
      <c r="I117" s="26" t="s">
        <v>18</v>
      </c>
      <c r="J117" s="120"/>
      <c r="K117" s="120"/>
      <c r="L117" s="92"/>
    </row>
    <row r="118" spans="1:12" ht="15.75">
      <c r="A118" s="22"/>
      <c r="B118" s="22"/>
      <c r="C118" s="88"/>
      <c r="D118" s="88">
        <v>2</v>
      </c>
      <c r="E118" s="88"/>
      <c r="F118" s="94"/>
      <c r="G118" s="94"/>
      <c r="H118" s="96"/>
      <c r="I118" s="26" t="s">
        <v>73</v>
      </c>
      <c r="J118" s="120"/>
      <c r="K118" s="120"/>
      <c r="L118" s="92"/>
    </row>
    <row r="119" spans="1:12" ht="15.75">
      <c r="A119" s="22"/>
      <c r="B119" s="22"/>
      <c r="C119" s="88"/>
      <c r="D119" s="88">
        <v>3</v>
      </c>
      <c r="E119" s="88"/>
      <c r="F119" s="94"/>
      <c r="G119" s="94"/>
      <c r="H119" s="96"/>
      <c r="I119" s="26" t="s">
        <v>118</v>
      </c>
      <c r="J119" s="120">
        <v>3366380</v>
      </c>
      <c r="K119" s="120">
        <v>1460340</v>
      </c>
      <c r="L119" s="92"/>
    </row>
    <row r="120" spans="1:12" ht="31.5">
      <c r="A120" s="22"/>
      <c r="B120" s="22"/>
      <c r="C120" s="88"/>
      <c r="D120" s="88">
        <v>4</v>
      </c>
      <c r="E120" s="88"/>
      <c r="F120" s="94"/>
      <c r="G120" s="94"/>
      <c r="H120" s="96"/>
      <c r="I120" s="26" t="s">
        <v>75</v>
      </c>
      <c r="J120" s="120"/>
      <c r="K120" s="120"/>
      <c r="L120" s="92"/>
    </row>
    <row r="121" spans="1:12" ht="15.75">
      <c r="A121" s="22"/>
      <c r="B121" s="22"/>
      <c r="C121" s="88"/>
      <c r="D121" s="88">
        <v>5</v>
      </c>
      <c r="E121" s="88"/>
      <c r="F121" s="94"/>
      <c r="G121" s="94"/>
      <c r="H121" s="96"/>
      <c r="I121" s="26" t="s">
        <v>76</v>
      </c>
      <c r="J121" s="120"/>
      <c r="K121" s="120"/>
      <c r="L121" s="92"/>
    </row>
    <row r="122" spans="1:12" ht="15.75">
      <c r="A122" s="22">
        <v>22</v>
      </c>
      <c r="B122" s="22"/>
      <c r="C122" s="88"/>
      <c r="D122" s="88"/>
      <c r="E122" s="88" t="s">
        <v>21</v>
      </c>
      <c r="F122" s="260" t="s">
        <v>82</v>
      </c>
      <c r="G122" s="261"/>
      <c r="H122" s="261"/>
      <c r="I122" s="262"/>
      <c r="J122" s="32">
        <f>SUM(J123:J127)</f>
        <v>1318121</v>
      </c>
      <c r="K122" s="32">
        <f>SUM(K123:K127)</f>
        <v>0</v>
      </c>
      <c r="L122" s="92"/>
    </row>
    <row r="123" spans="1:12" ht="15.75">
      <c r="A123" s="22"/>
      <c r="B123" s="22"/>
      <c r="C123" s="88"/>
      <c r="D123" s="88">
        <v>1</v>
      </c>
      <c r="E123" s="88"/>
      <c r="F123" s="25"/>
      <c r="G123" s="103"/>
      <c r="H123" s="103"/>
      <c r="I123" s="26" t="s">
        <v>18</v>
      </c>
      <c r="J123" s="120"/>
      <c r="K123" s="120"/>
      <c r="L123" s="92"/>
    </row>
    <row r="124" spans="1:12" ht="15.75">
      <c r="A124" s="22"/>
      <c r="B124" s="22"/>
      <c r="C124" s="88"/>
      <c r="D124" s="88">
        <v>2</v>
      </c>
      <c r="E124" s="88"/>
      <c r="F124" s="25"/>
      <c r="G124" s="103"/>
      <c r="H124" s="103"/>
      <c r="I124" s="26" t="s">
        <v>73</v>
      </c>
      <c r="J124" s="120"/>
      <c r="K124" s="120"/>
      <c r="L124" s="92"/>
    </row>
    <row r="125" spans="1:12" ht="15.75">
      <c r="A125" s="22"/>
      <c r="B125" s="22"/>
      <c r="C125" s="88"/>
      <c r="D125" s="88">
        <v>3</v>
      </c>
      <c r="E125" s="88"/>
      <c r="F125" s="25"/>
      <c r="G125" s="103"/>
      <c r="H125" s="103"/>
      <c r="I125" s="26" t="s">
        <v>74</v>
      </c>
      <c r="J125" s="120"/>
      <c r="K125" s="120"/>
      <c r="L125" s="92"/>
    </row>
    <row r="126" spans="1:12" ht="15.75">
      <c r="A126" s="22"/>
      <c r="B126" s="22"/>
      <c r="C126" s="88"/>
      <c r="D126" s="88">
        <v>4</v>
      </c>
      <c r="E126" s="88"/>
      <c r="F126" s="25"/>
      <c r="G126" s="103"/>
      <c r="H126" s="103"/>
      <c r="I126" s="26" t="s">
        <v>129</v>
      </c>
      <c r="J126" s="120">
        <v>1318121</v>
      </c>
      <c r="K126" s="120">
        <v>0</v>
      </c>
      <c r="L126" s="92"/>
    </row>
    <row r="127" spans="1:12" ht="15.75">
      <c r="A127" s="22"/>
      <c r="B127" s="22"/>
      <c r="C127" s="88"/>
      <c r="D127" s="88">
        <v>5</v>
      </c>
      <c r="E127" s="88"/>
      <c r="F127" s="25"/>
      <c r="G127" s="103"/>
      <c r="H127" s="103"/>
      <c r="I127" s="26" t="s">
        <v>76</v>
      </c>
      <c r="J127" s="120"/>
      <c r="K127" s="120"/>
      <c r="L127" s="92"/>
    </row>
    <row r="128" spans="1:12" ht="15.75">
      <c r="A128" s="22">
        <v>23</v>
      </c>
      <c r="B128" s="22"/>
      <c r="C128" s="88"/>
      <c r="D128" s="88"/>
      <c r="E128" s="88" t="s">
        <v>83</v>
      </c>
      <c r="F128" s="260" t="s">
        <v>81</v>
      </c>
      <c r="G128" s="261"/>
      <c r="H128" s="261"/>
      <c r="I128" s="262"/>
      <c r="J128" s="32">
        <f>SUM(J129:J133)</f>
        <v>336753</v>
      </c>
      <c r="K128" s="32">
        <f>SUM(K129:K133)</f>
        <v>0</v>
      </c>
      <c r="L128" s="92"/>
    </row>
    <row r="129" spans="1:12" ht="15.75">
      <c r="A129" s="22"/>
      <c r="B129" s="22"/>
      <c r="C129" s="88"/>
      <c r="D129" s="88">
        <v>1</v>
      </c>
      <c r="E129" s="88"/>
      <c r="F129" s="25"/>
      <c r="G129" s="103"/>
      <c r="H129" s="103"/>
      <c r="I129" s="26" t="s">
        <v>18</v>
      </c>
      <c r="J129" s="120"/>
      <c r="K129" s="120"/>
      <c r="L129" s="92"/>
    </row>
    <row r="130" spans="1:12" ht="15.75">
      <c r="A130" s="22"/>
      <c r="B130" s="22"/>
      <c r="C130" s="88"/>
      <c r="D130" s="88">
        <v>2</v>
      </c>
      <c r="E130" s="88"/>
      <c r="F130" s="25"/>
      <c r="G130" s="103"/>
      <c r="H130" s="103"/>
      <c r="I130" s="26" t="s">
        <v>73</v>
      </c>
      <c r="J130" s="120"/>
      <c r="K130" s="120"/>
      <c r="L130" s="92"/>
    </row>
    <row r="131" spans="1:12" ht="15.75">
      <c r="A131" s="22"/>
      <c r="B131" s="22"/>
      <c r="C131" s="88"/>
      <c r="D131" s="88">
        <v>3</v>
      </c>
      <c r="E131" s="88"/>
      <c r="F131" s="25"/>
      <c r="G131" s="103"/>
      <c r="H131" s="103"/>
      <c r="I131" s="26" t="s">
        <v>74</v>
      </c>
      <c r="J131" s="120"/>
      <c r="K131" s="120"/>
      <c r="L131" s="92"/>
    </row>
    <row r="132" spans="1:12" ht="15.75">
      <c r="A132" s="22"/>
      <c r="B132" s="22"/>
      <c r="C132" s="88"/>
      <c r="D132" s="88">
        <v>4</v>
      </c>
      <c r="E132" s="88"/>
      <c r="F132" s="25"/>
      <c r="G132" s="103"/>
      <c r="H132" s="103"/>
      <c r="I132" s="26" t="s">
        <v>129</v>
      </c>
      <c r="J132" s="120">
        <v>336753</v>
      </c>
      <c r="K132" s="120">
        <v>0</v>
      </c>
      <c r="L132" s="92"/>
    </row>
    <row r="133" spans="1:12" ht="15.75">
      <c r="A133" s="22"/>
      <c r="B133" s="22"/>
      <c r="C133" s="88"/>
      <c r="D133" s="88">
        <v>5</v>
      </c>
      <c r="E133" s="88"/>
      <c r="F133" s="25"/>
      <c r="G133" s="103"/>
      <c r="H133" s="103"/>
      <c r="I133" s="26" t="s">
        <v>76</v>
      </c>
      <c r="J133" s="120"/>
      <c r="K133" s="120"/>
      <c r="L133" s="92"/>
    </row>
    <row r="134" spans="1:12" ht="15.75">
      <c r="A134" s="22">
        <v>24</v>
      </c>
      <c r="B134" s="22"/>
      <c r="C134" s="88"/>
      <c r="D134" s="88"/>
      <c r="E134" s="88" t="s">
        <v>21</v>
      </c>
      <c r="F134" s="27" t="s">
        <v>95</v>
      </c>
      <c r="G134" s="28"/>
      <c r="H134" s="28"/>
      <c r="I134" s="29"/>
      <c r="J134" s="32">
        <f>SUM(J135)</f>
        <v>6079000</v>
      </c>
      <c r="K134" s="32">
        <f>SUM(K135)</f>
        <v>13415000</v>
      </c>
      <c r="L134" s="98"/>
    </row>
    <row r="135" spans="1:12" s="9" customFormat="1" ht="105" customHeight="1">
      <c r="A135" s="22"/>
      <c r="B135" s="22"/>
      <c r="C135" s="88"/>
      <c r="D135" s="88">
        <v>4</v>
      </c>
      <c r="E135" s="88"/>
      <c r="F135" s="94"/>
      <c r="G135" s="96"/>
      <c r="H135" s="94"/>
      <c r="I135" s="161" t="s">
        <v>143</v>
      </c>
      <c r="J135" s="162">
        <v>6079000</v>
      </c>
      <c r="K135" s="120">
        <v>13415000</v>
      </c>
      <c r="L135" s="98"/>
    </row>
    <row r="136" spans="1:12" s="9" customFormat="1" ht="27.75" customHeight="1">
      <c r="A136" s="22"/>
      <c r="B136" s="22"/>
      <c r="C136" s="88"/>
      <c r="D136" s="88"/>
      <c r="E136" s="88"/>
      <c r="F136" s="264" t="s">
        <v>144</v>
      </c>
      <c r="G136" s="265"/>
      <c r="H136" s="265"/>
      <c r="I136" s="266"/>
      <c r="J136" s="32">
        <f>J30+J38+J50+J56+J62+J68+J78+J84+J90+J96+J102+J108+J114+J116+J122+J128+J134+J71+J44</f>
        <v>81761231</v>
      </c>
      <c r="K136" s="32">
        <f>K30+K38+K50+K56+K62+K68+K78+K84+K90+K96+K102+K108+K114+K116+K122+K128+K134+K71+K44</f>
        <v>70798638</v>
      </c>
      <c r="L136" s="98"/>
    </row>
    <row r="137" spans="1:12" ht="30.75" customHeight="1">
      <c r="A137" s="104"/>
      <c r="B137" s="104"/>
      <c r="C137" s="105"/>
      <c r="D137" s="105"/>
      <c r="E137" s="105"/>
      <c r="F137" s="263" t="s">
        <v>14</v>
      </c>
      <c r="G137" s="263"/>
      <c r="H137" s="263"/>
      <c r="I137" s="263"/>
      <c r="J137" s="106">
        <f>J28+J136</f>
        <v>99947642</v>
      </c>
      <c r="K137" s="106">
        <f>K28+K136</f>
        <v>90465494</v>
      </c>
      <c r="L137" s="24"/>
    </row>
    <row r="138" spans="4:9" ht="15.75">
      <c r="D138" s="4"/>
      <c r="E138" s="3"/>
      <c r="F138" s="3"/>
      <c r="G138" s="3"/>
      <c r="H138" s="3"/>
      <c r="I138" s="3"/>
    </row>
    <row r="139" spans="4:9" ht="15.75">
      <c r="D139" s="4"/>
      <c r="E139" s="3"/>
      <c r="F139" s="3"/>
      <c r="G139" s="3"/>
      <c r="H139" s="3"/>
      <c r="I139" s="3"/>
    </row>
    <row r="140" spans="4:9" ht="15.75">
      <c r="D140" s="4"/>
      <c r="E140" s="3"/>
      <c r="F140" s="3"/>
      <c r="G140" s="3"/>
      <c r="H140" s="3"/>
      <c r="I140" s="3"/>
    </row>
  </sheetData>
  <sheetProtection/>
  <mergeCells count="38">
    <mergeCell ref="F96:I96"/>
    <mergeCell ref="F108:I108"/>
    <mergeCell ref="F114:I114"/>
    <mergeCell ref="F28:I28"/>
    <mergeCell ref="F30:I30"/>
    <mergeCell ref="F78:I78"/>
    <mergeCell ref="F116:I116"/>
    <mergeCell ref="F38:I38"/>
    <mergeCell ref="F44:I44"/>
    <mergeCell ref="F50:I50"/>
    <mergeCell ref="F56:I56"/>
    <mergeCell ref="F71:I71"/>
    <mergeCell ref="F84:I84"/>
    <mergeCell ref="F90:I90"/>
    <mergeCell ref="F102:I102"/>
    <mergeCell ref="F62:I62"/>
    <mergeCell ref="G15:I15"/>
    <mergeCell ref="G21:I21"/>
    <mergeCell ref="F29:I29"/>
    <mergeCell ref="F7:I7"/>
    <mergeCell ref="F8:I8"/>
    <mergeCell ref="G9:I9"/>
    <mergeCell ref="F27:I27"/>
    <mergeCell ref="C5:C6"/>
    <mergeCell ref="D5:D6"/>
    <mergeCell ref="L5:L6"/>
    <mergeCell ref="K5:K6"/>
    <mergeCell ref="J5:J6"/>
    <mergeCell ref="J1:L1"/>
    <mergeCell ref="F128:I128"/>
    <mergeCell ref="F122:I122"/>
    <mergeCell ref="F137:I137"/>
    <mergeCell ref="F136:I136"/>
    <mergeCell ref="A3:L3"/>
    <mergeCell ref="E5:E6"/>
    <mergeCell ref="F5:I5"/>
    <mergeCell ref="A5:A6"/>
    <mergeCell ref="B5:B6"/>
  </mergeCells>
  <printOptions horizontalCentered="1"/>
  <pageMargins left="0.3937007874015748" right="0.3937007874015748" top="0.6299212598425197" bottom="0.5905511811023623" header="0.5118110236220472" footer="0.5118110236220472"/>
  <pageSetup horizontalDpi="600" verticalDpi="600" orientation="portrait" paperSize="9" scale="51" r:id="rId1"/>
  <headerFooter alignWithMargins="0">
    <oddHeader>&amp;C&amp;"Times New Roman CE,Normál"2. melléklet - &amp;P. oldal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 Ferenc</dc:creator>
  <cp:keywords/>
  <dc:description/>
  <cp:lastModifiedBy>Eniko</cp:lastModifiedBy>
  <cp:lastPrinted>2019-03-03T11:07:48Z</cp:lastPrinted>
  <dcterms:created xsi:type="dcterms:W3CDTF">1997-01-09T08:22:06Z</dcterms:created>
  <dcterms:modified xsi:type="dcterms:W3CDTF">2019-04-08T13:13:06Z</dcterms:modified>
  <cp:category/>
  <cp:version/>
  <cp:contentType/>
  <cp:contentStatus/>
</cp:coreProperties>
</file>