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'Munka1'!$1:$7</definedName>
    <definedName name="_xlnm.Print_Area" localSheetId="0">'Munka1'!$A$1:$G$136</definedName>
  </definedNames>
  <calcPr fullCalcOnLoad="1"/>
</workbook>
</file>

<file path=xl/sharedStrings.xml><?xml version="1.0" encoding="utf-8"?>
<sst xmlns="http://schemas.openxmlformats.org/spreadsheetml/2006/main" count="173" uniqueCount="115">
  <si>
    <t>A</t>
  </si>
  <si>
    <t xml:space="preserve">B </t>
  </si>
  <si>
    <t>C</t>
  </si>
  <si>
    <t>Szakf.</t>
  </si>
  <si>
    <t>Megnevezés</t>
  </si>
  <si>
    <t>Bev. Forrás</t>
  </si>
  <si>
    <t>Eredeti ei.</t>
  </si>
  <si>
    <t>Kulcs Község Önkormányzat</t>
  </si>
  <si>
    <t>360000-1</t>
  </si>
  <si>
    <t>Vízterm.kezelés, ellátás</t>
  </si>
  <si>
    <t>Dologi kiadások</t>
  </si>
  <si>
    <t>422100-1</t>
  </si>
  <si>
    <t>Egyéb dologi kiadás</t>
  </si>
  <si>
    <t>522001-1</t>
  </si>
  <si>
    <t>Közutak üzemeltetése, fenntartása</t>
  </si>
  <si>
    <t>813000-1</t>
  </si>
  <si>
    <t>Zöldterület kezelés</t>
  </si>
  <si>
    <t>841401-1</t>
  </si>
  <si>
    <t>Közvilágítás</t>
  </si>
  <si>
    <t>Községgazdálkodás</t>
  </si>
  <si>
    <t>Személyi jell. Juttatások</t>
  </si>
  <si>
    <t>Munkaadói jár. És szociális hj.adó</t>
  </si>
  <si>
    <t>Egyéb működési célú kiadások</t>
  </si>
  <si>
    <t>Intézményi beruházások áfával</t>
  </si>
  <si>
    <t>Általános tartalék</t>
  </si>
  <si>
    <t>Önk.elsz.költségvetési szerv.</t>
  </si>
  <si>
    <t>842543-1</t>
  </si>
  <si>
    <t>862101-1</t>
  </si>
  <si>
    <t>Háziorvosi ellátás</t>
  </si>
  <si>
    <t>862302-1</t>
  </si>
  <si>
    <t>Fogorvosi ügyeleti ellátás</t>
  </si>
  <si>
    <t>869042-1</t>
  </si>
  <si>
    <t>Védőnői szolgálat</t>
  </si>
  <si>
    <t>890301-5</t>
  </si>
  <si>
    <t>Civil szervezetek működési támogatása</t>
  </si>
  <si>
    <t>Műk.célú pénzeszköz átad. Áht-n kívülre</t>
  </si>
  <si>
    <t>890442-1</t>
  </si>
  <si>
    <t>910123-1</t>
  </si>
  <si>
    <t>Könyvtári szolgáltatások</t>
  </si>
  <si>
    <t>910502-1</t>
  </si>
  <si>
    <t>Közművelődési intézmény működtetése</t>
  </si>
  <si>
    <t>személyi jell. Juttatások</t>
  </si>
  <si>
    <t>munkaadói jár. És szociális hj.adó</t>
  </si>
  <si>
    <t>dologi kiadások</t>
  </si>
  <si>
    <t>931102-1</t>
  </si>
  <si>
    <t>Sportlétesítmények működtetése</t>
  </si>
  <si>
    <t>960302-1</t>
  </si>
  <si>
    <t>Köztemetőfenntartás és működtetés</t>
  </si>
  <si>
    <t>Segélyezés</t>
  </si>
  <si>
    <t>Temetési segély</t>
  </si>
  <si>
    <t>882124-1</t>
  </si>
  <si>
    <t>Rendkívüli gyermekvédelmi támogatás</t>
  </si>
  <si>
    <t>882202-1</t>
  </si>
  <si>
    <t xml:space="preserve">Köztemetés </t>
  </si>
  <si>
    <t>Kulcs Község Polgármesteri Hivatala</t>
  </si>
  <si>
    <t>Személyi jell.juttatások</t>
  </si>
  <si>
    <t>841126-1</t>
  </si>
  <si>
    <t>Önkormányzati igazgatási tevékenység</t>
  </si>
  <si>
    <t>dologi jellegű kiadások</t>
  </si>
  <si>
    <t>intézményi beruházási kiadások</t>
  </si>
  <si>
    <t>Százholdas Pagony Óvoda és Bölcsőde</t>
  </si>
  <si>
    <t>562912-1</t>
  </si>
  <si>
    <t>Óv.int.étk.tér.</t>
  </si>
  <si>
    <t>851011-1</t>
  </si>
  <si>
    <t>Óvodai nevelés</t>
  </si>
  <si>
    <t>személyi jell.juttatások</t>
  </si>
  <si>
    <t>munkaadói jár. És szoc.hj.adó</t>
  </si>
  <si>
    <t>889101-1</t>
  </si>
  <si>
    <t>Bölcsődei ellátás</t>
  </si>
  <si>
    <t>Összesen</t>
  </si>
  <si>
    <t>Foly.száll.szolg. közmű építés</t>
  </si>
  <si>
    <t>Kölcsön törlesztés, kölcsön nyújtás</t>
  </si>
  <si>
    <t>562913-1</t>
  </si>
  <si>
    <t>Közétkeztetés (iskola)</t>
  </si>
  <si>
    <t>Hosszabb időtart. közfoglalkoztatás</t>
  </si>
  <si>
    <t>Óvoda finanszírozása</t>
  </si>
  <si>
    <t>Intézmény finanszírozás</t>
  </si>
  <si>
    <t>Polgármesteri Hivatal finanszírozása</t>
  </si>
  <si>
    <t>Katasztrófavédelmi helyreállítás</t>
  </si>
  <si>
    <t>Intézményi beruházások, felújítások áfával</t>
  </si>
  <si>
    <t>Intézményi felújítások áfával</t>
  </si>
  <si>
    <t>egyéb dologi kiadások</t>
  </si>
  <si>
    <t>010001-2</t>
  </si>
  <si>
    <t>Növénytermesztés és kapcs.szolg.</t>
  </si>
  <si>
    <t>841191-1</t>
  </si>
  <si>
    <t>Nemzeti ünnepek programjai</t>
  </si>
  <si>
    <t>862301-1</t>
  </si>
  <si>
    <t>Fogorvosi alapellátás</t>
  </si>
  <si>
    <t>egyéb működési kiadás</t>
  </si>
  <si>
    <t>882129-1</t>
  </si>
  <si>
    <t>Egyéb eseti pénzbeli</t>
  </si>
  <si>
    <t>Önkormányzati elszámolás</t>
  </si>
  <si>
    <t>841901-9</t>
  </si>
  <si>
    <t>Egyéb működési kiadások</t>
  </si>
  <si>
    <t>Egyéb működési célú kiadás</t>
  </si>
  <si>
    <t>Épületfelújítás áfával</t>
  </si>
  <si>
    <t>különbözet</t>
  </si>
  <si>
    <t>D</t>
  </si>
  <si>
    <t>E</t>
  </si>
  <si>
    <t xml:space="preserve"> </t>
  </si>
  <si>
    <t>Kiadások előirányzata feladatonként, tevékenységenként 2017. év módosított</t>
  </si>
  <si>
    <t>Felhalmozási kiadás</t>
  </si>
  <si>
    <t>Önk. És társuláso által végz.tev.</t>
  </si>
  <si>
    <t>Intézményi beruházások</t>
  </si>
  <si>
    <t>841402-1</t>
  </si>
  <si>
    <t>Pénzeszk.betétbe helyezése</t>
  </si>
  <si>
    <t>841154-1</t>
  </si>
  <si>
    <t>Önk.vagyongazdálkodás</t>
  </si>
  <si>
    <t>Rászorultságtól függő normatív támogatás</t>
  </si>
  <si>
    <t>842541-1</t>
  </si>
  <si>
    <t>Ár- és belvízvédelem</t>
  </si>
  <si>
    <t>dologi kiadás</t>
  </si>
  <si>
    <t>841907-9</t>
  </si>
  <si>
    <t>Mód. Ei.</t>
  </si>
  <si>
    <t>4.b melléklet az 10/2017. (VIII. 31.)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</si>
</sst>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20" xfId="0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35" borderId="12" xfId="0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35" borderId="12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3" fillId="35" borderId="12" xfId="0" applyNumberFormat="1" applyFont="1" applyFill="1" applyBorder="1" applyAlignment="1">
      <alignment/>
    </xf>
    <xf numFmtId="0" fontId="2" fillId="0" borderId="29" xfId="0" applyFont="1" applyBorder="1" applyAlignment="1">
      <alignment wrapText="1"/>
    </xf>
    <xf numFmtId="3" fontId="0" fillId="35" borderId="12" xfId="0" applyNumberFormat="1" applyFont="1" applyFill="1" applyBorder="1" applyAlignment="1">
      <alignment/>
    </xf>
    <xf numFmtId="49" fontId="3" fillId="33" borderId="31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3" fillId="35" borderId="17" xfId="0" applyNumberFormat="1" applyFont="1" applyFill="1" applyBorder="1" applyAlignment="1">
      <alignment/>
    </xf>
    <xf numFmtId="3" fontId="2" fillId="35" borderId="22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3" fontId="0" fillId="35" borderId="36" xfId="0" applyNumberFormat="1" applyFont="1" applyFill="1" applyBorder="1" applyAlignment="1">
      <alignment/>
    </xf>
    <xf numFmtId="3" fontId="4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35" borderId="38" xfId="0" applyNumberFormat="1" applyFont="1" applyFill="1" applyBorder="1" applyAlignment="1">
      <alignment/>
    </xf>
    <xf numFmtId="3" fontId="3" fillId="0" borderId="38" xfId="0" applyNumberFormat="1" applyFont="1" applyBorder="1" applyAlignment="1">
      <alignment/>
    </xf>
    <xf numFmtId="0" fontId="3" fillId="33" borderId="32" xfId="0" applyFont="1" applyFill="1" applyBorder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3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8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5.7109375" style="0" customWidth="1"/>
    <col min="4" max="4" width="41.8515625" style="0" customWidth="1"/>
    <col min="5" max="6" width="12.00390625" style="0" bestFit="1" customWidth="1"/>
    <col min="7" max="7" width="13.7109375" style="0" bestFit="1" customWidth="1"/>
    <col min="19" max="19" width="43.7109375" style="0" bestFit="1" customWidth="1"/>
  </cols>
  <sheetData>
    <row r="1" spans="1:5" ht="12.75">
      <c r="A1" s="75" t="s">
        <v>114</v>
      </c>
      <c r="B1" s="76"/>
      <c r="C1" s="76"/>
      <c r="D1" s="76"/>
      <c r="E1" s="76"/>
    </row>
    <row r="2" spans="1:5" ht="12.75">
      <c r="A2" s="1"/>
      <c r="B2" s="1"/>
      <c r="C2" s="1"/>
      <c r="D2" s="1"/>
      <c r="E2" s="1"/>
    </row>
    <row r="3" spans="1:5" ht="15" customHeight="1">
      <c r="A3" s="77" t="s">
        <v>100</v>
      </c>
      <c r="B3" s="77"/>
      <c r="C3" s="77"/>
      <c r="D3" s="77"/>
      <c r="E3" s="77"/>
    </row>
    <row r="4" spans="1:5" ht="23.25" customHeight="1">
      <c r="A4" s="77"/>
      <c r="B4" s="77"/>
      <c r="C4" s="77"/>
      <c r="D4" s="77"/>
      <c r="E4" s="77"/>
    </row>
    <row r="5" spans="1:5" ht="15.75" thickBot="1">
      <c r="A5" s="2"/>
      <c r="B5" s="2"/>
      <c r="C5" s="2"/>
      <c r="D5" s="2"/>
      <c r="E5" s="2"/>
    </row>
    <row r="6" spans="1:7" ht="16.5" thickBot="1">
      <c r="A6" s="31"/>
      <c r="B6" s="32"/>
      <c r="C6" s="33" t="s">
        <v>0</v>
      </c>
      <c r="D6" s="33" t="s">
        <v>1</v>
      </c>
      <c r="E6" s="33" t="s">
        <v>2</v>
      </c>
      <c r="F6" s="29" t="s">
        <v>97</v>
      </c>
      <c r="G6" s="30" t="s">
        <v>98</v>
      </c>
    </row>
    <row r="7" spans="1:7" ht="16.5" thickBot="1">
      <c r="A7" s="34"/>
      <c r="B7" s="35" t="s">
        <v>3</v>
      </c>
      <c r="C7" s="35" t="s">
        <v>4</v>
      </c>
      <c r="D7" s="35" t="s">
        <v>5</v>
      </c>
      <c r="E7" s="35" t="s">
        <v>6</v>
      </c>
      <c r="F7" s="26" t="s">
        <v>113</v>
      </c>
      <c r="G7" s="27" t="s">
        <v>96</v>
      </c>
    </row>
    <row r="8" spans="1:7" ht="15">
      <c r="A8" s="3"/>
      <c r="B8" s="4"/>
      <c r="C8" s="4"/>
      <c r="D8" s="4"/>
      <c r="E8" s="36"/>
      <c r="F8" s="8"/>
      <c r="G8" s="28"/>
    </row>
    <row r="9" spans="1:7" ht="15.75">
      <c r="A9" s="37"/>
      <c r="B9" s="38"/>
      <c r="C9" s="78" t="s">
        <v>7</v>
      </c>
      <c r="D9" s="79"/>
      <c r="E9" s="5">
        <f>SUM(E11,E14,E21,E24,E26,E17,E29,E34,E37,E54,E59,E62,E64,E70,E72,E77,E80,E82,E87,E94,E97,E102,E108,E110,E48,E50,E100)</f>
        <v>438154</v>
      </c>
      <c r="F9" s="5">
        <f>SUM(F11,F14,F21,F24,F26,F17,F29,F34,F37,F54,F59,F62,F64,F70,F72,F77,F80,F82,F87,F94,F97,F102,F108,F110,F48,F50,F100)</f>
        <v>494380</v>
      </c>
      <c r="G9" s="21">
        <f aca="true" t="shared" si="0" ref="G9:G40">F9-E9</f>
        <v>56226</v>
      </c>
    </row>
    <row r="10" spans="1:7" ht="15">
      <c r="A10" s="39"/>
      <c r="B10" s="40"/>
      <c r="C10" s="40"/>
      <c r="D10" s="41"/>
      <c r="E10" s="6"/>
      <c r="F10" s="8"/>
      <c r="G10" s="21">
        <f t="shared" si="0"/>
        <v>0</v>
      </c>
    </row>
    <row r="11" spans="1:11" ht="15">
      <c r="A11" s="39"/>
      <c r="B11" s="42" t="s">
        <v>8</v>
      </c>
      <c r="C11" s="42" t="s">
        <v>9</v>
      </c>
      <c r="D11" s="43"/>
      <c r="E11" s="45">
        <f>SUM(E12:E13)</f>
        <v>254</v>
      </c>
      <c r="F11" s="7">
        <f>SUM(F12:F13)</f>
        <v>254</v>
      </c>
      <c r="G11" s="21">
        <f t="shared" si="0"/>
        <v>0</v>
      </c>
      <c r="K11" t="s">
        <v>99</v>
      </c>
    </row>
    <row r="12" spans="1:7" ht="15">
      <c r="A12" s="39"/>
      <c r="B12" s="40"/>
      <c r="C12" s="40"/>
      <c r="D12" s="41" t="s">
        <v>10</v>
      </c>
      <c r="E12" s="44">
        <v>254</v>
      </c>
      <c r="F12" s="8">
        <v>254</v>
      </c>
      <c r="G12" s="21">
        <f t="shared" si="0"/>
        <v>0</v>
      </c>
    </row>
    <row r="13" spans="1:7" ht="15">
      <c r="A13" s="39"/>
      <c r="B13" s="40"/>
      <c r="C13" s="40"/>
      <c r="D13" s="41" t="s">
        <v>23</v>
      </c>
      <c r="E13" s="44">
        <v>0</v>
      </c>
      <c r="F13" s="8">
        <v>0</v>
      </c>
      <c r="G13" s="21">
        <f t="shared" si="0"/>
        <v>0</v>
      </c>
    </row>
    <row r="14" spans="1:7" ht="15">
      <c r="A14" s="39"/>
      <c r="B14" s="42" t="s">
        <v>82</v>
      </c>
      <c r="C14" s="42" t="s">
        <v>83</v>
      </c>
      <c r="D14" s="43"/>
      <c r="E14" s="45">
        <f>SUM(E15+E16)</f>
        <v>70</v>
      </c>
      <c r="F14" s="7">
        <f>SUM(F15+F16)</f>
        <v>70</v>
      </c>
      <c r="G14" s="21">
        <f t="shared" si="0"/>
        <v>0</v>
      </c>
    </row>
    <row r="15" spans="1:7" ht="15">
      <c r="A15" s="39"/>
      <c r="B15" s="40"/>
      <c r="C15" s="40"/>
      <c r="D15" s="41" t="s">
        <v>10</v>
      </c>
      <c r="E15" s="44">
        <v>70</v>
      </c>
      <c r="F15" s="8">
        <v>70</v>
      </c>
      <c r="G15" s="21">
        <f t="shared" si="0"/>
        <v>0</v>
      </c>
    </row>
    <row r="16" spans="1:7" ht="15">
      <c r="A16" s="39"/>
      <c r="B16" s="40"/>
      <c r="C16" s="40"/>
      <c r="D16" s="41" t="s">
        <v>23</v>
      </c>
      <c r="E16" s="44">
        <v>0</v>
      </c>
      <c r="F16" s="8">
        <v>0</v>
      </c>
      <c r="G16" s="21">
        <f t="shared" si="0"/>
        <v>0</v>
      </c>
    </row>
    <row r="17" spans="1:7" ht="15">
      <c r="A17" s="39"/>
      <c r="B17" s="42" t="s">
        <v>11</v>
      </c>
      <c r="C17" s="42" t="s">
        <v>70</v>
      </c>
      <c r="D17" s="43"/>
      <c r="E17" s="45">
        <f>SUM(E18:E20)</f>
        <v>7114</v>
      </c>
      <c r="F17" s="7">
        <f>SUM(F18:F19)</f>
        <v>7114</v>
      </c>
      <c r="G17" s="21">
        <f t="shared" si="0"/>
        <v>0</v>
      </c>
    </row>
    <row r="18" spans="1:7" ht="15">
      <c r="A18" s="39"/>
      <c r="B18" s="42"/>
      <c r="C18" s="42"/>
      <c r="D18" s="41" t="s">
        <v>10</v>
      </c>
      <c r="E18" s="46">
        <v>7114</v>
      </c>
      <c r="F18" s="8">
        <v>7114</v>
      </c>
      <c r="G18" s="21">
        <f t="shared" si="0"/>
        <v>0</v>
      </c>
    </row>
    <row r="19" spans="1:7" ht="15">
      <c r="A19" s="39"/>
      <c r="B19" s="40"/>
      <c r="C19" s="40"/>
      <c r="D19" s="41" t="s">
        <v>94</v>
      </c>
      <c r="E19" s="44"/>
      <c r="F19" s="8">
        <v>0</v>
      </c>
      <c r="G19" s="21">
        <f t="shared" si="0"/>
        <v>0</v>
      </c>
    </row>
    <row r="20" spans="1:7" ht="15">
      <c r="A20" s="39"/>
      <c r="B20" s="40"/>
      <c r="C20" s="40"/>
      <c r="D20" s="41" t="s">
        <v>101</v>
      </c>
      <c r="E20" s="44"/>
      <c r="F20" s="7">
        <v>0</v>
      </c>
      <c r="G20" s="21">
        <f t="shared" si="0"/>
        <v>0</v>
      </c>
    </row>
    <row r="21" spans="1:7" ht="15">
      <c r="A21" s="39"/>
      <c r="B21" s="42" t="s">
        <v>13</v>
      </c>
      <c r="C21" s="42" t="s">
        <v>14</v>
      </c>
      <c r="D21" s="43"/>
      <c r="E21" s="45">
        <f>SUM(E22+E23)</f>
        <v>62939</v>
      </c>
      <c r="F21" s="45">
        <f>SUM(F22+F23)</f>
        <v>62939</v>
      </c>
      <c r="G21" s="21">
        <f t="shared" si="0"/>
        <v>0</v>
      </c>
    </row>
    <row r="22" spans="1:7" ht="15">
      <c r="A22" s="39"/>
      <c r="B22" s="40"/>
      <c r="C22" s="40"/>
      <c r="D22" s="41" t="s">
        <v>10</v>
      </c>
      <c r="E22" s="44">
        <v>6960</v>
      </c>
      <c r="F22" s="8">
        <v>6960</v>
      </c>
      <c r="G22" s="21">
        <f t="shared" si="0"/>
        <v>0</v>
      </c>
    </row>
    <row r="23" spans="1:7" ht="15">
      <c r="A23" s="39"/>
      <c r="B23" s="40"/>
      <c r="C23" s="40"/>
      <c r="D23" s="41" t="s">
        <v>101</v>
      </c>
      <c r="E23" s="44">
        <v>55979</v>
      </c>
      <c r="F23" s="9">
        <v>55979</v>
      </c>
      <c r="G23" s="21">
        <f t="shared" si="0"/>
        <v>0</v>
      </c>
    </row>
    <row r="24" spans="1:7" ht="15">
      <c r="A24" s="39"/>
      <c r="B24" s="42" t="s">
        <v>84</v>
      </c>
      <c r="C24" s="42" t="s">
        <v>85</v>
      </c>
      <c r="D24" s="43"/>
      <c r="E24" s="45">
        <f>SUM(E25)</f>
        <v>635</v>
      </c>
      <c r="F24" s="45">
        <f>SUM(F25)</f>
        <v>635</v>
      </c>
      <c r="G24" s="21">
        <f t="shared" si="0"/>
        <v>0</v>
      </c>
    </row>
    <row r="25" spans="1:7" ht="15">
      <c r="A25" s="39"/>
      <c r="B25" s="40"/>
      <c r="C25" s="40"/>
      <c r="D25" s="41" t="s">
        <v>43</v>
      </c>
      <c r="E25" s="44">
        <v>635</v>
      </c>
      <c r="F25" s="9">
        <v>635</v>
      </c>
      <c r="G25" s="21">
        <f t="shared" si="0"/>
        <v>0</v>
      </c>
    </row>
    <row r="26" spans="1:7" ht="15">
      <c r="A26" s="39"/>
      <c r="B26" s="42" t="s">
        <v>15</v>
      </c>
      <c r="C26" s="42" t="s">
        <v>16</v>
      </c>
      <c r="D26" s="43"/>
      <c r="E26" s="45">
        <f>SUM(E27:E28)</f>
        <v>1530</v>
      </c>
      <c r="F26" s="45">
        <f>SUM(F27:F28)</f>
        <v>1530</v>
      </c>
      <c r="G26" s="21">
        <f t="shared" si="0"/>
        <v>0</v>
      </c>
    </row>
    <row r="27" spans="1:7" ht="15">
      <c r="A27" s="39"/>
      <c r="B27" s="40"/>
      <c r="C27" s="40"/>
      <c r="D27" s="41" t="s">
        <v>10</v>
      </c>
      <c r="E27" s="44">
        <v>1530</v>
      </c>
      <c r="F27" s="8">
        <v>1530</v>
      </c>
      <c r="G27" s="21">
        <f t="shared" si="0"/>
        <v>0</v>
      </c>
    </row>
    <row r="28" spans="1:7" ht="15">
      <c r="A28" s="39"/>
      <c r="B28" s="40"/>
      <c r="C28" s="40"/>
      <c r="D28" s="41" t="s">
        <v>23</v>
      </c>
      <c r="E28" s="44"/>
      <c r="F28" s="7"/>
      <c r="G28" s="21">
        <f t="shared" si="0"/>
        <v>0</v>
      </c>
    </row>
    <row r="29" spans="1:7" ht="15">
      <c r="A29" s="39"/>
      <c r="B29" s="42" t="s">
        <v>56</v>
      </c>
      <c r="C29" s="42" t="s">
        <v>102</v>
      </c>
      <c r="D29" s="43"/>
      <c r="E29" s="45">
        <f>+E30+E31+E32+E33</f>
        <v>16219</v>
      </c>
      <c r="F29" s="45">
        <f>+F30+F31+F32+F33</f>
        <v>16219</v>
      </c>
      <c r="G29" s="21">
        <f t="shared" si="0"/>
        <v>0</v>
      </c>
    </row>
    <row r="30" spans="1:7" ht="15">
      <c r="A30" s="39"/>
      <c r="B30" s="42"/>
      <c r="C30" s="42"/>
      <c r="D30" s="41" t="s">
        <v>20</v>
      </c>
      <c r="E30" s="46">
        <v>13199</v>
      </c>
      <c r="F30" s="8">
        <v>13199</v>
      </c>
      <c r="G30" s="21">
        <f t="shared" si="0"/>
        <v>0</v>
      </c>
    </row>
    <row r="31" spans="1:7" ht="15">
      <c r="A31" s="39"/>
      <c r="B31" s="42"/>
      <c r="C31" s="42"/>
      <c r="D31" s="41" t="s">
        <v>21</v>
      </c>
      <c r="E31" s="46">
        <v>2765</v>
      </c>
      <c r="F31" s="8">
        <v>2765</v>
      </c>
      <c r="G31" s="21">
        <f t="shared" si="0"/>
        <v>0</v>
      </c>
    </row>
    <row r="32" spans="1:7" ht="15">
      <c r="A32" s="39"/>
      <c r="B32" s="40"/>
      <c r="C32" s="40"/>
      <c r="D32" s="41" t="s">
        <v>10</v>
      </c>
      <c r="E32" s="44">
        <v>10</v>
      </c>
      <c r="F32" s="9">
        <v>10</v>
      </c>
      <c r="G32" s="21">
        <f t="shared" si="0"/>
        <v>0</v>
      </c>
    </row>
    <row r="33" spans="1:7" ht="15">
      <c r="A33" s="39"/>
      <c r="B33" s="40"/>
      <c r="C33" s="40"/>
      <c r="D33" s="41" t="s">
        <v>103</v>
      </c>
      <c r="E33" s="44">
        <v>245</v>
      </c>
      <c r="F33" s="8">
        <v>245</v>
      </c>
      <c r="G33" s="21">
        <f t="shared" si="0"/>
        <v>0</v>
      </c>
    </row>
    <row r="34" spans="1:7" ht="15">
      <c r="A34" s="39"/>
      <c r="B34" s="42" t="s">
        <v>17</v>
      </c>
      <c r="C34" s="42" t="s">
        <v>18</v>
      </c>
      <c r="D34" s="43"/>
      <c r="E34" s="45">
        <f>SUM(E35:E36)</f>
        <v>6150</v>
      </c>
      <c r="F34" s="45">
        <f>SUM(F35:F36)</f>
        <v>6150</v>
      </c>
      <c r="G34" s="21">
        <f t="shared" si="0"/>
        <v>0</v>
      </c>
    </row>
    <row r="35" spans="1:7" ht="15">
      <c r="A35" s="39"/>
      <c r="B35" s="40"/>
      <c r="C35" s="40"/>
      <c r="D35" s="41" t="s">
        <v>10</v>
      </c>
      <c r="E35" s="44">
        <v>6150</v>
      </c>
      <c r="F35" s="9">
        <v>6150</v>
      </c>
      <c r="G35" s="21">
        <f t="shared" si="0"/>
        <v>0</v>
      </c>
    </row>
    <row r="36" spans="1:7" ht="15">
      <c r="A36" s="39"/>
      <c r="B36" s="40"/>
      <c r="C36" s="40"/>
      <c r="D36" s="41" t="s">
        <v>23</v>
      </c>
      <c r="E36" s="44"/>
      <c r="F36" s="8"/>
      <c r="G36" s="21">
        <f t="shared" si="0"/>
        <v>0</v>
      </c>
    </row>
    <row r="37" spans="1:7" ht="15">
      <c r="A37" s="39"/>
      <c r="B37" s="42" t="s">
        <v>104</v>
      </c>
      <c r="C37" s="42" t="s">
        <v>19</v>
      </c>
      <c r="D37" s="43"/>
      <c r="E37" s="45">
        <f>SUM(E38:E47)</f>
        <v>65917</v>
      </c>
      <c r="F37" s="45">
        <f>SUM(F38:F47)</f>
        <v>80638</v>
      </c>
      <c r="G37" s="21">
        <f t="shared" si="0"/>
        <v>14721</v>
      </c>
    </row>
    <row r="38" spans="1:7" ht="15">
      <c r="A38" s="39"/>
      <c r="B38" s="47"/>
      <c r="C38" s="47"/>
      <c r="D38" s="41" t="s">
        <v>20</v>
      </c>
      <c r="E38" s="44">
        <v>3872</v>
      </c>
      <c r="F38" s="8">
        <v>3872</v>
      </c>
      <c r="G38" s="21">
        <f t="shared" si="0"/>
        <v>0</v>
      </c>
    </row>
    <row r="39" spans="1:7" ht="15">
      <c r="A39" s="39"/>
      <c r="B39" s="40"/>
      <c r="C39" s="40"/>
      <c r="D39" s="41" t="s">
        <v>21</v>
      </c>
      <c r="E39" s="44">
        <v>717</v>
      </c>
      <c r="F39" s="8">
        <v>717</v>
      </c>
      <c r="G39" s="21">
        <f t="shared" si="0"/>
        <v>0</v>
      </c>
    </row>
    <row r="40" spans="1:7" ht="15">
      <c r="A40" s="39"/>
      <c r="B40" s="40"/>
      <c r="C40" s="40"/>
      <c r="D40" s="41" t="s">
        <v>10</v>
      </c>
      <c r="E40" s="44">
        <f>26957+3000</f>
        <v>29957</v>
      </c>
      <c r="F40" s="8">
        <f>29957+7278</f>
        <v>37235</v>
      </c>
      <c r="G40" s="21">
        <f t="shared" si="0"/>
        <v>7278</v>
      </c>
    </row>
    <row r="41" spans="1:7" ht="15">
      <c r="A41" s="39"/>
      <c r="B41" s="40"/>
      <c r="C41" s="40"/>
      <c r="D41" s="41" t="s">
        <v>12</v>
      </c>
      <c r="E41" s="44">
        <v>570</v>
      </c>
      <c r="F41" s="8">
        <v>570</v>
      </c>
      <c r="G41" s="21">
        <f aca="true" t="shared" si="1" ref="G41:G72">F41-E41</f>
        <v>0</v>
      </c>
    </row>
    <row r="42" spans="1:7" ht="15">
      <c r="A42" s="39"/>
      <c r="B42" s="40"/>
      <c r="C42" s="40"/>
      <c r="D42" s="41" t="s">
        <v>22</v>
      </c>
      <c r="E42" s="44">
        <f>12298-3000</f>
        <v>9298</v>
      </c>
      <c r="F42" s="8">
        <f>12298-3000</f>
        <v>9298</v>
      </c>
      <c r="G42" s="21">
        <f t="shared" si="1"/>
        <v>0</v>
      </c>
    </row>
    <row r="43" spans="1:7" ht="15">
      <c r="A43" s="39"/>
      <c r="B43" s="40"/>
      <c r="C43" s="40"/>
      <c r="D43" s="41" t="s">
        <v>105</v>
      </c>
      <c r="E43" s="44">
        <v>0</v>
      </c>
      <c r="F43" s="8">
        <v>0</v>
      </c>
      <c r="G43" s="21">
        <f t="shared" si="1"/>
        <v>0</v>
      </c>
    </row>
    <row r="44" spans="1:7" ht="15">
      <c r="A44" s="39"/>
      <c r="B44" s="40"/>
      <c r="C44" s="40"/>
      <c r="D44" s="41" t="s">
        <v>79</v>
      </c>
      <c r="E44" s="44">
        <v>13868</v>
      </c>
      <c r="F44" s="8">
        <f>13868+4175+3268</f>
        <v>21311</v>
      </c>
      <c r="G44" s="21">
        <f t="shared" si="1"/>
        <v>7443</v>
      </c>
    </row>
    <row r="45" spans="1:7" ht="15">
      <c r="A45" s="39"/>
      <c r="B45" s="40"/>
      <c r="C45" s="40"/>
      <c r="D45" s="41" t="s">
        <v>95</v>
      </c>
      <c r="E45" s="44">
        <v>3000</v>
      </c>
      <c r="F45" s="8">
        <v>3000</v>
      </c>
      <c r="G45" s="21">
        <f t="shared" si="1"/>
        <v>0</v>
      </c>
    </row>
    <row r="46" spans="1:7" ht="15">
      <c r="A46" s="39"/>
      <c r="B46" s="40"/>
      <c r="C46" s="40"/>
      <c r="D46" s="41" t="s">
        <v>71</v>
      </c>
      <c r="E46" s="44">
        <v>4334</v>
      </c>
      <c r="F46" s="9">
        <v>4334</v>
      </c>
      <c r="G46" s="21">
        <f t="shared" si="1"/>
        <v>0</v>
      </c>
    </row>
    <row r="47" spans="1:7" ht="15">
      <c r="A47" s="39"/>
      <c r="B47" s="40"/>
      <c r="C47" s="40"/>
      <c r="D47" s="41" t="s">
        <v>24</v>
      </c>
      <c r="E47" s="44">
        <v>301</v>
      </c>
      <c r="F47" s="8">
        <v>301</v>
      </c>
      <c r="G47" s="21">
        <f t="shared" si="1"/>
        <v>0</v>
      </c>
    </row>
    <row r="48" spans="1:7" ht="15">
      <c r="A48" s="39"/>
      <c r="B48" s="42" t="s">
        <v>106</v>
      </c>
      <c r="C48" s="42" t="s">
        <v>107</v>
      </c>
      <c r="D48" s="43"/>
      <c r="E48" s="45">
        <f>SUM(E49:E49)</f>
        <v>400</v>
      </c>
      <c r="F48" s="45">
        <f>SUM(F49:F49)</f>
        <v>400</v>
      </c>
      <c r="G48" s="21">
        <f t="shared" si="1"/>
        <v>0</v>
      </c>
    </row>
    <row r="49" spans="1:7" ht="15">
      <c r="A49" s="39"/>
      <c r="B49" s="40"/>
      <c r="C49" s="40"/>
      <c r="D49" s="41" t="s">
        <v>10</v>
      </c>
      <c r="E49" s="44">
        <v>400</v>
      </c>
      <c r="F49" s="8">
        <v>400</v>
      </c>
      <c r="G49" s="21">
        <f t="shared" si="1"/>
        <v>0</v>
      </c>
    </row>
    <row r="50" spans="1:7" ht="15">
      <c r="A50" s="39"/>
      <c r="B50" s="42" t="s">
        <v>26</v>
      </c>
      <c r="C50" s="42" t="s">
        <v>78</v>
      </c>
      <c r="D50" s="43"/>
      <c r="E50" s="45">
        <f>+E51+E52+E53</f>
        <v>26989</v>
      </c>
      <c r="F50" s="45">
        <f>+F51+F52+F53</f>
        <v>26989</v>
      </c>
      <c r="G50" s="21">
        <f t="shared" si="1"/>
        <v>0</v>
      </c>
    </row>
    <row r="51" spans="1:7" ht="15">
      <c r="A51" s="39"/>
      <c r="B51" s="40"/>
      <c r="C51" s="40"/>
      <c r="D51" s="41" t="s">
        <v>10</v>
      </c>
      <c r="E51" s="44">
        <v>22582</v>
      </c>
      <c r="F51" s="8">
        <v>22582</v>
      </c>
      <c r="G51" s="21">
        <f t="shared" si="1"/>
        <v>0</v>
      </c>
    </row>
    <row r="52" spans="1:7" ht="15">
      <c r="A52" s="39"/>
      <c r="B52" s="40"/>
      <c r="C52" s="40"/>
      <c r="D52" s="41" t="s">
        <v>12</v>
      </c>
      <c r="E52" s="44"/>
      <c r="F52" s="7"/>
      <c r="G52" s="21">
        <f t="shared" si="1"/>
        <v>0</v>
      </c>
    </row>
    <row r="53" spans="1:7" ht="15">
      <c r="A53" s="39"/>
      <c r="B53" s="40"/>
      <c r="C53" s="40"/>
      <c r="D53" s="41" t="s">
        <v>23</v>
      </c>
      <c r="E53" s="44">
        <v>4407</v>
      </c>
      <c r="F53" s="8">
        <v>4407</v>
      </c>
      <c r="G53" s="21">
        <f t="shared" si="1"/>
        <v>0</v>
      </c>
    </row>
    <row r="54" spans="1:7" ht="15">
      <c r="A54" s="39"/>
      <c r="B54" s="42" t="s">
        <v>27</v>
      </c>
      <c r="C54" s="42" t="s">
        <v>28</v>
      </c>
      <c r="D54" s="43"/>
      <c r="E54" s="45">
        <f>SUM(E55:E58)</f>
        <v>17758</v>
      </c>
      <c r="F54" s="45">
        <f>SUM(F55:F58)</f>
        <v>57758</v>
      </c>
      <c r="G54" s="21">
        <f t="shared" si="1"/>
        <v>40000</v>
      </c>
    </row>
    <row r="55" spans="1:7" ht="15">
      <c r="A55" s="39"/>
      <c r="B55" s="40"/>
      <c r="C55" s="40"/>
      <c r="D55" s="41" t="s">
        <v>20</v>
      </c>
      <c r="E55" s="44">
        <v>11654</v>
      </c>
      <c r="F55" s="8">
        <v>11654</v>
      </c>
      <c r="G55" s="21">
        <f t="shared" si="1"/>
        <v>0</v>
      </c>
    </row>
    <row r="56" spans="1:7" ht="15">
      <c r="A56" s="39"/>
      <c r="B56" s="40"/>
      <c r="C56" s="40"/>
      <c r="D56" s="41" t="s">
        <v>21</v>
      </c>
      <c r="E56" s="44">
        <v>2668</v>
      </c>
      <c r="F56" s="8">
        <v>2668</v>
      </c>
      <c r="G56" s="21">
        <f t="shared" si="1"/>
        <v>0</v>
      </c>
    </row>
    <row r="57" spans="1:7" ht="15">
      <c r="A57" s="39"/>
      <c r="B57" s="40"/>
      <c r="C57" s="40"/>
      <c r="D57" s="41" t="s">
        <v>10</v>
      </c>
      <c r="E57" s="44">
        <f>3416+20</f>
        <v>3436</v>
      </c>
      <c r="F57" s="9">
        <v>3436</v>
      </c>
      <c r="G57" s="21">
        <f t="shared" si="1"/>
        <v>0</v>
      </c>
    </row>
    <row r="58" spans="1:7" ht="15">
      <c r="A58" s="39"/>
      <c r="B58" s="40"/>
      <c r="C58" s="40"/>
      <c r="D58" s="41" t="s">
        <v>23</v>
      </c>
      <c r="E58" s="44"/>
      <c r="F58" s="8">
        <v>40000</v>
      </c>
      <c r="G58" s="21">
        <f t="shared" si="1"/>
        <v>40000</v>
      </c>
    </row>
    <row r="59" spans="1:7" ht="15">
      <c r="A59" s="39"/>
      <c r="B59" s="42" t="s">
        <v>86</v>
      </c>
      <c r="C59" s="42" t="s">
        <v>87</v>
      </c>
      <c r="D59" s="43"/>
      <c r="E59" s="45">
        <f>+E60+E61</f>
        <v>5296</v>
      </c>
      <c r="F59" s="45">
        <f>+F60+F61</f>
        <v>5296</v>
      </c>
      <c r="G59" s="21">
        <f t="shared" si="1"/>
        <v>0</v>
      </c>
    </row>
    <row r="60" spans="1:7" ht="15">
      <c r="A60" s="39"/>
      <c r="B60" s="40"/>
      <c r="C60" s="40"/>
      <c r="D60" s="41" t="s">
        <v>10</v>
      </c>
      <c r="E60" s="44">
        <v>5296</v>
      </c>
      <c r="F60" s="9">
        <v>5296</v>
      </c>
      <c r="G60" s="21">
        <f t="shared" si="1"/>
        <v>0</v>
      </c>
    </row>
    <row r="61" spans="1:7" ht="15">
      <c r="A61" s="39"/>
      <c r="B61" s="40"/>
      <c r="C61" s="40"/>
      <c r="D61" s="41" t="s">
        <v>88</v>
      </c>
      <c r="E61" s="44"/>
      <c r="F61" s="8"/>
      <c r="G61" s="21">
        <f t="shared" si="1"/>
        <v>0</v>
      </c>
    </row>
    <row r="62" spans="1:7" ht="15">
      <c r="A62" s="39"/>
      <c r="B62" s="42" t="s">
        <v>29</v>
      </c>
      <c r="C62" s="42" t="s">
        <v>30</v>
      </c>
      <c r="D62" s="43"/>
      <c r="E62" s="45">
        <f>SUM(E63)</f>
        <v>130</v>
      </c>
      <c r="F62" s="45">
        <f>SUM(F63)</f>
        <v>130</v>
      </c>
      <c r="G62" s="21">
        <f t="shared" si="1"/>
        <v>0</v>
      </c>
    </row>
    <row r="63" spans="1:7" ht="15">
      <c r="A63" s="39"/>
      <c r="B63" s="40"/>
      <c r="C63" s="40"/>
      <c r="D63" s="41" t="s">
        <v>10</v>
      </c>
      <c r="E63" s="44">
        <v>130</v>
      </c>
      <c r="F63" s="8">
        <v>130</v>
      </c>
      <c r="G63" s="21">
        <f t="shared" si="1"/>
        <v>0</v>
      </c>
    </row>
    <row r="64" spans="1:7" ht="15">
      <c r="A64" s="39"/>
      <c r="B64" s="42" t="s">
        <v>31</v>
      </c>
      <c r="C64" s="42" t="s">
        <v>32</v>
      </c>
      <c r="D64" s="43"/>
      <c r="E64" s="45">
        <f>SUM(E65:E69)</f>
        <v>5226</v>
      </c>
      <c r="F64" s="45">
        <f>SUM(F65:F69)</f>
        <v>5226</v>
      </c>
      <c r="G64" s="21">
        <f t="shared" si="1"/>
        <v>0</v>
      </c>
    </row>
    <row r="65" spans="1:7" ht="15">
      <c r="A65" s="39"/>
      <c r="B65" s="40"/>
      <c r="C65" s="40"/>
      <c r="D65" s="41" t="s">
        <v>20</v>
      </c>
      <c r="E65" s="44">
        <v>3641</v>
      </c>
      <c r="F65" s="8">
        <v>3641</v>
      </c>
      <c r="G65" s="21">
        <f t="shared" si="1"/>
        <v>0</v>
      </c>
    </row>
    <row r="66" spans="1:7" ht="15">
      <c r="A66" s="39"/>
      <c r="B66" s="40"/>
      <c r="C66" s="40"/>
      <c r="D66" s="41" t="s">
        <v>21</v>
      </c>
      <c r="E66" s="44">
        <v>821</v>
      </c>
      <c r="F66" s="8">
        <v>821</v>
      </c>
      <c r="G66" s="21">
        <f t="shared" si="1"/>
        <v>0</v>
      </c>
    </row>
    <row r="67" spans="1:7" ht="15">
      <c r="A67" s="39"/>
      <c r="B67" s="40"/>
      <c r="C67" s="40"/>
      <c r="D67" s="41" t="s">
        <v>10</v>
      </c>
      <c r="E67" s="44">
        <v>764</v>
      </c>
      <c r="F67" s="9">
        <v>764</v>
      </c>
      <c r="G67" s="21">
        <f t="shared" si="1"/>
        <v>0</v>
      </c>
    </row>
    <row r="68" spans="1:7" ht="15">
      <c r="A68" s="39"/>
      <c r="B68" s="40"/>
      <c r="C68" s="40"/>
      <c r="D68" s="41" t="s">
        <v>23</v>
      </c>
      <c r="E68" s="44"/>
      <c r="F68" s="8"/>
      <c r="G68" s="21">
        <f t="shared" si="1"/>
        <v>0</v>
      </c>
    </row>
    <row r="69" spans="1:7" ht="15">
      <c r="A69" s="39"/>
      <c r="B69" s="40"/>
      <c r="C69" s="40"/>
      <c r="D69" s="41" t="s">
        <v>12</v>
      </c>
      <c r="E69" s="44"/>
      <c r="F69" s="7"/>
      <c r="G69" s="21">
        <f t="shared" si="1"/>
        <v>0</v>
      </c>
    </row>
    <row r="70" spans="1:7" ht="15">
      <c r="A70" s="39"/>
      <c r="B70" s="42" t="s">
        <v>33</v>
      </c>
      <c r="C70" s="42" t="s">
        <v>34</v>
      </c>
      <c r="D70" s="43"/>
      <c r="E70" s="45">
        <f>SUM(E71)</f>
        <v>3000</v>
      </c>
      <c r="F70" s="45">
        <f>SUM(F71)</f>
        <v>3000</v>
      </c>
      <c r="G70" s="21">
        <f t="shared" si="1"/>
        <v>0</v>
      </c>
    </row>
    <row r="71" spans="1:7" ht="15">
      <c r="A71" s="39"/>
      <c r="B71" s="40"/>
      <c r="C71" s="40"/>
      <c r="D71" s="41" t="s">
        <v>35</v>
      </c>
      <c r="E71" s="44">
        <v>3000</v>
      </c>
      <c r="F71" s="9">
        <v>3000</v>
      </c>
      <c r="G71" s="21">
        <f t="shared" si="1"/>
        <v>0</v>
      </c>
    </row>
    <row r="72" spans="1:7" ht="15">
      <c r="A72" s="39"/>
      <c r="B72" s="42" t="s">
        <v>36</v>
      </c>
      <c r="C72" s="42" t="s">
        <v>74</v>
      </c>
      <c r="D72" s="43"/>
      <c r="E72" s="45">
        <f>SUM(E73:E76)</f>
        <v>12210</v>
      </c>
      <c r="F72" s="45">
        <f>SUM(F73:F76)</f>
        <v>12210</v>
      </c>
      <c r="G72" s="21">
        <f t="shared" si="1"/>
        <v>0</v>
      </c>
    </row>
    <row r="73" spans="1:7" ht="15">
      <c r="A73" s="39"/>
      <c r="B73" s="40"/>
      <c r="C73" s="40"/>
      <c r="D73" s="41" t="s">
        <v>20</v>
      </c>
      <c r="E73" s="44">
        <v>9787</v>
      </c>
      <c r="F73" s="8">
        <v>9787</v>
      </c>
      <c r="G73" s="21">
        <f aca="true" t="shared" si="2" ref="G73:G104">F73-E73</f>
        <v>0</v>
      </c>
    </row>
    <row r="74" spans="1:7" ht="15">
      <c r="A74" s="39"/>
      <c r="B74" s="40"/>
      <c r="C74" s="40"/>
      <c r="D74" s="41" t="s">
        <v>21</v>
      </c>
      <c r="E74" s="44">
        <v>2153</v>
      </c>
      <c r="F74" s="8">
        <v>2153</v>
      </c>
      <c r="G74" s="21">
        <f t="shared" si="2"/>
        <v>0</v>
      </c>
    </row>
    <row r="75" spans="1:7" ht="15">
      <c r="A75" s="39"/>
      <c r="B75" s="40"/>
      <c r="C75" s="40"/>
      <c r="D75" s="41" t="s">
        <v>10</v>
      </c>
      <c r="E75" s="44">
        <v>270</v>
      </c>
      <c r="F75" s="8">
        <v>270</v>
      </c>
      <c r="G75" s="21">
        <f t="shared" si="2"/>
        <v>0</v>
      </c>
    </row>
    <row r="76" spans="1:7" ht="15">
      <c r="A76" s="39"/>
      <c r="B76" s="40"/>
      <c r="C76" s="40"/>
      <c r="D76" s="41" t="s">
        <v>23</v>
      </c>
      <c r="E76" s="44"/>
      <c r="F76" s="7"/>
      <c r="G76" s="21">
        <f t="shared" si="2"/>
        <v>0</v>
      </c>
    </row>
    <row r="77" spans="1:7" ht="15.75">
      <c r="A77" s="39"/>
      <c r="B77" s="38" t="s">
        <v>72</v>
      </c>
      <c r="C77" s="38" t="s">
        <v>73</v>
      </c>
      <c r="D77" s="48"/>
      <c r="E77" s="45">
        <f>SUM(E78:E79)</f>
        <v>12700</v>
      </c>
      <c r="F77" s="45">
        <f>SUM(F78:F79)</f>
        <v>12700</v>
      </c>
      <c r="G77" s="21">
        <f t="shared" si="2"/>
        <v>0</v>
      </c>
    </row>
    <row r="78" spans="1:7" ht="15.75">
      <c r="A78" s="39"/>
      <c r="B78" s="38"/>
      <c r="C78" s="38"/>
      <c r="D78" s="41" t="s">
        <v>108</v>
      </c>
      <c r="E78" s="46"/>
      <c r="F78" s="7"/>
      <c r="G78" s="21">
        <f t="shared" si="2"/>
        <v>0</v>
      </c>
    </row>
    <row r="79" spans="1:7" ht="15">
      <c r="A79" s="39"/>
      <c r="B79" s="40"/>
      <c r="C79" s="40"/>
      <c r="D79" s="41" t="s">
        <v>10</v>
      </c>
      <c r="E79" s="44">
        <v>12700</v>
      </c>
      <c r="F79" s="8">
        <v>12700</v>
      </c>
      <c r="G79" s="21">
        <f t="shared" si="2"/>
        <v>0</v>
      </c>
    </row>
    <row r="80" spans="1:7" ht="15">
      <c r="A80" s="39"/>
      <c r="B80" s="42" t="s">
        <v>92</v>
      </c>
      <c r="C80" s="42" t="s">
        <v>91</v>
      </c>
      <c r="D80" s="43"/>
      <c r="E80" s="45">
        <f>SUM(E81)</f>
        <v>0</v>
      </c>
      <c r="F80" s="45">
        <f>SUM(F81)</f>
        <v>1505</v>
      </c>
      <c r="G80" s="21">
        <f t="shared" si="2"/>
        <v>1505</v>
      </c>
    </row>
    <row r="81" spans="1:7" ht="15">
      <c r="A81" s="39"/>
      <c r="B81" s="40"/>
      <c r="C81" s="40"/>
      <c r="D81" s="41" t="s">
        <v>93</v>
      </c>
      <c r="E81" s="44"/>
      <c r="F81" s="8">
        <v>1505</v>
      </c>
      <c r="G81" s="21">
        <f t="shared" si="2"/>
        <v>1505</v>
      </c>
    </row>
    <row r="82" spans="1:7" ht="15">
      <c r="A82" s="39"/>
      <c r="B82" s="42" t="s">
        <v>37</v>
      </c>
      <c r="C82" s="42" t="s">
        <v>38</v>
      </c>
      <c r="D82" s="43"/>
      <c r="E82" s="45">
        <f>SUM(E83:E86)</f>
        <v>3931</v>
      </c>
      <c r="F82" s="45">
        <f>SUM(F83:F86)</f>
        <v>3931</v>
      </c>
      <c r="G82" s="21">
        <f t="shared" si="2"/>
        <v>0</v>
      </c>
    </row>
    <row r="83" spans="1:7" ht="15">
      <c r="A83" s="39"/>
      <c r="B83" s="40"/>
      <c r="C83" s="49"/>
      <c r="D83" s="50" t="s">
        <v>20</v>
      </c>
      <c r="E83" s="44">
        <v>2431</v>
      </c>
      <c r="F83" s="8">
        <v>2431</v>
      </c>
      <c r="G83" s="21">
        <f t="shared" si="2"/>
        <v>0</v>
      </c>
    </row>
    <row r="84" spans="1:7" ht="15">
      <c r="A84" s="39"/>
      <c r="B84" s="40"/>
      <c r="C84" s="40"/>
      <c r="D84" s="41" t="s">
        <v>21</v>
      </c>
      <c r="E84" s="44">
        <v>502</v>
      </c>
      <c r="F84" s="8">
        <v>502</v>
      </c>
      <c r="G84" s="21">
        <f t="shared" si="2"/>
        <v>0</v>
      </c>
    </row>
    <row r="85" spans="1:7" ht="15">
      <c r="A85" s="39"/>
      <c r="B85" s="40"/>
      <c r="C85" s="40"/>
      <c r="D85" s="41" t="s">
        <v>10</v>
      </c>
      <c r="E85" s="44">
        <v>998</v>
      </c>
      <c r="F85" s="9">
        <v>998</v>
      </c>
      <c r="G85" s="21">
        <f t="shared" si="2"/>
        <v>0</v>
      </c>
    </row>
    <row r="86" spans="1:7" ht="15">
      <c r="A86" s="39"/>
      <c r="B86" s="40"/>
      <c r="C86" s="40"/>
      <c r="D86" s="41" t="s">
        <v>23</v>
      </c>
      <c r="E86" s="44"/>
      <c r="F86" s="8"/>
      <c r="G86" s="21">
        <f t="shared" si="2"/>
        <v>0</v>
      </c>
    </row>
    <row r="87" spans="1:7" ht="15">
      <c r="A87" s="39"/>
      <c r="B87" s="42" t="s">
        <v>39</v>
      </c>
      <c r="C87" s="42" t="s">
        <v>40</v>
      </c>
      <c r="D87" s="43"/>
      <c r="E87" s="45">
        <f>SUM(E88:E93)</f>
        <v>9715</v>
      </c>
      <c r="F87" s="45">
        <f>SUM(F88:F93)</f>
        <v>9715</v>
      </c>
      <c r="G87" s="21">
        <f t="shared" si="2"/>
        <v>0</v>
      </c>
    </row>
    <row r="88" spans="1:7" ht="15">
      <c r="A88" s="39"/>
      <c r="B88" s="40"/>
      <c r="C88" s="40"/>
      <c r="D88" s="41" t="s">
        <v>41</v>
      </c>
      <c r="E88" s="44">
        <v>3812</v>
      </c>
      <c r="F88" s="8">
        <v>3812</v>
      </c>
      <c r="G88" s="21">
        <f t="shared" si="2"/>
        <v>0</v>
      </c>
    </row>
    <row r="89" spans="1:7" ht="15">
      <c r="A89" s="39"/>
      <c r="B89" s="40"/>
      <c r="C89" s="40"/>
      <c r="D89" s="41" t="s">
        <v>42</v>
      </c>
      <c r="E89" s="44">
        <v>799</v>
      </c>
      <c r="F89" s="8">
        <v>799</v>
      </c>
      <c r="G89" s="21">
        <f t="shared" si="2"/>
        <v>0</v>
      </c>
    </row>
    <row r="90" spans="1:7" ht="15">
      <c r="A90" s="39"/>
      <c r="B90" s="40"/>
      <c r="C90" s="40"/>
      <c r="D90" s="41" t="s">
        <v>43</v>
      </c>
      <c r="E90" s="44">
        <v>5074</v>
      </c>
      <c r="F90" s="8">
        <v>5074</v>
      </c>
      <c r="G90" s="21">
        <f t="shared" si="2"/>
        <v>0</v>
      </c>
    </row>
    <row r="91" spans="1:7" ht="15">
      <c r="A91" s="39"/>
      <c r="B91" s="40"/>
      <c r="C91" s="40"/>
      <c r="D91" s="41" t="s">
        <v>81</v>
      </c>
      <c r="E91" s="44">
        <v>30</v>
      </c>
      <c r="F91" s="8">
        <v>30</v>
      </c>
      <c r="G91" s="21">
        <f t="shared" si="2"/>
        <v>0</v>
      </c>
    </row>
    <row r="92" spans="1:7" ht="15">
      <c r="A92" s="39"/>
      <c r="B92" s="40"/>
      <c r="C92" s="40"/>
      <c r="D92" s="41" t="s">
        <v>23</v>
      </c>
      <c r="E92" s="44"/>
      <c r="F92" s="9">
        <v>0</v>
      </c>
      <c r="G92" s="21">
        <f t="shared" si="2"/>
        <v>0</v>
      </c>
    </row>
    <row r="93" spans="1:7" ht="15">
      <c r="A93" s="39"/>
      <c r="B93" s="40"/>
      <c r="C93" s="40"/>
      <c r="D93" s="41" t="s">
        <v>80</v>
      </c>
      <c r="E93" s="44"/>
      <c r="F93" s="8"/>
      <c r="G93" s="21">
        <f t="shared" si="2"/>
        <v>0</v>
      </c>
    </row>
    <row r="94" spans="1:7" ht="15">
      <c r="A94" s="39"/>
      <c r="B94" s="42" t="s">
        <v>44</v>
      </c>
      <c r="C94" s="42" t="s">
        <v>45</v>
      </c>
      <c r="D94" s="43"/>
      <c r="E94" s="45">
        <f>+E95+E96</f>
        <v>1611</v>
      </c>
      <c r="F94" s="45">
        <f>+F95+F96</f>
        <v>1611</v>
      </c>
      <c r="G94" s="21">
        <f t="shared" si="2"/>
        <v>0</v>
      </c>
    </row>
    <row r="95" spans="1:7" ht="15">
      <c r="A95" s="39"/>
      <c r="B95" s="40"/>
      <c r="C95" s="40"/>
      <c r="D95" s="41" t="s">
        <v>43</v>
      </c>
      <c r="E95" s="44">
        <v>1611</v>
      </c>
      <c r="F95" s="9">
        <v>1611</v>
      </c>
      <c r="G95" s="21">
        <f t="shared" si="2"/>
        <v>0</v>
      </c>
    </row>
    <row r="96" spans="1:7" ht="15">
      <c r="A96" s="39"/>
      <c r="B96" s="40"/>
      <c r="C96" s="40"/>
      <c r="D96" s="41" t="s">
        <v>23</v>
      </c>
      <c r="E96" s="44">
        <v>0</v>
      </c>
      <c r="F96" s="8"/>
      <c r="G96" s="21">
        <f t="shared" si="2"/>
        <v>0</v>
      </c>
    </row>
    <row r="97" spans="1:7" ht="15">
      <c r="A97" s="39"/>
      <c r="B97" s="42" t="s">
        <v>46</v>
      </c>
      <c r="C97" s="42" t="s">
        <v>47</v>
      </c>
      <c r="D97" s="43"/>
      <c r="E97" s="45">
        <f>SUM(E98)</f>
        <v>381</v>
      </c>
      <c r="F97" s="45">
        <f>SUM(F98)</f>
        <v>381</v>
      </c>
      <c r="G97" s="21">
        <f t="shared" si="2"/>
        <v>0</v>
      </c>
    </row>
    <row r="98" spans="1:7" ht="15">
      <c r="A98" s="39"/>
      <c r="B98" s="40"/>
      <c r="C98" s="40"/>
      <c r="D98" s="41" t="s">
        <v>43</v>
      </c>
      <c r="E98" s="44">
        <v>381</v>
      </c>
      <c r="F98" s="8">
        <v>381</v>
      </c>
      <c r="G98" s="21">
        <f t="shared" si="2"/>
        <v>0</v>
      </c>
    </row>
    <row r="99" spans="1:7" ht="15">
      <c r="A99" s="39"/>
      <c r="B99" s="40"/>
      <c r="C99" s="40"/>
      <c r="D99" s="41"/>
      <c r="E99" s="44"/>
      <c r="F99" s="8"/>
      <c r="G99" s="21">
        <f t="shared" si="2"/>
        <v>0</v>
      </c>
    </row>
    <row r="100" spans="1:7" ht="15.75">
      <c r="A100" s="39"/>
      <c r="B100" s="38" t="s">
        <v>109</v>
      </c>
      <c r="C100" s="79" t="s">
        <v>110</v>
      </c>
      <c r="D100" s="80"/>
      <c r="E100" s="51">
        <f>+E101</f>
        <v>5957</v>
      </c>
      <c r="F100" s="51">
        <f>+F101</f>
        <v>5957</v>
      </c>
      <c r="G100" s="21">
        <f t="shared" si="2"/>
        <v>0</v>
      </c>
    </row>
    <row r="101" spans="1:7" ht="15">
      <c r="A101" s="39"/>
      <c r="B101" s="40"/>
      <c r="C101" s="40"/>
      <c r="D101" s="41" t="s">
        <v>10</v>
      </c>
      <c r="E101" s="44">
        <v>5957</v>
      </c>
      <c r="F101" s="8">
        <v>5957</v>
      </c>
      <c r="G101" s="21">
        <f t="shared" si="2"/>
        <v>0</v>
      </c>
    </row>
    <row r="102" spans="1:7" ht="15.75">
      <c r="A102" s="39"/>
      <c r="B102" s="38" t="s">
        <v>89</v>
      </c>
      <c r="C102" s="42" t="s">
        <v>48</v>
      </c>
      <c r="D102" s="43"/>
      <c r="E102" s="45">
        <f>SUM(E103:E107)</f>
        <v>3571</v>
      </c>
      <c r="F102" s="45">
        <f>SUM(F103:F107)</f>
        <v>3571</v>
      </c>
      <c r="G102" s="21">
        <f t="shared" si="2"/>
        <v>0</v>
      </c>
    </row>
    <row r="103" spans="1:7" ht="15">
      <c r="A103" s="39"/>
      <c r="B103" s="52"/>
      <c r="C103" s="52" t="s">
        <v>111</v>
      </c>
      <c r="D103" s="53"/>
      <c r="E103" s="44">
        <v>221</v>
      </c>
      <c r="F103" s="9">
        <v>221</v>
      </c>
      <c r="G103" s="21">
        <f t="shared" si="2"/>
        <v>0</v>
      </c>
    </row>
    <row r="104" spans="1:7" ht="15">
      <c r="A104" s="39"/>
      <c r="B104" s="52" t="s">
        <v>89</v>
      </c>
      <c r="C104" s="52" t="s">
        <v>90</v>
      </c>
      <c r="D104" s="53"/>
      <c r="E104" s="44">
        <v>2500</v>
      </c>
      <c r="F104" s="8">
        <v>2500</v>
      </c>
      <c r="G104" s="21">
        <f t="shared" si="2"/>
        <v>0</v>
      </c>
    </row>
    <row r="105" spans="1:7" ht="15.75">
      <c r="A105" s="39"/>
      <c r="B105" s="52"/>
      <c r="C105" s="52" t="s">
        <v>49</v>
      </c>
      <c r="D105" s="53"/>
      <c r="E105" s="44"/>
      <c r="F105" s="5"/>
      <c r="G105" s="21">
        <f aca="true" t="shared" si="3" ref="G105:G111">F105-E105</f>
        <v>0</v>
      </c>
    </row>
    <row r="106" spans="1:7" ht="32.25" customHeight="1" thickBot="1">
      <c r="A106" s="39"/>
      <c r="B106" s="52" t="s">
        <v>50</v>
      </c>
      <c r="C106" s="52" t="s">
        <v>51</v>
      </c>
      <c r="D106" s="53"/>
      <c r="E106" s="44">
        <v>850</v>
      </c>
      <c r="F106" s="24">
        <v>850</v>
      </c>
      <c r="G106" s="21">
        <f t="shared" si="3"/>
        <v>0</v>
      </c>
    </row>
    <row r="107" spans="1:7" ht="15">
      <c r="A107" s="39"/>
      <c r="B107" s="52" t="s">
        <v>52</v>
      </c>
      <c r="C107" s="52" t="s">
        <v>53</v>
      </c>
      <c r="D107" s="53"/>
      <c r="E107" s="44"/>
      <c r="G107" s="21">
        <f t="shared" si="3"/>
        <v>0</v>
      </c>
    </row>
    <row r="108" spans="1:7" ht="16.5" thickBot="1">
      <c r="A108" s="39"/>
      <c r="B108" s="42"/>
      <c r="C108" s="42" t="s">
        <v>75</v>
      </c>
      <c r="D108" s="41"/>
      <c r="E108" s="54">
        <f>+E109</f>
        <v>93174</v>
      </c>
      <c r="F108" s="54">
        <f>+F109</f>
        <v>93174</v>
      </c>
      <c r="G108" s="21">
        <f t="shared" si="3"/>
        <v>0</v>
      </c>
    </row>
    <row r="109" spans="1:7" ht="45.75">
      <c r="A109" s="39"/>
      <c r="B109" s="40" t="s">
        <v>112</v>
      </c>
      <c r="C109" s="55" t="s">
        <v>25</v>
      </c>
      <c r="D109" s="41" t="s">
        <v>76</v>
      </c>
      <c r="E109" s="56">
        <v>93174</v>
      </c>
      <c r="F109" s="18">
        <v>93174</v>
      </c>
      <c r="G109" s="21">
        <f t="shared" si="3"/>
        <v>0</v>
      </c>
    </row>
    <row r="110" spans="1:7" ht="15.75">
      <c r="A110" s="39"/>
      <c r="B110" s="42"/>
      <c r="C110" s="42" t="s">
        <v>77</v>
      </c>
      <c r="D110" s="41"/>
      <c r="E110" s="54">
        <f>+E111</f>
        <v>75277</v>
      </c>
      <c r="F110" s="54">
        <f>+F111</f>
        <v>75277</v>
      </c>
      <c r="G110" s="21">
        <f t="shared" si="3"/>
        <v>0</v>
      </c>
    </row>
    <row r="111" spans="1:7" ht="45.75" thickBot="1">
      <c r="A111" s="11"/>
      <c r="B111" s="12" t="s">
        <v>112</v>
      </c>
      <c r="C111" s="68" t="s">
        <v>25</v>
      </c>
      <c r="D111" s="13" t="s">
        <v>76</v>
      </c>
      <c r="E111" s="69">
        <v>75277</v>
      </c>
      <c r="F111" s="70">
        <v>75277</v>
      </c>
      <c r="G111" s="60">
        <f t="shared" si="3"/>
        <v>0</v>
      </c>
    </row>
    <row r="112" spans="1:7" ht="15.75">
      <c r="A112" s="17"/>
      <c r="B112" s="81" t="s">
        <v>54</v>
      </c>
      <c r="C112" s="81"/>
      <c r="D112" s="81"/>
      <c r="E112" s="62">
        <f>SUM(E114,)</f>
        <v>76615</v>
      </c>
      <c r="F112" s="18">
        <f>SUM(F114,)</f>
        <v>76997</v>
      </c>
      <c r="G112" s="19">
        <f aca="true" t="shared" si="4" ref="G112:G118">+F112-E112</f>
        <v>382</v>
      </c>
    </row>
    <row r="113" spans="1:7" ht="15.75">
      <c r="A113" s="20"/>
      <c r="B113" s="14"/>
      <c r="C113" s="14"/>
      <c r="D113" s="14"/>
      <c r="E113" s="54"/>
      <c r="F113" s="8"/>
      <c r="G113" s="21">
        <f t="shared" si="4"/>
        <v>0</v>
      </c>
    </row>
    <row r="114" spans="1:7" ht="15">
      <c r="A114" s="20"/>
      <c r="B114" s="16" t="s">
        <v>56</v>
      </c>
      <c r="C114" s="16" t="s">
        <v>57</v>
      </c>
      <c r="D114" s="16"/>
      <c r="E114" s="45">
        <f>SUM(E115:E118)</f>
        <v>76615</v>
      </c>
      <c r="F114" s="7">
        <f>SUM(F115:F118)</f>
        <v>76997</v>
      </c>
      <c r="G114" s="21">
        <f t="shared" si="4"/>
        <v>382</v>
      </c>
    </row>
    <row r="115" spans="1:7" ht="15">
      <c r="A115" s="20"/>
      <c r="B115" s="15"/>
      <c r="C115" s="15"/>
      <c r="D115" s="15" t="s">
        <v>55</v>
      </c>
      <c r="E115" s="44">
        <v>51479</v>
      </c>
      <c r="F115" s="10">
        <v>51479</v>
      </c>
      <c r="G115" s="21">
        <f t="shared" si="4"/>
        <v>0</v>
      </c>
    </row>
    <row r="116" spans="1:7" ht="15">
      <c r="A116" s="20"/>
      <c r="B116" s="15"/>
      <c r="C116" s="15"/>
      <c r="D116" s="15" t="s">
        <v>21</v>
      </c>
      <c r="E116" s="44">
        <v>10486</v>
      </c>
      <c r="F116" s="8">
        <v>10486</v>
      </c>
      <c r="G116" s="21">
        <f t="shared" si="4"/>
        <v>0</v>
      </c>
    </row>
    <row r="117" spans="1:7" ht="15">
      <c r="A117" s="20"/>
      <c r="B117" s="15"/>
      <c r="C117" s="15"/>
      <c r="D117" s="15" t="s">
        <v>43</v>
      </c>
      <c r="E117" s="44">
        <v>14650</v>
      </c>
      <c r="F117" s="8">
        <v>14932</v>
      </c>
      <c r="G117" s="21">
        <f t="shared" si="4"/>
        <v>282</v>
      </c>
    </row>
    <row r="118" spans="1:7" ht="15.75">
      <c r="A118" s="20"/>
      <c r="B118" s="15"/>
      <c r="C118" s="15"/>
      <c r="D118" s="15" t="s">
        <v>59</v>
      </c>
      <c r="E118" s="44">
        <v>0</v>
      </c>
      <c r="F118" s="5">
        <v>100</v>
      </c>
      <c r="G118" s="21">
        <f t="shared" si="4"/>
        <v>100</v>
      </c>
    </row>
    <row r="119" spans="1:7" ht="15.75" thickBot="1">
      <c r="A119" s="22"/>
      <c r="B119" s="23"/>
      <c r="C119" s="23"/>
      <c r="D119" s="23"/>
      <c r="E119" s="63"/>
      <c r="F119" s="24"/>
      <c r="G119" s="25">
        <f>+E119-F119</f>
        <v>0</v>
      </c>
    </row>
    <row r="120" spans="1:7" ht="15.75">
      <c r="A120" s="71"/>
      <c r="B120" s="82" t="s">
        <v>60</v>
      </c>
      <c r="C120" s="82"/>
      <c r="D120" s="82"/>
      <c r="E120" s="72">
        <f>SUM(E122,E124,E130)</f>
        <v>95587</v>
      </c>
      <c r="F120" s="73">
        <f>SUM(F122,F124,F130)</f>
        <v>95807</v>
      </c>
      <c r="G120" s="61">
        <f aca="true" t="shared" si="5" ref="G120:G135">+F120-E120</f>
        <v>220</v>
      </c>
    </row>
    <row r="121" spans="1:7" ht="15">
      <c r="A121" s="20"/>
      <c r="B121" s="15"/>
      <c r="C121" s="15"/>
      <c r="D121" s="15"/>
      <c r="E121" s="44"/>
      <c r="F121" s="7"/>
      <c r="G121" s="21">
        <f t="shared" si="5"/>
        <v>0</v>
      </c>
    </row>
    <row r="122" spans="1:7" ht="15">
      <c r="A122" s="66"/>
      <c r="B122" s="16" t="s">
        <v>61</v>
      </c>
      <c r="C122" s="16" t="s">
        <v>62</v>
      </c>
      <c r="D122" s="16"/>
      <c r="E122" s="45">
        <f>SUM(E$123)</f>
        <v>5080</v>
      </c>
      <c r="F122" s="7">
        <f>SUM(F$123)</f>
        <v>5080</v>
      </c>
      <c r="G122" s="21">
        <f t="shared" si="5"/>
        <v>0</v>
      </c>
    </row>
    <row r="123" spans="1:7" ht="15">
      <c r="A123" s="66"/>
      <c r="B123" s="15"/>
      <c r="C123" s="15"/>
      <c r="D123" s="15" t="s">
        <v>43</v>
      </c>
      <c r="E123" s="44">
        <v>5080</v>
      </c>
      <c r="F123" s="8">
        <v>5080</v>
      </c>
      <c r="G123" s="21">
        <f t="shared" si="5"/>
        <v>0</v>
      </c>
    </row>
    <row r="124" spans="1:7" ht="15">
      <c r="A124" s="66"/>
      <c r="B124" s="16" t="s">
        <v>63</v>
      </c>
      <c r="C124" s="16" t="s">
        <v>64</v>
      </c>
      <c r="D124" s="16"/>
      <c r="E124" s="45">
        <f>SUM(E125:E129)</f>
        <v>76344</v>
      </c>
      <c r="F124" s="7">
        <f>SUM(F125:F129)</f>
        <v>76564</v>
      </c>
      <c r="G124" s="21">
        <f t="shared" si="5"/>
        <v>220</v>
      </c>
    </row>
    <row r="125" spans="1:7" ht="15">
      <c r="A125" s="66"/>
      <c r="B125" s="15"/>
      <c r="C125" s="15"/>
      <c r="D125" s="15" t="s">
        <v>65</v>
      </c>
      <c r="E125" s="44">
        <v>53278</v>
      </c>
      <c r="F125" s="8">
        <v>53278</v>
      </c>
      <c r="G125" s="21">
        <f t="shared" si="5"/>
        <v>0</v>
      </c>
    </row>
    <row r="126" spans="1:7" ht="15">
      <c r="A126" s="66"/>
      <c r="B126" s="15"/>
      <c r="C126" s="15"/>
      <c r="D126" s="15" t="s">
        <v>66</v>
      </c>
      <c r="E126" s="44">
        <v>11714</v>
      </c>
      <c r="F126" s="8">
        <v>11714</v>
      </c>
      <c r="G126" s="21">
        <f t="shared" si="5"/>
        <v>0</v>
      </c>
    </row>
    <row r="127" spans="1:7" ht="15">
      <c r="A127" s="66"/>
      <c r="B127" s="15"/>
      <c r="C127" s="15"/>
      <c r="D127" s="15" t="s">
        <v>43</v>
      </c>
      <c r="E127" s="44">
        <v>9627</v>
      </c>
      <c r="F127" s="8">
        <v>9657</v>
      </c>
      <c r="G127" s="21">
        <f t="shared" si="5"/>
        <v>30</v>
      </c>
    </row>
    <row r="128" spans="1:7" ht="15.75">
      <c r="A128" s="66"/>
      <c r="B128" s="15"/>
      <c r="C128" s="15"/>
      <c r="D128" s="15" t="s">
        <v>58</v>
      </c>
      <c r="E128" s="44"/>
      <c r="F128" s="64"/>
      <c r="G128" s="21">
        <f t="shared" si="5"/>
        <v>0</v>
      </c>
    </row>
    <row r="129" spans="1:7" ht="15">
      <c r="A129" s="66"/>
      <c r="B129" s="15"/>
      <c r="C129" s="15"/>
      <c r="D129" s="15" t="s">
        <v>59</v>
      </c>
      <c r="E129" s="44">
        <v>1725</v>
      </c>
      <c r="F129" s="65">
        <f>1725+190</f>
        <v>1915</v>
      </c>
      <c r="G129" s="21">
        <f t="shared" si="5"/>
        <v>190</v>
      </c>
    </row>
    <row r="130" spans="1:7" ht="15">
      <c r="A130" s="66"/>
      <c r="B130" s="16" t="s">
        <v>67</v>
      </c>
      <c r="C130" s="16" t="s">
        <v>68</v>
      </c>
      <c r="D130" s="16"/>
      <c r="E130" s="45">
        <f>SUM(E131:E135)</f>
        <v>14163</v>
      </c>
      <c r="F130" s="7">
        <f>SUM(F131:F135)</f>
        <v>14163</v>
      </c>
      <c r="G130" s="21">
        <f t="shared" si="5"/>
        <v>0</v>
      </c>
    </row>
    <row r="131" spans="1:7" ht="15">
      <c r="A131" s="66"/>
      <c r="B131" s="15"/>
      <c r="C131" s="15"/>
      <c r="D131" s="15" t="s">
        <v>65</v>
      </c>
      <c r="E131" s="44">
        <v>8632</v>
      </c>
      <c r="F131" s="65">
        <v>8632</v>
      </c>
      <c r="G131" s="21">
        <f t="shared" si="5"/>
        <v>0</v>
      </c>
    </row>
    <row r="132" spans="1:7" ht="15">
      <c r="A132" s="66"/>
      <c r="B132" s="15"/>
      <c r="C132" s="15"/>
      <c r="D132" s="15" t="s">
        <v>66</v>
      </c>
      <c r="E132" s="8">
        <v>1886</v>
      </c>
      <c r="F132" s="65">
        <v>1886</v>
      </c>
      <c r="G132" s="21">
        <f t="shared" si="5"/>
        <v>0</v>
      </c>
    </row>
    <row r="133" spans="1:7" ht="15">
      <c r="A133" s="66"/>
      <c r="B133" s="15"/>
      <c r="C133" s="15"/>
      <c r="D133" s="15" t="s">
        <v>43</v>
      </c>
      <c r="E133" s="8">
        <v>3195</v>
      </c>
      <c r="F133" s="65">
        <v>3195</v>
      </c>
      <c r="G133" s="21">
        <f t="shared" si="5"/>
        <v>0</v>
      </c>
    </row>
    <row r="134" spans="1:7" ht="15">
      <c r="A134" s="66"/>
      <c r="B134" s="15"/>
      <c r="C134" s="15"/>
      <c r="D134" s="15" t="s">
        <v>58</v>
      </c>
      <c r="E134" s="8"/>
      <c r="F134" s="8"/>
      <c r="G134" s="21">
        <f t="shared" si="5"/>
        <v>0</v>
      </c>
    </row>
    <row r="135" spans="1:7" ht="15.75" thickBot="1">
      <c r="A135" s="67"/>
      <c r="B135" s="23"/>
      <c r="C135" s="23"/>
      <c r="D135" s="23" t="s">
        <v>59</v>
      </c>
      <c r="E135" s="24">
        <v>450</v>
      </c>
      <c r="F135" s="24">
        <v>450</v>
      </c>
      <c r="G135" s="25">
        <f t="shared" si="5"/>
        <v>0</v>
      </c>
    </row>
    <row r="136" spans="1:7" ht="16.5" thickBot="1">
      <c r="A136" s="57"/>
      <c r="B136" s="58"/>
      <c r="C136" s="74" t="s">
        <v>69</v>
      </c>
      <c r="D136" s="74"/>
      <c r="E136" s="59">
        <f>SUM(E9,E120,E112)</f>
        <v>610356</v>
      </c>
      <c r="F136" s="59">
        <f>SUM(F9,F120,F112)</f>
        <v>667184</v>
      </c>
      <c r="G136" s="59">
        <f>SUM(G9,G120,G112)</f>
        <v>56828</v>
      </c>
    </row>
    <row r="137" spans="1:5" ht="15">
      <c r="A137" s="2"/>
      <c r="B137" s="2"/>
      <c r="C137" s="2"/>
      <c r="D137" s="2"/>
      <c r="E137" s="2"/>
    </row>
    <row r="138" spans="1:5" ht="15">
      <c r="A138" s="2"/>
      <c r="B138" s="2"/>
      <c r="C138" s="2"/>
      <c r="D138" s="2"/>
      <c r="E138" s="2"/>
    </row>
    <row r="139" spans="1:5" ht="15">
      <c r="A139" s="2"/>
      <c r="B139" s="2"/>
      <c r="C139" s="2"/>
      <c r="D139" s="2"/>
      <c r="E139" s="2"/>
    </row>
    <row r="140" spans="1:5" ht="15">
      <c r="A140" s="2"/>
      <c r="B140" s="2"/>
      <c r="C140" s="2"/>
      <c r="D140" s="2"/>
      <c r="E140" s="2"/>
    </row>
    <row r="141" spans="1:5" ht="15">
      <c r="A141" s="2"/>
      <c r="B141" s="2"/>
      <c r="C141" s="2"/>
      <c r="D141" s="2"/>
      <c r="E141" s="2"/>
    </row>
    <row r="142" spans="1:5" ht="15">
      <c r="A142" s="2"/>
      <c r="B142" s="2"/>
      <c r="C142" s="2"/>
      <c r="D142" s="2"/>
      <c r="E142" s="2"/>
    </row>
    <row r="143" spans="1:5" ht="15">
      <c r="A143" s="2"/>
      <c r="B143" s="2"/>
      <c r="C143" s="2"/>
      <c r="D143" s="2"/>
      <c r="E143" s="2"/>
    </row>
    <row r="144" spans="1:5" ht="15">
      <c r="A144" s="2"/>
      <c r="B144" s="2"/>
      <c r="C144" s="2"/>
      <c r="D144" s="2"/>
      <c r="E144" s="2"/>
    </row>
    <row r="145" spans="1:5" ht="15">
      <c r="A145" s="2"/>
      <c r="B145" s="2"/>
      <c r="C145" s="2"/>
      <c r="D145" s="2"/>
      <c r="E145" s="2"/>
    </row>
    <row r="146" spans="1:5" ht="15">
      <c r="A146" s="2"/>
      <c r="B146" s="2"/>
      <c r="C146" s="2"/>
      <c r="D146" s="2"/>
      <c r="E146" s="2"/>
    </row>
    <row r="147" spans="1:5" ht="15">
      <c r="A147" s="2"/>
      <c r="B147" s="2"/>
      <c r="C147" s="2"/>
      <c r="D147" s="2"/>
      <c r="E147" s="2"/>
    </row>
    <row r="148" spans="1:5" ht="15">
      <c r="A148" s="2"/>
      <c r="B148" s="2"/>
      <c r="C148" s="2"/>
      <c r="D148" s="2"/>
      <c r="E148" s="2"/>
    </row>
    <row r="149" spans="1:5" ht="15">
      <c r="A149" s="2"/>
      <c r="B149" s="2"/>
      <c r="C149" s="2"/>
      <c r="D149" s="2"/>
      <c r="E149" s="2"/>
    </row>
    <row r="150" spans="1:5" ht="15">
      <c r="A150" s="2"/>
      <c r="B150" s="2"/>
      <c r="C150" s="2"/>
      <c r="D150" s="2"/>
      <c r="E150" s="2"/>
    </row>
    <row r="151" spans="1:5" ht="15">
      <c r="A151" s="2"/>
      <c r="B151" s="2"/>
      <c r="C151" s="2"/>
      <c r="D151" s="2"/>
      <c r="E151" s="2"/>
    </row>
    <row r="152" spans="1:5" ht="15">
      <c r="A152" s="2"/>
      <c r="B152" s="2"/>
      <c r="C152" s="2"/>
      <c r="D152" s="2"/>
      <c r="E152" s="2"/>
    </row>
    <row r="153" spans="1:5" ht="15">
      <c r="A153" s="2"/>
      <c r="B153" s="2"/>
      <c r="C153" s="2"/>
      <c r="D153" s="2"/>
      <c r="E153" s="2"/>
    </row>
    <row r="154" spans="1:5" ht="15">
      <c r="A154" s="2"/>
      <c r="B154" s="2"/>
      <c r="C154" s="2"/>
      <c r="D154" s="2"/>
      <c r="E154" s="2"/>
    </row>
    <row r="155" spans="1:5" ht="15">
      <c r="A155" s="2"/>
      <c r="B155" s="2"/>
      <c r="C155" s="2"/>
      <c r="D155" s="2"/>
      <c r="E155" s="2"/>
    </row>
    <row r="156" spans="1:5" ht="15">
      <c r="A156" s="2"/>
      <c r="B156" s="2"/>
      <c r="C156" s="2"/>
      <c r="D156" s="2"/>
      <c r="E156" s="2"/>
    </row>
    <row r="157" spans="1:5" ht="15">
      <c r="A157" s="2"/>
      <c r="B157" s="2"/>
      <c r="C157" s="2"/>
      <c r="D157" s="2"/>
      <c r="E157" s="2"/>
    </row>
    <row r="158" spans="1:5" ht="15">
      <c r="A158" s="2"/>
      <c r="B158" s="2"/>
      <c r="C158" s="2"/>
      <c r="D158" s="2"/>
      <c r="E158" s="2"/>
    </row>
    <row r="159" spans="1:5" ht="15">
      <c r="A159" s="2"/>
      <c r="B159" s="2"/>
      <c r="C159" s="2"/>
      <c r="D159" s="2"/>
      <c r="E159" s="2"/>
    </row>
    <row r="160" spans="1:5" ht="15">
      <c r="A160" s="2"/>
      <c r="B160" s="2"/>
      <c r="C160" s="2"/>
      <c r="D160" s="2"/>
      <c r="E160" s="2"/>
    </row>
    <row r="161" spans="1:5" ht="15">
      <c r="A161" s="2"/>
      <c r="B161" s="2"/>
      <c r="C161" s="2"/>
      <c r="D161" s="2"/>
      <c r="E161" s="2"/>
    </row>
    <row r="162" spans="1:5" ht="15">
      <c r="A162" s="2"/>
      <c r="B162" s="2"/>
      <c r="C162" s="2"/>
      <c r="D162" s="2"/>
      <c r="E162" s="2"/>
    </row>
    <row r="163" spans="1:5" ht="15">
      <c r="A163" s="2"/>
      <c r="B163" s="2"/>
      <c r="C163" s="2"/>
      <c r="D163" s="2"/>
      <c r="E163" s="2"/>
    </row>
    <row r="164" spans="1:5" ht="15">
      <c r="A164" s="2"/>
      <c r="B164" s="2"/>
      <c r="C164" s="2"/>
      <c r="D164" s="2"/>
      <c r="E164" s="2"/>
    </row>
    <row r="165" spans="1:5" ht="15">
      <c r="A165" s="2"/>
      <c r="B165" s="2"/>
      <c r="C165" s="2"/>
      <c r="D165" s="2"/>
      <c r="E165" s="2"/>
    </row>
    <row r="166" spans="1:5" ht="15">
      <c r="A166" s="2"/>
      <c r="B166" s="2"/>
      <c r="C166" s="2"/>
      <c r="D166" s="2"/>
      <c r="E166" s="2"/>
    </row>
    <row r="167" spans="1:5" ht="15">
      <c r="A167" s="2"/>
      <c r="B167" s="2"/>
      <c r="C167" s="2"/>
      <c r="D167" s="2"/>
      <c r="E167" s="2"/>
    </row>
    <row r="168" spans="1:5" ht="15">
      <c r="A168" s="2"/>
      <c r="B168" s="2"/>
      <c r="C168" s="2"/>
      <c r="D168" s="2"/>
      <c r="E168" s="2"/>
    </row>
    <row r="169" spans="1:5" ht="15">
      <c r="A169" s="2"/>
      <c r="B169" s="2"/>
      <c r="C169" s="2"/>
      <c r="D169" s="2"/>
      <c r="E169" s="2"/>
    </row>
    <row r="170" spans="1:5" ht="15">
      <c r="A170" s="2"/>
      <c r="B170" s="2"/>
      <c r="C170" s="2"/>
      <c r="D170" s="2"/>
      <c r="E170" s="2"/>
    </row>
    <row r="171" spans="1:5" ht="15">
      <c r="A171" s="2"/>
      <c r="B171" s="2"/>
      <c r="C171" s="2"/>
      <c r="D171" s="2"/>
      <c r="E171" s="2"/>
    </row>
    <row r="172" spans="1:5" ht="15">
      <c r="A172" s="2"/>
      <c r="B172" s="2"/>
      <c r="C172" s="2"/>
      <c r="D172" s="2"/>
      <c r="E172" s="2"/>
    </row>
    <row r="173" spans="1:5" ht="15">
      <c r="A173" s="2"/>
      <c r="B173" s="2"/>
      <c r="C173" s="2"/>
      <c r="D173" s="2"/>
      <c r="E173" s="2"/>
    </row>
    <row r="174" spans="1:5" ht="15">
      <c r="A174" s="2"/>
      <c r="B174" s="2"/>
      <c r="C174" s="2"/>
      <c r="D174" s="2"/>
      <c r="E174" s="2"/>
    </row>
    <row r="175" spans="1:5" ht="15">
      <c r="A175" s="2"/>
      <c r="B175" s="2"/>
      <c r="C175" s="2"/>
      <c r="D175" s="2"/>
      <c r="E175" s="2"/>
    </row>
    <row r="176" spans="1:5" ht="15">
      <c r="A176" s="2"/>
      <c r="B176" s="2"/>
      <c r="C176" s="2"/>
      <c r="D176" s="2"/>
      <c r="E176" s="2"/>
    </row>
    <row r="177" spans="1:5" ht="15">
      <c r="A177" s="2"/>
      <c r="B177" s="2"/>
      <c r="C177" s="2"/>
      <c r="D177" s="2"/>
      <c r="E177" s="2"/>
    </row>
    <row r="178" spans="1:5" ht="15">
      <c r="A178" s="2"/>
      <c r="B178" s="2"/>
      <c r="C178" s="2"/>
      <c r="D178" s="2"/>
      <c r="E178" s="2"/>
    </row>
    <row r="179" spans="1:5" ht="15">
      <c r="A179" s="2"/>
      <c r="B179" s="2"/>
      <c r="C179" s="2"/>
      <c r="D179" s="2"/>
      <c r="E179" s="2"/>
    </row>
    <row r="180" spans="1:5" ht="15">
      <c r="A180" s="2"/>
      <c r="B180" s="2"/>
      <c r="C180" s="2"/>
      <c r="D180" s="2"/>
      <c r="E180" s="2"/>
    </row>
    <row r="181" spans="1:5" ht="15">
      <c r="A181" s="2"/>
      <c r="B181" s="2"/>
      <c r="C181" s="2"/>
      <c r="D181" s="2"/>
      <c r="E181" s="2"/>
    </row>
    <row r="182" spans="1:5" ht="15">
      <c r="A182" s="2"/>
      <c r="B182" s="2"/>
      <c r="C182" s="2"/>
      <c r="D182" s="2"/>
      <c r="E182" s="2"/>
    </row>
    <row r="183" spans="1:5" ht="15">
      <c r="A183" s="2"/>
      <c r="B183" s="2"/>
      <c r="C183" s="2"/>
      <c r="D183" s="2"/>
      <c r="E183" s="2"/>
    </row>
    <row r="184" spans="1:5" ht="15">
      <c r="A184" s="2"/>
      <c r="B184" s="2"/>
      <c r="C184" s="2"/>
      <c r="D184" s="2"/>
      <c r="E184" s="2"/>
    </row>
    <row r="185" spans="1:5" ht="15">
      <c r="A185" s="2"/>
      <c r="B185" s="2"/>
      <c r="C185" s="2"/>
      <c r="D185" s="2"/>
      <c r="E185" s="2"/>
    </row>
    <row r="186" spans="1:5" ht="15">
      <c r="A186" s="2"/>
      <c r="B186" s="2"/>
      <c r="C186" s="2"/>
      <c r="D186" s="2"/>
      <c r="E186" s="2"/>
    </row>
    <row r="187" spans="1:5" ht="15">
      <c r="A187" s="2"/>
      <c r="B187" s="2"/>
      <c r="C187" s="2"/>
      <c r="D187" s="2"/>
      <c r="E187" s="2"/>
    </row>
    <row r="188" spans="1:5" ht="15">
      <c r="A188" s="2"/>
      <c r="B188" s="2"/>
      <c r="C188" s="2"/>
      <c r="D188" s="2"/>
      <c r="E188" s="2"/>
    </row>
    <row r="189" spans="1:5" ht="15">
      <c r="A189" s="2"/>
      <c r="B189" s="2"/>
      <c r="C189" s="2"/>
      <c r="D189" s="2"/>
      <c r="E189" s="2"/>
    </row>
    <row r="190" spans="1:5" ht="15">
      <c r="A190" s="2"/>
      <c r="B190" s="2"/>
      <c r="C190" s="2"/>
      <c r="D190" s="2"/>
      <c r="E190" s="2"/>
    </row>
    <row r="191" spans="1:5" ht="15">
      <c r="A191" s="2"/>
      <c r="B191" s="2"/>
      <c r="C191" s="2"/>
      <c r="D191" s="2"/>
      <c r="E191" s="2"/>
    </row>
    <row r="192" spans="1:5" ht="15">
      <c r="A192" s="2"/>
      <c r="B192" s="2"/>
      <c r="C192" s="2"/>
      <c r="D192" s="2"/>
      <c r="E192" s="2"/>
    </row>
    <row r="193" spans="1:5" ht="15">
      <c r="A193" s="2"/>
      <c r="B193" s="2"/>
      <c r="C193" s="2"/>
      <c r="D193" s="2"/>
      <c r="E193" s="2"/>
    </row>
    <row r="194" spans="1:5" ht="15">
      <c r="A194" s="2"/>
      <c r="B194" s="2"/>
      <c r="C194" s="2"/>
      <c r="D194" s="2"/>
      <c r="E194" s="2"/>
    </row>
    <row r="195" spans="1:5" ht="15">
      <c r="A195" s="2"/>
      <c r="B195" s="2"/>
      <c r="C195" s="2"/>
      <c r="D195" s="2"/>
      <c r="E195" s="2"/>
    </row>
    <row r="196" spans="1:5" ht="15">
      <c r="A196" s="2"/>
      <c r="B196" s="2"/>
      <c r="C196" s="2"/>
      <c r="D196" s="2"/>
      <c r="E196" s="2"/>
    </row>
    <row r="197" spans="1:5" ht="15">
      <c r="A197" s="2"/>
      <c r="B197" s="2"/>
      <c r="C197" s="2"/>
      <c r="D197" s="2"/>
      <c r="E197" s="2"/>
    </row>
    <row r="198" spans="1:5" ht="15">
      <c r="A198" s="2"/>
      <c r="B198" s="2"/>
      <c r="C198" s="2"/>
      <c r="D198" s="2"/>
      <c r="E198" s="2"/>
    </row>
    <row r="199" spans="1:5" ht="15">
      <c r="A199" s="2"/>
      <c r="B199" s="2"/>
      <c r="C199" s="2"/>
      <c r="D199" s="2"/>
      <c r="E199" s="2"/>
    </row>
    <row r="200" spans="1:5" ht="15">
      <c r="A200" s="2"/>
      <c r="B200" s="2"/>
      <c r="C200" s="2"/>
      <c r="D200" s="2"/>
      <c r="E200" s="2"/>
    </row>
    <row r="201" spans="1:5" ht="15">
      <c r="A201" s="2"/>
      <c r="B201" s="2"/>
      <c r="C201" s="2"/>
      <c r="D201" s="2"/>
      <c r="E201" s="2"/>
    </row>
    <row r="202" spans="1:5" ht="15">
      <c r="A202" s="2"/>
      <c r="B202" s="2"/>
      <c r="C202" s="2"/>
      <c r="D202" s="2"/>
      <c r="E202" s="2"/>
    </row>
    <row r="203" spans="1:5" ht="15">
      <c r="A203" s="2"/>
      <c r="B203" s="2"/>
      <c r="C203" s="2"/>
      <c r="D203" s="2"/>
      <c r="E203" s="2"/>
    </row>
    <row r="204" spans="1:5" ht="15">
      <c r="A204" s="2"/>
      <c r="B204" s="2"/>
      <c r="C204" s="2"/>
      <c r="D204" s="2"/>
      <c r="E204" s="2"/>
    </row>
    <row r="205" spans="1:5" ht="15">
      <c r="A205" s="2"/>
      <c r="B205" s="2"/>
      <c r="C205" s="2"/>
      <c r="D205" s="2"/>
      <c r="E205" s="2"/>
    </row>
    <row r="206" spans="1:5" ht="15">
      <c r="A206" s="2"/>
      <c r="B206" s="2"/>
      <c r="C206" s="2"/>
      <c r="D206" s="2"/>
      <c r="E206" s="2"/>
    </row>
    <row r="207" spans="1:5" ht="15">
      <c r="A207" s="2"/>
      <c r="B207" s="2"/>
      <c r="C207" s="2"/>
      <c r="D207" s="2"/>
      <c r="E207" s="2"/>
    </row>
    <row r="208" spans="1:5" ht="15">
      <c r="A208" s="2"/>
      <c r="B208" s="2"/>
      <c r="C208" s="2"/>
      <c r="D208" s="2"/>
      <c r="E208" s="2"/>
    </row>
    <row r="209" spans="1:5" ht="15">
      <c r="A209" s="2"/>
      <c r="B209" s="2"/>
      <c r="C209" s="2"/>
      <c r="D209" s="2"/>
      <c r="E209" s="2"/>
    </row>
    <row r="210" spans="1:5" ht="15">
      <c r="A210" s="2"/>
      <c r="B210" s="2"/>
      <c r="C210" s="2"/>
      <c r="D210" s="2"/>
      <c r="E210" s="2"/>
    </row>
    <row r="211" spans="1:5" ht="15">
      <c r="A211" s="2"/>
      <c r="B211" s="2"/>
      <c r="C211" s="2"/>
      <c r="D211" s="2"/>
      <c r="E211" s="2"/>
    </row>
    <row r="212" spans="1:5" ht="15">
      <c r="A212" s="2"/>
      <c r="B212" s="2"/>
      <c r="C212" s="2"/>
      <c r="D212" s="2"/>
      <c r="E212" s="2"/>
    </row>
    <row r="213" spans="1:5" ht="15">
      <c r="A213" s="2"/>
      <c r="B213" s="2"/>
      <c r="C213" s="2"/>
      <c r="D213" s="2"/>
      <c r="E213" s="2"/>
    </row>
    <row r="214" spans="1:5" ht="15">
      <c r="A214" s="2"/>
      <c r="B214" s="2"/>
      <c r="C214" s="2"/>
      <c r="D214" s="2"/>
      <c r="E214" s="2"/>
    </row>
    <row r="215" spans="1:5" ht="15">
      <c r="A215" s="2"/>
      <c r="B215" s="2"/>
      <c r="C215" s="2"/>
      <c r="D215" s="2"/>
      <c r="E215" s="2"/>
    </row>
    <row r="216" spans="1:5" ht="15">
      <c r="A216" s="2"/>
      <c r="B216" s="2"/>
      <c r="C216" s="2"/>
      <c r="D216" s="2"/>
      <c r="E216" s="2"/>
    </row>
    <row r="217" spans="1:5" ht="15">
      <c r="A217" s="2"/>
      <c r="B217" s="2"/>
      <c r="C217" s="2"/>
      <c r="D217" s="2"/>
      <c r="E217" s="2"/>
    </row>
    <row r="218" spans="1:5" ht="15">
      <c r="A218" s="2"/>
      <c r="B218" s="2"/>
      <c r="C218" s="2"/>
      <c r="D218" s="2"/>
      <c r="E218" s="2"/>
    </row>
    <row r="219" spans="1:5" ht="15">
      <c r="A219" s="2"/>
      <c r="B219" s="2"/>
      <c r="C219" s="2"/>
      <c r="D219" s="2"/>
      <c r="E219" s="2"/>
    </row>
    <row r="220" spans="1:5" ht="15">
      <c r="A220" s="2"/>
      <c r="B220" s="2"/>
      <c r="C220" s="2"/>
      <c r="D220" s="2"/>
      <c r="E220" s="2"/>
    </row>
    <row r="221" spans="1:5" ht="15">
      <c r="A221" s="2"/>
      <c r="B221" s="2"/>
      <c r="C221" s="2"/>
      <c r="D221" s="2"/>
      <c r="E221" s="2"/>
    </row>
    <row r="222" spans="1:5" ht="15">
      <c r="A222" s="2"/>
      <c r="B222" s="2"/>
      <c r="C222" s="2"/>
      <c r="D222" s="2"/>
      <c r="E222" s="2"/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  <row r="227" spans="1:5" ht="15">
      <c r="A227" s="2"/>
      <c r="B227" s="2"/>
      <c r="C227" s="2"/>
      <c r="D227" s="2"/>
      <c r="E227" s="2"/>
    </row>
    <row r="228" spans="1:5" ht="15">
      <c r="A228" s="2"/>
      <c r="B228" s="2"/>
      <c r="C228" s="2"/>
      <c r="D228" s="2"/>
      <c r="E228" s="2"/>
    </row>
    <row r="229" spans="1:5" ht="15">
      <c r="A229" s="2"/>
      <c r="B229" s="2"/>
      <c r="C229" s="2"/>
      <c r="D229" s="2"/>
      <c r="E229" s="2"/>
    </row>
    <row r="230" spans="1:5" ht="15">
      <c r="A230" s="2"/>
      <c r="B230" s="2"/>
      <c r="C230" s="2"/>
      <c r="D230" s="2"/>
      <c r="E230" s="2"/>
    </row>
    <row r="231" spans="1:5" ht="15">
      <c r="A231" s="2"/>
      <c r="B231" s="2"/>
      <c r="C231" s="2"/>
      <c r="D231" s="2"/>
      <c r="E231" s="2"/>
    </row>
    <row r="232" spans="1:5" ht="15">
      <c r="A232" s="2"/>
      <c r="B232" s="2"/>
      <c r="C232" s="2"/>
      <c r="D232" s="2"/>
      <c r="E232" s="2"/>
    </row>
    <row r="233" spans="1:5" ht="15">
      <c r="A233" s="2"/>
      <c r="B233" s="2"/>
      <c r="C233" s="2"/>
      <c r="D233" s="2"/>
      <c r="E233" s="2"/>
    </row>
    <row r="234" spans="1:5" ht="15">
      <c r="A234" s="2"/>
      <c r="B234" s="2"/>
      <c r="C234" s="2"/>
      <c r="D234" s="2"/>
      <c r="E234" s="2"/>
    </row>
    <row r="235" spans="1:5" ht="15">
      <c r="A235" s="2"/>
      <c r="B235" s="2"/>
      <c r="C235" s="2"/>
      <c r="D235" s="2"/>
      <c r="E235" s="2"/>
    </row>
    <row r="236" spans="1:5" ht="15">
      <c r="A236" s="2"/>
      <c r="B236" s="2"/>
      <c r="C236" s="2"/>
      <c r="D236" s="2"/>
      <c r="E236" s="2"/>
    </row>
    <row r="237" spans="1:5" ht="15">
      <c r="A237" s="2"/>
      <c r="B237" s="2"/>
      <c r="C237" s="2"/>
      <c r="D237" s="2"/>
      <c r="E237" s="2"/>
    </row>
    <row r="238" spans="1:5" ht="15">
      <c r="A238" s="2"/>
      <c r="B238" s="2"/>
      <c r="C238" s="2"/>
      <c r="D238" s="2"/>
      <c r="E238" s="2"/>
    </row>
    <row r="239" spans="1:5" ht="15">
      <c r="A239" s="2"/>
      <c r="B239" s="2"/>
      <c r="C239" s="2"/>
      <c r="D239" s="2"/>
      <c r="E239" s="2"/>
    </row>
    <row r="240" spans="1:5" ht="15">
      <c r="A240" s="2"/>
      <c r="B240" s="2"/>
      <c r="C240" s="2"/>
      <c r="D240" s="2"/>
      <c r="E240" s="2"/>
    </row>
    <row r="241" spans="1:5" ht="15">
      <c r="A241" s="2"/>
      <c r="B241" s="2"/>
      <c r="C241" s="2"/>
      <c r="D241" s="2"/>
      <c r="E241" s="2"/>
    </row>
    <row r="242" spans="1:5" ht="15">
      <c r="A242" s="2"/>
      <c r="B242" s="2"/>
      <c r="C242" s="2"/>
      <c r="D242" s="2"/>
      <c r="E242" s="2"/>
    </row>
    <row r="243" spans="1:5" ht="15">
      <c r="A243" s="2"/>
      <c r="B243" s="2"/>
      <c r="C243" s="2"/>
      <c r="D243" s="2"/>
      <c r="E243" s="2"/>
    </row>
    <row r="244" spans="1:5" ht="15">
      <c r="A244" s="2"/>
      <c r="B244" s="2"/>
      <c r="C244" s="2"/>
      <c r="D244" s="2"/>
      <c r="E244" s="2"/>
    </row>
    <row r="245" spans="1:5" ht="15">
      <c r="A245" s="2"/>
      <c r="B245" s="2"/>
      <c r="C245" s="2"/>
      <c r="D245" s="2"/>
      <c r="E245" s="2"/>
    </row>
    <row r="246" spans="1:5" ht="15">
      <c r="A246" s="2"/>
      <c r="B246" s="2"/>
      <c r="C246" s="2"/>
      <c r="D246" s="2"/>
      <c r="E246" s="2"/>
    </row>
    <row r="247" spans="1:5" ht="15">
      <c r="A247" s="2"/>
      <c r="B247" s="2"/>
      <c r="C247" s="2"/>
      <c r="D247" s="2"/>
      <c r="E247" s="2"/>
    </row>
    <row r="248" spans="1:5" ht="15">
      <c r="A248" s="2"/>
      <c r="B248" s="2"/>
      <c r="C248" s="2"/>
      <c r="D248" s="2"/>
      <c r="E248" s="2"/>
    </row>
    <row r="249" spans="1:5" ht="15">
      <c r="A249" s="2"/>
      <c r="B249" s="2"/>
      <c r="C249" s="2"/>
      <c r="D249" s="2"/>
      <c r="E249" s="2"/>
    </row>
    <row r="250" spans="1:5" ht="15">
      <c r="A250" s="2"/>
      <c r="B250" s="2"/>
      <c r="C250" s="2"/>
      <c r="D250" s="2"/>
      <c r="E250" s="2"/>
    </row>
    <row r="251" spans="1:5" ht="15">
      <c r="A251" s="2"/>
      <c r="B251" s="2"/>
      <c r="C251" s="2"/>
      <c r="D251" s="2"/>
      <c r="E251" s="2"/>
    </row>
    <row r="252" spans="1:5" ht="15">
      <c r="A252" s="2"/>
      <c r="B252" s="2"/>
      <c r="C252" s="2"/>
      <c r="D252" s="2"/>
      <c r="E252" s="2"/>
    </row>
    <row r="253" spans="1:5" ht="15">
      <c r="A253" s="2"/>
      <c r="B253" s="2"/>
      <c r="C253" s="2"/>
      <c r="D253" s="2"/>
      <c r="E253" s="2"/>
    </row>
    <row r="254" spans="1:5" ht="15">
      <c r="A254" s="2"/>
      <c r="B254" s="2"/>
      <c r="C254" s="2"/>
      <c r="D254" s="2"/>
      <c r="E254" s="2"/>
    </row>
    <row r="255" spans="1:5" ht="15">
      <c r="A255" s="2"/>
      <c r="B255" s="2"/>
      <c r="C255" s="2"/>
      <c r="D255" s="2"/>
      <c r="E255" s="2"/>
    </row>
  </sheetData>
  <sheetProtection selectLockedCells="1" selectUnlockedCells="1"/>
  <mergeCells count="7">
    <mergeCell ref="C136:D136"/>
    <mergeCell ref="A1:E1"/>
    <mergeCell ref="A3:E4"/>
    <mergeCell ref="C9:D9"/>
    <mergeCell ref="C100:D100"/>
    <mergeCell ref="B112:D112"/>
    <mergeCell ref="B120:D120"/>
  </mergeCells>
  <printOptions horizontalCentered="1"/>
  <pageMargins left="0.39375" right="0.39375" top="0.19652777777777777" bottom="0.5118055555555555" header="0.5118055555555555" footer="0.5118055555555555"/>
  <pageSetup horizontalDpi="300" verticalDpi="300" orientation="portrait" paperSize="9" scale="63" r:id="rId1"/>
  <headerFooter alignWithMargins="0">
    <oddFooter>&amp;C&amp;P. oldal</oddFooter>
  </headerFooter>
  <rowBreaks count="2" manualBreakCount="2">
    <brk id="61" max="255" man="1"/>
    <brk id="111" max="7" man="1"/>
  </rowBreaks>
  <colBreaks count="1" manualBreakCount="1">
    <brk id="8" max="1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2017-04-19T11:12:11Z</cp:lastPrinted>
  <dcterms:created xsi:type="dcterms:W3CDTF">2013-01-22T14:31:07Z</dcterms:created>
  <dcterms:modified xsi:type="dcterms:W3CDTF">2017-09-15T08:11:23Z</dcterms:modified>
  <cp:category/>
  <cp:version/>
  <cp:contentType/>
  <cp:contentStatus/>
</cp:coreProperties>
</file>