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800" windowHeight="12000"/>
  </bookViews>
  <sheets>
    <sheet name="4_ melléklet" sheetId="1" r:id="rId1"/>
  </sheets>
  <externalReferences>
    <externalReference r:id="rId2"/>
    <externalReference r:id="rId3"/>
    <externalReference r:id="rId4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13" i="1" s="1"/>
  <c r="B20" i="1"/>
  <c r="B19" i="1" s="1"/>
  <c r="C20" i="1"/>
  <c r="C21" i="1"/>
  <c r="B24" i="1"/>
  <c r="B25" i="1"/>
  <c r="B29" i="1"/>
  <c r="B33" i="1"/>
  <c r="B39" i="1"/>
  <c r="B45" i="1"/>
  <c r="B46" i="1"/>
  <c r="B48" i="1"/>
  <c r="B11" i="1" l="1"/>
  <c r="B7" i="1" s="1"/>
  <c r="D7" i="1"/>
  <c r="E7" i="1" l="1"/>
</calcChain>
</file>

<file path=xl/sharedStrings.xml><?xml version="1.0" encoding="utf-8"?>
<sst xmlns="http://schemas.openxmlformats.org/spreadsheetml/2006/main" count="37" uniqueCount="35">
  <si>
    <t>"</t>
  </si>
  <si>
    <t xml:space="preserve">   - lakásvásárlás támogatása</t>
  </si>
  <si>
    <t xml:space="preserve">   - Bursa ösztöndíj</t>
  </si>
  <si>
    <t>Eseti pénzbeli ellátások</t>
  </si>
  <si>
    <t>Működési célú pénzeszközátadás</t>
  </si>
  <si>
    <t>Önként vállalt önkormányzati feladatok</t>
  </si>
  <si>
    <t xml:space="preserve">   - Vállalkozások munkahelyteremtő támogatása</t>
  </si>
  <si>
    <t xml:space="preserve">   - Előző évi elszámolások kiadásai</t>
  </si>
  <si>
    <t>Egyéb átadott pénzeszközök</t>
  </si>
  <si>
    <t xml:space="preserve">   - köztemetés</t>
  </si>
  <si>
    <t xml:space="preserve">   - tanévkezdési támogatás</t>
  </si>
  <si>
    <t xml:space="preserve">   - babakelengye támogatás</t>
  </si>
  <si>
    <t xml:space="preserve">   - rendkívüli települési támogatás </t>
  </si>
  <si>
    <t xml:space="preserve">    - átmeneti segély a kötelező szemétszállítás kompenzálásához</t>
  </si>
  <si>
    <t xml:space="preserve">    - lakhatási támogatás</t>
  </si>
  <si>
    <t xml:space="preserve">Rendszeres pénzbeli ellátások </t>
  </si>
  <si>
    <t xml:space="preserve">   - Úszásoktatás támogatása</t>
  </si>
  <si>
    <t xml:space="preserve">   - Gyomai üdülő támogatása </t>
  </si>
  <si>
    <t xml:space="preserve">   - Közművelődési Kft. részére a közfeladatainak ellátásához biztosított támogatás </t>
  </si>
  <si>
    <t xml:space="preserve">   - Ntp. Kft. részére a közfeladatainak ellátásához biztosított támogatás </t>
  </si>
  <si>
    <t xml:space="preserve">   - Orosháza és Térsége Ivóvízminőség-javító Önkormányzati Társulás működési hoz.</t>
  </si>
  <si>
    <t xml:space="preserve">   - DAREH Önkormányzati Társulás tagdíj</t>
  </si>
  <si>
    <t xml:space="preserve">   - Orosházi Többcélú Kistérségi Társulás orvosi ügyelet fenntartása</t>
  </si>
  <si>
    <t xml:space="preserve">   - Orosházi Többcélú Kistérségi Társulás tagdíj</t>
  </si>
  <si>
    <t>Egyéb szervezetek támogatása</t>
  </si>
  <si>
    <t xml:space="preserve">   - Nagyszénás SE Diák Birkózó Klub támogatása</t>
  </si>
  <si>
    <t xml:space="preserve">   - Nagyszénás SE támogatása</t>
  </si>
  <si>
    <t xml:space="preserve">   - Polgármesteri támogatási keret</t>
  </si>
  <si>
    <t xml:space="preserve">   - Civil szervezetek támogatása</t>
  </si>
  <si>
    <t>Társadalmi szervezetek támogatásai</t>
  </si>
  <si>
    <t>Kötelező önkormányzati feladatok</t>
  </si>
  <si>
    <t>Nagyszénás Nagyközség Önkormányzata összesen:</t>
  </si>
  <si>
    <t>2019. évi  működési célú pénzeszközátadás, egyéb támogatás, ellátottak pénzbeni juttatásai (adatok Ft-ban)</t>
  </si>
  <si>
    <t>"4. melléklet a 2/2019. (II.13.) önkormányzati rendelethez</t>
  </si>
  <si>
    <t>4. melléklet a 3/2020. (II. 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</si>
</sst>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11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u/>
      <sz val="8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u/>
      <sz val="8"/>
      <name val="Arial CE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ill="0" applyBorder="0" applyAlignment="0" applyProtection="0"/>
    <xf numFmtId="0" fontId="2" fillId="0" borderId="0"/>
  </cellStyleXfs>
  <cellXfs count="42">
    <xf numFmtId="0" fontId="0" fillId="0" borderId="0" xfId="0"/>
    <xf numFmtId="0" fontId="2" fillId="0" borderId="0" xfId="2"/>
    <xf numFmtId="3" fontId="3" fillId="0" borderId="0" xfId="2" applyNumberFormat="1" applyFont="1"/>
    <xf numFmtId="0" fontId="2" fillId="0" borderId="0" xfId="2" applyFont="1"/>
    <xf numFmtId="0" fontId="3" fillId="0" borderId="0" xfId="2" applyFont="1" applyBorder="1"/>
    <xf numFmtId="3" fontId="4" fillId="0" borderId="0" xfId="2" applyNumberFormat="1" applyFont="1"/>
    <xf numFmtId="0" fontId="5" fillId="0" borderId="0" xfId="2" applyFont="1" applyBorder="1"/>
    <xf numFmtId="3" fontId="4" fillId="0" borderId="0" xfId="2" applyNumberFormat="1" applyFont="1" applyFill="1" applyBorder="1"/>
    <xf numFmtId="0" fontId="4" fillId="0" borderId="0" xfId="2" applyFont="1" applyFill="1" applyBorder="1"/>
    <xf numFmtId="3" fontId="3" fillId="0" borderId="0" xfId="2" applyNumberFormat="1" applyFont="1" applyFill="1" applyAlignment="1">
      <alignment horizontal="center"/>
    </xf>
    <xf numFmtId="0" fontId="6" fillId="0" borderId="0" xfId="2" applyFont="1" applyFill="1"/>
    <xf numFmtId="49" fontId="3" fillId="0" borderId="0" xfId="2" applyNumberFormat="1" applyFont="1"/>
    <xf numFmtId="3" fontId="7" fillId="0" borderId="0" xfId="0" applyNumberFormat="1" applyFont="1"/>
    <xf numFmtId="2" fontId="8" fillId="0" borderId="0" xfId="2" applyNumberFormat="1" applyFont="1" applyBorder="1"/>
    <xf numFmtId="3" fontId="8" fillId="0" borderId="0" xfId="2" applyNumberFormat="1" applyFont="1"/>
    <xf numFmtId="3" fontId="9" fillId="0" borderId="0" xfId="2" applyNumberFormat="1" applyFont="1"/>
    <xf numFmtId="165" fontId="0" fillId="0" borderId="0" xfId="1" applyNumberFormat="1" applyFont="1"/>
    <xf numFmtId="0" fontId="5" fillId="0" borderId="0" xfId="2" applyFont="1"/>
    <xf numFmtId="0" fontId="4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3" fillId="0" borderId="0" xfId="2" applyFont="1" applyBorder="1" applyAlignment="1">
      <alignment wrapText="1"/>
    </xf>
    <xf numFmtId="0" fontId="9" fillId="0" borderId="0" xfId="2" applyFont="1" applyBorder="1" applyAlignment="1">
      <alignment wrapText="1"/>
    </xf>
    <xf numFmtId="165" fontId="2" fillId="0" borderId="0" xfId="2" applyNumberFormat="1" applyFont="1"/>
    <xf numFmtId="3" fontId="2" fillId="0" borderId="0" xfId="2" applyNumberFormat="1" applyFont="1"/>
    <xf numFmtId="0" fontId="3" fillId="0" borderId="0" xfId="2" applyFont="1" applyBorder="1" applyAlignment="1">
      <alignment horizontal="left"/>
    </xf>
    <xf numFmtId="3" fontId="5" fillId="0" borderId="0" xfId="2" applyNumberFormat="1" applyFont="1"/>
    <xf numFmtId="0" fontId="8" fillId="0" borderId="0" xfId="2" applyFont="1" applyBorder="1"/>
    <xf numFmtId="3" fontId="5" fillId="0" borderId="0" xfId="2" applyNumberFormat="1" applyFont="1" applyFill="1" applyBorder="1"/>
    <xf numFmtId="3" fontId="9" fillId="0" borderId="0" xfId="2" applyNumberFormat="1" applyFont="1" applyFill="1" applyBorder="1"/>
    <xf numFmtId="3" fontId="4" fillId="2" borderId="1" xfId="2" applyNumberFormat="1" applyFont="1" applyFill="1" applyBorder="1"/>
    <xf numFmtId="0" fontId="4" fillId="2" borderId="2" xfId="2" applyFont="1" applyFill="1" applyBorder="1"/>
    <xf numFmtId="3" fontId="3" fillId="0" borderId="0" xfId="2" applyNumberFormat="1" applyFont="1" applyBorder="1" applyAlignment="1">
      <alignment horizontal="center"/>
    </xf>
    <xf numFmtId="0" fontId="6" fillId="0" borderId="0" xfId="2" applyFont="1" applyBorder="1"/>
    <xf numFmtId="0" fontId="6" fillId="0" borderId="0" xfId="2" applyFont="1"/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6" fillId="0" borderId="0" xfId="2" applyFont="1" applyAlignment="1">
      <alignment horizontal="center" wrapText="1"/>
    </xf>
    <xf numFmtId="0" fontId="10" fillId="0" borderId="0" xfId="0" applyFont="1" applyAlignment="1"/>
    <xf numFmtId="0" fontId="10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0" fillId="0" borderId="0" xfId="0" applyFont="1" applyAlignment="1">
      <alignment horizontal="right"/>
    </xf>
  </cellXfs>
  <cellStyles count="3">
    <cellStyle name="Ezres" xfId="1" builtinId="3"/>
    <cellStyle name="Normál" xfId="0" builtinId="0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05_2019%20.%20&#233;vi%20k&#246;lts&#233;gvet&#233;s%20m&#243;dos&#237;t&#225;s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5_melléklet"/>
      <sheetName val="kisértékű"/>
      <sheetName val="Finanszírozás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K114"/>
  <sheetViews>
    <sheetView tabSelected="1" workbookViewId="0">
      <selection activeCell="A2" sqref="A2:B2"/>
    </sheetView>
  </sheetViews>
  <sheetFormatPr defaultRowHeight="12.75" x14ac:dyDescent="0.2"/>
  <cols>
    <col min="1" max="1" width="61" style="3" customWidth="1"/>
    <col min="2" max="2" width="14" style="2" customWidth="1"/>
    <col min="3" max="3" width="15" style="2" hidden="1" customWidth="1"/>
    <col min="4" max="4" width="13.85546875" style="1" hidden="1" customWidth="1"/>
    <col min="5" max="5" width="18.7109375" style="1" hidden="1" customWidth="1"/>
    <col min="6" max="6" width="12.7109375" style="1" hidden="1" customWidth="1"/>
    <col min="7" max="7" width="15.140625" style="1" hidden="1" customWidth="1"/>
    <col min="8" max="8" width="3.7109375" style="1" customWidth="1"/>
    <col min="9" max="26" width="9.140625" style="1" customWidth="1"/>
    <col min="27" max="27" width="10.140625" style="1" customWidth="1"/>
    <col min="28" max="28" width="9.7109375" style="1" customWidth="1"/>
    <col min="29" max="219" width="9.140625" style="1" customWidth="1"/>
  </cols>
  <sheetData>
    <row r="1" spans="1:219" x14ac:dyDescent="0.2">
      <c r="A1" s="41" t="s">
        <v>34</v>
      </c>
      <c r="B1" s="41"/>
      <c r="C1" s="38"/>
      <c r="D1" s="37"/>
      <c r="E1" s="3"/>
      <c r="F1" s="3"/>
      <c r="G1" s="3"/>
    </row>
    <row r="2" spans="1:219" x14ac:dyDescent="0.2">
      <c r="A2" s="40" t="s">
        <v>33</v>
      </c>
      <c r="B2" s="39"/>
      <c r="C2" s="38"/>
      <c r="D2" s="37"/>
      <c r="E2" s="3"/>
      <c r="F2" s="3"/>
      <c r="G2" s="3"/>
    </row>
    <row r="3" spans="1:219" x14ac:dyDescent="0.2">
      <c r="D3" s="3"/>
      <c r="E3" s="3"/>
      <c r="F3" s="3"/>
      <c r="G3" s="3"/>
    </row>
    <row r="4" spans="1:219" ht="25.5" customHeight="1" x14ac:dyDescent="0.2">
      <c r="A4" s="36" t="s">
        <v>32</v>
      </c>
      <c r="B4" s="35"/>
      <c r="C4" s="34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</row>
    <row r="5" spans="1:219" x14ac:dyDescent="0.2">
      <c r="A5" s="33"/>
      <c r="B5" s="31"/>
      <c r="C5" s="31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</row>
    <row r="6" spans="1:219" x14ac:dyDescent="0.2">
      <c r="A6" s="32"/>
      <c r="B6" s="31"/>
      <c r="C6" s="31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</row>
    <row r="7" spans="1:219" x14ac:dyDescent="0.2">
      <c r="A7" s="30" t="s">
        <v>31</v>
      </c>
      <c r="B7" s="29">
        <f>B11+B45</f>
        <v>68285207</v>
      </c>
      <c r="C7" s="28"/>
      <c r="D7" s="23" t="e">
        <f>B14+B15+B16+B17+B20+B21+B23+B24+B25+B30+B31+B34+B35+B36+B37+B47+B48+#REF!</f>
        <v>#REF!</v>
      </c>
      <c r="E7" s="23" t="e">
        <f>B7-D7</f>
        <v>#REF!</v>
      </c>
      <c r="F7" s="3"/>
      <c r="G7" s="3"/>
      <c r="H7" s="11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19" x14ac:dyDescent="0.2">
      <c r="A8" s="8"/>
      <c r="B8" s="7"/>
      <c r="C8" s="7"/>
      <c r="D8" s="3"/>
      <c r="E8" s="3"/>
      <c r="F8" s="3"/>
      <c r="G8" s="3"/>
      <c r="H8" s="11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19" x14ac:dyDescent="0.2">
      <c r="A9" s="19" t="s">
        <v>30</v>
      </c>
      <c r="B9" s="7"/>
      <c r="C9" s="7"/>
      <c r="D9" s="3"/>
      <c r="E9" s="3"/>
      <c r="F9" s="3"/>
      <c r="G9" s="3"/>
      <c r="H9" s="11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19" x14ac:dyDescent="0.2">
      <c r="A10" s="8"/>
      <c r="B10" s="7"/>
      <c r="C10" s="7"/>
      <c r="D10" s="3"/>
      <c r="E10" s="3"/>
      <c r="F10" s="3"/>
      <c r="G10" s="3"/>
      <c r="H10" s="11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19" x14ac:dyDescent="0.2">
      <c r="A11" s="17" t="s">
        <v>4</v>
      </c>
      <c r="B11" s="27">
        <f>B13+B19+B33+B29+B39</f>
        <v>64715207</v>
      </c>
      <c r="C11" s="27"/>
      <c r="D11" s="3"/>
      <c r="E11" s="3"/>
      <c r="F11" s="3"/>
      <c r="G11" s="3"/>
      <c r="H11" s="11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19" x14ac:dyDescent="0.2">
      <c r="A12" s="17"/>
      <c r="B12" s="27"/>
      <c r="C12" s="27"/>
      <c r="D12" s="3"/>
      <c r="E12" s="3"/>
      <c r="F12" s="3"/>
      <c r="G12" s="3"/>
      <c r="H12" s="11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19" x14ac:dyDescent="0.2">
      <c r="A13" s="6" t="s">
        <v>29</v>
      </c>
      <c r="B13" s="15">
        <f>B14+B16+B15+B17</f>
        <v>9980997</v>
      </c>
      <c r="C13" s="15"/>
      <c r="D13" s="3"/>
      <c r="E13" s="3"/>
      <c r="F13" s="3"/>
      <c r="G13" s="3"/>
      <c r="H13" s="11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19" x14ac:dyDescent="0.2">
      <c r="A14" s="26" t="s">
        <v>28</v>
      </c>
      <c r="B14" s="14">
        <v>800000</v>
      </c>
      <c r="C14" s="14"/>
      <c r="D14" s="3"/>
      <c r="E14" s="3"/>
      <c r="F14" s="3"/>
      <c r="G14" s="3"/>
      <c r="H14" s="11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19" x14ac:dyDescent="0.2">
      <c r="A15" s="26" t="s">
        <v>27</v>
      </c>
      <c r="B15" s="14">
        <v>300000</v>
      </c>
      <c r="C15" s="14"/>
      <c r="D15" s="3"/>
      <c r="E15" s="3"/>
      <c r="F15" s="3"/>
      <c r="G15" s="3"/>
      <c r="H15" s="11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19" x14ac:dyDescent="0.2">
      <c r="A16" s="4" t="s">
        <v>26</v>
      </c>
      <c r="B16" s="14">
        <f>4800000+3680997</f>
        <v>8480997</v>
      </c>
      <c r="D16" s="3"/>
      <c r="E16" s="3"/>
      <c r="F16" s="3"/>
      <c r="G16" s="3"/>
      <c r="H16" s="11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x14ac:dyDescent="0.2">
      <c r="A17" s="4" t="s">
        <v>25</v>
      </c>
      <c r="B17" s="14">
        <v>400000</v>
      </c>
      <c r="D17" s="3"/>
      <c r="E17" s="3"/>
      <c r="F17" s="3"/>
      <c r="G17" s="3"/>
      <c r="H17" s="11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x14ac:dyDescent="0.2">
      <c r="A18" s="4"/>
      <c r="D18" s="3"/>
      <c r="E18" s="3"/>
      <c r="F18" s="3"/>
      <c r="G18" s="3"/>
      <c r="H18" s="11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2">
      <c r="A19" s="6" t="s">
        <v>24</v>
      </c>
      <c r="B19" s="25">
        <f>SUM(B20:B27)</f>
        <v>42580801</v>
      </c>
      <c r="C19" s="25"/>
      <c r="D19" s="3"/>
      <c r="E19" s="3"/>
      <c r="F19" s="3"/>
      <c r="G19" s="3"/>
      <c r="H19" s="11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2">
      <c r="A20" s="24" t="s">
        <v>23</v>
      </c>
      <c r="B20" s="2">
        <f>775476-2</f>
        <v>775474</v>
      </c>
      <c r="C20" s="2">
        <f>12*66755</f>
        <v>801060</v>
      </c>
      <c r="D20" s="3"/>
      <c r="E20" s="23"/>
      <c r="F20" s="3"/>
      <c r="G20" s="3"/>
      <c r="H20" s="11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2">
      <c r="A21" s="24" t="s">
        <v>22</v>
      </c>
      <c r="B21" s="2">
        <v>2982600</v>
      </c>
      <c r="C21" s="2">
        <f>12*220805</f>
        <v>2649660</v>
      </c>
      <c r="D21" s="3"/>
      <c r="E21" s="23"/>
      <c r="F21" s="3"/>
      <c r="G21" s="3"/>
      <c r="H21" s="11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">
      <c r="A22" s="4" t="s">
        <v>21</v>
      </c>
      <c r="B22" s="2">
        <v>346380</v>
      </c>
      <c r="D22" s="3"/>
      <c r="E22" s="23"/>
      <c r="F22" s="3"/>
      <c r="G22" s="3"/>
      <c r="H22" s="11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">
      <c r="A23" s="4" t="s">
        <v>20</v>
      </c>
      <c r="B23" s="2">
        <v>102360</v>
      </c>
      <c r="D23" s="3"/>
      <c r="E23" s="23"/>
      <c r="F23" s="3"/>
      <c r="G23" s="3"/>
      <c r="H23" s="11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">
      <c r="A24" s="4" t="s">
        <v>19</v>
      </c>
      <c r="B24" s="2">
        <f>34000000+1530000-27833333+500000-1000000</f>
        <v>7196667</v>
      </c>
      <c r="D24" s="3"/>
      <c r="E24" s="3"/>
      <c r="F24" s="3"/>
      <c r="G24" s="3"/>
      <c r="H24" s="11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">
      <c r="A25" s="4" t="s">
        <v>18</v>
      </c>
      <c r="B25" s="2">
        <f>25000000+6000000</f>
        <v>31000000</v>
      </c>
      <c r="D25" s="3"/>
      <c r="E25" s="3"/>
      <c r="F25" s="3"/>
      <c r="G25" s="3"/>
      <c r="H25" s="11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">
      <c r="A26" s="4" t="s">
        <v>17</v>
      </c>
      <c r="B26" s="2">
        <v>30000</v>
      </c>
      <c r="D26" s="3"/>
      <c r="E26" s="3"/>
      <c r="F26" s="3"/>
      <c r="G26" s="3"/>
      <c r="H26" s="11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A27" s="20" t="s">
        <v>16</v>
      </c>
      <c r="B27" s="2">
        <v>147320</v>
      </c>
      <c r="D27" s="3"/>
      <c r="E27" s="3"/>
      <c r="F27" s="3"/>
      <c r="G27" s="3"/>
      <c r="H27" s="11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2">
      <c r="D28" s="3"/>
      <c r="E28" s="3"/>
      <c r="F28" s="3"/>
      <c r="G28" s="3"/>
      <c r="H28" s="11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2">
      <c r="A29" s="6" t="s">
        <v>15</v>
      </c>
      <c r="B29" s="15">
        <f>SUM(B30:B31)</f>
        <v>5050000</v>
      </c>
      <c r="C29" s="15"/>
      <c r="D29" s="23"/>
      <c r="E29" s="16"/>
      <c r="F29" s="23"/>
      <c r="G29" s="3"/>
      <c r="H29" s="11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2">
      <c r="A30" s="4" t="s">
        <v>14</v>
      </c>
      <c r="B30" s="14">
        <v>700000</v>
      </c>
      <c r="C30" s="14"/>
      <c r="D30" s="23"/>
      <c r="E30" s="22"/>
      <c r="F30" s="3"/>
      <c r="G30" s="3"/>
      <c r="H30" s="11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2">
      <c r="A31" s="4" t="s">
        <v>13</v>
      </c>
      <c r="B31" s="14">
        <v>4350000</v>
      </c>
      <c r="C31" s="14"/>
      <c r="D31" s="3"/>
      <c r="E31" s="3"/>
      <c r="F31" s="3"/>
      <c r="G31" s="3"/>
      <c r="H31" s="11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2">
      <c r="A32" s="4"/>
      <c r="B32" s="14"/>
      <c r="C32" s="14"/>
      <c r="D32" s="3"/>
      <c r="E32" s="3"/>
      <c r="F32" s="3"/>
      <c r="G32" s="3"/>
      <c r="H32" s="11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2">
      <c r="A33" s="6" t="s">
        <v>3</v>
      </c>
      <c r="B33" s="15">
        <f>SUM(B34:B37)</f>
        <v>6600000</v>
      </c>
      <c r="C33" s="15"/>
      <c r="D33" s="3"/>
      <c r="E33" s="3"/>
      <c r="F33" s="3"/>
      <c r="G33" s="3"/>
      <c r="H33" s="11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2">
      <c r="A34" s="4" t="s">
        <v>12</v>
      </c>
      <c r="B34" s="14">
        <v>2500000</v>
      </c>
      <c r="C34" s="14"/>
      <c r="D34" s="3"/>
      <c r="E34" s="3"/>
      <c r="F34" s="3"/>
      <c r="G34" s="3"/>
      <c r="H34" s="11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2">
      <c r="A35" s="13" t="s">
        <v>11</v>
      </c>
      <c r="B35" s="14">
        <v>900000</v>
      </c>
      <c r="C35" s="14"/>
      <c r="D35" s="3"/>
      <c r="E35" s="3"/>
      <c r="F35" s="3"/>
      <c r="G35" s="3"/>
      <c r="H35" s="11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x14ac:dyDescent="0.2">
      <c r="A36" s="4" t="s">
        <v>10</v>
      </c>
      <c r="B36" s="14">
        <v>2000000</v>
      </c>
      <c r="D36" s="3"/>
      <c r="E36" s="3"/>
      <c r="F36" s="3"/>
      <c r="G36" s="3"/>
      <c r="H36" s="11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x14ac:dyDescent="0.2">
      <c r="A37" s="4" t="s">
        <v>9</v>
      </c>
      <c r="B37" s="14">
        <v>1200000</v>
      </c>
      <c r="C37" s="14"/>
      <c r="D37" s="3"/>
      <c r="E37" s="3"/>
      <c r="F37" s="3"/>
      <c r="G37" s="3"/>
      <c r="H37" s="11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x14ac:dyDescent="0.2">
      <c r="A38" s="4"/>
      <c r="B38" s="14"/>
      <c r="C38" s="14"/>
      <c r="D38" s="3"/>
      <c r="E38" s="3"/>
      <c r="F38" s="3"/>
      <c r="G38" s="3"/>
      <c r="H38" s="11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x14ac:dyDescent="0.2">
      <c r="A39" s="21" t="s">
        <v>8</v>
      </c>
      <c r="B39" s="15">
        <f>B40+B41</f>
        <v>503409</v>
      </c>
      <c r="C39" s="14"/>
      <c r="D39" s="3"/>
      <c r="E39" s="3"/>
      <c r="F39" s="3"/>
      <c r="G39" s="3"/>
      <c r="H39" s="11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x14ac:dyDescent="0.2">
      <c r="A40" s="20" t="s">
        <v>7</v>
      </c>
      <c r="B40" s="14">
        <v>3409</v>
      </c>
      <c r="C40" s="14"/>
      <c r="D40" s="3"/>
      <c r="E40" s="3"/>
      <c r="F40" s="3"/>
      <c r="G40" s="3"/>
      <c r="H40" s="11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x14ac:dyDescent="0.2">
      <c r="A41" s="4" t="s">
        <v>6</v>
      </c>
      <c r="B41" s="14">
        <v>500000</v>
      </c>
      <c r="C41" s="14"/>
      <c r="D41" s="3"/>
      <c r="E41" s="3"/>
      <c r="F41" s="3"/>
      <c r="G41" s="3"/>
      <c r="H41" s="11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x14ac:dyDescent="0.2">
      <c r="A42" s="4"/>
      <c r="B42" s="14"/>
      <c r="C42" s="14"/>
      <c r="D42" s="3"/>
      <c r="E42" s="16"/>
      <c r="F42" s="16"/>
      <c r="G42" s="3"/>
      <c r="H42" s="11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x14ac:dyDescent="0.2">
      <c r="A43" s="19" t="s">
        <v>5</v>
      </c>
      <c r="B43" s="15"/>
      <c r="C43" s="15"/>
      <c r="D43" s="3"/>
      <c r="E43" s="3"/>
      <c r="F43" s="3"/>
      <c r="G43" s="16"/>
      <c r="H43" s="11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x14ac:dyDescent="0.2">
      <c r="A44" s="18"/>
      <c r="B44" s="15"/>
      <c r="C44" s="15"/>
      <c r="D44" s="3"/>
      <c r="E44" s="3"/>
      <c r="F44" s="3"/>
      <c r="G44" s="16"/>
      <c r="H44" s="11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x14ac:dyDescent="0.2">
      <c r="A45" s="17" t="s">
        <v>4</v>
      </c>
      <c r="B45" s="15">
        <f>+B46</f>
        <v>3570000</v>
      </c>
      <c r="C45" s="15"/>
      <c r="D45" s="3"/>
      <c r="E45" s="3"/>
      <c r="F45" s="3"/>
      <c r="G45" s="16"/>
      <c r="H45" s="11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2">
      <c r="A46" s="6" t="s">
        <v>3</v>
      </c>
      <c r="B46" s="15">
        <f>SUM(B47:B48)</f>
        <v>3570000</v>
      </c>
      <c r="C46" s="15"/>
      <c r="D46" s="3"/>
      <c r="E46" s="3"/>
      <c r="F46" s="3"/>
      <c r="G46" s="3"/>
      <c r="H46" s="11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2">
      <c r="A47" s="13" t="s">
        <v>2</v>
      </c>
      <c r="B47" s="14">
        <v>570000</v>
      </c>
      <c r="C47" s="14"/>
      <c r="D47" s="3"/>
      <c r="E47" s="3"/>
      <c r="F47" s="3"/>
      <c r="G47" s="3"/>
      <c r="H47" s="11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2">
      <c r="A48" s="13" t="s">
        <v>1</v>
      </c>
      <c r="B48" s="12">
        <f>2000000+500000+500000</f>
        <v>3000000</v>
      </c>
      <c r="C48" s="12"/>
      <c r="D48" s="3"/>
      <c r="E48" s="3"/>
      <c r="F48" s="3"/>
      <c r="G48" s="3"/>
      <c r="H48" s="11" t="s">
        <v>0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2">
      <c r="A49" s="10"/>
      <c r="B49" s="9"/>
      <c r="C49" s="9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x14ac:dyDescent="0.2">
      <c r="A50" s="8"/>
      <c r="B50" s="7"/>
      <c r="C50" s="7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x14ac:dyDescent="0.2">
      <c r="A51" s="6"/>
      <c r="B51" s="5"/>
      <c r="C51" s="5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2">
      <c r="A52" s="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idden="1" x14ac:dyDescent="0.2"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idden="1" x14ac:dyDescent="0.2"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idden="1" x14ac:dyDescent="0.2"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idden="1" x14ac:dyDescent="0.2"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idden="1" x14ac:dyDescent="0.2"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idden="1" x14ac:dyDescent="0.2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idden="1" x14ac:dyDescent="0.2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idden="1" x14ac:dyDescent="0.2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idden="1" x14ac:dyDescent="0.2"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idden="1" x14ac:dyDescent="0.2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idden="1" x14ac:dyDescent="0.2"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idden="1" x14ac:dyDescent="0.2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4:27" hidden="1" x14ac:dyDescent="0.2"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4:27" hidden="1" x14ac:dyDescent="0.2"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4:27" hidden="1" x14ac:dyDescent="0.2"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4:27" hidden="1" x14ac:dyDescent="0.2"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4:27" hidden="1" x14ac:dyDescent="0.2"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4:27" hidden="1" x14ac:dyDescent="0.2"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4:27" hidden="1" x14ac:dyDescent="0.2"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4:27" hidden="1" x14ac:dyDescent="0.2"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4:27" hidden="1" x14ac:dyDescent="0.2"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4:27" hidden="1" x14ac:dyDescent="0.2"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4:27" hidden="1" x14ac:dyDescent="0.2"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4:27" hidden="1" x14ac:dyDescent="0.2"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4:27" hidden="1" x14ac:dyDescent="0.2"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4:27" hidden="1" x14ac:dyDescent="0.2"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4:27" hidden="1" x14ac:dyDescent="0.2"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4:27" hidden="1" x14ac:dyDescent="0.2"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4:27" hidden="1" x14ac:dyDescent="0.2"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4:27" hidden="1" x14ac:dyDescent="0.2"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4:27" hidden="1" x14ac:dyDescent="0.2"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4:27" hidden="1" x14ac:dyDescent="0.2"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4:27" hidden="1" x14ac:dyDescent="0.2"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4:27" hidden="1" x14ac:dyDescent="0.2"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4:27" hidden="1" x14ac:dyDescent="0.2"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4:27" hidden="1" x14ac:dyDescent="0.2"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4:27" hidden="1" x14ac:dyDescent="0.2"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4:27" hidden="1" x14ac:dyDescent="0.2"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4:27" hidden="1" x14ac:dyDescent="0.2"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4:27" hidden="1" x14ac:dyDescent="0.2"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4:27" hidden="1" x14ac:dyDescent="0.2"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4:27" hidden="1" x14ac:dyDescent="0.2"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4:27" hidden="1" x14ac:dyDescent="0.2"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4:27" hidden="1" x14ac:dyDescent="0.2"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4:27" hidden="1" x14ac:dyDescent="0.2"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4:27" hidden="1" x14ac:dyDescent="0.2"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4:27" hidden="1" x14ac:dyDescent="0.2"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4:27" hidden="1" x14ac:dyDescent="0.2"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4:27" hidden="1" x14ac:dyDescent="0.2"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4:27" hidden="1" x14ac:dyDescent="0.2"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4:27" hidden="1" x14ac:dyDescent="0.2"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4:27" hidden="1" x14ac:dyDescent="0.2"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4:27" hidden="1" x14ac:dyDescent="0.2"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4:27" hidden="1" x14ac:dyDescent="0.2"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4:27" hidden="1" x14ac:dyDescent="0.2"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4:27" hidden="1" x14ac:dyDescent="0.2"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4:27" hidden="1" x14ac:dyDescent="0.2"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4:27" hidden="1" x14ac:dyDescent="0.2"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4:27" hidden="1" x14ac:dyDescent="0.2"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4:27" hidden="1" x14ac:dyDescent="0.2"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4:27" x14ac:dyDescent="0.2"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4:27" x14ac:dyDescent="0.2"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</sheetData>
  <mergeCells count="3">
    <mergeCell ref="A4:B4"/>
    <mergeCell ref="A1:B1"/>
    <mergeCell ref="A2:B2"/>
  </mergeCells>
  <printOptions gridLines="1"/>
  <pageMargins left="0.94488188976377963" right="0.94488188976377963" top="0.98425196850393704" bottom="0.86614173228346458" header="0.51181102362204722" footer="0.51181102362204722"/>
  <pageSetup paperSize="9" firstPageNumber="0" orientation="portrait" r:id="rId1"/>
  <headerFooter alignWithMargins="0"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4_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2020-02-05T11:48:25Z</dcterms:created>
  <dcterms:modified xsi:type="dcterms:W3CDTF">2020-02-05T11:48:42Z</dcterms:modified>
</cp:coreProperties>
</file>