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 sz. mell V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<sst xmlns="http://schemas.openxmlformats.org/spreadsheetml/2006/main" count="111" uniqueCount="97">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</sst>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b/>
      <sz val="8"/>
      <color indexed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1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61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6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6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6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6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6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8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72" customWidth="1"/>
    <col min="2" max="2" width="79.125" style="18" customWidth="1"/>
    <col min="3" max="3" width="25.00390625" style="77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164997804</v>
      </c>
    </row>
    <row r="9" spans="1:3" s="28" customFormat="1" ht="12" customHeight="1">
      <c r="A9" s="29" t="s">
        <v>16</v>
      </c>
      <c r="B9" s="30" t="s">
        <v>17</v>
      </c>
      <c r="C9" s="31">
        <f>222694+52677</f>
        <v>275371</v>
      </c>
    </row>
    <row r="10" spans="1:3" s="28" customFormat="1" ht="12" customHeight="1">
      <c r="A10" s="32" t="s">
        <v>18</v>
      </c>
      <c r="B10" s="33" t="s">
        <v>19</v>
      </c>
      <c r="C10" s="34">
        <f>31214302+33071+3500000</f>
        <v>34747373</v>
      </c>
    </row>
    <row r="11" spans="1:3" s="28" customFormat="1" ht="12" customHeight="1">
      <c r="A11" s="32" t="s">
        <v>20</v>
      </c>
      <c r="B11" s="33" t="s">
        <v>21</v>
      </c>
      <c r="C11" s="34">
        <f>70218340+143307+157480</f>
        <v>70519127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f>24504500+8929+38693+14223+42520</f>
        <v>24608865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164997804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165003299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202169674+215612-34745860-464966+381000-3500000+270367-2749880+133000+1028360</f>
        <v>162737307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330001103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64"/>
    </row>
    <row r="45" spans="1:3" s="66" customFormat="1" ht="12" customHeight="1" thickBot="1">
      <c r="A45" s="40" t="s">
        <v>14</v>
      </c>
      <c r="B45" s="41" t="s">
        <v>82</v>
      </c>
      <c r="C45" s="65">
        <f>SUM(C46:C50)</f>
        <v>328230672</v>
      </c>
    </row>
    <row r="46" spans="1:3" ht="12" customHeight="1">
      <c r="A46" s="32" t="s">
        <v>16</v>
      </c>
      <c r="B46" s="39" t="s">
        <v>83</v>
      </c>
      <c r="C46" s="45">
        <f>81034160+181808+112360-15308800+105973+124089-2254000</f>
        <v>63995590</v>
      </c>
    </row>
    <row r="47" spans="1:3" ht="12" customHeight="1">
      <c r="A47" s="32" t="s">
        <v>18</v>
      </c>
      <c r="B47" s="33" t="s">
        <v>84</v>
      </c>
      <c r="C47" s="67">
        <f>20018301+33804+22247-3360936+69499-495880</f>
        <v>16287035</v>
      </c>
    </row>
    <row r="48" spans="1:3" ht="12" customHeight="1">
      <c r="A48" s="32" t="s">
        <v>20</v>
      </c>
      <c r="B48" s="33" t="s">
        <v>85</v>
      </c>
      <c r="C48" s="68">
        <f>262391117-15811124-133428-124245+381000+470367-254000+1028360</f>
        <v>247948047</v>
      </c>
    </row>
    <row r="49" spans="1:3" ht="12" customHeight="1">
      <c r="A49" s="32" t="s">
        <v>22</v>
      </c>
      <c r="B49" s="33" t="s">
        <v>86</v>
      </c>
      <c r="C49" s="67"/>
    </row>
    <row r="50" spans="1:3" ht="12" customHeight="1" thickBot="1">
      <c r="A50" s="32" t="s">
        <v>24</v>
      </c>
      <c r="B50" s="33" t="s">
        <v>87</v>
      </c>
      <c r="C50" s="67"/>
    </row>
    <row r="51" spans="1:3" ht="12" customHeight="1" thickBot="1">
      <c r="A51" s="40" t="s">
        <v>38</v>
      </c>
      <c r="B51" s="41" t="s">
        <v>88</v>
      </c>
      <c r="C51" s="27">
        <f>SUM(C52:C54)</f>
        <v>1770431</v>
      </c>
    </row>
    <row r="52" spans="1:3" s="66" customFormat="1" ht="12" customHeight="1">
      <c r="A52" s="32" t="s">
        <v>40</v>
      </c>
      <c r="B52" s="39" t="s">
        <v>89</v>
      </c>
      <c r="C52" s="69">
        <f>1276298-265000+66900+133000+254000</f>
        <v>1465198</v>
      </c>
    </row>
    <row r="53" spans="1:3" ht="12" customHeight="1">
      <c r="A53" s="32" t="s">
        <v>42</v>
      </c>
      <c r="B53" s="33" t="s">
        <v>90</v>
      </c>
      <c r="C53" s="67">
        <f>500000-134607-60160</f>
        <v>305233</v>
      </c>
    </row>
    <row r="54" spans="1:3" ht="12" customHeight="1">
      <c r="A54" s="32" t="s">
        <v>44</v>
      </c>
      <c r="B54" s="33" t="s">
        <v>91</v>
      </c>
      <c r="C54" s="67"/>
    </row>
    <row r="55" spans="1:3" ht="12" customHeight="1" thickBot="1">
      <c r="A55" s="32" t="s">
        <v>46</v>
      </c>
      <c r="B55" s="33" t="s">
        <v>92</v>
      </c>
      <c r="C55" s="67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0" t="s">
        <v>94</v>
      </c>
      <c r="C57" s="71">
        <f>+C45+C51+C56</f>
        <v>330001103</v>
      </c>
    </row>
    <row r="58" ht="15" customHeight="1" thickBot="1">
      <c r="C58" s="73"/>
    </row>
    <row r="59" spans="1:3" ht="14.25" customHeight="1" thickBot="1">
      <c r="A59" s="74" t="s">
        <v>95</v>
      </c>
      <c r="B59" s="75"/>
      <c r="C59" s="76">
        <v>25</v>
      </c>
    </row>
    <row r="60" spans="1:3" ht="13.5" thickBot="1">
      <c r="A60" s="74" t="s">
        <v>96</v>
      </c>
      <c r="B60" s="75"/>
      <c r="C60" s="7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2017-10-30T08:17:44Z</dcterms:created>
  <dcterms:modified xsi:type="dcterms:W3CDTF">2017-10-30T08:17:45Z</dcterms:modified>
  <cp:category/>
  <cp:version/>
  <cp:contentType/>
  <cp:contentStatus/>
</cp:coreProperties>
</file>