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Óvoda 2014 évi kiadásia-bevétel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30" i="1" l="1"/>
  <c r="H130" i="1" s="1"/>
  <c r="C127" i="1"/>
  <c r="F127" i="1" s="1"/>
  <c r="H126" i="1"/>
  <c r="F126" i="1"/>
  <c r="C125" i="1"/>
  <c r="F125" i="1" s="1"/>
  <c r="F124" i="1"/>
  <c r="C124" i="1"/>
  <c r="G122" i="1"/>
  <c r="E122" i="1"/>
  <c r="D122" i="1"/>
  <c r="F121" i="1"/>
  <c r="C121" i="1"/>
  <c r="C120" i="1"/>
  <c r="F120" i="1" s="1"/>
  <c r="G119" i="1"/>
  <c r="E119" i="1"/>
  <c r="D119" i="1"/>
  <c r="C118" i="1"/>
  <c r="F118" i="1" s="1"/>
  <c r="F117" i="1"/>
  <c r="C117" i="1"/>
  <c r="C119" i="1" s="1"/>
  <c r="F119" i="1" s="1"/>
  <c r="G116" i="1"/>
  <c r="E116" i="1"/>
  <c r="D116" i="1"/>
  <c r="C115" i="1"/>
  <c r="F115" i="1" s="1"/>
  <c r="F114" i="1"/>
  <c r="C114" i="1"/>
  <c r="C116" i="1" s="1"/>
  <c r="F116" i="1" s="1"/>
  <c r="G113" i="1"/>
  <c r="H113" i="1" s="1"/>
  <c r="E113" i="1"/>
  <c r="D113" i="1"/>
  <c r="C113" i="1"/>
  <c r="F113" i="1" s="1"/>
  <c r="F111" i="1"/>
  <c r="F110" i="1"/>
  <c r="H110" i="1" s="1"/>
  <c r="H109" i="1"/>
  <c r="F109" i="1"/>
  <c r="F108" i="1"/>
  <c r="F107" i="1"/>
  <c r="H107" i="1" s="1"/>
  <c r="H106" i="1"/>
  <c r="F106" i="1"/>
  <c r="F105" i="1"/>
  <c r="H105" i="1" s="1"/>
  <c r="H104" i="1"/>
  <c r="F104" i="1"/>
  <c r="F103" i="1"/>
  <c r="H102" i="1"/>
  <c r="F102" i="1"/>
  <c r="F101" i="1"/>
  <c r="H101" i="1" s="1"/>
  <c r="G100" i="1"/>
  <c r="E100" i="1"/>
  <c r="D100" i="1"/>
  <c r="F99" i="1"/>
  <c r="C99" i="1"/>
  <c r="C98" i="1"/>
  <c r="F98" i="1" s="1"/>
  <c r="F97" i="1"/>
  <c r="C97" i="1"/>
  <c r="C96" i="1"/>
  <c r="F96" i="1" s="1"/>
  <c r="F95" i="1"/>
  <c r="C95" i="1"/>
  <c r="C94" i="1"/>
  <c r="F94" i="1" s="1"/>
  <c r="G93" i="1"/>
  <c r="D93" i="1"/>
  <c r="G92" i="1"/>
  <c r="E92" i="1"/>
  <c r="E93" i="1" s="1"/>
  <c r="D92" i="1"/>
  <c r="C91" i="1"/>
  <c r="F91" i="1" s="1"/>
  <c r="F90" i="1"/>
  <c r="C90" i="1"/>
  <c r="C92" i="1" s="1"/>
  <c r="F89" i="1"/>
  <c r="G88" i="1"/>
  <c r="G123" i="1" s="1"/>
  <c r="G87" i="1"/>
  <c r="E87" i="1"/>
  <c r="E88" i="1" s="1"/>
  <c r="E123" i="1" s="1"/>
  <c r="E128" i="1" s="1"/>
  <c r="D87" i="1"/>
  <c r="D88" i="1" s="1"/>
  <c r="D123" i="1" s="1"/>
  <c r="D128" i="1" s="1"/>
  <c r="C86" i="1"/>
  <c r="F86" i="1" s="1"/>
  <c r="F85" i="1"/>
  <c r="C85" i="1"/>
  <c r="C87" i="1" s="1"/>
  <c r="F87" i="1" s="1"/>
  <c r="G84" i="1"/>
  <c r="E84" i="1"/>
  <c r="D84" i="1"/>
  <c r="C83" i="1"/>
  <c r="F83" i="1" s="1"/>
  <c r="F82" i="1"/>
  <c r="C82" i="1"/>
  <c r="C81" i="1"/>
  <c r="F81" i="1" s="1"/>
  <c r="F80" i="1"/>
  <c r="C80" i="1"/>
  <c r="C79" i="1"/>
  <c r="F79" i="1" s="1"/>
  <c r="F78" i="1"/>
  <c r="C78" i="1"/>
  <c r="C84" i="1" s="1"/>
  <c r="F75" i="1"/>
  <c r="C75" i="1"/>
  <c r="C74" i="1"/>
  <c r="F74" i="1" s="1"/>
  <c r="F73" i="1"/>
  <c r="C73" i="1"/>
  <c r="G71" i="1"/>
  <c r="E71" i="1"/>
  <c r="D71" i="1"/>
  <c r="C70" i="1"/>
  <c r="F70" i="1" s="1"/>
  <c r="F69" i="1"/>
  <c r="C69" i="1"/>
  <c r="C68" i="1"/>
  <c r="F68" i="1" s="1"/>
  <c r="F67" i="1"/>
  <c r="C67" i="1"/>
  <c r="C66" i="1"/>
  <c r="F66" i="1" s="1"/>
  <c r="G65" i="1"/>
  <c r="E65" i="1"/>
  <c r="D65" i="1"/>
  <c r="F64" i="1"/>
  <c r="C64" i="1"/>
  <c r="C63" i="1"/>
  <c r="F63" i="1" s="1"/>
  <c r="F62" i="1"/>
  <c r="C62" i="1"/>
  <c r="C61" i="1"/>
  <c r="F61" i="1" s="1"/>
  <c r="F60" i="1"/>
  <c r="F59" i="1"/>
  <c r="G57" i="1"/>
  <c r="E57" i="1"/>
  <c r="F57" i="1" s="1"/>
  <c r="H57" i="1" s="1"/>
  <c r="D57" i="1"/>
  <c r="C57" i="1"/>
  <c r="F56" i="1"/>
  <c r="F55" i="1"/>
  <c r="F54" i="1"/>
  <c r="F53" i="1"/>
  <c r="F52" i="1"/>
  <c r="H52" i="1" s="1"/>
  <c r="G51" i="1"/>
  <c r="E51" i="1"/>
  <c r="D51" i="1"/>
  <c r="C51" i="1"/>
  <c r="F50" i="1"/>
  <c r="F49" i="1"/>
  <c r="F51" i="1" s="1"/>
  <c r="H51" i="1" s="1"/>
  <c r="H48" i="1"/>
  <c r="F48" i="1"/>
  <c r="G47" i="1"/>
  <c r="E47" i="1"/>
  <c r="D47" i="1"/>
  <c r="C47" i="1"/>
  <c r="H46" i="1"/>
  <c r="F46" i="1"/>
  <c r="F45" i="1"/>
  <c r="H45" i="1" s="1"/>
  <c r="H44" i="1"/>
  <c r="F44" i="1"/>
  <c r="F43" i="1"/>
  <c r="H43" i="1" s="1"/>
  <c r="F42" i="1"/>
  <c r="F41" i="1"/>
  <c r="F40" i="1"/>
  <c r="H40" i="1" s="1"/>
  <c r="G39" i="1"/>
  <c r="E39" i="1"/>
  <c r="D39" i="1"/>
  <c r="C39" i="1"/>
  <c r="F38" i="1"/>
  <c r="F39" i="1" s="1"/>
  <c r="H39" i="1" s="1"/>
  <c r="H37" i="1"/>
  <c r="F37" i="1"/>
  <c r="G36" i="1"/>
  <c r="D36" i="1"/>
  <c r="D58" i="1" s="1"/>
  <c r="C36" i="1"/>
  <c r="C58" i="1" s="1"/>
  <c r="F58" i="1" s="1"/>
  <c r="G35" i="1"/>
  <c r="E35" i="1"/>
  <c r="E36" i="1" s="1"/>
  <c r="E58" i="1" s="1"/>
  <c r="D35" i="1"/>
  <c r="C35" i="1"/>
  <c r="F34" i="1"/>
  <c r="H34" i="1" s="1"/>
  <c r="H33" i="1"/>
  <c r="F33" i="1"/>
  <c r="F32" i="1"/>
  <c r="F31" i="1"/>
  <c r="H30" i="1"/>
  <c r="F30" i="1"/>
  <c r="F29" i="1"/>
  <c r="H29" i="1" s="1"/>
  <c r="G28" i="1"/>
  <c r="E28" i="1"/>
  <c r="F28" i="1" s="1"/>
  <c r="H28" i="1" s="1"/>
  <c r="D28" i="1"/>
  <c r="C28" i="1"/>
  <c r="F27" i="1"/>
  <c r="H27" i="1" s="1"/>
  <c r="H26" i="1"/>
  <c r="F26" i="1"/>
  <c r="G25" i="1"/>
  <c r="H25" i="1" s="1"/>
  <c r="E25" i="1"/>
  <c r="D25" i="1"/>
  <c r="C25" i="1"/>
  <c r="H24" i="1"/>
  <c r="F24" i="1"/>
  <c r="F23" i="1"/>
  <c r="F22" i="1"/>
  <c r="H21" i="1"/>
  <c r="F21" i="1"/>
  <c r="F20" i="1"/>
  <c r="F25" i="1" s="1"/>
  <c r="G18" i="1"/>
  <c r="E18" i="1"/>
  <c r="D18" i="1"/>
  <c r="C18" i="1"/>
  <c r="F17" i="1"/>
  <c r="F16" i="1"/>
  <c r="H16" i="1" s="1"/>
  <c r="F15" i="1"/>
  <c r="F18" i="1" s="1"/>
  <c r="G14" i="1"/>
  <c r="G19" i="1" s="1"/>
  <c r="E14" i="1"/>
  <c r="E19" i="1" s="1"/>
  <c r="E72" i="1" s="1"/>
  <c r="E76" i="1" s="1"/>
  <c r="D14" i="1"/>
  <c r="D19" i="1" s="1"/>
  <c r="D72" i="1" s="1"/>
  <c r="D76" i="1" s="1"/>
  <c r="C14" i="1"/>
  <c r="C19" i="1" s="1"/>
  <c r="F13" i="1"/>
  <c r="H13" i="1" s="1"/>
  <c r="F12" i="1"/>
  <c r="F11" i="1"/>
  <c r="H11" i="1" s="1"/>
  <c r="F10" i="1"/>
  <c r="H9" i="1"/>
  <c r="F9" i="1"/>
  <c r="F8" i="1"/>
  <c r="H8" i="1" s="1"/>
  <c r="F7" i="1"/>
  <c r="F6" i="1"/>
  <c r="F5" i="1"/>
  <c r="F14" i="1" s="1"/>
  <c r="H4" i="1"/>
  <c r="F4" i="1"/>
  <c r="G128" i="1" l="1"/>
  <c r="H18" i="1"/>
  <c r="H19" i="1"/>
  <c r="F84" i="1"/>
  <c r="C88" i="1"/>
  <c r="F92" i="1"/>
  <c r="C93" i="1"/>
  <c r="F93" i="1" s="1"/>
  <c r="F19" i="1"/>
  <c r="H14" i="1"/>
  <c r="G58" i="1"/>
  <c r="H58" i="1" s="1"/>
  <c r="H20" i="1"/>
  <c r="H38" i="1"/>
  <c r="F47" i="1"/>
  <c r="H47" i="1" s="1"/>
  <c r="C71" i="1"/>
  <c r="F71" i="1" s="1"/>
  <c r="C65" i="1"/>
  <c r="F65" i="1" s="1"/>
  <c r="C100" i="1"/>
  <c r="F100" i="1" s="1"/>
  <c r="C122" i="1"/>
  <c r="F122" i="1" s="1"/>
  <c r="F35" i="1"/>
  <c r="F36" i="1" l="1"/>
  <c r="H36" i="1" s="1"/>
  <c r="H35" i="1"/>
  <c r="H128" i="1"/>
  <c r="C123" i="1"/>
  <c r="C128" i="1" s="1"/>
  <c r="F128" i="1" s="1"/>
  <c r="F88" i="1"/>
  <c r="F123" i="1" s="1"/>
  <c r="H123" i="1" s="1"/>
  <c r="G72" i="1"/>
  <c r="C72" i="1"/>
  <c r="F72" i="1" l="1"/>
  <c r="H72" i="1" s="1"/>
  <c r="C76" i="1"/>
  <c r="F76" i="1" s="1"/>
  <c r="G76" i="1"/>
  <c r="H76" i="1" l="1"/>
</calcChain>
</file>

<file path=xl/sharedStrings.xml><?xml version="1.0" encoding="utf-8"?>
<sst xmlns="http://schemas.openxmlformats.org/spreadsheetml/2006/main" count="250" uniqueCount="245">
  <si>
    <r>
      <t>2014. évi előirányzatok</t>
    </r>
    <r>
      <rPr>
        <sz val="14"/>
        <rFont val="Times"/>
        <family val="1"/>
      </rPr>
      <t xml:space="preserve">  </t>
    </r>
    <r>
      <rPr>
        <b/>
        <sz val="14"/>
        <rFont val="Times"/>
        <family val="1"/>
      </rPr>
      <t>(e Ft-ban)</t>
    </r>
  </si>
  <si>
    <t xml:space="preserve">Teljesítés </t>
  </si>
  <si>
    <t>Telje-</t>
  </si>
  <si>
    <t xml:space="preserve">                  ÓVODA</t>
  </si>
  <si>
    <t>Eredeti</t>
  </si>
  <si>
    <t>Módosítás</t>
  </si>
  <si>
    <t>Módosított</t>
  </si>
  <si>
    <t>2014. 12. 31-ig</t>
  </si>
  <si>
    <t>sítés</t>
  </si>
  <si>
    <t>előirányzat</t>
  </si>
  <si>
    <t>Évközi</t>
  </si>
  <si>
    <t>IV. név</t>
  </si>
  <si>
    <t xml:space="preserve">         e Ft-ban</t>
  </si>
  <si>
    <t>%-a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</si>
  <si>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</si>
  <si>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</si>
  <si>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</si>
  <si>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</si>
  <si>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</si>
  <si>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</si>
  <si>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</si>
  <si>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</si>
  <si>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</si>
  <si>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</si>
  <si>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</si>
  <si>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</si>
  <si>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</si>
  <si>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 xml:space="preserve">Ruházati költségtérítés  </t>
  </si>
  <si>
    <t>K1109</t>
  </si>
  <si>
    <t>Közlekedési költségtérítés</t>
  </si>
  <si>
    <t>K1110</t>
  </si>
  <si>
    <t>Egyéb költségtérítés</t>
  </si>
  <si>
    <t>K1113</t>
  </si>
  <si>
    <t>Foglalkoztatottak egyéb személyi juttatása (biztosítási díj)</t>
  </si>
  <si>
    <t>K11</t>
  </si>
  <si>
    <t xml:space="preserve">      Foglalkoztatottak személyi juttatásai</t>
  </si>
  <si>
    <t>K121</t>
  </si>
  <si>
    <t>Választott tisztségviselők juttatásai</t>
  </si>
  <si>
    <t>K122</t>
  </si>
  <si>
    <t>Munkavégzésre irányuló egyéb jogviszony</t>
  </si>
  <si>
    <t>K123</t>
  </si>
  <si>
    <t>Egyéb külső személyi juttatások (prémium évek, egysz.fogl.,repi)</t>
  </si>
  <si>
    <t>K12</t>
  </si>
  <si>
    <t xml:space="preserve">  Külső személyi juttatások </t>
  </si>
  <si>
    <t>K1</t>
  </si>
  <si>
    <t>SZEMÉLYI JUTTATÁSOK ÖSSZESEN</t>
  </si>
  <si>
    <t>K21</t>
  </si>
  <si>
    <t>Szociális adó</t>
  </si>
  <si>
    <t>K24</t>
  </si>
  <si>
    <t xml:space="preserve">EHO </t>
  </si>
  <si>
    <t>K25</t>
  </si>
  <si>
    <t>Táppénz hozzájárulás  (2012. SZÉP kártya kif.adó)</t>
  </si>
  <si>
    <t>K26</t>
  </si>
  <si>
    <t>Szociális adó kedvezmény</t>
  </si>
  <si>
    <t>K27</t>
  </si>
  <si>
    <t>Kifizetői adó (szja)</t>
  </si>
  <si>
    <t>K2</t>
  </si>
  <si>
    <t>MUNKAADÓKAT TERHELŐ JÁR., ADÓK</t>
  </si>
  <si>
    <t>K3111</t>
  </si>
  <si>
    <t>Gyógyszer, vegyszer</t>
  </si>
  <si>
    <t>K3112</t>
  </si>
  <si>
    <t>Könyv, folyóirat, tev-t segítő információhordozó</t>
  </si>
  <si>
    <t>K311</t>
  </si>
  <si>
    <t xml:space="preserve">                Szakmai anyag beszerzés</t>
  </si>
  <si>
    <t>K3121</t>
  </si>
  <si>
    <t>Élelmiszer</t>
  </si>
  <si>
    <t>K3122</t>
  </si>
  <si>
    <t>Irodaszer, nyomtatvány</t>
  </si>
  <si>
    <t>K3123</t>
  </si>
  <si>
    <t>Sokszorosítási feladatokkal összefüggő anyagok</t>
  </si>
  <si>
    <t>K3124</t>
  </si>
  <si>
    <t>Üzemanyag</t>
  </si>
  <si>
    <t>K3125</t>
  </si>
  <si>
    <t>Munkaruha, védőeszköz</t>
  </si>
  <si>
    <t>K3126</t>
  </si>
  <si>
    <t>Egyéb anyag, készletbeszerzés</t>
  </si>
  <si>
    <t>K312</t>
  </si>
  <si>
    <t xml:space="preserve">               Üzemeltetési anyagok beszerzése</t>
  </si>
  <si>
    <t>K31</t>
  </si>
  <si>
    <t xml:space="preserve">                 KÉSZLETBESZERZÉS</t>
  </si>
  <si>
    <t>K321</t>
  </si>
  <si>
    <t>Informatikai szolgáltatások igénybevétele</t>
  </si>
  <si>
    <t xml:space="preserve">K322 </t>
  </si>
  <si>
    <t>Egyéb kommunikációs szolgáltatások  (telefondíj)</t>
  </si>
  <si>
    <t>K32</t>
  </si>
  <si>
    <t xml:space="preserve">               KOMMUNIKÁCIÓS SZOLGÁLTATÁSOK</t>
  </si>
  <si>
    <t>K331</t>
  </si>
  <si>
    <t>Közüzemi díjak (gáz, áram, víz)</t>
  </si>
  <si>
    <t>k332</t>
  </si>
  <si>
    <t>Vásárolt élelmezés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</si>
  <si>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</si>
  <si>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</si>
  <si>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</si>
  <si>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</si>
  <si>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</si>
  <si>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</si>
  <si>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</si>
  <si>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Szakmai tev-t segítő szolgáltatások  (közszolg.,száml.szellemi)</t>
  </si>
  <si>
    <t>K337</t>
  </si>
  <si>
    <t>Egyéb szolgáltatások (száll.,posta, hull.,munkaeü., bank)</t>
  </si>
  <si>
    <t>K 33</t>
  </si>
  <si>
    <t xml:space="preserve">              SZOLGÁLTATÁSI KIADÁSOK</t>
  </si>
  <si>
    <t>K341</t>
  </si>
  <si>
    <t>Kiküldetési kiadások</t>
  </si>
  <si>
    <t>K342</t>
  </si>
  <si>
    <t>Reklám és propaganda kiadások</t>
  </si>
  <si>
    <t>K343</t>
  </si>
  <si>
    <t>Reprezentáció</t>
  </si>
  <si>
    <t>K34</t>
  </si>
  <si>
    <t xml:space="preserve">             KIKÜLDETÉSEK, REKLÁM  KIADÁSOK</t>
  </si>
  <si>
    <t>K351</t>
  </si>
  <si>
    <t>Működési célú előzetesen felszámított áfa</t>
  </si>
  <si>
    <t>K352</t>
  </si>
  <si>
    <t>Fizetendő általános forgalmi adó</t>
  </si>
  <si>
    <t>K353</t>
  </si>
  <si>
    <t>Kamatkiadások</t>
  </si>
  <si>
    <t>K354</t>
  </si>
  <si>
    <t>Egyéb pénzügyi műveletek kiadásai (árfolyam veszteség)</t>
  </si>
  <si>
    <t>K355</t>
  </si>
  <si>
    <t>Egyéb dologi kiadások (hatósági díjak, ajánlati bizt., kés.kamat)</t>
  </si>
  <si>
    <t>K35</t>
  </si>
  <si>
    <t xml:space="preserve">   KÜLÖNFÉLE BEFIZETÉSEK ÉS EGYÉB DOLOGI KIAD.</t>
  </si>
  <si>
    <t>K3</t>
  </si>
  <si>
    <t xml:space="preserve">DOLOGI KIADÁSOK </t>
  </si>
  <si>
    <t>K4</t>
  </si>
  <si>
    <t>ELLÁTOTTAK JUTTATÁSAI</t>
  </si>
  <si>
    <t>K502</t>
  </si>
  <si>
    <t>Elvonások befizetések</t>
  </si>
  <si>
    <t>K506</t>
  </si>
  <si>
    <t>Működési célú pénzeszköz átadás ÁH-n belülre</t>
  </si>
  <si>
    <t>K508</t>
  </si>
  <si>
    <t>Működési kölcsönnyújtás ÁH-nkívülre</t>
  </si>
  <si>
    <t>K511</t>
  </si>
  <si>
    <t>Működési célú pénzeszköz átadás ÁH-n kívülre</t>
  </si>
  <si>
    <t>K512</t>
  </si>
  <si>
    <t>Tartalékok</t>
  </si>
  <si>
    <t>K5</t>
  </si>
  <si>
    <t>EGYÉB MŰKÖDÉSI CÉLÚ KIADÁSOK</t>
  </si>
  <si>
    <t>K6</t>
  </si>
  <si>
    <t>BERUHÁZÁSOK</t>
  </si>
  <si>
    <t>K7</t>
  </si>
  <si>
    <t>FELÚJÍTÁSOK</t>
  </si>
  <si>
    <t>K86</t>
  </si>
  <si>
    <t>Felhalmozási kölcsönök nyújtása ÁH-n kívülre</t>
  </si>
  <si>
    <t>K87</t>
  </si>
  <si>
    <t>Lakásépítés támogatása</t>
  </si>
  <si>
    <t>K88</t>
  </si>
  <si>
    <t>Felhalmozási célú pénzeszköz átadás ÁH-n kívülre</t>
  </si>
  <si>
    <t>K8</t>
  </si>
  <si>
    <t>EGYÉB FELHALMOZÁSI KIADÁSOK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</si>
  <si>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</si>
  <si>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</si>
  <si>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</si>
  <si>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</si>
  <si>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</si>
  <si>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 xml:space="preserve">  KIADÁSOK HALMOZOTT ÖSSZEGE</t>
  </si>
  <si>
    <t>B111</t>
  </si>
  <si>
    <t>Helyi önkorm.működésének általános támogatása</t>
  </si>
  <si>
    <t>B112</t>
  </si>
  <si>
    <t>Települési önk.egyes köznevelési feladatainak támogatása</t>
  </si>
  <si>
    <t>B113</t>
  </si>
  <si>
    <t>Települési önk.szociális, gyermekjóléti, gyermekétkezt.fa tám.</t>
  </si>
  <si>
    <t>B114</t>
  </si>
  <si>
    <t>Települési önk.kulturális feladatainak támogatása</t>
  </si>
  <si>
    <t>B115</t>
  </si>
  <si>
    <t>Működési célú központosított előirányzatok</t>
  </si>
  <si>
    <t>B116</t>
  </si>
  <si>
    <t>Helyi önkormányzatok kiegészítő támogatása</t>
  </si>
  <si>
    <t>B11</t>
  </si>
  <si>
    <t>Önkormányzatok működési támogatása</t>
  </si>
  <si>
    <t>Közfoglalkoztatás</t>
  </si>
  <si>
    <t>B16</t>
  </si>
  <si>
    <t>Egyéb működési célú támogatások ÁH-n belülről</t>
  </si>
  <si>
    <t>B1</t>
  </si>
  <si>
    <t>MŰKÖDÉSI CÉLÚ TÁM. ÁH-N BELÜLRŐL</t>
  </si>
  <si>
    <t>B21</t>
  </si>
  <si>
    <t>Felhalmozási célú önkormányzati támogatások</t>
  </si>
  <si>
    <t>Leader pályázat parképítés</t>
  </si>
  <si>
    <t>B25</t>
  </si>
  <si>
    <t>Egyéb felhalmozási célú támogatások ÁH-n belülről</t>
  </si>
  <si>
    <t>B2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</si>
  <si>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</si>
  <si>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</si>
  <si>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</si>
  <si>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</si>
  <si>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</si>
  <si>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</si>
  <si>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</si>
  <si>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</si>
  <si>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Gépjárműadók</t>
  </si>
  <si>
    <t>B355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</si>
  <si>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</si>
  <si>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</si>
  <si>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</si>
  <si>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</si>
  <si>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B401</t>
  </si>
  <si>
    <t>Készlet értékesítés - munkahelyi étkezés</t>
  </si>
  <si>
    <t>B402</t>
  </si>
  <si>
    <t>Szolgáltatások ellenértéke vendégétkeztetés</t>
  </si>
  <si>
    <t>B403</t>
  </si>
  <si>
    <t>Közveített szolgáltatás</t>
  </si>
  <si>
    <t>B405</t>
  </si>
  <si>
    <t>Óvodai étkezési díjak</t>
  </si>
  <si>
    <t>Iskolai étkezési díjak</t>
  </si>
  <si>
    <t>Bölcsődei ellátottak  étkezési díjak</t>
  </si>
  <si>
    <t>Óvodai ellátási díjak</t>
  </si>
  <si>
    <t>Alkalmazottak térítése</t>
  </si>
  <si>
    <t>B406</t>
  </si>
  <si>
    <t>Kiszámlázott általános forgalmi adó</t>
  </si>
  <si>
    <t>B407</t>
  </si>
  <si>
    <t>Áfa visszatérülése</t>
  </si>
  <si>
    <t>B408</t>
  </si>
  <si>
    <t>Kamatbevételek</t>
  </si>
  <si>
    <t>B410</t>
  </si>
  <si>
    <t>Egyéb</t>
  </si>
  <si>
    <t>B4</t>
  </si>
  <si>
    <t>MŰKÖDÉSI BEVÉTELEK</t>
  </si>
  <si>
    <t>B52</t>
  </si>
  <si>
    <t>Ingatlanok értékesítése</t>
  </si>
  <si>
    <t>B54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</si>
  <si>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</si>
  <si>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</si>
  <si>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</si>
  <si>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</si>
  <si>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</si>
  <si>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</si>
  <si>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</si>
  <si>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</si>
  <si>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</si>
  <si>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</si>
  <si>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</si>
  <si>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</si>
  <si>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>B7</t>
  </si>
  <si>
    <t>FELHALM-I  ÁTVETT PÉNZE. ÁH kívülről</t>
  </si>
  <si>
    <t xml:space="preserve">                          BEVÉTELEK ÖSSZESEN</t>
  </si>
  <si>
    <t>B812</t>
  </si>
  <si>
    <t>Belföldi értékpapírok bevételei</t>
  </si>
  <si>
    <t>B813</t>
  </si>
  <si>
    <t>Maradvány igénybevétele</t>
  </si>
  <si>
    <t>B816</t>
  </si>
  <si>
    <t>Intézmény finanszírozás</t>
  </si>
  <si>
    <t>B817</t>
  </si>
  <si>
    <t>Betétek megszüntetése</t>
  </si>
  <si>
    <t xml:space="preserve">     BEVÉTELEK HALMOZOTT ÖSSZEGE</t>
  </si>
  <si>
    <t>Létszám  ( 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</si>
</sst>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\ _F_t_-;\-* #,##0.0\ _F_t_-;_-* &quot;-&quot;??\ _F_t_-;_-@_-"/>
    <numFmt numFmtId="165" formatCode="_-* #,##0\ _F_t_-;\-* #,##0\ _F_t_-;_-* &quot;-&quot;??\ _F_t_-;_-@_-"/>
  </numFmts>
  <fonts count="32" x14ac:knownFonts="1">
    <font>
      <sz val="11"/>
      <color theme="1"/>
      <name val="Calibri"/>
      <family val="2"/>
      <scheme val="minor"/>
    </font>
    <font>
      <b/>
      <sz val="10"/>
      <name val="Times"/>
      <family val="1"/>
      <charset val="238"/>
    </font>
    <font>
      <sz val="10"/>
      <name val="Arial CE"/>
      <charset val="238"/>
    </font>
    <font>
      <b/>
      <sz val="14"/>
      <name val="Times"/>
      <family val="1"/>
      <charset val="238"/>
    </font>
    <font>
      <sz val="14"/>
      <name val="Times"/>
      <family val="1"/>
    </font>
    <font>
      <b/>
      <sz val="14"/>
      <name val="Times"/>
      <family val="1"/>
    </font>
    <font>
      <b/>
      <sz val="11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2"/>
      <name val="Times"/>
      <family val="1"/>
      <charset val="238"/>
    </font>
    <font>
      <b/>
      <sz val="16"/>
      <name val="Times"/>
      <family val="1"/>
      <charset val="238"/>
    </font>
    <font>
      <sz val="9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i/>
      <sz val="11"/>
      <name val="Times"/>
      <family val="1"/>
    </font>
    <font>
      <sz val="14"/>
      <color indexed="10"/>
      <name val="Times"/>
      <family val="1"/>
      <charset val="238"/>
    </font>
    <font>
      <b/>
      <sz val="9"/>
      <name val="Times"/>
      <family val="1"/>
      <charset val="238"/>
    </font>
    <font>
      <b/>
      <i/>
      <sz val="11"/>
      <name val="Times"/>
      <family val="1"/>
    </font>
    <font>
      <sz val="14"/>
      <color indexed="8"/>
      <name val="Times"/>
      <family val="1"/>
      <charset val="238"/>
    </font>
    <font>
      <b/>
      <sz val="14"/>
      <color indexed="10"/>
      <name val="Times"/>
      <charset val="238"/>
    </font>
    <font>
      <b/>
      <sz val="11"/>
      <name val="Times"/>
      <charset val="238"/>
    </font>
    <font>
      <sz val="12"/>
      <name val="Times"/>
      <family val="1"/>
    </font>
    <font>
      <b/>
      <i/>
      <sz val="11"/>
      <name val="Times"/>
      <charset val="238"/>
    </font>
    <font>
      <b/>
      <sz val="14"/>
      <color indexed="10"/>
      <name val="Times"/>
      <family val="1"/>
      <charset val="238"/>
    </font>
    <font>
      <sz val="11"/>
      <color indexed="10"/>
      <name val="Times"/>
      <family val="1"/>
      <charset val="238"/>
    </font>
    <font>
      <sz val="10"/>
      <name val="Times"/>
      <family val="1"/>
      <charset val="238"/>
    </font>
    <font>
      <b/>
      <sz val="12"/>
      <color indexed="10"/>
      <name val="Times"/>
      <family val="1"/>
      <charset val="238"/>
    </font>
    <font>
      <i/>
      <sz val="11"/>
      <color indexed="10"/>
      <name val="Times"/>
      <family val="1"/>
    </font>
    <font>
      <sz val="12"/>
      <color indexed="8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1"/>
      <name val="Times"/>
      <family val="1"/>
    </font>
    <font>
      <sz val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/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164" fontId="3" fillId="4" borderId="2" xfId="1" applyNumberFormat="1" applyFont="1" applyFill="1" applyBorder="1" applyAlignment="1">
      <alignment horizontal="center"/>
    </xf>
    <xf numFmtId="164" fontId="8" fillId="4" borderId="2" xfId="1" applyNumberFormat="1" applyFont="1" applyFill="1" applyBorder="1" applyAlignment="1">
      <alignment horizontal="center"/>
    </xf>
    <xf numFmtId="0" fontId="9" fillId="3" borderId="3" xfId="0" applyFont="1" applyFill="1" applyBorder="1" applyAlignment="1"/>
    <xf numFmtId="164" fontId="6" fillId="4" borderId="2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10" fillId="0" borderId="2" xfId="0" applyFont="1" applyBorder="1"/>
    <xf numFmtId="0" fontId="11" fillId="0" borderId="4" xfId="0" applyFont="1" applyBorder="1"/>
    <xf numFmtId="165" fontId="12" fillId="4" borderId="2" xfId="1" applyNumberFormat="1" applyFont="1" applyFill="1" applyBorder="1"/>
    <xf numFmtId="165" fontId="13" fillId="5" borderId="2" xfId="1" applyNumberFormat="1" applyFont="1" applyFill="1" applyBorder="1"/>
    <xf numFmtId="165" fontId="6" fillId="5" borderId="2" xfId="1" applyNumberFormat="1" applyFont="1" applyFill="1" applyBorder="1"/>
    <xf numFmtId="165" fontId="8" fillId="4" borderId="2" xfId="1" applyNumberFormat="1" applyFont="1" applyFill="1" applyBorder="1"/>
    <xf numFmtId="165" fontId="12" fillId="5" borderId="2" xfId="1" applyNumberFormat="1" applyFont="1" applyFill="1" applyBorder="1"/>
    <xf numFmtId="164" fontId="14" fillId="5" borderId="2" xfId="1" applyNumberFormat="1" applyFont="1" applyFill="1" applyBorder="1"/>
    <xf numFmtId="165" fontId="15" fillId="5" borderId="2" xfId="1" applyNumberFormat="1" applyFont="1" applyFill="1" applyBorder="1"/>
    <xf numFmtId="0" fontId="16" fillId="4" borderId="2" xfId="0" applyFont="1" applyFill="1" applyBorder="1"/>
    <xf numFmtId="0" fontId="8" fillId="4" borderId="4" xfId="0" applyFont="1" applyFill="1" applyBorder="1"/>
    <xf numFmtId="165" fontId="3" fillId="4" borderId="2" xfId="1" applyNumberFormat="1" applyFont="1" applyFill="1" applyBorder="1"/>
    <xf numFmtId="165" fontId="6" fillId="4" borderId="2" xfId="1" applyNumberFormat="1" applyFont="1" applyFill="1" applyBorder="1"/>
    <xf numFmtId="165" fontId="13" fillId="4" borderId="2" xfId="1" applyNumberFormat="1" applyFont="1" applyFill="1" applyBorder="1"/>
    <xf numFmtId="164" fontId="17" fillId="4" borderId="2" xfId="1" applyNumberFormat="1" applyFont="1" applyFill="1" applyBorder="1"/>
    <xf numFmtId="0" fontId="6" fillId="4" borderId="2" xfId="0" applyFont="1" applyFill="1" applyBorder="1"/>
    <xf numFmtId="0" fontId="3" fillId="4" borderId="4" xfId="0" applyFont="1" applyFill="1" applyBorder="1"/>
    <xf numFmtId="165" fontId="11" fillId="4" borderId="2" xfId="1" applyNumberFormat="1" applyFont="1" applyFill="1" applyBorder="1"/>
    <xf numFmtId="0" fontId="11" fillId="0" borderId="4" xfId="0" applyFont="1" applyFill="1" applyBorder="1"/>
    <xf numFmtId="165" fontId="18" fillId="5" borderId="2" xfId="1" applyNumberFormat="1" applyFont="1" applyFill="1" applyBorder="1"/>
    <xf numFmtId="165" fontId="19" fillId="3" borderId="2" xfId="1" applyNumberFormat="1" applyFont="1" applyFill="1" applyBorder="1"/>
    <xf numFmtId="165" fontId="20" fillId="5" borderId="2" xfId="1" applyNumberFormat="1" applyFont="1" applyFill="1" applyBorder="1"/>
    <xf numFmtId="0" fontId="8" fillId="4" borderId="2" xfId="0" applyFont="1" applyFill="1" applyBorder="1"/>
    <xf numFmtId="0" fontId="3" fillId="4" borderId="4" xfId="0" applyFont="1" applyFill="1" applyBorder="1" applyAlignment="1">
      <alignment horizontal="left"/>
    </xf>
    <xf numFmtId="0" fontId="16" fillId="5" borderId="2" xfId="0" applyFont="1" applyFill="1" applyBorder="1"/>
    <xf numFmtId="0" fontId="8" fillId="5" borderId="4" xfId="0" applyFont="1" applyFill="1" applyBorder="1"/>
    <xf numFmtId="165" fontId="21" fillId="4" borderId="2" xfId="1" applyNumberFormat="1" applyFont="1" applyFill="1" applyBorder="1"/>
    <xf numFmtId="164" fontId="17" fillId="5" borderId="2" xfId="1" applyNumberFormat="1" applyFont="1" applyFill="1" applyBorder="1"/>
    <xf numFmtId="0" fontId="8" fillId="0" borderId="4" xfId="0" applyFont="1" applyBorder="1"/>
    <xf numFmtId="0" fontId="6" fillId="4" borderId="4" xfId="0" applyFont="1" applyFill="1" applyBorder="1"/>
    <xf numFmtId="0" fontId="6" fillId="6" borderId="2" xfId="0" applyFont="1" applyFill="1" applyBorder="1"/>
    <xf numFmtId="0" fontId="6" fillId="6" borderId="4" xfId="0" applyFont="1" applyFill="1" applyBorder="1"/>
    <xf numFmtId="165" fontId="6" fillId="6" borderId="2" xfId="1" applyNumberFormat="1" applyFont="1" applyFill="1" applyBorder="1"/>
    <xf numFmtId="165" fontId="3" fillId="6" borderId="2" xfId="1" applyNumberFormat="1" applyFont="1" applyFill="1" applyBorder="1"/>
    <xf numFmtId="0" fontId="3" fillId="4" borderId="2" xfId="0" applyFont="1" applyFill="1" applyBorder="1"/>
    <xf numFmtId="164" fontId="22" fillId="4" borderId="2" xfId="1" applyNumberFormat="1" applyFont="1" applyFill="1" applyBorder="1"/>
    <xf numFmtId="16" fontId="3" fillId="4" borderId="2" xfId="0" applyNumberFormat="1" applyFont="1" applyFill="1" applyBorder="1"/>
    <xf numFmtId="16" fontId="13" fillId="0" borderId="2" xfId="0" applyNumberFormat="1" applyFont="1" applyBorder="1"/>
    <xf numFmtId="0" fontId="13" fillId="0" borderId="4" xfId="0" applyFont="1" applyBorder="1"/>
    <xf numFmtId="165" fontId="8" fillId="5" borderId="2" xfId="1" applyNumberFormat="1" applyFont="1" applyFill="1" applyBorder="1"/>
    <xf numFmtId="165" fontId="3" fillId="5" borderId="2" xfId="1" applyNumberFormat="1" applyFont="1" applyFill="1" applyBorder="1"/>
    <xf numFmtId="164" fontId="22" fillId="5" borderId="2" xfId="1" applyNumberFormat="1" applyFont="1" applyFill="1" applyBorder="1"/>
    <xf numFmtId="164" fontId="14" fillId="4" borderId="2" xfId="1" applyNumberFormat="1" applyFont="1" applyFill="1" applyBorder="1"/>
    <xf numFmtId="0" fontId="13" fillId="0" borderId="2" xfId="0" applyFont="1" applyBorder="1"/>
    <xf numFmtId="0" fontId="13" fillId="5" borderId="4" xfId="0" applyFont="1" applyFill="1" applyBorder="1"/>
    <xf numFmtId="165" fontId="23" fillId="5" borderId="2" xfId="1" applyNumberFormat="1" applyFont="1" applyFill="1" applyBorder="1"/>
    <xf numFmtId="165" fontId="24" fillId="5" borderId="2" xfId="1" applyNumberFormat="1" applyFont="1" applyFill="1" applyBorder="1"/>
    <xf numFmtId="0" fontId="12" fillId="4" borderId="2" xfId="0" applyFont="1" applyFill="1" applyBorder="1"/>
    <xf numFmtId="0" fontId="12" fillId="5" borderId="0" xfId="0" applyFont="1" applyFill="1" applyBorder="1"/>
    <xf numFmtId="0" fontId="3" fillId="5" borderId="0" xfId="0" applyFont="1" applyFill="1" applyBorder="1"/>
    <xf numFmtId="165" fontId="3" fillId="5" borderId="0" xfId="1" applyNumberFormat="1" applyFont="1" applyFill="1" applyBorder="1"/>
    <xf numFmtId="165" fontId="8" fillId="5" borderId="0" xfId="1" applyNumberFormat="1" applyFont="1" applyFill="1" applyBorder="1"/>
    <xf numFmtId="164" fontId="14" fillId="5" borderId="3" xfId="1" applyNumberFormat="1" applyFont="1" applyFill="1" applyBorder="1"/>
    <xf numFmtId="0" fontId="25" fillId="0" borderId="2" xfId="0" applyFont="1" applyBorder="1"/>
    <xf numFmtId="0" fontId="11" fillId="0" borderId="2" xfId="0" applyFont="1" applyBorder="1"/>
    <xf numFmtId="165" fontId="26" fillId="5" borderId="2" xfId="1" applyNumberFormat="1" applyFont="1" applyFill="1" applyBorder="1"/>
    <xf numFmtId="164" fontId="27" fillId="4" borderId="2" xfId="1" applyNumberFormat="1" applyFont="1" applyFill="1" applyBorder="1"/>
    <xf numFmtId="165" fontId="4" fillId="5" borderId="2" xfId="1" applyNumberFormat="1" applyFont="1" applyFill="1" applyBorder="1"/>
    <xf numFmtId="0" fontId="10" fillId="4" borderId="2" xfId="0" applyFont="1" applyFill="1" applyBorder="1"/>
    <xf numFmtId="0" fontId="11" fillId="5" borderId="4" xfId="0" applyFont="1" applyFill="1" applyBorder="1"/>
    <xf numFmtId="165" fontId="28" fillId="5" borderId="2" xfId="1" applyNumberFormat="1" applyFont="1" applyFill="1" applyBorder="1"/>
    <xf numFmtId="165" fontId="29" fillId="5" borderId="2" xfId="1" applyNumberFormat="1" applyFont="1" applyFill="1" applyBorder="1"/>
    <xf numFmtId="164" fontId="30" fillId="4" borderId="2" xfId="1" applyNumberFormat="1" applyFont="1" applyFill="1" applyBorder="1"/>
    <xf numFmtId="0" fontId="31" fillId="0" borderId="0" xfId="0" applyFont="1"/>
    <xf numFmtId="0" fontId="10" fillId="7" borderId="2" xfId="0" applyFont="1" applyFill="1" applyBorder="1"/>
    <xf numFmtId="0" fontId="3" fillId="7" borderId="4" xfId="0" applyFont="1" applyFill="1" applyBorder="1"/>
    <xf numFmtId="164" fontId="3" fillId="7" borderId="2" xfId="1" applyNumberFormat="1" applyFont="1" applyFill="1" applyBorder="1"/>
    <xf numFmtId="164" fontId="21" fillId="7" borderId="2" xfId="1" applyNumberFormat="1" applyFont="1" applyFill="1" applyBorder="1"/>
    <xf numFmtId="164" fontId="8" fillId="7" borderId="2" xfId="1" applyNumberFormat="1" applyFont="1" applyFill="1" applyBorder="1"/>
    <xf numFmtId="0" fontId="1" fillId="2" borderId="1" xfId="0" applyFont="1" applyFill="1" applyBorder="1" applyAlignment="1">
      <alignment horizontal="center" textRotation="255"/>
    </xf>
    <xf numFmtId="0" fontId="1" fillId="2" borderId="3" xfId="0" applyFont="1" applyFill="1" applyBorder="1" applyAlignment="1">
      <alignment horizontal="center" textRotation="255"/>
    </xf>
    <xf numFmtId="164" fontId="3" fillId="4" borderId="2" xfId="1" applyNumberFormat="1" applyFont="1" applyFill="1" applyBorder="1" applyAlignment="1">
      <alignment horizontal="center"/>
    </xf>
    <xf numFmtId="164" fontId="8" fillId="4" borderId="2" xfId="1" applyNumberFormat="1" applyFont="1" applyFill="1" applyBorder="1" applyAlignment="1">
      <alignment horizontal="center"/>
    </xf>
  </cellXfs>
  <cellStyles count="2">
    <cellStyle name="Ezres 2" xfId="1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view="pageLayout" topLeftCell="A73" zoomScaleNormal="100" workbookViewId="0">
      <selection activeCell="G141" sqref="G141"/>
    </sheetView>
  </sheetViews>
  <sheetFormatPr defaultRowHeight="15" x14ac:dyDescent="0.25"/>
  <cols>
    <col min="1" max="1" width="5.7109375" bestFit="1" customWidth="1"/>
    <col min="2" max="2" width="57.85546875" customWidth="1"/>
    <col min="3" max="3" width="16" bestFit="1" customWidth="1"/>
    <col min="4" max="5" width="11.28515625" bestFit="1" customWidth="1"/>
    <col min="6" max="6" width="14.28515625" bestFit="1" customWidth="1"/>
    <col min="7" max="7" width="18.85546875" bestFit="1" customWidth="1"/>
    <col min="8" max="8" width="10.7109375" bestFit="1" customWidth="1"/>
  </cols>
  <sheetData>
    <row r="1" spans="1:8" ht="18.75" x14ac:dyDescent="0.3">
      <c r="A1" s="80"/>
      <c r="B1" s="1"/>
      <c r="C1" s="82" t="s">
        <v>0</v>
      </c>
      <c r="D1" s="82"/>
      <c r="E1" s="82"/>
      <c r="F1" s="82"/>
      <c r="G1" s="2" t="s">
        <v>1</v>
      </c>
      <c r="H1" s="3" t="s">
        <v>2</v>
      </c>
    </row>
    <row r="2" spans="1:8" ht="20.25" x14ac:dyDescent="0.3">
      <c r="A2" s="80"/>
      <c r="B2" s="4" t="s">
        <v>3</v>
      </c>
      <c r="C2" s="5" t="s">
        <v>4</v>
      </c>
      <c r="D2" s="83" t="s">
        <v>5</v>
      </c>
      <c r="E2" s="83"/>
      <c r="F2" s="6" t="s">
        <v>6</v>
      </c>
      <c r="G2" s="2" t="s">
        <v>7</v>
      </c>
      <c r="H2" s="3" t="s">
        <v>8</v>
      </c>
    </row>
    <row r="3" spans="1:8" ht="20.25" x14ac:dyDescent="0.3">
      <c r="A3" s="81"/>
      <c r="B3" s="7"/>
      <c r="C3" s="5" t="s">
        <v>9</v>
      </c>
      <c r="D3" s="8" t="s">
        <v>10</v>
      </c>
      <c r="E3" s="8" t="s">
        <v>11</v>
      </c>
      <c r="F3" s="6" t="s">
        <v>9</v>
      </c>
      <c r="G3" s="9" t="s">
        <v>12</v>
      </c>
      <c r="H3" s="10" t="s">
        <v>13</v>
      </c>
    </row>
    <row r="4" spans="1:8" ht="18.75" x14ac:dyDescent="0.3">
      <c r="A4" s="11" t="s">
        <v>14</v>
      </c>
      <c r="B4" s="12" t="s">
        <v>15</v>
      </c>
      <c r="C4" s="13">
        <v>43086</v>
      </c>
      <c r="D4" s="14">
        <v>1271</v>
      </c>
      <c r="E4" s="15">
        <v>2000</v>
      </c>
      <c r="F4" s="16">
        <f>SUM(C4:E4)</f>
        <v>46357</v>
      </c>
      <c r="G4" s="17">
        <v>46343</v>
      </c>
      <c r="H4" s="18">
        <f>SUM(G4/F4*100)</f>
        <v>99.969799598766102</v>
      </c>
    </row>
    <row r="5" spans="1:8" ht="18.75" x14ac:dyDescent="0.3">
      <c r="A5" s="11" t="s">
        <v>16</v>
      </c>
      <c r="B5" s="12" t="s">
        <v>17</v>
      </c>
      <c r="C5" s="13">
        <v>0</v>
      </c>
      <c r="D5" s="14"/>
      <c r="E5" s="15"/>
      <c r="F5" s="16">
        <f t="shared" ref="F5:F13" si="0">SUM(C5:E5)</f>
        <v>0</v>
      </c>
      <c r="G5" s="17"/>
      <c r="H5" s="18"/>
    </row>
    <row r="6" spans="1:8" ht="18.75" x14ac:dyDescent="0.3">
      <c r="A6" s="11" t="s">
        <v>18</v>
      </c>
      <c r="B6" s="12" t="s">
        <v>19</v>
      </c>
      <c r="C6" s="13">
        <v>0</v>
      </c>
      <c r="D6" s="14"/>
      <c r="E6" s="15"/>
      <c r="F6" s="16">
        <f t="shared" si="0"/>
        <v>0</v>
      </c>
      <c r="G6" s="17"/>
      <c r="H6" s="18"/>
    </row>
    <row r="7" spans="1:8" ht="18.75" x14ac:dyDescent="0.3">
      <c r="A7" s="11" t="s">
        <v>20</v>
      </c>
      <c r="B7" s="12" t="s">
        <v>21</v>
      </c>
      <c r="C7" s="13">
        <v>0</v>
      </c>
      <c r="D7" s="14"/>
      <c r="E7" s="15"/>
      <c r="F7" s="16">
        <f t="shared" si="0"/>
        <v>0</v>
      </c>
      <c r="G7" s="17"/>
      <c r="H7" s="18"/>
    </row>
    <row r="8" spans="1:8" ht="18.75" x14ac:dyDescent="0.3">
      <c r="A8" s="11" t="s">
        <v>22</v>
      </c>
      <c r="B8" s="12" t="s">
        <v>23</v>
      </c>
      <c r="C8" s="13">
        <v>236</v>
      </c>
      <c r="D8" s="14"/>
      <c r="E8" s="15"/>
      <c r="F8" s="16">
        <f t="shared" si="0"/>
        <v>236</v>
      </c>
      <c r="G8" s="17">
        <v>236</v>
      </c>
      <c r="H8" s="18">
        <f>SUM(G8/F8*100)</f>
        <v>100</v>
      </c>
    </row>
    <row r="9" spans="1:8" ht="18.75" x14ac:dyDescent="0.3">
      <c r="A9" s="11" t="s">
        <v>24</v>
      </c>
      <c r="B9" s="12" t="s">
        <v>25</v>
      </c>
      <c r="C9" s="13">
        <v>1728</v>
      </c>
      <c r="D9" s="14"/>
      <c r="E9" s="15">
        <v>10</v>
      </c>
      <c r="F9" s="16">
        <f t="shared" si="0"/>
        <v>1738</v>
      </c>
      <c r="G9" s="17">
        <v>1736</v>
      </c>
      <c r="H9" s="18">
        <f>SUM(G9/F9*100)</f>
        <v>99.884925201380909</v>
      </c>
    </row>
    <row r="10" spans="1:8" ht="18.75" x14ac:dyDescent="0.3">
      <c r="A10" s="11" t="s">
        <v>26</v>
      </c>
      <c r="B10" s="12" t="s">
        <v>27</v>
      </c>
      <c r="C10" s="13">
        <v>0</v>
      </c>
      <c r="D10" s="14"/>
      <c r="E10" s="15"/>
      <c r="F10" s="16">
        <f t="shared" si="0"/>
        <v>0</v>
      </c>
      <c r="G10" s="19"/>
      <c r="H10" s="18"/>
    </row>
    <row r="11" spans="1:8" ht="18.75" x14ac:dyDescent="0.3">
      <c r="A11" s="11" t="s">
        <v>28</v>
      </c>
      <c r="B11" s="12" t="s">
        <v>29</v>
      </c>
      <c r="C11" s="13">
        <v>441</v>
      </c>
      <c r="D11" s="14"/>
      <c r="E11" s="15">
        <v>-55</v>
      </c>
      <c r="F11" s="16">
        <f t="shared" si="0"/>
        <v>386</v>
      </c>
      <c r="G11" s="17">
        <v>386</v>
      </c>
      <c r="H11" s="18">
        <f>SUM(G11/F11*100)</f>
        <v>100</v>
      </c>
    </row>
    <row r="12" spans="1:8" ht="18.75" x14ac:dyDescent="0.3">
      <c r="A12" s="11" t="s">
        <v>30</v>
      </c>
      <c r="B12" s="12" t="s">
        <v>31</v>
      </c>
      <c r="C12" s="13">
        <v>0</v>
      </c>
      <c r="D12" s="14"/>
      <c r="E12" s="15"/>
      <c r="F12" s="16">
        <f t="shared" si="0"/>
        <v>0</v>
      </c>
      <c r="G12" s="17"/>
      <c r="H12" s="18"/>
    </row>
    <row r="13" spans="1:8" ht="18.75" x14ac:dyDescent="0.3">
      <c r="A13" s="11" t="s">
        <v>32</v>
      </c>
      <c r="B13" s="12" t="s">
        <v>33</v>
      </c>
      <c r="C13" s="13">
        <v>0</v>
      </c>
      <c r="D13" s="14"/>
      <c r="E13" s="15">
        <v>210</v>
      </c>
      <c r="F13" s="16">
        <f t="shared" si="0"/>
        <v>210</v>
      </c>
      <c r="G13" s="17">
        <v>206</v>
      </c>
      <c r="H13" s="18">
        <f t="shared" ref="H13:H58" si="1">SUM(G13/F13*100)</f>
        <v>98.095238095238088</v>
      </c>
    </row>
    <row r="14" spans="1:8" ht="18.75" x14ac:dyDescent="0.3">
      <c r="A14" s="20" t="s">
        <v>34</v>
      </c>
      <c r="B14" s="21" t="s">
        <v>35</v>
      </c>
      <c r="C14" s="22">
        <f>SUM(C4:C13)</f>
        <v>45491</v>
      </c>
      <c r="D14" s="23">
        <f>SUM(D4:D13)</f>
        <v>1271</v>
      </c>
      <c r="E14" s="24">
        <f>SUM(E4:E13)</f>
        <v>2165</v>
      </c>
      <c r="F14" s="22">
        <f>SUM(F4:F13)</f>
        <v>48927</v>
      </c>
      <c r="G14" s="22">
        <f>SUM(G4:G13)</f>
        <v>48907</v>
      </c>
      <c r="H14" s="25">
        <f t="shared" si="1"/>
        <v>99.959122774746049</v>
      </c>
    </row>
    <row r="15" spans="1:8" ht="18.75" x14ac:dyDescent="0.3">
      <c r="A15" s="11" t="s">
        <v>36</v>
      </c>
      <c r="B15" s="12" t="s">
        <v>37</v>
      </c>
      <c r="C15" s="13">
        <v>0</v>
      </c>
      <c r="D15" s="14"/>
      <c r="E15" s="15"/>
      <c r="F15" s="16">
        <f>SUM(C15:E15)</f>
        <v>0</v>
      </c>
      <c r="G15" s="17"/>
      <c r="H15" s="18"/>
    </row>
    <row r="16" spans="1:8" ht="18.75" x14ac:dyDescent="0.3">
      <c r="A16" s="11" t="s">
        <v>38</v>
      </c>
      <c r="B16" s="12" t="s">
        <v>39</v>
      </c>
      <c r="C16" s="13">
        <v>983</v>
      </c>
      <c r="D16" s="14"/>
      <c r="E16" s="15">
        <v>-100</v>
      </c>
      <c r="F16" s="16">
        <f>SUM(C16:E16)</f>
        <v>883</v>
      </c>
      <c r="G16" s="17">
        <v>869</v>
      </c>
      <c r="H16" s="18">
        <f t="shared" si="1"/>
        <v>98.414496036240095</v>
      </c>
    </row>
    <row r="17" spans="1:8" ht="18.75" x14ac:dyDescent="0.3">
      <c r="A17" s="11" t="s">
        <v>40</v>
      </c>
      <c r="B17" s="12" t="s">
        <v>41</v>
      </c>
      <c r="C17" s="13">
        <v>0</v>
      </c>
      <c r="D17" s="15">
        <v>150</v>
      </c>
      <c r="E17" s="15">
        <v>-65</v>
      </c>
      <c r="F17" s="16">
        <f>SUM(C17:E17)</f>
        <v>85</v>
      </c>
      <c r="G17" s="17">
        <v>71</v>
      </c>
      <c r="H17" s="18"/>
    </row>
    <row r="18" spans="1:8" ht="18.75" x14ac:dyDescent="0.3">
      <c r="A18" s="20" t="s">
        <v>42</v>
      </c>
      <c r="B18" s="21" t="s">
        <v>43</v>
      </c>
      <c r="C18" s="22">
        <f>SUM(C15:C17)</f>
        <v>983</v>
      </c>
      <c r="D18" s="23">
        <f>SUM(D15:D17)</f>
        <v>150</v>
      </c>
      <c r="E18" s="24">
        <f>SUM(E15:E17)</f>
        <v>-165</v>
      </c>
      <c r="F18" s="22">
        <f>SUM(F15:F17)</f>
        <v>968</v>
      </c>
      <c r="G18" s="22">
        <f>SUM(G15:G17)</f>
        <v>940</v>
      </c>
      <c r="H18" s="25">
        <f t="shared" si="1"/>
        <v>97.107438016528931</v>
      </c>
    </row>
    <row r="19" spans="1:8" ht="18.75" x14ac:dyDescent="0.3">
      <c r="A19" s="26" t="s">
        <v>44</v>
      </c>
      <c r="B19" s="27" t="s">
        <v>45</v>
      </c>
      <c r="C19" s="22">
        <f>SUM(C14,C18)</f>
        <v>46474</v>
      </c>
      <c r="D19" s="28">
        <f>SUM(D14,D18)</f>
        <v>1421</v>
      </c>
      <c r="E19" s="16">
        <f>SUM(E14,E18)</f>
        <v>2000</v>
      </c>
      <c r="F19" s="22">
        <f>SUM(F14,F18)</f>
        <v>49895</v>
      </c>
      <c r="G19" s="22">
        <f>SUM(G14,G18)</f>
        <v>49847</v>
      </c>
      <c r="H19" s="25">
        <f t="shared" si="1"/>
        <v>99.903797975749072</v>
      </c>
    </row>
    <row r="20" spans="1:8" ht="18.75" x14ac:dyDescent="0.3">
      <c r="A20" s="11" t="s">
        <v>46</v>
      </c>
      <c r="B20" s="29" t="s">
        <v>47</v>
      </c>
      <c r="C20" s="13">
        <v>11992</v>
      </c>
      <c r="D20" s="14">
        <v>-187</v>
      </c>
      <c r="E20" s="15">
        <v>160</v>
      </c>
      <c r="F20" s="16">
        <f>SUM(C20:E20)</f>
        <v>11965</v>
      </c>
      <c r="G20" s="17">
        <v>11963</v>
      </c>
      <c r="H20" s="18">
        <f t="shared" si="1"/>
        <v>99.983284580025071</v>
      </c>
    </row>
    <row r="21" spans="1:8" ht="18.75" x14ac:dyDescent="0.3">
      <c r="A21" s="11" t="s">
        <v>48</v>
      </c>
      <c r="B21" s="29" t="s">
        <v>49</v>
      </c>
      <c r="C21" s="13">
        <v>288</v>
      </c>
      <c r="D21" s="14"/>
      <c r="E21" s="15">
        <v>20</v>
      </c>
      <c r="F21" s="16">
        <f>SUM(C21:E21)</f>
        <v>308</v>
      </c>
      <c r="G21" s="30">
        <v>307</v>
      </c>
      <c r="H21" s="18">
        <f t="shared" si="1"/>
        <v>99.675324675324674</v>
      </c>
    </row>
    <row r="22" spans="1:8" ht="18.75" x14ac:dyDescent="0.3">
      <c r="A22" s="11" t="s">
        <v>50</v>
      </c>
      <c r="B22" s="29" t="s">
        <v>51</v>
      </c>
      <c r="C22" s="13">
        <v>0</v>
      </c>
      <c r="D22" s="14"/>
      <c r="E22" s="15">
        <v>40</v>
      </c>
      <c r="F22" s="16">
        <f>SUM(C22:E22)</f>
        <v>40</v>
      </c>
      <c r="G22" s="30">
        <v>38</v>
      </c>
      <c r="H22" s="18"/>
    </row>
    <row r="23" spans="1:8" ht="18.75" x14ac:dyDescent="0.3">
      <c r="A23" s="11" t="s">
        <v>52</v>
      </c>
      <c r="B23" s="29" t="s">
        <v>53</v>
      </c>
      <c r="C23" s="13">
        <v>0</v>
      </c>
      <c r="D23" s="14">
        <v>370</v>
      </c>
      <c r="E23" s="15"/>
      <c r="F23" s="16">
        <f>SUM(C23:E23)</f>
        <v>370</v>
      </c>
      <c r="G23" s="31">
        <v>359</v>
      </c>
      <c r="H23" s="18"/>
    </row>
    <row r="24" spans="1:8" ht="18.75" x14ac:dyDescent="0.3">
      <c r="A24" s="11" t="s">
        <v>54</v>
      </c>
      <c r="B24" s="29" t="s">
        <v>55</v>
      </c>
      <c r="C24" s="13">
        <v>0</v>
      </c>
      <c r="D24" s="14">
        <v>200</v>
      </c>
      <c r="E24" s="32">
        <v>150</v>
      </c>
      <c r="F24" s="16">
        <f>SUM(C24:E24)</f>
        <v>350</v>
      </c>
      <c r="G24" s="30">
        <v>338</v>
      </c>
      <c r="H24" s="18">
        <f t="shared" si="1"/>
        <v>96.571428571428569</v>
      </c>
    </row>
    <row r="25" spans="1:8" ht="18.75" x14ac:dyDescent="0.3">
      <c r="A25" s="33" t="s">
        <v>56</v>
      </c>
      <c r="B25" s="34" t="s">
        <v>57</v>
      </c>
      <c r="C25" s="22">
        <f>SUM(C20:C24)</f>
        <v>12280</v>
      </c>
      <c r="D25" s="16">
        <f>SUM(D20:D24)</f>
        <v>383</v>
      </c>
      <c r="E25" s="28">
        <f>SUM(E20:E24)</f>
        <v>370</v>
      </c>
      <c r="F25" s="22">
        <f>SUM(F20:F24)</f>
        <v>13033</v>
      </c>
      <c r="G25" s="22">
        <f>SUM(G20:G24)</f>
        <v>13005</v>
      </c>
      <c r="H25" s="25">
        <f t="shared" si="1"/>
        <v>99.785160745799132</v>
      </c>
    </row>
    <row r="26" spans="1:8" ht="18.75" x14ac:dyDescent="0.3">
      <c r="A26" s="11" t="s">
        <v>58</v>
      </c>
      <c r="B26" s="29" t="s">
        <v>59</v>
      </c>
      <c r="C26" s="13">
        <v>20</v>
      </c>
      <c r="D26" s="14"/>
      <c r="E26" s="15"/>
      <c r="F26" s="16">
        <f t="shared" ref="F26:F35" si="2">SUM(C26:E26)</f>
        <v>20</v>
      </c>
      <c r="G26" s="17">
        <v>10</v>
      </c>
      <c r="H26" s="18">
        <f t="shared" si="1"/>
        <v>50</v>
      </c>
    </row>
    <row r="27" spans="1:8" ht="18.75" x14ac:dyDescent="0.3">
      <c r="A27" s="11" t="s">
        <v>60</v>
      </c>
      <c r="B27" s="12" t="s">
        <v>61</v>
      </c>
      <c r="C27" s="13">
        <v>140</v>
      </c>
      <c r="D27" s="14"/>
      <c r="E27" s="15">
        <v>140</v>
      </c>
      <c r="F27" s="16">
        <f t="shared" si="2"/>
        <v>280</v>
      </c>
      <c r="G27" s="17">
        <v>277</v>
      </c>
      <c r="H27" s="18">
        <f t="shared" si="1"/>
        <v>98.928571428571431</v>
      </c>
    </row>
    <row r="28" spans="1:8" ht="15.75" x14ac:dyDescent="0.25">
      <c r="A28" s="35" t="s">
        <v>62</v>
      </c>
      <c r="B28" s="36" t="s">
        <v>63</v>
      </c>
      <c r="C28" s="23">
        <f>SUM(C26:C27)</f>
        <v>160</v>
      </c>
      <c r="D28" s="15">
        <f>SUM(D26:D27)</f>
        <v>0</v>
      </c>
      <c r="E28" s="14">
        <f>SUM(E26:E27)</f>
        <v>140</v>
      </c>
      <c r="F28" s="37">
        <f t="shared" si="2"/>
        <v>300</v>
      </c>
      <c r="G28" s="15">
        <f>SUM(G26:G27)</f>
        <v>287</v>
      </c>
      <c r="H28" s="38">
        <f t="shared" si="1"/>
        <v>95.666666666666671</v>
      </c>
    </row>
    <row r="29" spans="1:8" ht="18.75" x14ac:dyDescent="0.3">
      <c r="A29" s="11" t="s">
        <v>64</v>
      </c>
      <c r="B29" s="12" t="s">
        <v>65</v>
      </c>
      <c r="C29" s="13">
        <v>11634</v>
      </c>
      <c r="D29" s="14"/>
      <c r="E29" s="15">
        <v>-140</v>
      </c>
      <c r="F29" s="16">
        <f t="shared" si="2"/>
        <v>11494</v>
      </c>
      <c r="G29" s="17">
        <v>11295</v>
      </c>
      <c r="H29" s="18">
        <f t="shared" si="1"/>
        <v>98.268661910562031</v>
      </c>
    </row>
    <row r="30" spans="1:8" ht="18.75" x14ac:dyDescent="0.3">
      <c r="A30" s="11" t="s">
        <v>66</v>
      </c>
      <c r="B30" s="12" t="s">
        <v>67</v>
      </c>
      <c r="C30" s="13">
        <v>250</v>
      </c>
      <c r="D30" s="14"/>
      <c r="E30" s="15">
        <v>-50</v>
      </c>
      <c r="F30" s="16">
        <f t="shared" si="2"/>
        <v>200</v>
      </c>
      <c r="G30" s="17">
        <v>198</v>
      </c>
      <c r="H30" s="18">
        <f t="shared" si="1"/>
        <v>99</v>
      </c>
    </row>
    <row r="31" spans="1:8" ht="18.75" x14ac:dyDescent="0.3">
      <c r="A31" s="11" t="s">
        <v>68</v>
      </c>
      <c r="B31" s="12" t="s">
        <v>69</v>
      </c>
      <c r="C31" s="13">
        <v>0</v>
      </c>
      <c r="D31" s="14"/>
      <c r="E31" s="15"/>
      <c r="F31" s="16">
        <f t="shared" si="2"/>
        <v>0</v>
      </c>
      <c r="G31" s="17"/>
      <c r="H31" s="18"/>
    </row>
    <row r="32" spans="1:8" ht="18.75" x14ac:dyDescent="0.3">
      <c r="A32" s="11" t="s">
        <v>70</v>
      </c>
      <c r="B32" s="12" t="s">
        <v>71</v>
      </c>
      <c r="C32" s="13">
        <v>0</v>
      </c>
      <c r="D32" s="14"/>
      <c r="E32" s="15"/>
      <c r="F32" s="16">
        <f t="shared" si="2"/>
        <v>0</v>
      </c>
      <c r="G32" s="17"/>
      <c r="H32" s="18"/>
    </row>
    <row r="33" spans="1:8" ht="18.75" x14ac:dyDescent="0.3">
      <c r="A33" s="11" t="s">
        <v>72</v>
      </c>
      <c r="B33" s="29" t="s">
        <v>73</v>
      </c>
      <c r="C33" s="13">
        <v>230</v>
      </c>
      <c r="D33" s="14"/>
      <c r="E33" s="15"/>
      <c r="F33" s="16">
        <f t="shared" si="2"/>
        <v>230</v>
      </c>
      <c r="G33" s="17">
        <v>215</v>
      </c>
      <c r="H33" s="18">
        <f t="shared" si="1"/>
        <v>93.478260869565219</v>
      </c>
    </row>
    <row r="34" spans="1:8" ht="18.75" x14ac:dyDescent="0.3">
      <c r="A34" s="11" t="s">
        <v>74</v>
      </c>
      <c r="B34" s="12" t="s">
        <v>75</v>
      </c>
      <c r="C34" s="13">
        <v>1805</v>
      </c>
      <c r="D34" s="14"/>
      <c r="E34" s="15">
        <v>-200</v>
      </c>
      <c r="F34" s="37">
        <f t="shared" si="2"/>
        <v>1605</v>
      </c>
      <c r="G34" s="17">
        <v>1428</v>
      </c>
      <c r="H34" s="18">
        <f t="shared" si="1"/>
        <v>88.971962616822424</v>
      </c>
    </row>
    <row r="35" spans="1:8" ht="15.75" x14ac:dyDescent="0.25">
      <c r="A35" s="11" t="s">
        <v>76</v>
      </c>
      <c r="B35" s="39" t="s">
        <v>77</v>
      </c>
      <c r="C35" s="23">
        <f>SUM(C29:C34)</f>
        <v>13919</v>
      </c>
      <c r="D35" s="15">
        <f>SUM(D29:D34)</f>
        <v>0</v>
      </c>
      <c r="E35" s="14">
        <f>SUM(E29:E34)</f>
        <v>-390</v>
      </c>
      <c r="F35" s="16">
        <f t="shared" si="2"/>
        <v>13529</v>
      </c>
      <c r="G35" s="15">
        <f>SUM(G29:G34)</f>
        <v>13136</v>
      </c>
      <c r="H35" s="38">
        <f t="shared" si="1"/>
        <v>97.095128982186424</v>
      </c>
    </row>
    <row r="36" spans="1:8" ht="18.75" x14ac:dyDescent="0.3">
      <c r="A36" s="26" t="s">
        <v>78</v>
      </c>
      <c r="B36" s="21" t="s">
        <v>79</v>
      </c>
      <c r="C36" s="22">
        <f>SUM(C35,C28)</f>
        <v>14079</v>
      </c>
      <c r="D36" s="28">
        <f>SUM(D35,D28)</f>
        <v>0</v>
      </c>
      <c r="E36" s="16">
        <f>SUM(E35,E28)</f>
        <v>-250</v>
      </c>
      <c r="F36" s="22">
        <f>SUM(F35,F28)</f>
        <v>13829</v>
      </c>
      <c r="G36" s="22">
        <f>SUM(G35,G28)</f>
        <v>13423</v>
      </c>
      <c r="H36" s="25">
        <f t="shared" si="1"/>
        <v>97.064140574155758</v>
      </c>
    </row>
    <row r="37" spans="1:8" ht="18.75" x14ac:dyDescent="0.3">
      <c r="A37" s="11" t="s">
        <v>80</v>
      </c>
      <c r="B37" s="12" t="s">
        <v>81</v>
      </c>
      <c r="C37" s="13">
        <v>0</v>
      </c>
      <c r="D37" s="14"/>
      <c r="E37" s="15">
        <v>80</v>
      </c>
      <c r="F37" s="16">
        <f>SUM(C37:E37)</f>
        <v>80</v>
      </c>
      <c r="G37" s="17">
        <v>78</v>
      </c>
      <c r="H37" s="18">
        <f t="shared" si="1"/>
        <v>97.5</v>
      </c>
    </row>
    <row r="38" spans="1:8" ht="18.75" x14ac:dyDescent="0.3">
      <c r="A38" s="11" t="s">
        <v>82</v>
      </c>
      <c r="B38" s="12" t="s">
        <v>83</v>
      </c>
      <c r="C38" s="13">
        <v>155</v>
      </c>
      <c r="D38" s="14"/>
      <c r="E38" s="15"/>
      <c r="F38" s="16">
        <f>SUM(C38:E38)</f>
        <v>155</v>
      </c>
      <c r="G38" s="17">
        <v>151</v>
      </c>
      <c r="H38" s="18">
        <f t="shared" si="1"/>
        <v>97.41935483870968</v>
      </c>
    </row>
    <row r="39" spans="1:8" ht="18.75" x14ac:dyDescent="0.3">
      <c r="A39" s="26" t="s">
        <v>84</v>
      </c>
      <c r="B39" s="40" t="s">
        <v>85</v>
      </c>
      <c r="C39" s="22">
        <f>SUM(C37:C38)</f>
        <v>155</v>
      </c>
      <c r="D39" s="23">
        <f>SUM(D37:D38)</f>
        <v>0</v>
      </c>
      <c r="E39" s="23">
        <f>SUM(E37:E38)</f>
        <v>80</v>
      </c>
      <c r="F39" s="22">
        <f>SUM(F37:F38)</f>
        <v>235</v>
      </c>
      <c r="G39" s="22">
        <f>SUM(G37:G38)</f>
        <v>229</v>
      </c>
      <c r="H39" s="25">
        <f t="shared" si="1"/>
        <v>97.446808510638292</v>
      </c>
    </row>
    <row r="40" spans="1:8" ht="18.75" x14ac:dyDescent="0.3">
      <c r="A40" s="11" t="s">
        <v>86</v>
      </c>
      <c r="B40" s="12" t="s">
        <v>87</v>
      </c>
      <c r="C40" s="13">
        <v>7250</v>
      </c>
      <c r="D40" s="14"/>
      <c r="E40" s="15">
        <v>-2750</v>
      </c>
      <c r="F40" s="16">
        <f t="shared" ref="F40:F46" si="3">SUM(C40:E40)</f>
        <v>4500</v>
      </c>
      <c r="G40" s="17">
        <v>4456</v>
      </c>
      <c r="H40" s="18">
        <f t="shared" si="1"/>
        <v>99.022222222222226</v>
      </c>
    </row>
    <row r="41" spans="1:8" ht="18.75" x14ac:dyDescent="0.3">
      <c r="A41" s="11" t="s">
        <v>88</v>
      </c>
      <c r="B41" s="12" t="s">
        <v>89</v>
      </c>
      <c r="C41" s="13">
        <v>0</v>
      </c>
      <c r="D41" s="14"/>
      <c r="E41" s="15"/>
      <c r="F41" s="16">
        <f t="shared" si="3"/>
        <v>0</v>
      </c>
      <c r="G41" s="17"/>
      <c r="H41" s="18"/>
    </row>
    <row r="42" spans="1:8" ht="18.75" x14ac:dyDescent="0.3">
      <c r="A42" s="11" t="s">
        <v>90</v>
      </c>
      <c r="B42" s="12" t="s">
        <v>91</v>
      </c>
      <c r="C42" s="13">
        <v>0</v>
      </c>
      <c r="D42" s="14"/>
      <c r="E42" s="15"/>
      <c r="F42" s="16">
        <f t="shared" si="3"/>
        <v>0</v>
      </c>
      <c r="G42" s="17"/>
      <c r="H42" s="18"/>
    </row>
    <row r="43" spans="1:8" ht="18.75" x14ac:dyDescent="0.3">
      <c r="A43" s="11" t="s">
        <v>92</v>
      </c>
      <c r="B43" s="12" t="s">
        <v>93</v>
      </c>
      <c r="C43" s="13">
        <v>1580</v>
      </c>
      <c r="D43" s="14">
        <v>350</v>
      </c>
      <c r="E43" s="15">
        <v>-100</v>
      </c>
      <c r="F43" s="16">
        <f t="shared" si="3"/>
        <v>1830</v>
      </c>
      <c r="G43" s="17">
        <v>1827</v>
      </c>
      <c r="H43" s="18">
        <f t="shared" si="1"/>
        <v>99.836065573770497</v>
      </c>
    </row>
    <row r="44" spans="1:8" ht="18.75" x14ac:dyDescent="0.3">
      <c r="A44" s="11" t="s">
        <v>94</v>
      </c>
      <c r="B44" s="12" t="s">
        <v>95</v>
      </c>
      <c r="C44" s="13">
        <v>0</v>
      </c>
      <c r="D44" s="14"/>
      <c r="E44" s="15">
        <v>170</v>
      </c>
      <c r="F44" s="16">
        <f t="shared" si="3"/>
        <v>170</v>
      </c>
      <c r="G44" s="17">
        <v>162</v>
      </c>
      <c r="H44" s="18">
        <f t="shared" si="1"/>
        <v>95.294117647058812</v>
      </c>
    </row>
    <row r="45" spans="1:8" ht="18.75" x14ac:dyDescent="0.3">
      <c r="A45" s="11" t="s">
        <v>96</v>
      </c>
      <c r="B45" s="12" t="s">
        <v>97</v>
      </c>
      <c r="C45" s="13">
        <v>0</v>
      </c>
      <c r="D45" s="14"/>
      <c r="E45" s="15">
        <v>580</v>
      </c>
      <c r="F45" s="16">
        <f t="shared" si="3"/>
        <v>580</v>
      </c>
      <c r="G45" s="17">
        <v>423</v>
      </c>
      <c r="H45" s="18">
        <f t="shared" si="1"/>
        <v>72.931034482758619</v>
      </c>
    </row>
    <row r="46" spans="1:8" ht="18.75" x14ac:dyDescent="0.3">
      <c r="A46" s="11" t="s">
        <v>98</v>
      </c>
      <c r="B46" s="12" t="s">
        <v>99</v>
      </c>
      <c r="C46" s="13">
        <v>1706</v>
      </c>
      <c r="D46" s="14"/>
      <c r="E46" s="15">
        <v>-1150</v>
      </c>
      <c r="F46" s="16">
        <f t="shared" si="3"/>
        <v>556</v>
      </c>
      <c r="G46" s="17">
        <v>462</v>
      </c>
      <c r="H46" s="18">
        <f t="shared" si="1"/>
        <v>83.093525179856115</v>
      </c>
    </row>
    <row r="47" spans="1:8" ht="18.75" x14ac:dyDescent="0.3">
      <c r="A47" s="26" t="s">
        <v>100</v>
      </c>
      <c r="B47" s="40" t="s">
        <v>101</v>
      </c>
      <c r="C47" s="22">
        <f>SUM(C40:C46)</f>
        <v>10536</v>
      </c>
      <c r="D47" s="23">
        <f>SUM(D40:D46)</f>
        <v>350</v>
      </c>
      <c r="E47" s="24">
        <f>SUM(E40:E46)</f>
        <v>-3250</v>
      </c>
      <c r="F47" s="22">
        <f>SUM(F40:F46)</f>
        <v>7636</v>
      </c>
      <c r="G47" s="22">
        <f>SUM(G40:G46)</f>
        <v>7330</v>
      </c>
      <c r="H47" s="25">
        <f t="shared" si="1"/>
        <v>95.992666317443692</v>
      </c>
    </row>
    <row r="48" spans="1:8" ht="18.75" x14ac:dyDescent="0.3">
      <c r="A48" s="11" t="s">
        <v>102</v>
      </c>
      <c r="B48" s="12" t="s">
        <v>103</v>
      </c>
      <c r="C48" s="13">
        <v>25</v>
      </c>
      <c r="D48" s="14"/>
      <c r="E48" s="15"/>
      <c r="F48" s="16">
        <f>SUM(C48:E48)</f>
        <v>25</v>
      </c>
      <c r="G48" s="17">
        <v>17</v>
      </c>
      <c r="H48" s="18">
        <f t="shared" si="1"/>
        <v>68</v>
      </c>
    </row>
    <row r="49" spans="1:8" ht="18.75" x14ac:dyDescent="0.3">
      <c r="A49" s="11" t="s">
        <v>104</v>
      </c>
      <c r="B49" s="12" t="s">
        <v>105</v>
      </c>
      <c r="C49" s="13">
        <v>0</v>
      </c>
      <c r="D49" s="14"/>
      <c r="E49" s="15"/>
      <c r="F49" s="16">
        <f>SUM(C49:E49)</f>
        <v>0</v>
      </c>
      <c r="G49" s="17"/>
      <c r="H49" s="18"/>
    </row>
    <row r="50" spans="1:8" ht="18.75" x14ac:dyDescent="0.3">
      <c r="A50" s="11" t="s">
        <v>106</v>
      </c>
      <c r="B50" s="12" t="s">
        <v>107</v>
      </c>
      <c r="C50" s="13">
        <v>0</v>
      </c>
      <c r="D50" s="14"/>
      <c r="E50" s="15"/>
      <c r="F50" s="16">
        <f>SUM(C50:E50)</f>
        <v>0</v>
      </c>
      <c r="G50" s="17"/>
      <c r="H50" s="18"/>
    </row>
    <row r="51" spans="1:8" ht="18.75" x14ac:dyDescent="0.3">
      <c r="A51" s="26" t="s">
        <v>108</v>
      </c>
      <c r="B51" s="40" t="s">
        <v>109</v>
      </c>
      <c r="C51" s="22">
        <f>SUM(C48:C50)</f>
        <v>25</v>
      </c>
      <c r="D51" s="23">
        <f>SUM(D48:D50)</f>
        <v>0</v>
      </c>
      <c r="E51" s="24">
        <f>SUM(E48:E50)</f>
        <v>0</v>
      </c>
      <c r="F51" s="22">
        <f>SUM(F48:F50)</f>
        <v>25</v>
      </c>
      <c r="G51" s="22">
        <f>SUM(G48:G50)</f>
        <v>17</v>
      </c>
      <c r="H51" s="25">
        <f t="shared" si="1"/>
        <v>68</v>
      </c>
    </row>
    <row r="52" spans="1:8" ht="18.75" x14ac:dyDescent="0.3">
      <c r="A52" s="11" t="s">
        <v>110</v>
      </c>
      <c r="B52" s="12" t="s">
        <v>111</v>
      </c>
      <c r="C52" s="13">
        <v>6611</v>
      </c>
      <c r="D52" s="14">
        <v>95</v>
      </c>
      <c r="E52" s="15">
        <v>-1650</v>
      </c>
      <c r="F52" s="16">
        <f t="shared" ref="F52:F76" si="4">SUM(C52:E52)</f>
        <v>5056</v>
      </c>
      <c r="G52" s="17">
        <v>5042</v>
      </c>
      <c r="H52" s="18">
        <f t="shared" si="1"/>
        <v>99.723101265822791</v>
      </c>
    </row>
    <row r="53" spans="1:8" ht="18.75" x14ac:dyDescent="0.3">
      <c r="A53" s="11" t="s">
        <v>112</v>
      </c>
      <c r="B53" s="12" t="s">
        <v>113</v>
      </c>
      <c r="C53" s="13">
        <v>0</v>
      </c>
      <c r="D53" s="14"/>
      <c r="E53" s="15"/>
      <c r="F53" s="16">
        <f t="shared" si="4"/>
        <v>0</v>
      </c>
      <c r="G53" s="17"/>
      <c r="H53" s="18"/>
    </row>
    <row r="54" spans="1:8" ht="18.75" x14ac:dyDescent="0.3">
      <c r="A54" s="11" t="s">
        <v>114</v>
      </c>
      <c r="B54" s="12" t="s">
        <v>115</v>
      </c>
      <c r="C54" s="13">
        <v>0</v>
      </c>
      <c r="D54" s="14"/>
      <c r="E54" s="15"/>
      <c r="F54" s="16">
        <f t="shared" si="4"/>
        <v>0</v>
      </c>
      <c r="G54" s="17"/>
      <c r="H54" s="18"/>
    </row>
    <row r="55" spans="1:8" ht="18.75" x14ac:dyDescent="0.3">
      <c r="A55" s="11" t="s">
        <v>116</v>
      </c>
      <c r="B55" s="29" t="s">
        <v>117</v>
      </c>
      <c r="C55" s="13">
        <v>0</v>
      </c>
      <c r="D55" s="14"/>
      <c r="E55" s="15"/>
      <c r="F55" s="16">
        <f t="shared" si="4"/>
        <v>0</v>
      </c>
      <c r="G55" s="17"/>
      <c r="H55" s="18"/>
    </row>
    <row r="56" spans="1:8" ht="18.75" x14ac:dyDescent="0.3">
      <c r="A56" s="11" t="s">
        <v>118</v>
      </c>
      <c r="B56" s="12" t="s">
        <v>119</v>
      </c>
      <c r="C56" s="13">
        <v>0</v>
      </c>
      <c r="D56" s="14"/>
      <c r="E56" s="15"/>
      <c r="F56" s="16">
        <f t="shared" si="4"/>
        <v>0</v>
      </c>
      <c r="G56" s="19">
        <v>0</v>
      </c>
      <c r="H56" s="18"/>
    </row>
    <row r="57" spans="1:8" ht="18.75" x14ac:dyDescent="0.3">
      <c r="A57" s="41" t="s">
        <v>120</v>
      </c>
      <c r="B57" s="42" t="s">
        <v>121</v>
      </c>
      <c r="C57" s="22">
        <f>SUM(C52:C56)</f>
        <v>6611</v>
      </c>
      <c r="D57" s="43">
        <f>SUM(D52:D56)</f>
        <v>95</v>
      </c>
      <c r="E57" s="43">
        <f>SUM(E52:E56)</f>
        <v>-1650</v>
      </c>
      <c r="F57" s="16">
        <f t="shared" si="4"/>
        <v>5056</v>
      </c>
      <c r="G57" s="44">
        <f>SUM(G52:G56)</f>
        <v>5042</v>
      </c>
      <c r="H57" s="25">
        <f t="shared" si="1"/>
        <v>99.723101265822791</v>
      </c>
    </row>
    <row r="58" spans="1:8" ht="18.75" x14ac:dyDescent="0.3">
      <c r="A58" s="45" t="s">
        <v>122</v>
      </c>
      <c r="B58" s="27" t="s">
        <v>123</v>
      </c>
      <c r="C58" s="22">
        <f>SUM(C36,C39,C47,C51,C57)</f>
        <v>31406</v>
      </c>
      <c r="D58" s="28">
        <f>SUM(D36,D39,D47,D51,D57)</f>
        <v>445</v>
      </c>
      <c r="E58" s="16">
        <f>SUM(E36,E39,E47,E51,E57)</f>
        <v>-5070</v>
      </c>
      <c r="F58" s="16">
        <f t="shared" si="4"/>
        <v>26781</v>
      </c>
      <c r="G58" s="22">
        <f>SUM(G36,G39,G47,G51,G57)</f>
        <v>26041</v>
      </c>
      <c r="H58" s="46">
        <f t="shared" si="1"/>
        <v>97.236847018408582</v>
      </c>
    </row>
    <row r="59" spans="1:8" ht="18.75" x14ac:dyDescent="0.3">
      <c r="A59" s="47" t="s">
        <v>124</v>
      </c>
      <c r="B59" s="27" t="s">
        <v>125</v>
      </c>
      <c r="C59" s="22">
        <v>0</v>
      </c>
      <c r="D59" s="16"/>
      <c r="E59" s="16"/>
      <c r="F59" s="16">
        <f t="shared" si="4"/>
        <v>0</v>
      </c>
      <c r="G59" s="22"/>
      <c r="H59" s="46"/>
    </row>
    <row r="60" spans="1:8" ht="18.75" x14ac:dyDescent="0.3">
      <c r="A60" s="48" t="s">
        <v>126</v>
      </c>
      <c r="B60" s="49" t="s">
        <v>127</v>
      </c>
      <c r="C60" s="22"/>
      <c r="D60" s="50"/>
      <c r="E60" s="50"/>
      <c r="F60" s="16">
        <f t="shared" si="4"/>
        <v>0</v>
      </c>
      <c r="G60" s="51"/>
      <c r="H60" s="52"/>
    </row>
    <row r="61" spans="1:8" ht="18.75" x14ac:dyDescent="0.3">
      <c r="A61" s="48" t="s">
        <v>128</v>
      </c>
      <c r="B61" s="49" t="s">
        <v>129</v>
      </c>
      <c r="C61" s="13">
        <f>SUM(Q61)</f>
        <v>0</v>
      </c>
      <c r="D61" s="50"/>
      <c r="E61" s="50"/>
      <c r="F61" s="16">
        <f t="shared" si="4"/>
        <v>0</v>
      </c>
      <c r="G61" s="17"/>
      <c r="H61" s="18"/>
    </row>
    <row r="62" spans="1:8" ht="18.75" x14ac:dyDescent="0.3">
      <c r="A62" s="48" t="s">
        <v>130</v>
      </c>
      <c r="B62" s="49" t="s">
        <v>131</v>
      </c>
      <c r="C62" s="13">
        <f>SUM(Q62)</f>
        <v>0</v>
      </c>
      <c r="D62" s="50"/>
      <c r="E62" s="50"/>
      <c r="F62" s="16">
        <f t="shared" si="4"/>
        <v>0</v>
      </c>
      <c r="G62" s="17"/>
      <c r="H62" s="18"/>
    </row>
    <row r="63" spans="1:8" ht="18.75" x14ac:dyDescent="0.3">
      <c r="A63" s="48" t="s">
        <v>132</v>
      </c>
      <c r="B63" s="49" t="s">
        <v>133</v>
      </c>
      <c r="C63" s="13">
        <f>SUM(Q63)</f>
        <v>0</v>
      </c>
      <c r="D63" s="50"/>
      <c r="E63" s="50"/>
      <c r="F63" s="16">
        <f t="shared" si="4"/>
        <v>0</v>
      </c>
      <c r="G63" s="17"/>
      <c r="H63" s="18"/>
    </row>
    <row r="64" spans="1:8" ht="18.75" x14ac:dyDescent="0.3">
      <c r="A64" s="48" t="s">
        <v>134</v>
      </c>
      <c r="B64" s="49" t="s">
        <v>135</v>
      </c>
      <c r="C64" s="13">
        <f>SUM(Q64)</f>
        <v>0</v>
      </c>
      <c r="D64" s="50"/>
      <c r="E64" s="50"/>
      <c r="F64" s="16">
        <f t="shared" si="4"/>
        <v>0</v>
      </c>
      <c r="G64" s="17"/>
      <c r="H64" s="18"/>
    </row>
    <row r="65" spans="1:8" ht="18.75" x14ac:dyDescent="0.3">
      <c r="A65" s="45" t="s">
        <v>136</v>
      </c>
      <c r="B65" s="27" t="s">
        <v>137</v>
      </c>
      <c r="C65" s="22">
        <f>SUM(C61:C64)</f>
        <v>0</v>
      </c>
      <c r="D65" s="16">
        <f>SUM(D61:D64)</f>
        <v>0</v>
      </c>
      <c r="E65" s="16">
        <f>SUM(E60:E64)</f>
        <v>0</v>
      </c>
      <c r="F65" s="16">
        <f t="shared" si="4"/>
        <v>0</v>
      </c>
      <c r="G65" s="16">
        <f>SUM(G60:G64)</f>
        <v>0</v>
      </c>
      <c r="H65" s="25"/>
    </row>
    <row r="66" spans="1:8" ht="18.75" x14ac:dyDescent="0.3">
      <c r="A66" s="45" t="s">
        <v>138</v>
      </c>
      <c r="B66" s="27" t="s">
        <v>139</v>
      </c>
      <c r="C66" s="22">
        <f>SUM(Q66)</f>
        <v>0</v>
      </c>
      <c r="D66" s="16"/>
      <c r="E66" s="16">
        <v>2700</v>
      </c>
      <c r="F66" s="16">
        <f t="shared" si="4"/>
        <v>2700</v>
      </c>
      <c r="G66" s="22">
        <v>2685</v>
      </c>
      <c r="H66" s="53"/>
    </row>
    <row r="67" spans="1:8" ht="18.75" x14ac:dyDescent="0.3">
      <c r="A67" s="45" t="s">
        <v>140</v>
      </c>
      <c r="B67" s="27" t="s">
        <v>141</v>
      </c>
      <c r="C67" s="22">
        <f>SUM(Q67)</f>
        <v>0</v>
      </c>
      <c r="D67" s="16"/>
      <c r="E67" s="16"/>
      <c r="F67" s="16">
        <f t="shared" si="4"/>
        <v>0</v>
      </c>
      <c r="G67" s="22"/>
      <c r="H67" s="53"/>
    </row>
    <row r="68" spans="1:8" ht="18.75" x14ac:dyDescent="0.3">
      <c r="A68" s="54" t="s">
        <v>142</v>
      </c>
      <c r="B68" s="49" t="s">
        <v>143</v>
      </c>
      <c r="C68" s="13">
        <f>SUM(Q68)</f>
        <v>0</v>
      </c>
      <c r="D68" s="14"/>
      <c r="E68" s="14"/>
      <c r="F68" s="16">
        <f t="shared" si="4"/>
        <v>0</v>
      </c>
      <c r="G68" s="14"/>
      <c r="H68" s="18"/>
    </row>
    <row r="69" spans="1:8" ht="18.75" x14ac:dyDescent="0.3">
      <c r="A69" s="54" t="s">
        <v>144</v>
      </c>
      <c r="B69" s="49" t="s">
        <v>145</v>
      </c>
      <c r="C69" s="13">
        <f>SUM(Q69)</f>
        <v>0</v>
      </c>
      <c r="D69" s="14"/>
      <c r="E69" s="14"/>
      <c r="F69" s="16">
        <f t="shared" si="4"/>
        <v>0</v>
      </c>
      <c r="G69" s="14"/>
      <c r="H69" s="18"/>
    </row>
    <row r="70" spans="1:8" ht="18.75" x14ac:dyDescent="0.3">
      <c r="A70" s="54" t="s">
        <v>146</v>
      </c>
      <c r="B70" s="49" t="s">
        <v>147</v>
      </c>
      <c r="C70" s="13">
        <f>SUM(Q70)</f>
        <v>0</v>
      </c>
      <c r="D70" s="14"/>
      <c r="E70" s="14"/>
      <c r="F70" s="16">
        <f t="shared" si="4"/>
        <v>0</v>
      </c>
      <c r="G70" s="14"/>
      <c r="H70" s="18"/>
    </row>
    <row r="71" spans="1:8" ht="18.75" x14ac:dyDescent="0.3">
      <c r="A71" s="45" t="s">
        <v>148</v>
      </c>
      <c r="B71" s="27" t="s">
        <v>149</v>
      </c>
      <c r="C71" s="22">
        <f>SUM(C68:C70)</f>
        <v>0</v>
      </c>
      <c r="D71" s="16">
        <f>SUM(D68:D70)</f>
        <v>0</v>
      </c>
      <c r="E71" s="16">
        <f>SUM(E68:E70)</f>
        <v>0</v>
      </c>
      <c r="F71" s="16">
        <f t="shared" si="4"/>
        <v>0</v>
      </c>
      <c r="G71" s="22">
        <f>SUM(G68:G70)</f>
        <v>0</v>
      </c>
      <c r="H71" s="53"/>
    </row>
    <row r="72" spans="1:8" ht="18.75" x14ac:dyDescent="0.3">
      <c r="A72" s="45"/>
      <c r="B72" s="27" t="s">
        <v>150</v>
      </c>
      <c r="C72" s="22">
        <f>SUM(C19,C25,C58,C59,C65,C66,C67,C71)</f>
        <v>90160</v>
      </c>
      <c r="D72" s="16">
        <f>SUM(D19,D25,D58,D59,D65,D66,D67,D71)</f>
        <v>2249</v>
      </c>
      <c r="E72" s="16">
        <f>SUM(E19,E25,E58,E59,E65,E66,E67,E71)</f>
        <v>0</v>
      </c>
      <c r="F72" s="16">
        <f t="shared" si="4"/>
        <v>92409</v>
      </c>
      <c r="G72" s="22">
        <f>SUM(G19,G25,G58,G59,G65,G66,G67,G71)</f>
        <v>91578</v>
      </c>
      <c r="H72" s="25">
        <f>SUM(G72/F72*100)</f>
        <v>99.100736941207018</v>
      </c>
    </row>
    <row r="73" spans="1:8" ht="18.75" x14ac:dyDescent="0.3">
      <c r="A73" s="54" t="s">
        <v>151</v>
      </c>
      <c r="B73" s="55" t="s">
        <v>152</v>
      </c>
      <c r="C73" s="13">
        <f>SUM(Q73)</f>
        <v>0</v>
      </c>
      <c r="D73" s="56"/>
      <c r="E73" s="51"/>
      <c r="F73" s="16">
        <f t="shared" si="4"/>
        <v>0</v>
      </c>
      <c r="G73" s="51"/>
      <c r="H73" s="18"/>
    </row>
    <row r="74" spans="1:8" ht="18.75" x14ac:dyDescent="0.3">
      <c r="A74" s="54"/>
      <c r="B74" s="55"/>
      <c r="C74" s="13">
        <f>SUM(Q74)</f>
        <v>0</v>
      </c>
      <c r="D74" s="57"/>
      <c r="E74" s="57"/>
      <c r="F74" s="16">
        <f t="shared" si="4"/>
        <v>0</v>
      </c>
      <c r="G74" s="19"/>
      <c r="H74" s="18"/>
    </row>
    <row r="75" spans="1:8" ht="18.75" x14ac:dyDescent="0.3">
      <c r="A75" s="54" t="s">
        <v>153</v>
      </c>
      <c r="B75" s="55" t="s">
        <v>154</v>
      </c>
      <c r="C75" s="13">
        <f>SUM(Q75)</f>
        <v>0</v>
      </c>
      <c r="D75" s="56"/>
      <c r="E75" s="51"/>
      <c r="F75" s="16">
        <f t="shared" si="4"/>
        <v>0</v>
      </c>
      <c r="G75" s="51"/>
      <c r="H75" s="18"/>
    </row>
    <row r="76" spans="1:8" ht="18.75" x14ac:dyDescent="0.3">
      <c r="A76" s="58"/>
      <c r="B76" s="45" t="s">
        <v>155</v>
      </c>
      <c r="C76" s="22">
        <f>SUM(C72:C75)</f>
        <v>90160</v>
      </c>
      <c r="D76" s="16">
        <f>SUM(D72:D75)</f>
        <v>2249</v>
      </c>
      <c r="E76" s="16">
        <f>SUM(E72:E75)</f>
        <v>0</v>
      </c>
      <c r="F76" s="16">
        <f t="shared" si="4"/>
        <v>92409</v>
      </c>
      <c r="G76" s="22">
        <f>SUM(G72:G75)</f>
        <v>91578</v>
      </c>
      <c r="H76" s="25">
        <f>SUM(G76/F76*100)</f>
        <v>99.100736941207018</v>
      </c>
    </row>
    <row r="77" spans="1:8" ht="18.75" x14ac:dyDescent="0.3">
      <c r="A77" s="59"/>
      <c r="B77" s="60"/>
      <c r="C77" s="61"/>
      <c r="D77" s="62"/>
      <c r="E77" s="62"/>
      <c r="F77" s="62"/>
      <c r="G77" s="61"/>
      <c r="H77" s="63"/>
    </row>
    <row r="78" spans="1:8" ht="18.75" x14ac:dyDescent="0.3">
      <c r="A78" s="64" t="s">
        <v>156</v>
      </c>
      <c r="B78" s="65" t="s">
        <v>157</v>
      </c>
      <c r="C78" s="13">
        <f t="shared" ref="C78:C83" si="5">SUM(Q78)</f>
        <v>0</v>
      </c>
      <c r="D78" s="14"/>
      <c r="E78" s="15"/>
      <c r="F78" s="16">
        <f t="shared" ref="F78:F104" si="6">SUM(C78:E78)</f>
        <v>0</v>
      </c>
      <c r="G78" s="17"/>
      <c r="H78" s="18"/>
    </row>
    <row r="79" spans="1:8" ht="18.75" x14ac:dyDescent="0.3">
      <c r="A79" s="64" t="s">
        <v>158</v>
      </c>
      <c r="B79" s="12" t="s">
        <v>159</v>
      </c>
      <c r="C79" s="13">
        <f t="shared" si="5"/>
        <v>0</v>
      </c>
      <c r="D79" s="14"/>
      <c r="E79" s="15"/>
      <c r="F79" s="16">
        <f t="shared" si="6"/>
        <v>0</v>
      </c>
      <c r="G79" s="17"/>
      <c r="H79" s="18"/>
    </row>
    <row r="80" spans="1:8" ht="18.75" x14ac:dyDescent="0.3">
      <c r="A80" s="64" t="s">
        <v>160</v>
      </c>
      <c r="B80" s="12" t="s">
        <v>161</v>
      </c>
      <c r="C80" s="13">
        <f t="shared" si="5"/>
        <v>0</v>
      </c>
      <c r="D80" s="14"/>
      <c r="E80" s="15"/>
      <c r="F80" s="16">
        <f t="shared" si="6"/>
        <v>0</v>
      </c>
      <c r="G80" s="17"/>
      <c r="H80" s="18"/>
    </row>
    <row r="81" spans="1:8" ht="18.75" x14ac:dyDescent="0.3">
      <c r="A81" s="64" t="s">
        <v>162</v>
      </c>
      <c r="B81" s="12" t="s">
        <v>163</v>
      </c>
      <c r="C81" s="13">
        <f t="shared" si="5"/>
        <v>0</v>
      </c>
      <c r="D81" s="14"/>
      <c r="E81" s="15"/>
      <c r="F81" s="16">
        <f t="shared" si="6"/>
        <v>0</v>
      </c>
      <c r="G81" s="17"/>
      <c r="H81" s="18"/>
    </row>
    <row r="82" spans="1:8" ht="18.75" x14ac:dyDescent="0.3">
      <c r="A82" s="64" t="s">
        <v>164</v>
      </c>
      <c r="B82" s="12" t="s">
        <v>165</v>
      </c>
      <c r="C82" s="13">
        <f t="shared" si="5"/>
        <v>0</v>
      </c>
      <c r="D82" s="14"/>
      <c r="E82" s="15"/>
      <c r="F82" s="16">
        <f t="shared" si="6"/>
        <v>0</v>
      </c>
      <c r="G82" s="17"/>
      <c r="H82" s="18"/>
    </row>
    <row r="83" spans="1:8" ht="18.75" x14ac:dyDescent="0.3">
      <c r="A83" s="64" t="s">
        <v>166</v>
      </c>
      <c r="B83" s="12" t="s">
        <v>167</v>
      </c>
      <c r="C83" s="13">
        <f t="shared" si="5"/>
        <v>0</v>
      </c>
      <c r="D83" s="14"/>
      <c r="E83" s="15"/>
      <c r="F83" s="16">
        <f t="shared" si="6"/>
        <v>0</v>
      </c>
      <c r="G83" s="17"/>
      <c r="H83" s="18"/>
    </row>
    <row r="84" spans="1:8" ht="18.75" x14ac:dyDescent="0.3">
      <c r="A84" s="33" t="s">
        <v>168</v>
      </c>
      <c r="B84" s="21" t="s">
        <v>169</v>
      </c>
      <c r="C84" s="22">
        <f>SUM(C78:C83)</f>
        <v>0</v>
      </c>
      <c r="D84" s="23">
        <f>SUM(D78:D83)</f>
        <v>0</v>
      </c>
      <c r="E84" s="24">
        <f>SUM(E78:E83)</f>
        <v>0</v>
      </c>
      <c r="F84" s="16">
        <f t="shared" si="6"/>
        <v>0</v>
      </c>
      <c r="G84" s="22">
        <f>SUM(G78:G83)</f>
        <v>0</v>
      </c>
      <c r="H84" s="53"/>
    </row>
    <row r="85" spans="1:8" ht="18.75" x14ac:dyDescent="0.3">
      <c r="A85" s="11"/>
      <c r="B85" s="12" t="s">
        <v>170</v>
      </c>
      <c r="C85" s="13">
        <f>SUM(Q85)</f>
        <v>0</v>
      </c>
      <c r="D85" s="14"/>
      <c r="E85" s="15"/>
      <c r="F85" s="16">
        <f t="shared" si="6"/>
        <v>0</v>
      </c>
      <c r="G85" s="50"/>
      <c r="H85" s="18"/>
    </row>
    <row r="86" spans="1:8" ht="18.75" x14ac:dyDescent="0.3">
      <c r="A86" s="11"/>
      <c r="B86" s="12"/>
      <c r="C86" s="13">
        <f>SUM(Q86)</f>
        <v>0</v>
      </c>
      <c r="D86" s="15"/>
      <c r="E86" s="15">
        <v>160</v>
      </c>
      <c r="F86" s="16">
        <f t="shared" si="6"/>
        <v>160</v>
      </c>
      <c r="G86" s="66">
        <v>160</v>
      </c>
      <c r="H86" s="18"/>
    </row>
    <row r="87" spans="1:8" ht="15.75" x14ac:dyDescent="0.25">
      <c r="A87" s="33" t="s">
        <v>171</v>
      </c>
      <c r="B87" s="21" t="s">
        <v>172</v>
      </c>
      <c r="C87" s="16">
        <f>SUM(C85:C86)</f>
        <v>0</v>
      </c>
      <c r="D87" s="16">
        <f>SUM(D85:D86)</f>
        <v>0</v>
      </c>
      <c r="E87" s="28">
        <f>SUM(E85:E86)</f>
        <v>160</v>
      </c>
      <c r="F87" s="16">
        <f t="shared" si="6"/>
        <v>160</v>
      </c>
      <c r="G87" s="16">
        <f>SUM(G85:G86)</f>
        <v>160</v>
      </c>
      <c r="H87" s="53"/>
    </row>
    <row r="88" spans="1:8" ht="18.75" x14ac:dyDescent="0.3">
      <c r="A88" s="45" t="s">
        <v>173</v>
      </c>
      <c r="B88" s="27" t="s">
        <v>174</v>
      </c>
      <c r="C88" s="22">
        <f>SUM(C84,C87)</f>
        <v>0</v>
      </c>
      <c r="D88" s="16">
        <f>SUM(D87,D84)</f>
        <v>0</v>
      </c>
      <c r="E88" s="16">
        <f>SUM(E87,E84)</f>
        <v>160</v>
      </c>
      <c r="F88" s="16">
        <f t="shared" si="6"/>
        <v>160</v>
      </c>
      <c r="G88" s="22">
        <f>SUM(G84,G87)</f>
        <v>160</v>
      </c>
      <c r="H88" s="53"/>
    </row>
    <row r="89" spans="1:8" ht="15.75" x14ac:dyDescent="0.25">
      <c r="A89" s="33" t="s">
        <v>175</v>
      </c>
      <c r="B89" s="21" t="s">
        <v>176</v>
      </c>
      <c r="C89" s="16"/>
      <c r="D89" s="16"/>
      <c r="E89" s="16"/>
      <c r="F89" s="16">
        <f t="shared" si="6"/>
        <v>0</v>
      </c>
      <c r="G89" s="16"/>
      <c r="H89" s="67"/>
    </row>
    <row r="90" spans="1:8" ht="18.75" x14ac:dyDescent="0.3">
      <c r="A90" s="11"/>
      <c r="B90" s="12" t="s">
        <v>177</v>
      </c>
      <c r="C90" s="13">
        <f>SUM(Q90)</f>
        <v>0</v>
      </c>
      <c r="D90" s="14"/>
      <c r="E90" s="15"/>
      <c r="F90" s="16">
        <f t="shared" si="6"/>
        <v>0</v>
      </c>
      <c r="G90" s="17"/>
      <c r="H90" s="18"/>
    </row>
    <row r="91" spans="1:8" ht="18.75" x14ac:dyDescent="0.3">
      <c r="A91" s="11"/>
      <c r="B91" s="12"/>
      <c r="C91" s="13">
        <f>SUM(Q91)</f>
        <v>0</v>
      </c>
      <c r="D91" s="15"/>
      <c r="E91" s="15"/>
      <c r="F91" s="16">
        <f t="shared" si="6"/>
        <v>0</v>
      </c>
      <c r="G91" s="50"/>
      <c r="H91" s="18"/>
    </row>
    <row r="92" spans="1:8" ht="15.75" x14ac:dyDescent="0.25">
      <c r="A92" s="33" t="s">
        <v>178</v>
      </c>
      <c r="B92" s="21" t="s">
        <v>179</v>
      </c>
      <c r="C92" s="16">
        <f>SUM(C90:C91)</f>
        <v>0</v>
      </c>
      <c r="D92" s="16">
        <f>SUM(D90:D91)</f>
        <v>0</v>
      </c>
      <c r="E92" s="16">
        <f>SUM(E90:E91)</f>
        <v>0</v>
      </c>
      <c r="F92" s="16">
        <f t="shared" si="6"/>
        <v>0</v>
      </c>
      <c r="G92" s="16">
        <f>SUM(G90:G91)</f>
        <v>0</v>
      </c>
      <c r="H92" s="53"/>
    </row>
    <row r="93" spans="1:8" ht="18.75" x14ac:dyDescent="0.3">
      <c r="A93" s="45" t="s">
        <v>180</v>
      </c>
      <c r="B93" s="27" t="s">
        <v>181</v>
      </c>
      <c r="C93" s="22">
        <f>SUM(C89,C92)</f>
        <v>0</v>
      </c>
      <c r="D93" s="28">
        <f>SUM(D89,D92)</f>
        <v>0</v>
      </c>
      <c r="E93" s="16">
        <f>SUM(E89,E92)</f>
        <v>0</v>
      </c>
      <c r="F93" s="16">
        <f t="shared" si="6"/>
        <v>0</v>
      </c>
      <c r="G93" s="22">
        <f>SUM(G89,G92)</f>
        <v>0</v>
      </c>
      <c r="H93" s="53"/>
    </row>
    <row r="94" spans="1:8" ht="18.75" x14ac:dyDescent="0.3">
      <c r="A94" s="11" t="s">
        <v>182</v>
      </c>
      <c r="B94" s="36" t="s">
        <v>183</v>
      </c>
      <c r="C94" s="13">
        <f t="shared" ref="C94:C99" si="7">SUM(Q94)</f>
        <v>0</v>
      </c>
      <c r="D94" s="15"/>
      <c r="E94" s="15"/>
      <c r="F94" s="16">
        <f t="shared" si="6"/>
        <v>0</v>
      </c>
      <c r="G94" s="50"/>
      <c r="H94" s="18"/>
    </row>
    <row r="95" spans="1:8" ht="18.75" x14ac:dyDescent="0.3">
      <c r="A95" s="11" t="s">
        <v>184</v>
      </c>
      <c r="B95" s="36" t="s">
        <v>185</v>
      </c>
      <c r="C95" s="13">
        <f t="shared" si="7"/>
        <v>0</v>
      </c>
      <c r="D95" s="14"/>
      <c r="E95" s="15"/>
      <c r="F95" s="16">
        <f t="shared" si="6"/>
        <v>0</v>
      </c>
      <c r="G95" s="17"/>
      <c r="H95" s="18"/>
    </row>
    <row r="96" spans="1:8" ht="18.75" x14ac:dyDescent="0.3">
      <c r="A96" s="11" t="s">
        <v>186</v>
      </c>
      <c r="B96" s="12" t="s">
        <v>187</v>
      </c>
      <c r="C96" s="13">
        <f t="shared" si="7"/>
        <v>0</v>
      </c>
      <c r="D96" s="14"/>
      <c r="E96" s="15"/>
      <c r="F96" s="16">
        <f t="shared" si="6"/>
        <v>0</v>
      </c>
      <c r="G96" s="17"/>
      <c r="H96" s="18"/>
    </row>
    <row r="97" spans="1:8" ht="18.75" x14ac:dyDescent="0.3">
      <c r="A97" s="11" t="s">
        <v>188</v>
      </c>
      <c r="B97" s="39" t="s">
        <v>189</v>
      </c>
      <c r="C97" s="13">
        <f t="shared" si="7"/>
        <v>0</v>
      </c>
      <c r="D97" s="14"/>
      <c r="E97" s="15"/>
      <c r="F97" s="16">
        <f t="shared" si="6"/>
        <v>0</v>
      </c>
      <c r="G97" s="17"/>
      <c r="H97" s="18"/>
    </row>
    <row r="98" spans="1:8" ht="18.75" x14ac:dyDescent="0.3">
      <c r="A98" s="11" t="s">
        <v>190</v>
      </c>
      <c r="B98" s="12" t="s">
        <v>191</v>
      </c>
      <c r="C98" s="13">
        <f t="shared" si="7"/>
        <v>0</v>
      </c>
      <c r="D98" s="14"/>
      <c r="E98" s="15"/>
      <c r="F98" s="16">
        <f t="shared" si="6"/>
        <v>0</v>
      </c>
      <c r="G98" s="17"/>
      <c r="H98" s="18"/>
    </row>
    <row r="99" spans="1:8" ht="18.75" x14ac:dyDescent="0.3">
      <c r="A99" s="11"/>
      <c r="B99" s="29" t="s">
        <v>192</v>
      </c>
      <c r="C99" s="13">
        <f t="shared" si="7"/>
        <v>0</v>
      </c>
      <c r="D99" s="14"/>
      <c r="E99" s="15"/>
      <c r="F99" s="16">
        <f t="shared" si="6"/>
        <v>0</v>
      </c>
      <c r="G99" s="17"/>
      <c r="H99" s="18"/>
    </row>
    <row r="100" spans="1:8" ht="18.75" x14ac:dyDescent="0.3">
      <c r="A100" s="45" t="s">
        <v>193</v>
      </c>
      <c r="B100" s="27" t="s">
        <v>194</v>
      </c>
      <c r="C100" s="22">
        <f>SUM(C95:C99)</f>
        <v>0</v>
      </c>
      <c r="D100" s="16">
        <f>SUM(D95:D99)</f>
        <v>0</v>
      </c>
      <c r="E100" s="28">
        <f>SUM(E95:E99)</f>
        <v>0</v>
      </c>
      <c r="F100" s="16">
        <f t="shared" si="6"/>
        <v>0</v>
      </c>
      <c r="G100" s="22">
        <f>SUM(G95:G99)</f>
        <v>0</v>
      </c>
      <c r="H100" s="53"/>
    </row>
    <row r="101" spans="1:8" ht="18.75" x14ac:dyDescent="0.3">
      <c r="A101" s="11" t="s">
        <v>195</v>
      </c>
      <c r="B101" s="29" t="s">
        <v>196</v>
      </c>
      <c r="C101" s="13">
        <v>4065</v>
      </c>
      <c r="D101" s="14"/>
      <c r="E101" s="15">
        <v>600</v>
      </c>
      <c r="F101" s="16">
        <f t="shared" si="6"/>
        <v>4665</v>
      </c>
      <c r="G101" s="68">
        <v>4659</v>
      </c>
      <c r="H101" s="18">
        <f>SUM(G101/F101*100)</f>
        <v>99.871382636655952</v>
      </c>
    </row>
    <row r="102" spans="1:8" ht="18.75" x14ac:dyDescent="0.3">
      <c r="A102" s="11" t="s">
        <v>197</v>
      </c>
      <c r="B102" s="29" t="s">
        <v>198</v>
      </c>
      <c r="C102" s="13">
        <v>0</v>
      </c>
      <c r="D102" s="14"/>
      <c r="E102" s="15">
        <v>150</v>
      </c>
      <c r="F102" s="16">
        <f t="shared" si="6"/>
        <v>150</v>
      </c>
      <c r="G102" s="68">
        <v>147</v>
      </c>
      <c r="H102" s="18">
        <f t="shared" ref="H102:H110" si="8">SUM(G102/F102*100)</f>
        <v>98</v>
      </c>
    </row>
    <row r="103" spans="1:8" ht="18.75" x14ac:dyDescent="0.3">
      <c r="A103" s="11" t="s">
        <v>199</v>
      </c>
      <c r="B103" s="29" t="s">
        <v>200</v>
      </c>
      <c r="C103" s="13">
        <v>0</v>
      </c>
      <c r="D103" s="14"/>
      <c r="E103" s="15"/>
      <c r="F103" s="16">
        <f t="shared" si="6"/>
        <v>0</v>
      </c>
      <c r="G103" s="68">
        <v>0</v>
      </c>
      <c r="H103" s="18">
        <v>0</v>
      </c>
    </row>
    <row r="104" spans="1:8" ht="18.75" x14ac:dyDescent="0.3">
      <c r="A104" s="11" t="s">
        <v>201</v>
      </c>
      <c r="B104" s="29" t="s">
        <v>202</v>
      </c>
      <c r="C104" s="13">
        <v>3125</v>
      </c>
      <c r="D104" s="14"/>
      <c r="E104" s="15">
        <v>-650</v>
      </c>
      <c r="F104" s="16">
        <f t="shared" si="6"/>
        <v>2475</v>
      </c>
      <c r="G104" s="68">
        <v>2448</v>
      </c>
      <c r="H104" s="18">
        <f t="shared" si="8"/>
        <v>98.909090909090907</v>
      </c>
    </row>
    <row r="105" spans="1:8" ht="18.75" x14ac:dyDescent="0.3">
      <c r="A105" s="11" t="s">
        <v>201</v>
      </c>
      <c r="B105" s="29" t="s">
        <v>203</v>
      </c>
      <c r="C105" s="13">
        <v>4236</v>
      </c>
      <c r="D105" s="14"/>
      <c r="E105" s="15">
        <v>-1350</v>
      </c>
      <c r="F105" s="16">
        <f>SUM(C105:E105)</f>
        <v>2886</v>
      </c>
      <c r="G105" s="68">
        <v>2815</v>
      </c>
      <c r="H105" s="18">
        <f t="shared" si="8"/>
        <v>97.539847539847528</v>
      </c>
    </row>
    <row r="106" spans="1:8" ht="18.75" x14ac:dyDescent="0.3">
      <c r="A106" s="11" t="s">
        <v>201</v>
      </c>
      <c r="B106" s="29" t="s">
        <v>204</v>
      </c>
      <c r="C106" s="13">
        <v>740</v>
      </c>
      <c r="D106" s="14"/>
      <c r="E106" s="15">
        <v>50</v>
      </c>
      <c r="F106" s="16">
        <f>SUM(C106:E106)</f>
        <v>790</v>
      </c>
      <c r="G106" s="68">
        <v>796</v>
      </c>
      <c r="H106" s="18">
        <f t="shared" si="8"/>
        <v>100.75949367088609</v>
      </c>
    </row>
    <row r="107" spans="1:8" ht="18.75" x14ac:dyDescent="0.3">
      <c r="A107" s="11" t="s">
        <v>201</v>
      </c>
      <c r="B107" s="29" t="s">
        <v>205</v>
      </c>
      <c r="C107" s="13">
        <v>1306</v>
      </c>
      <c r="D107" s="14"/>
      <c r="E107" s="15">
        <v>200</v>
      </c>
      <c r="F107" s="16">
        <f>SUM(C107:E107)</f>
        <v>1506</v>
      </c>
      <c r="G107" s="68">
        <v>1511</v>
      </c>
      <c r="H107" s="18">
        <f t="shared" si="8"/>
        <v>100.33200531208499</v>
      </c>
    </row>
    <row r="108" spans="1:8" ht="18.75" x14ac:dyDescent="0.3">
      <c r="A108" s="11" t="s">
        <v>201</v>
      </c>
      <c r="B108" s="29" t="s">
        <v>206</v>
      </c>
      <c r="C108" s="13">
        <v>0</v>
      </c>
      <c r="D108" s="14"/>
      <c r="E108" s="15"/>
      <c r="F108" s="16">
        <f>SUM(C108:E108)</f>
        <v>0</v>
      </c>
      <c r="G108" s="68"/>
      <c r="H108" s="18"/>
    </row>
    <row r="109" spans="1:8" ht="18.75" x14ac:dyDescent="0.3">
      <c r="A109" s="11" t="s">
        <v>207</v>
      </c>
      <c r="B109" s="29" t="s">
        <v>208</v>
      </c>
      <c r="C109" s="13">
        <v>3300</v>
      </c>
      <c r="D109" s="14"/>
      <c r="E109" s="15">
        <v>-370</v>
      </c>
      <c r="F109" s="16">
        <f t="shared" ref="F109:F122" si="9">SUM(C109:E109)</f>
        <v>2930</v>
      </c>
      <c r="G109" s="68">
        <v>2929</v>
      </c>
      <c r="H109" s="18">
        <f t="shared" si="8"/>
        <v>99.965870307167236</v>
      </c>
    </row>
    <row r="110" spans="1:8" ht="18.75" x14ac:dyDescent="0.3">
      <c r="A110" s="11" t="s">
        <v>209</v>
      </c>
      <c r="B110" s="29" t="s">
        <v>210</v>
      </c>
      <c r="C110" s="13">
        <v>0</v>
      </c>
      <c r="D110" s="14"/>
      <c r="E110" s="15">
        <v>1110</v>
      </c>
      <c r="F110" s="16">
        <f t="shared" si="9"/>
        <v>1110</v>
      </c>
      <c r="G110" s="68">
        <v>1104</v>
      </c>
      <c r="H110" s="18">
        <f t="shared" si="8"/>
        <v>99.459459459459467</v>
      </c>
    </row>
    <row r="111" spans="1:8" ht="18.75" x14ac:dyDescent="0.3">
      <c r="A111" s="11" t="s">
        <v>211</v>
      </c>
      <c r="B111" s="29" t="s">
        <v>212</v>
      </c>
      <c r="C111" s="13">
        <v>0</v>
      </c>
      <c r="D111" s="14"/>
      <c r="E111" s="15">
        <v>10</v>
      </c>
      <c r="F111" s="16">
        <f t="shared" si="9"/>
        <v>10</v>
      </c>
      <c r="G111" s="68">
        <v>7</v>
      </c>
      <c r="H111" s="18"/>
    </row>
    <row r="112" spans="1:8" ht="18.75" x14ac:dyDescent="0.3">
      <c r="A112" s="11" t="s">
        <v>213</v>
      </c>
      <c r="B112" s="29" t="s">
        <v>214</v>
      </c>
      <c r="C112" s="13">
        <v>0</v>
      </c>
      <c r="D112" s="14"/>
      <c r="E112" s="15"/>
      <c r="F112" s="16"/>
      <c r="G112" s="68">
        <v>4</v>
      </c>
      <c r="H112" s="18"/>
    </row>
    <row r="113" spans="1:8" ht="18.75" x14ac:dyDescent="0.3">
      <c r="A113" s="45" t="s">
        <v>215</v>
      </c>
      <c r="B113" s="27" t="s">
        <v>216</v>
      </c>
      <c r="C113" s="22">
        <f>SUM(C101:C112)</f>
        <v>16772</v>
      </c>
      <c r="D113" s="16">
        <f>SUM(D101:D111)</f>
        <v>0</v>
      </c>
      <c r="E113" s="28">
        <f>SUM(E101:E111)</f>
        <v>-250</v>
      </c>
      <c r="F113" s="16">
        <f t="shared" si="9"/>
        <v>16522</v>
      </c>
      <c r="G113" s="22">
        <f>SUM(G101:G112)</f>
        <v>16420</v>
      </c>
      <c r="H113" s="25">
        <f>SUM(G113/F113*100)</f>
        <v>99.382641326715898</v>
      </c>
    </row>
    <row r="114" spans="1:8" ht="18.75" x14ac:dyDescent="0.3">
      <c r="A114" s="11" t="s">
        <v>217</v>
      </c>
      <c r="B114" s="12" t="s">
        <v>218</v>
      </c>
      <c r="C114" s="13">
        <f>SUM(Q114)</f>
        <v>0</v>
      </c>
      <c r="D114" s="14"/>
      <c r="E114" s="15"/>
      <c r="F114" s="16">
        <f t="shared" si="9"/>
        <v>0</v>
      </c>
      <c r="G114" s="50"/>
      <c r="H114" s="18"/>
    </row>
    <row r="115" spans="1:8" ht="18.75" x14ac:dyDescent="0.3">
      <c r="A115" s="11" t="s">
        <v>219</v>
      </c>
      <c r="B115" s="12"/>
      <c r="C115" s="13">
        <f>SUM(Q115)</f>
        <v>0</v>
      </c>
      <c r="D115" s="14"/>
      <c r="E115" s="15"/>
      <c r="F115" s="16">
        <f t="shared" si="9"/>
        <v>0</v>
      </c>
      <c r="G115" s="50"/>
      <c r="H115" s="18"/>
    </row>
    <row r="116" spans="1:8" ht="18.75" x14ac:dyDescent="0.3">
      <c r="A116" s="45" t="s">
        <v>220</v>
      </c>
      <c r="B116" s="27" t="s">
        <v>221</v>
      </c>
      <c r="C116" s="22">
        <f>SUM(C114:C115)</f>
        <v>0</v>
      </c>
      <c r="D116" s="16">
        <f>SUM(D114:D115)</f>
        <v>0</v>
      </c>
      <c r="E116" s="28">
        <f>SUM(E114:E115)</f>
        <v>0</v>
      </c>
      <c r="F116" s="16">
        <f t="shared" si="9"/>
        <v>0</v>
      </c>
      <c r="G116" s="22">
        <f>SUM(G114:G115)</f>
        <v>0</v>
      </c>
      <c r="H116" s="53"/>
    </row>
    <row r="117" spans="1:8" ht="18.75" x14ac:dyDescent="0.3">
      <c r="A117" s="11" t="s">
        <v>222</v>
      </c>
      <c r="B117" s="12" t="s">
        <v>223</v>
      </c>
      <c r="C117" s="13">
        <f>SUM(Q117)</f>
        <v>0</v>
      </c>
      <c r="D117" s="14"/>
      <c r="E117" s="15"/>
      <c r="F117" s="16">
        <f t="shared" si="9"/>
        <v>0</v>
      </c>
      <c r="G117" s="17"/>
      <c r="H117" s="18"/>
    </row>
    <row r="118" spans="1:8" ht="18.75" x14ac:dyDescent="0.3">
      <c r="A118" s="11" t="s">
        <v>224</v>
      </c>
      <c r="B118" s="12" t="s">
        <v>225</v>
      </c>
      <c r="C118" s="13">
        <f>SUM(Q118)</f>
        <v>0</v>
      </c>
      <c r="D118" s="14">
        <v>290</v>
      </c>
      <c r="E118" s="15">
        <v>90</v>
      </c>
      <c r="F118" s="16">
        <f t="shared" si="9"/>
        <v>380</v>
      </c>
      <c r="G118" s="50">
        <v>380</v>
      </c>
      <c r="H118" s="18"/>
    </row>
    <row r="119" spans="1:8" ht="18.75" x14ac:dyDescent="0.3">
      <c r="A119" s="45" t="s">
        <v>226</v>
      </c>
      <c r="B119" s="27" t="s">
        <v>227</v>
      </c>
      <c r="C119" s="22">
        <f>SUM(C117:C118)</f>
        <v>0</v>
      </c>
      <c r="D119" s="16">
        <f>SUM(D117:D118)</f>
        <v>290</v>
      </c>
      <c r="E119" s="28">
        <f>SUM(E117:E118)</f>
        <v>90</v>
      </c>
      <c r="F119" s="16">
        <f t="shared" si="9"/>
        <v>380</v>
      </c>
      <c r="G119" s="22">
        <f>SUM(G117:G118)</f>
        <v>380</v>
      </c>
      <c r="H119" s="53"/>
    </row>
    <row r="120" spans="1:8" ht="18.75" x14ac:dyDescent="0.3">
      <c r="A120" s="11" t="s">
        <v>228</v>
      </c>
      <c r="B120" s="12" t="s">
        <v>229</v>
      </c>
      <c r="C120" s="13">
        <f>SUM(Q120)</f>
        <v>0</v>
      </c>
      <c r="D120" s="14"/>
      <c r="E120" s="15"/>
      <c r="F120" s="16">
        <f t="shared" si="9"/>
        <v>0</v>
      </c>
      <c r="G120" s="50"/>
      <c r="H120" s="18"/>
    </row>
    <row r="121" spans="1:8" ht="18.75" x14ac:dyDescent="0.3">
      <c r="A121" s="11" t="s">
        <v>230</v>
      </c>
      <c r="B121" s="12" t="s">
        <v>231</v>
      </c>
      <c r="C121" s="13">
        <f>SUM(Q121)</f>
        <v>0</v>
      </c>
      <c r="D121" s="14"/>
      <c r="E121" s="15"/>
      <c r="F121" s="16">
        <f t="shared" si="9"/>
        <v>0</v>
      </c>
      <c r="G121" s="50"/>
      <c r="H121" s="18"/>
    </row>
    <row r="122" spans="1:8" ht="18.75" x14ac:dyDescent="0.3">
      <c r="A122" s="45" t="s">
        <v>232</v>
      </c>
      <c r="B122" s="27" t="s">
        <v>233</v>
      </c>
      <c r="C122" s="22">
        <f>SUM(C120:C121)</f>
        <v>0</v>
      </c>
      <c r="D122" s="16">
        <f>SUM(D120:D121)</f>
        <v>0</v>
      </c>
      <c r="E122" s="28">
        <f>SUM(E120:E121)</f>
        <v>0</v>
      </c>
      <c r="F122" s="16">
        <f t="shared" si="9"/>
        <v>0</v>
      </c>
      <c r="G122" s="22">
        <f>SUM(G120:G121)</f>
        <v>0</v>
      </c>
      <c r="H122" s="53"/>
    </row>
    <row r="123" spans="1:8" ht="18.75" x14ac:dyDescent="0.3">
      <c r="A123" s="69"/>
      <c r="B123" s="27" t="s">
        <v>234</v>
      </c>
      <c r="C123" s="22">
        <f>SUM(C88,C93,C100,C113,C116,C119,C122)</f>
        <v>16772</v>
      </c>
      <c r="D123" s="28">
        <f>SUM(D88,D93,D100,D113,D116,D119,D122)</f>
        <v>290</v>
      </c>
      <c r="E123" s="16">
        <f>SUM(E88,E93,E100,E113,E116,E119,E122)</f>
        <v>0</v>
      </c>
      <c r="F123" s="22">
        <f>SUM(F88,F93,F100,F113,F116,F119,F122)</f>
        <v>17062</v>
      </c>
      <c r="G123" s="22">
        <f>SUM(G88,G93,G100,G113,G116,G119,G122)</f>
        <v>16960</v>
      </c>
      <c r="H123" s="25">
        <f>SUM(G123/F123*100)</f>
        <v>99.402180283671314</v>
      </c>
    </row>
    <row r="124" spans="1:8" ht="18.75" x14ac:dyDescent="0.3">
      <c r="A124" s="54" t="s">
        <v>235</v>
      </c>
      <c r="B124" s="70" t="s">
        <v>236</v>
      </c>
      <c r="C124" s="13">
        <f>SUM(Q124)</f>
        <v>0</v>
      </c>
      <c r="D124" s="56"/>
      <c r="E124" s="51"/>
      <c r="F124" s="16">
        <f>SUM(C124:E124)</f>
        <v>0</v>
      </c>
      <c r="G124" s="51"/>
      <c r="H124" s="18"/>
    </row>
    <row r="125" spans="1:8" ht="18.75" x14ac:dyDescent="0.3">
      <c r="A125" s="54" t="s">
        <v>237</v>
      </c>
      <c r="B125" s="70" t="s">
        <v>238</v>
      </c>
      <c r="C125" s="13">
        <f>SUM(Q125)</f>
        <v>0</v>
      </c>
      <c r="D125" s="71"/>
      <c r="E125" s="72"/>
      <c r="F125" s="16">
        <f>SUM(C125:E125)</f>
        <v>0</v>
      </c>
      <c r="G125" s="51"/>
      <c r="H125" s="18"/>
    </row>
    <row r="126" spans="1:8" ht="18.75" x14ac:dyDescent="0.3">
      <c r="A126" s="54" t="s">
        <v>239</v>
      </c>
      <c r="B126" s="70" t="s">
        <v>240</v>
      </c>
      <c r="C126" s="13">
        <v>73388</v>
      </c>
      <c r="D126" s="71">
        <v>1959</v>
      </c>
      <c r="E126" s="72">
        <v>0</v>
      </c>
      <c r="F126" s="16">
        <f>SUM(C126:E126)</f>
        <v>75347</v>
      </c>
      <c r="G126" s="51">
        <v>75314</v>
      </c>
      <c r="H126" s="18">
        <f>SUM(G126/F126*100)</f>
        <v>99.956202635805013</v>
      </c>
    </row>
    <row r="127" spans="1:8" ht="18.75" x14ac:dyDescent="0.3">
      <c r="A127" s="54" t="s">
        <v>241</v>
      </c>
      <c r="B127" s="70" t="s">
        <v>242</v>
      </c>
      <c r="C127" s="13">
        <f>SUM(Q127)</f>
        <v>0</v>
      </c>
      <c r="D127" s="56"/>
      <c r="E127" s="51"/>
      <c r="F127" s="16">
        <f>SUM(C127:E127)</f>
        <v>0</v>
      </c>
      <c r="G127" s="51"/>
      <c r="H127" s="18"/>
    </row>
    <row r="128" spans="1:8" ht="18.75" x14ac:dyDescent="0.3">
      <c r="A128" s="58"/>
      <c r="B128" s="27" t="s">
        <v>243</v>
      </c>
      <c r="C128" s="22">
        <f>SUM(C123:C127)</f>
        <v>90160</v>
      </c>
      <c r="D128" s="16">
        <f>SUM(D123:D127)</f>
        <v>2249</v>
      </c>
      <c r="E128" s="16">
        <f>SUM(E123:E127)</f>
        <v>0</v>
      </c>
      <c r="F128" s="16">
        <f>SUM(C128:E128)</f>
        <v>92409</v>
      </c>
      <c r="G128" s="22">
        <f>SUM(G123:G127)</f>
        <v>92274</v>
      </c>
      <c r="H128" s="73">
        <f>SUM(G128/F128*100)</f>
        <v>99.853910333409075</v>
      </c>
    </row>
    <row r="129" spans="1:8" ht="15.75" x14ac:dyDescent="0.25">
      <c r="D129" s="74"/>
      <c r="E129" s="74"/>
      <c r="F129" s="74"/>
      <c r="H129" s="18"/>
    </row>
    <row r="130" spans="1:8" ht="18.75" x14ac:dyDescent="0.3">
      <c r="A130" s="75"/>
      <c r="B130" s="76" t="s">
        <v>244</v>
      </c>
      <c r="C130" s="77">
        <v>23</v>
      </c>
      <c r="D130" s="78"/>
      <c r="E130" s="79"/>
      <c r="F130" s="79">
        <f>SUM(C130:E130)</f>
        <v>23</v>
      </c>
      <c r="G130" s="77"/>
      <c r="H130" s="38">
        <f>SUM(G130/F130*100)</f>
        <v>0</v>
      </c>
    </row>
  </sheetData>
  <mergeCells count="3">
    <mergeCell ref="A1:A3"/>
    <mergeCell ref="C1:F1"/>
    <mergeCell ref="D2:E2"/>
  </mergeCells>
  <pageMargins left="0.7" right="0.7" top="0.75" bottom="0.75" header="0.3" footer="0.3"/>
  <pageSetup paperSize="9" scale="56" orientation="portrait" r:id="rId1"/>
  <headerFooter>
    <oddHeader>&amp;C5 számú mellékelt a 2014 évi Zárszámadáshoz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Óvoda 2014 évi kiadásia-bevétel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2015-05-04T08:14:12Z</dcterms:modified>
</cp:coreProperties>
</file>