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kiad_osszes" sheetId="1" r:id="rId1"/>
    <sheet name="No-szakfeladatok" sheetId="2" r:id="rId2"/>
  </sheets>
  <externalReferences>
    <externalReference r:id="rId5"/>
  </externalReferences>
  <definedNames>
    <definedName name="_xlnm.Print_Area" localSheetId="1">'No-szakfeladatok'!$A$1:$I$293</definedName>
    <definedName name="_xlnm.Print_Area" localSheetId="0">'kiad_osszes'!$A$1:$C$44</definedName>
    <definedName name="onev">'[1]kod'!$BT$34:$BT$3184</definedName>
  </definedNames>
  <calcPr fullCalcOnLoad="1"/>
</workbook>
</file>

<file path=xl/sharedStrings.xml><?xml version="1.0" encoding="utf-8"?>
<sst xmlns="http://schemas.openxmlformats.org/spreadsheetml/2006/main" count="508" uniqueCount="237">
  <si>
    <t xml:space="preserve">16. melléklet  a  3/2013.(II.27.) önkormányzati rendelethez </t>
  </si>
  <si>
    <t>A</t>
  </si>
  <si>
    <t>E</t>
  </si>
  <si>
    <t>Noszlop község kiadásai összesen:</t>
  </si>
  <si>
    <t>2013.évi terv</t>
  </si>
  <si>
    <t>Beruházási kiadások</t>
  </si>
  <si>
    <t>Személyi juttatások összesen</t>
  </si>
  <si>
    <t>Munkaadókat terhelő járulékok összesen</t>
  </si>
  <si>
    <t>Dologi kiadások összesen</t>
  </si>
  <si>
    <t>Ellátottak pénzbeli juttatásai</t>
  </si>
  <si>
    <t>Pénzeszközátadások</t>
  </si>
  <si>
    <t>Tartalék</t>
  </si>
  <si>
    <t>Kiadások összesen:</t>
  </si>
  <si>
    <t>Iskolai étkeztetés szakfeladat</t>
  </si>
  <si>
    <t>Kiadások mindösszesen:</t>
  </si>
  <si>
    <t>B</t>
  </si>
  <si>
    <t>Főkvi számla</t>
  </si>
  <si>
    <t>Szakfeladat száma: 522001.                                 Közutak üzemeltetése, fenntartása</t>
  </si>
  <si>
    <t>Szakfeladat száma: 841403-1.                          Város- és községgazdálkodás</t>
  </si>
  <si>
    <t xml:space="preserve">könyv beszerzés </t>
  </si>
  <si>
    <t xml:space="preserve">Tervezési díj </t>
  </si>
  <si>
    <t xml:space="preserve">tankönyv beszerzés </t>
  </si>
  <si>
    <t>fűkasza</t>
  </si>
  <si>
    <t xml:space="preserve">folyóirat beszerzés </t>
  </si>
  <si>
    <t xml:space="preserve">Szenyvízcsatorna </t>
  </si>
  <si>
    <t>egyéb információhordozó beszerzés</t>
  </si>
  <si>
    <t>Int.beruh.áfa kiadása</t>
  </si>
  <si>
    <t>Impulsus energiatakarékossági pály.</t>
  </si>
  <si>
    <t>Gemara nyilászáró csere - hivatal pály. Önrész</t>
  </si>
  <si>
    <t>hajtó- és kenőanyag beszerzés</t>
  </si>
  <si>
    <t>Felhalmozási kiadás</t>
  </si>
  <si>
    <t xml:space="preserve">Szennyvízcsatorna - érdekeltségi hozzájárulás </t>
  </si>
  <si>
    <t>anyagbeszerzés</t>
  </si>
  <si>
    <t>irodaszer,nyomtatvány</t>
  </si>
  <si>
    <t>kisértékű tárgyi eszköz, szellemi termék beszerzés</t>
  </si>
  <si>
    <t>munkaruha beszerzés</t>
  </si>
  <si>
    <t>szakmai  anyag beszerzés</t>
  </si>
  <si>
    <t>tisztitószer beszerzése</t>
  </si>
  <si>
    <t>egyéb (karbantartási) anyag beszerzése</t>
  </si>
  <si>
    <t>Készletbeszerzések</t>
  </si>
  <si>
    <t>adatátviteli célú távközlési díjak (Internet)</t>
  </si>
  <si>
    <t>egyéb kommunikációs szolgáltatás</t>
  </si>
  <si>
    <t>nem adatátviteli célú távközlési díjak (telefon)</t>
  </si>
  <si>
    <t>szállítási szolgáltatások</t>
  </si>
  <si>
    <t>gázenergia szolgáltatás</t>
  </si>
  <si>
    <t>vllamosenergia szolgáltatás</t>
  </si>
  <si>
    <t>víz- és csatornadíj</t>
  </si>
  <si>
    <t>karbantartási, kisjavítási szolgáltatások</t>
  </si>
  <si>
    <t>egyéb üzemeltetési kiadások</t>
  </si>
  <si>
    <t>szemétszállítás, kéményseprés része</t>
  </si>
  <si>
    <t>postakötlségek</t>
  </si>
  <si>
    <t>egyéb szolgáltatás - rendezv.</t>
  </si>
  <si>
    <t>szennyvíz elszállítás</t>
  </si>
  <si>
    <t>foglalkozás-egészségügyi ellátás díja</t>
  </si>
  <si>
    <t>tűzvédelmi szolgáltatás</t>
  </si>
  <si>
    <t>egyébszolgáltatás /Balatoni víz.köz/</t>
  </si>
  <si>
    <t>vásárolt közszolgáltatás</t>
  </si>
  <si>
    <t>pénzügyi szolg.kiadás teljesítés</t>
  </si>
  <si>
    <t>Szolgáltatások</t>
  </si>
  <si>
    <t>Egyéb dologi kiadások</t>
  </si>
  <si>
    <t>Vásárolt termékeke ÁFA-ja 27 %</t>
  </si>
  <si>
    <t>Számlázott szellemi tevék.</t>
  </si>
  <si>
    <t>Különféle dologi kiadások</t>
  </si>
  <si>
    <t>Különféle adók, díjak,egyéb kiadások</t>
  </si>
  <si>
    <t>Szakfeladat összesen</t>
  </si>
  <si>
    <t>Szakfeladat száma: 8411121.                                Önkormányzati  jogalkotás</t>
  </si>
  <si>
    <t>Szakfeladat száma) 841401                                      Közvilágítási feladatok</t>
  </si>
  <si>
    <t>Köztisztviselők alapilletménye</t>
  </si>
  <si>
    <t xml:space="preserve">Cafetéria </t>
  </si>
  <si>
    <t>Helyi Önkormányzati képviselők juttatásai (6 fő)</t>
  </si>
  <si>
    <t>Felmentési időre járó kifizetés</t>
  </si>
  <si>
    <t>Végkielégítés 5 hóra</t>
  </si>
  <si>
    <t>Szociális hozzájárulás 27 %</t>
  </si>
  <si>
    <t>Természetbeni hj. EHO 11,9 %*0,14</t>
  </si>
  <si>
    <t>Szakfeladat száma: 841908-9                                      Fejezeti és általános tartalék elsz.</t>
  </si>
  <si>
    <t>tartalék</t>
  </si>
  <si>
    <t>irodaszer,nyomtatvány beszerzés</t>
  </si>
  <si>
    <t>könyv</t>
  </si>
  <si>
    <t>ható, kenő anyag</t>
  </si>
  <si>
    <t>Szakfeladat száma: 8419075.                              Önkormányzatok elszőmolásai költségvetési szerveikkel</t>
  </si>
  <si>
    <t>Közös fennt. Hivatal finanszírozása</t>
  </si>
  <si>
    <t>Kisebbségi önkormányzat</t>
  </si>
  <si>
    <t>Német nemzetiségi ált. isk. és óvoda finansz.</t>
  </si>
  <si>
    <t>karbantartás, kisjavítás</t>
  </si>
  <si>
    <t>Alapszolgáltatási központ finanszírozása</t>
  </si>
  <si>
    <t>egyéb üzemeltetés</t>
  </si>
  <si>
    <t>M.polány iskolabusz kistérs.normatíva</t>
  </si>
  <si>
    <t>pénzügyi szolgáltat./bankkölts/</t>
  </si>
  <si>
    <t>Ügyeleti díj Devecser   (1112.- Ft*1054</t>
  </si>
  <si>
    <t>Új Atlantisz (tagdíj, hozzájárulás) 155 x 1054</t>
  </si>
  <si>
    <t>Önkormányz. 211.évi elszámolás</t>
  </si>
  <si>
    <t>Belföldi kiküldetés</t>
  </si>
  <si>
    <t>Intézmények felhalm.célú támogatása (Mp isk.,AK)</t>
  </si>
  <si>
    <t>Reprezentáció</t>
  </si>
  <si>
    <t>Noszlopi közös fenntartású óvoda finansz.</t>
  </si>
  <si>
    <t>Száml.szellemi tevékenység</t>
  </si>
  <si>
    <t>Vásárolt termékeke ÁFA-ja</t>
  </si>
  <si>
    <t>Szakfeladat száma: 8821111.                                 Aktív korúak ellátása</t>
  </si>
  <si>
    <t>Egyéb befizetési kötelezettség</t>
  </si>
  <si>
    <t>Különféle adók, díjak,egyéb kiadások tagdíjak</t>
  </si>
  <si>
    <t>nem foglalkoztatott személyek rend.szoc.ellátása</t>
  </si>
  <si>
    <t>egészségkárosodott személyek részére rend.sz.ell.</t>
  </si>
  <si>
    <t>Munkáltatót terhelő SZJA</t>
  </si>
  <si>
    <t>Egyéb folyó kiadások</t>
  </si>
  <si>
    <t>Szakfeladat száma: 882117-1                               Rendszeres gyermekvéd.támogatás</t>
  </si>
  <si>
    <t>rendsz.  gyerm.véd.tám</t>
  </si>
  <si>
    <t>Szakfeladat száma:   8821221.                    Átmeneti segély</t>
  </si>
  <si>
    <t>Szakfeladat száma: 8821151.                                           Ápolási díj alanyi jogon</t>
  </si>
  <si>
    <t xml:space="preserve"> Átmeneti segély</t>
  </si>
  <si>
    <t>Áp.díj - normatív fogy. élő 3 fő</t>
  </si>
  <si>
    <t>Ellátottak p.beli juttatásai összesen:</t>
  </si>
  <si>
    <t>Munkaadókat terhelő járulék</t>
  </si>
  <si>
    <t>Szakfeladat száma:   882113. Lakásfennt.támogatás normatív alapon</t>
  </si>
  <si>
    <t>Norm.lakásfennt.támogatás</t>
  </si>
  <si>
    <t>Szakfeladat száma: 8821161.                                    Ápolási dij méltányossági alapon</t>
  </si>
  <si>
    <t>Méltányossági áp. Díj</t>
  </si>
  <si>
    <t>Szakfeladat száma:   882114. Lakásfennt.támogatás helyi rendszeres</t>
  </si>
  <si>
    <t>Egyéb lakásfennt.támogatás</t>
  </si>
  <si>
    <t>Szakfeladat száma: 882124.                     Rendkívüli  gyerm.véd,tám.pénzbeli</t>
  </si>
  <si>
    <t>bébi sikerdij</t>
  </si>
  <si>
    <t>Szakfeladat száma:   8822031.                                Köztemetés</t>
  </si>
  <si>
    <t>iskolakezdési tám. - ált. isk.</t>
  </si>
  <si>
    <t>köztemetés</t>
  </si>
  <si>
    <t xml:space="preserve">óvodakezdési tám  </t>
  </si>
  <si>
    <t>nyári gyermekétkeztetés</t>
  </si>
  <si>
    <t>Arany J . Ösztöndij   6 fő</t>
  </si>
  <si>
    <t>Bursa  ösztöndij                                                                                                          100000</t>
  </si>
  <si>
    <t>isk.kezd.támog. Középisk.</t>
  </si>
  <si>
    <t>isk.kezd.támog. Főiskola</t>
  </si>
  <si>
    <t>természetbeni gyermekvéd.támog.</t>
  </si>
  <si>
    <t>Szakfeladat száma:   889942-1.                               Önkormányzatok által nyújtott lakástám.</t>
  </si>
  <si>
    <t>egyéb lakás fenntartási támogatás</t>
  </si>
  <si>
    <t>Szakfeladat száma:   889967-1                             Mozgáskorl.gépj.szerz.támog.</t>
  </si>
  <si>
    <t>Szakfeladat száma: 8821231.                                   Temetési segély</t>
  </si>
  <si>
    <t>Szakfeladat száma: 882202.                                   Közgyógyellátás</t>
  </si>
  <si>
    <t>Temetési segély</t>
  </si>
  <si>
    <t>közgyógyellátás</t>
  </si>
  <si>
    <t>Szakfeladat száma: 8903021                                           Civil szervezetek program és egyéb támogatása</t>
  </si>
  <si>
    <t>Szakfeladat száma: 9600302.                   Köztemető-fenntartás és müködtetés</t>
  </si>
  <si>
    <t>Női foci csapat támogatása</t>
  </si>
  <si>
    <t>vegyszer beszerzés</t>
  </si>
  <si>
    <t>hajtó-, és kenőananyag beszerzés</t>
  </si>
  <si>
    <t>Noszlop SE támogatása összesen</t>
  </si>
  <si>
    <t>kisért. Tárgyi eszköz</t>
  </si>
  <si>
    <t>labdarúgás</t>
  </si>
  <si>
    <t>anyag beszerzés</t>
  </si>
  <si>
    <t>asztalitenisz</t>
  </si>
  <si>
    <t>természetjárók</t>
  </si>
  <si>
    <t>dart</t>
  </si>
  <si>
    <t>sakk</t>
  </si>
  <si>
    <t>szállítási szolgáltatás</t>
  </si>
  <si>
    <t>Anyák Klubja</t>
  </si>
  <si>
    <t>villamosenergia szolgáltatás</t>
  </si>
  <si>
    <t>Nyugdíjas Klub</t>
  </si>
  <si>
    <t>víz- és csatorna díjak</t>
  </si>
  <si>
    <t>Góliát foci</t>
  </si>
  <si>
    <t>karbantartási anyag beszerzés</t>
  </si>
  <si>
    <t>NO-FIAM</t>
  </si>
  <si>
    <t>szemétszállítás</t>
  </si>
  <si>
    <t>Polgárőrség</t>
  </si>
  <si>
    <t>Egyéb támogatás</t>
  </si>
  <si>
    <t>Nyufi</t>
  </si>
  <si>
    <t>Átadott pénzeszközök összesen</t>
  </si>
  <si>
    <t>Szakfeladat száma: 8690421.                                       Ifjuság- egészségügyi gondozása</t>
  </si>
  <si>
    <t>Szakfeladat száma: 8690411.                                      Család és nővédelemi eü gondozás</t>
  </si>
  <si>
    <t>Állományíba nem tart. Megbítási díja</t>
  </si>
  <si>
    <t>közalkalmazottak ill/9 hóx 150 e)/</t>
  </si>
  <si>
    <t>közalkalmazottak étk.hj.</t>
  </si>
  <si>
    <t>Állományíba nem tart. Megbízási díja 3 hó x 116 e)</t>
  </si>
  <si>
    <t>További m.viszonyt létesítők juttatásai</t>
  </si>
  <si>
    <t>Anyagbeszerzés</t>
  </si>
  <si>
    <t>Nem adatátv.távk.díjak</t>
  </si>
  <si>
    <t xml:space="preserve">Gázenergia-szolgáltatás </t>
  </si>
  <si>
    <t>Term.beni juttat. EHO</t>
  </si>
  <si>
    <t>Villamosenergia szolgáltatás</t>
  </si>
  <si>
    <t>Víz- és csatornadíjak</t>
  </si>
  <si>
    <t>gyógyszer beszerzés</t>
  </si>
  <si>
    <t>Egyéb üzemeltetés</t>
  </si>
  <si>
    <t>Vásárolt közszolgáltatás</t>
  </si>
  <si>
    <t>Vásárolt termékek Áfája</t>
  </si>
  <si>
    <t>Különféle dologi kiadások összesen:</t>
  </si>
  <si>
    <t>Dologi kiadások összesen:</t>
  </si>
  <si>
    <t>Adatátviteli célu távközlési dij /Internet</t>
  </si>
  <si>
    <t>Szakfeladat száma: 8821291.                               Egyéb önkorm.i eseti pénzbeli ell.</t>
  </si>
  <si>
    <t>temetési kölcsön</t>
  </si>
  <si>
    <t>Egyéb szolgáltatás</t>
  </si>
  <si>
    <t>Tűzvédelmi szolgáltatás</t>
  </si>
  <si>
    <t>Szakmai szolgáltatások</t>
  </si>
  <si>
    <t>Munk.által fizetendő SZJA</t>
  </si>
  <si>
    <t>Szakfeladat száma: 890442.                                Foglalk.hely.támog.-ra jogos. Hosszabb időt.közf.</t>
  </si>
  <si>
    <t>Szakfeladat száma: 9105011.                                 Közművelődési tevékenységek és támogatásuk</t>
  </si>
  <si>
    <t>Egyéb gép, berend.vásárlása</t>
  </si>
  <si>
    <t>Int.beruh.áfája</t>
  </si>
  <si>
    <t>állományba nem tartozók megbízási díja</t>
  </si>
  <si>
    <t>Felhalmozási kiadások összesen:</t>
  </si>
  <si>
    <t>állományba nem tartozók egyéb juttatásai</t>
  </si>
  <si>
    <t>egyéb bérrendszer hatálya alá tartozók munkabére</t>
  </si>
  <si>
    <t>egyéb bérrend. hat.alá tart.egyéb saj.juttatásai</t>
  </si>
  <si>
    <t>egyáb bárremd-étk.hozzájárulásai</t>
  </si>
  <si>
    <t>Természetbeni juttatás EHO</t>
  </si>
  <si>
    <t>Részm.fogl.egyéb bérrendsz.rendsz.személyi juttatásai</t>
  </si>
  <si>
    <t>részm.fogl.egyéb bérrendsz.rendsz.személyi ktg.tér.</t>
  </si>
  <si>
    <t>gyógyszer, vegyszer</t>
  </si>
  <si>
    <t>Szociális hozzájárulás 13,5 %</t>
  </si>
  <si>
    <t xml:space="preserve">könyv, folyóirat  beszerzés </t>
  </si>
  <si>
    <t>Eho</t>
  </si>
  <si>
    <t>kisért. Tárgyieszköz</t>
  </si>
  <si>
    <t>Munkaruha, védőruha</t>
  </si>
  <si>
    <t>egyéb készletbeszerzése</t>
  </si>
  <si>
    <t>egyéb üzemeltetési, fennt.szolg.</t>
  </si>
  <si>
    <t>hulladék szállítás</t>
  </si>
  <si>
    <t>Munkáltató által fizetett szja.</t>
  </si>
  <si>
    <t>egyéb szolgáltatás</t>
  </si>
  <si>
    <t>szakmai szolgáltatások kiadásai</t>
  </si>
  <si>
    <t>Reklám és propaganda</t>
  </si>
  <si>
    <t>Szakfeladat száma:5629131.                                 Iskolai intézményi étkezés</t>
  </si>
  <si>
    <t>Szakfeladat száma: 9101231.                               Konyvtári szolgáltatások</t>
  </si>
  <si>
    <t>Állományba nem tartozók megbízási díja</t>
  </si>
  <si>
    <t>közalk. alapilletménye</t>
  </si>
  <si>
    <t>Tov.jogv.létesítők juttatásai</t>
  </si>
  <si>
    <t>Közalkalmazottak túlóra díja</t>
  </si>
  <si>
    <t>Áll.nemt.egyéb juttatásai</t>
  </si>
  <si>
    <t>közalk. étkezési hozzájárulása (1 fő / 8000 Ft / 12 hó)</t>
  </si>
  <si>
    <t>részmunkaidős e.bérr. szem. juttatása</t>
  </si>
  <si>
    <t>Szociális hozzájárulási adó 27 %</t>
  </si>
  <si>
    <t>részm. e.bérr.személyhez kapcsolódó költségtérítése</t>
  </si>
  <si>
    <t>Külső megbízási díj</t>
  </si>
  <si>
    <t>Étkezési hj. EHO</t>
  </si>
  <si>
    <t>Táppénz hozzájárulás</t>
  </si>
  <si>
    <t>élelmiszer</t>
  </si>
  <si>
    <t>nem adatátv. C. távközl. Díj</t>
  </si>
  <si>
    <t>egyébanyag beszerzése</t>
  </si>
  <si>
    <t>villamosenergia-szolgáltatás</t>
  </si>
  <si>
    <t>vásárolt élelmezés + Mp.XII.havi szla</t>
  </si>
  <si>
    <t>Egyéb különféle dologi kiadások</t>
  </si>
  <si>
    <t>egyéb üzemeltetés, szennyvíz elszállítás</t>
  </si>
  <si>
    <t>Munkáltatót terhelő szja.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</si>
</sst>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F_t_-;\-* #,##0.00\ _F_t_-;_-* \-??\ _F_t_-;_-@_-"/>
    <numFmt numFmtId="166" formatCode="0%"/>
    <numFmt numFmtId="167" formatCode="#,##0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2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6" fontId="0" fillId="0" borderId="0" applyFill="0" applyBorder="0" applyAlignment="0" applyProtection="0"/>
    <xf numFmtId="164" fontId="18" fillId="0" borderId="9" applyNumberFormat="0" applyFill="0" applyAlignment="0" applyProtection="0"/>
  </cellStyleXfs>
  <cellXfs count="99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19" fillId="0" borderId="10" xfId="0" applyFont="1" applyBorder="1" applyAlignment="1">
      <alignment horizontal="center"/>
    </xf>
    <xf numFmtId="164" fontId="20" fillId="0" borderId="10" xfId="0" applyFont="1" applyBorder="1" applyAlignment="1">
      <alignment/>
    </xf>
    <xf numFmtId="167" fontId="20" fillId="0" borderId="10" xfId="0" applyNumberFormat="1" applyFont="1" applyFill="1" applyBorder="1" applyAlignment="1">
      <alignment horizontal="center" wrapText="1"/>
    </xf>
    <xf numFmtId="167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Border="1" applyAlignment="1">
      <alignment/>
    </xf>
    <xf numFmtId="164" fontId="19" fillId="0" borderId="11" xfId="0" applyFont="1" applyBorder="1" applyAlignment="1">
      <alignment horizontal="center" wrapText="1"/>
    </xf>
    <xf numFmtId="164" fontId="19" fillId="0" borderId="11" xfId="0" applyFont="1" applyBorder="1" applyAlignment="1">
      <alignment horizontal="center" vertical="center" wrapText="1"/>
    </xf>
    <xf numFmtId="164" fontId="19" fillId="0" borderId="10" xfId="0" applyFont="1" applyBorder="1" applyAlignment="1">
      <alignment/>
    </xf>
    <xf numFmtId="164" fontId="19" fillId="0" borderId="10" xfId="0" applyFont="1" applyFill="1" applyBorder="1" applyAlignment="1">
      <alignment horizontal="left"/>
    </xf>
    <xf numFmtId="167" fontId="19" fillId="0" borderId="10" xfId="0" applyNumberFormat="1" applyFont="1" applyBorder="1" applyAlignment="1">
      <alignment/>
    </xf>
    <xf numFmtId="164" fontId="20" fillId="24" borderId="10" xfId="0" applyFont="1" applyFill="1" applyBorder="1" applyAlignment="1">
      <alignment horizontal="center"/>
    </xf>
    <xf numFmtId="167" fontId="20" fillId="24" borderId="10" xfId="0" applyNumberFormat="1" applyFont="1" applyFill="1" applyBorder="1" applyAlignment="1">
      <alignment horizontal="right"/>
    </xf>
    <xf numFmtId="164" fontId="19" fillId="0" borderId="10" xfId="0" applyFont="1" applyFill="1" applyBorder="1" applyAlignment="1">
      <alignment/>
    </xf>
    <xf numFmtId="164" fontId="20" fillId="24" borderId="10" xfId="0" applyFont="1" applyFill="1" applyBorder="1" applyAlignment="1">
      <alignment/>
    </xf>
    <xf numFmtId="167" fontId="20" fillId="24" borderId="10" xfId="0" applyNumberFormat="1" applyFont="1" applyFill="1" applyBorder="1" applyAlignment="1">
      <alignment horizontal="right" vertic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left"/>
    </xf>
    <xf numFmtId="167" fontId="19" fillId="0" borderId="0" xfId="0" applyNumberFormat="1" applyFont="1" applyFill="1" applyBorder="1" applyAlignment="1">
      <alignment/>
    </xf>
    <xf numFmtId="164" fontId="19" fillId="0" borderId="10" xfId="0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 wrapText="1"/>
    </xf>
    <xf numFmtId="164" fontId="20" fillId="0" borderId="10" xfId="0" applyFont="1" applyBorder="1" applyAlignment="1">
      <alignment horizontal="left" vertical="center" wrapText="1"/>
    </xf>
    <xf numFmtId="164" fontId="19" fillId="0" borderId="10" xfId="0" applyFont="1" applyBorder="1" applyAlignment="1">
      <alignment horizontal="left"/>
    </xf>
    <xf numFmtId="167" fontId="19" fillId="0" borderId="10" xfId="0" applyNumberFormat="1" applyFont="1" applyFill="1" applyBorder="1" applyAlignment="1">
      <alignment/>
    </xf>
    <xf numFmtId="164" fontId="19" fillId="24" borderId="10" xfId="0" applyFont="1" applyFill="1" applyBorder="1" applyAlignment="1">
      <alignment/>
    </xf>
    <xf numFmtId="167" fontId="20" fillId="24" borderId="10" xfId="0" applyNumberFormat="1" applyFont="1" applyFill="1" applyBorder="1" applyAlignment="1">
      <alignment/>
    </xf>
    <xf numFmtId="167" fontId="19" fillId="24" borderId="10" xfId="0" applyNumberFormat="1" applyFont="1" applyFill="1" applyBorder="1" applyAlignment="1">
      <alignment/>
    </xf>
    <xf numFmtId="164" fontId="20" fillId="24" borderId="10" xfId="0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/>
    </xf>
    <xf numFmtId="164" fontId="20" fillId="24" borderId="10" xfId="0" applyFont="1" applyFill="1" applyBorder="1" applyAlignment="1">
      <alignment horizontal="center" vertical="center"/>
    </xf>
    <xf numFmtId="167" fontId="20" fillId="0" borderId="0" xfId="0" applyNumberFormat="1" applyFont="1" applyFill="1" applyBorder="1" applyAlignment="1">
      <alignment horizontal="right" vertical="center"/>
    </xf>
    <xf numFmtId="164" fontId="20" fillId="0" borderId="0" xfId="0" applyFont="1" applyAlignment="1">
      <alignment horizontal="left"/>
    </xf>
    <xf numFmtId="164" fontId="20" fillId="0" borderId="0" xfId="0" applyFont="1" applyFill="1" applyBorder="1" applyAlignment="1">
      <alignment horizontal="left"/>
    </xf>
    <xf numFmtId="164" fontId="20" fillId="0" borderId="10" xfId="0" applyFont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0" fillId="0" borderId="11" xfId="0" applyFont="1" applyBorder="1" applyAlignment="1">
      <alignment horizontal="left" vertical="center" wrapText="1"/>
    </xf>
    <xf numFmtId="164" fontId="19" fillId="0" borderId="11" xfId="0" applyFont="1" applyFill="1" applyBorder="1" applyAlignment="1">
      <alignment horizontal="left"/>
    </xf>
    <xf numFmtId="167" fontId="19" fillId="0" borderId="11" xfId="0" applyNumberFormat="1" applyFont="1" applyFill="1" applyBorder="1" applyAlignment="1">
      <alignment/>
    </xf>
    <xf numFmtId="164" fontId="20" fillId="0" borderId="10" xfId="0" applyFont="1" applyFill="1" applyBorder="1" applyAlignment="1">
      <alignment horizontal="left"/>
    </xf>
    <xf numFmtId="167" fontId="20" fillId="0" borderId="10" xfId="0" applyNumberFormat="1" applyFont="1" applyFill="1" applyBorder="1" applyAlignment="1">
      <alignment/>
    </xf>
    <xf numFmtId="167" fontId="19" fillId="0" borderId="11" xfId="0" applyNumberFormat="1" applyFont="1" applyBorder="1" applyAlignment="1">
      <alignment/>
    </xf>
    <xf numFmtId="167" fontId="20" fillId="24" borderId="11" xfId="0" applyNumberFormat="1" applyFont="1" applyFill="1" applyBorder="1" applyAlignment="1">
      <alignment horizontal="right"/>
    </xf>
    <xf numFmtId="164" fontId="19" fillId="0" borderId="10" xfId="0" applyFont="1" applyFill="1" applyBorder="1" applyAlignment="1">
      <alignment/>
    </xf>
    <xf numFmtId="167" fontId="19" fillId="0" borderId="12" xfId="0" applyNumberFormat="1" applyFont="1" applyFill="1" applyBorder="1" applyAlignment="1">
      <alignment/>
    </xf>
    <xf numFmtId="167" fontId="19" fillId="0" borderId="0" xfId="0" applyNumberFormat="1" applyFont="1" applyAlignment="1">
      <alignment/>
    </xf>
    <xf numFmtId="164" fontId="20" fillId="0" borderId="10" xfId="0" applyFont="1" applyFill="1" applyBorder="1" applyAlignment="1">
      <alignment horizontal="left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Font="1" applyBorder="1" applyAlignment="1">
      <alignment/>
    </xf>
    <xf numFmtId="164" fontId="0" fillId="0" borderId="11" xfId="0" applyFont="1" applyBorder="1" applyAlignment="1">
      <alignment horizontal="left" vertical="center" wrapText="1"/>
    </xf>
    <xf numFmtId="164" fontId="20" fillId="0" borderId="0" xfId="0" applyFont="1" applyFill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10" xfId="0" applyFont="1" applyBorder="1" applyAlignment="1">
      <alignment horizontal="left" wrapText="1"/>
    </xf>
    <xf numFmtId="164" fontId="19" fillId="0" borderId="13" xfId="0" applyFont="1" applyFill="1" applyBorder="1" applyAlignment="1">
      <alignment horizontal="center"/>
    </xf>
    <xf numFmtId="167" fontId="20" fillId="0" borderId="10" xfId="0" applyNumberFormat="1" applyFont="1" applyBorder="1" applyAlignment="1">
      <alignment/>
    </xf>
    <xf numFmtId="164" fontId="19" fillId="0" borderId="13" xfId="0" applyFont="1" applyBorder="1" applyAlignment="1">
      <alignment horizontal="center"/>
    </xf>
    <xf numFmtId="164" fontId="19" fillId="0" borderId="11" xfId="0" applyFont="1" applyFill="1" applyBorder="1" applyAlignment="1">
      <alignment horizontal="center"/>
    </xf>
    <xf numFmtId="164" fontId="19" fillId="24" borderId="10" xfId="0" applyFont="1" applyFill="1" applyBorder="1" applyAlignment="1">
      <alignment horizontal="center"/>
    </xf>
    <xf numFmtId="164" fontId="19" fillId="0" borderId="11" xfId="0" applyFont="1" applyBorder="1" applyAlignment="1">
      <alignment horizontal="center"/>
    </xf>
    <xf numFmtId="167" fontId="19" fillId="0" borderId="10" xfId="0" applyNumberFormat="1" applyFont="1" applyFill="1" applyBorder="1" applyAlignment="1">
      <alignment horizontal="right"/>
    </xf>
    <xf numFmtId="164" fontId="20" fillId="0" borderId="0" xfId="0" applyFont="1" applyAlignment="1">
      <alignment horizontal="left" vertical="center" wrapText="1"/>
    </xf>
    <xf numFmtId="164" fontId="19" fillId="0" borderId="10" xfId="0" applyFont="1" applyBorder="1" applyAlignment="1">
      <alignment horizontal="right"/>
    </xf>
    <xf numFmtId="164" fontId="20" fillId="24" borderId="10" xfId="0" applyFont="1" applyFill="1" applyBorder="1" applyAlignment="1">
      <alignment/>
    </xf>
    <xf numFmtId="164" fontId="19" fillId="0" borderId="14" xfId="0" applyFont="1" applyBorder="1" applyAlignment="1">
      <alignment horizontal="center"/>
    </xf>
    <xf numFmtId="164" fontId="19" fillId="0" borderId="14" xfId="0" applyFont="1" applyBorder="1" applyAlignment="1">
      <alignment horizontal="left"/>
    </xf>
    <xf numFmtId="164" fontId="20" fillId="24" borderId="14" xfId="0" applyFont="1" applyFill="1" applyBorder="1" applyAlignment="1">
      <alignment horizontal="left"/>
    </xf>
    <xf numFmtId="164" fontId="19" fillId="0" borderId="14" xfId="0" applyFont="1" applyFill="1" applyBorder="1" applyAlignment="1">
      <alignment horizontal="center"/>
    </xf>
    <xf numFmtId="164" fontId="19" fillId="0" borderId="14" xfId="0" applyFont="1" applyFill="1" applyBorder="1" applyAlignment="1">
      <alignment horizontal="left"/>
    </xf>
    <xf numFmtId="164" fontId="20" fillId="24" borderId="10" xfId="0" applyFont="1" applyFill="1" applyBorder="1" applyAlignment="1">
      <alignment horizontal="right"/>
    </xf>
    <xf numFmtId="167" fontId="19" fillId="0" borderId="14" xfId="0" applyNumberFormat="1" applyFont="1" applyBorder="1" applyAlignment="1">
      <alignment/>
    </xf>
    <xf numFmtId="167" fontId="20" fillId="24" borderId="14" xfId="0" applyNumberFormat="1" applyFont="1" applyFill="1" applyBorder="1" applyAlignment="1">
      <alignment horizontal="right"/>
    </xf>
    <xf numFmtId="164" fontId="19" fillId="0" borderId="10" xfId="0" applyFont="1" applyFill="1" applyBorder="1" applyAlignment="1">
      <alignment horizontal="right" vertical="center" wrapText="1"/>
    </xf>
    <xf numFmtId="164" fontId="0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right" vertical="center" wrapText="1"/>
    </xf>
    <xf numFmtId="164" fontId="21" fillId="0" borderId="10" xfId="0" applyFont="1" applyBorder="1" applyAlignment="1">
      <alignment horizontal="left" vertical="center" wrapText="1"/>
    </xf>
    <xf numFmtId="164" fontId="19" fillId="0" borderId="10" xfId="0" applyFont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right" vertical="center"/>
    </xf>
    <xf numFmtId="164" fontId="19" fillId="0" borderId="10" xfId="0" applyFont="1" applyFill="1" applyBorder="1" applyAlignment="1">
      <alignment horizontal="right"/>
    </xf>
    <xf numFmtId="167" fontId="19" fillId="0" borderId="10" xfId="0" applyNumberFormat="1" applyFont="1" applyFill="1" applyBorder="1" applyAlignment="1">
      <alignment/>
    </xf>
    <xf numFmtId="164" fontId="19" fillId="0" borderId="10" xfId="0" applyFont="1" applyFill="1" applyBorder="1" applyAlignment="1">
      <alignment vertical="center"/>
    </xf>
    <xf numFmtId="164" fontId="19" fillId="0" borderId="15" xfId="0" applyFont="1" applyBorder="1" applyAlignment="1">
      <alignment horizontal="center"/>
    </xf>
    <xf numFmtId="167" fontId="20" fillId="24" borderId="10" xfId="0" applyNumberFormat="1" applyFont="1" applyFill="1" applyBorder="1" applyAlignment="1">
      <alignment horizontal="left"/>
    </xf>
    <xf numFmtId="164" fontId="22" fillId="0" borderId="10" xfId="0" applyFont="1" applyFill="1" applyBorder="1" applyAlignment="1">
      <alignment horizontal="right"/>
    </xf>
    <xf numFmtId="167" fontId="20" fillId="24" borderId="12" xfId="0" applyNumberFormat="1" applyFont="1" applyFill="1" applyBorder="1" applyAlignment="1">
      <alignment horizontal="left"/>
    </xf>
    <xf numFmtId="167" fontId="19" fillId="0" borderId="14" xfId="0" applyNumberFormat="1" applyFont="1" applyFill="1" applyBorder="1" applyAlignment="1">
      <alignment horizontal="right" vertical="center"/>
    </xf>
    <xf numFmtId="167" fontId="20" fillId="24" borderId="12" xfId="0" applyNumberFormat="1" applyFont="1" applyFill="1" applyBorder="1" applyAlignment="1">
      <alignment horizontal="right" vertical="center"/>
    </xf>
    <xf numFmtId="164" fontId="19" fillId="24" borderId="10" xfId="0" applyFont="1" applyFill="1" applyBorder="1" applyAlignment="1">
      <alignment horizontal="right"/>
    </xf>
    <xf numFmtId="167" fontId="19" fillId="0" borderId="0" xfId="0" applyNumberFormat="1" applyFont="1" applyFill="1" applyAlignment="1">
      <alignment/>
    </xf>
    <xf numFmtId="164" fontId="20" fillId="0" borderId="10" xfId="0" applyFont="1" applyFill="1" applyBorder="1" applyAlignment="1">
      <alignment horizontal="center" vertical="center" wrapText="1"/>
    </xf>
    <xf numFmtId="167" fontId="19" fillId="0" borderId="10" xfId="0" applyNumberFormat="1" applyFont="1" applyBorder="1" applyAlignment="1">
      <alignment horizontal="right"/>
    </xf>
    <xf numFmtId="164" fontId="19" fillId="24" borderId="10" xfId="0" applyFont="1" applyFill="1" applyBorder="1" applyAlignment="1">
      <alignment horizontal="left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Rossz" xfId="60"/>
    <cellStyle name="Semleges" xfId="61"/>
    <cellStyle name="Számítás" xfId="62"/>
    <cellStyle name="Százalék 2" xfId="63"/>
    <cellStyle name="Összese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7.625" style="1" customWidth="1"/>
    <col min="2" max="2" width="47.75390625" style="1" customWidth="1"/>
    <col min="3" max="3" width="24.625" style="1" customWidth="1"/>
    <col min="4" max="5" width="9.125" style="1" customWidth="1"/>
    <col min="6" max="6" width="10.125" style="1" customWidth="1"/>
    <col min="7" max="16384" width="9.125" style="1" customWidth="1"/>
  </cols>
  <sheetData>
    <row r="1" spans="1:3" ht="15.75">
      <c r="A1" s="2" t="s">
        <v>0</v>
      </c>
      <c r="B1" s="2"/>
      <c r="C1" s="2"/>
    </row>
    <row r="2" spans="1:3" ht="15.75">
      <c r="A2" s="2"/>
      <c r="B2" s="2"/>
      <c r="C2" s="2"/>
    </row>
    <row r="3" spans="1:3" ht="15.75">
      <c r="A3" s="2"/>
      <c r="B3" s="2"/>
      <c r="C3" s="2"/>
    </row>
    <row r="4" spans="1:3" ht="15.75" customHeight="1">
      <c r="A4" s="3"/>
      <c r="B4" s="3"/>
      <c r="C4" s="3"/>
    </row>
    <row r="5" spans="1:3" ht="15.75" customHeight="1">
      <c r="A5" s="4"/>
      <c r="B5" s="4" t="s">
        <v>1</v>
      </c>
      <c r="C5" s="4" t="s">
        <v>2</v>
      </c>
    </row>
    <row r="6" spans="1:3" ht="15.75" customHeight="1">
      <c r="A6" s="5"/>
      <c r="B6" s="6" t="s">
        <v>3</v>
      </c>
      <c r="C6" s="7" t="s">
        <v>4</v>
      </c>
    </row>
    <row r="7" spans="1:3" ht="15.75" customHeight="1">
      <c r="A7" s="8"/>
      <c r="B7" s="9"/>
      <c r="C7" s="10"/>
    </row>
    <row r="8" spans="1:3" ht="15.75">
      <c r="A8" s="11">
        <v>1</v>
      </c>
      <c r="B8" s="12" t="s">
        <v>5</v>
      </c>
      <c r="C8" s="13">
        <v>190982000</v>
      </c>
    </row>
    <row r="9" spans="1:3" ht="15.75">
      <c r="A9" s="11">
        <v>2</v>
      </c>
      <c r="B9" s="12" t="s">
        <v>6</v>
      </c>
      <c r="C9" s="13">
        <v>13067000</v>
      </c>
    </row>
    <row r="10" spans="1:3" ht="15.75">
      <c r="A10" s="11">
        <v>3</v>
      </c>
      <c r="B10" s="12" t="s">
        <v>7</v>
      </c>
      <c r="C10" s="13">
        <v>3442000</v>
      </c>
    </row>
    <row r="11" spans="1:3" ht="15.75">
      <c r="A11" s="11">
        <v>4</v>
      </c>
      <c r="B11" s="12" t="s">
        <v>8</v>
      </c>
      <c r="C11" s="13">
        <v>25136000</v>
      </c>
    </row>
    <row r="12" spans="1:3" ht="15.75">
      <c r="A12" s="11">
        <v>5</v>
      </c>
      <c r="B12" s="12" t="s">
        <v>9</v>
      </c>
      <c r="C12" s="13">
        <v>11786000</v>
      </c>
    </row>
    <row r="13" spans="1:3" ht="15.75">
      <c r="A13" s="11">
        <v>6</v>
      </c>
      <c r="B13" s="11" t="s">
        <v>10</v>
      </c>
      <c r="C13" s="13">
        <v>65518000</v>
      </c>
    </row>
    <row r="14" spans="1:3" ht="15.75">
      <c r="A14" s="11">
        <v>7</v>
      </c>
      <c r="B14" s="11" t="s">
        <v>11</v>
      </c>
      <c r="C14" s="13">
        <v>35789000</v>
      </c>
    </row>
    <row r="15" spans="1:3" ht="15.75">
      <c r="A15" s="11">
        <v>8</v>
      </c>
      <c r="B15" s="11"/>
      <c r="C15" s="11"/>
    </row>
    <row r="16" spans="1:3" ht="15.75">
      <c r="A16" s="11">
        <v>9</v>
      </c>
      <c r="B16" s="14" t="s">
        <v>12</v>
      </c>
      <c r="C16" s="15">
        <f>SUM(C8:C15)</f>
        <v>345720000</v>
      </c>
    </row>
    <row r="17" spans="1:3" ht="15.75">
      <c r="A17" s="11">
        <v>10</v>
      </c>
      <c r="B17" s="16" t="s">
        <v>13</v>
      </c>
      <c r="C17" s="11"/>
    </row>
    <row r="18" spans="1:3" ht="16.5">
      <c r="A18" s="11">
        <v>11</v>
      </c>
      <c r="B18" s="17" t="s">
        <v>14</v>
      </c>
      <c r="C18" s="18">
        <f>SUM(C16:C17)</f>
        <v>345720000</v>
      </c>
    </row>
  </sheetData>
  <sheetProtection selectLockedCells="1" selectUnlockedCells="1"/>
  <mergeCells count="2">
    <mergeCell ref="A1:C1"/>
    <mergeCell ref="A3:C3"/>
  </mergeCells>
  <printOptions horizontalCentered="1" verticalCentered="1"/>
  <pageMargins left="1.1" right="0.8701388888888889" top="0.7597222222222222" bottom="0.15763888888888888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74"/>
  <sheetViews>
    <sheetView tabSelected="1" view="pageBreakPreview" zoomScaleSheetLayoutView="100" workbookViewId="0" topLeftCell="E1">
      <selection activeCell="I72" sqref="I72"/>
    </sheetView>
  </sheetViews>
  <sheetFormatPr defaultColWidth="9.00390625" defaultRowHeight="12.75"/>
  <cols>
    <col min="1" max="1" width="4.00390625" style="19" customWidth="1"/>
    <col min="2" max="2" width="10.25390625" style="19" customWidth="1"/>
    <col min="3" max="3" width="51.375" style="1" customWidth="1"/>
    <col min="4" max="4" width="12.75390625" style="1" customWidth="1"/>
    <col min="5" max="5" width="3.875" style="20" customWidth="1"/>
    <col min="6" max="6" width="4.25390625" style="1" customWidth="1"/>
    <col min="7" max="7" width="10.125" style="1" customWidth="1"/>
    <col min="8" max="8" width="47.75390625" style="1" customWidth="1"/>
    <col min="9" max="9" width="30.625" style="1" customWidth="1"/>
    <col min="10" max="11" width="9.125" style="1" customWidth="1"/>
    <col min="12" max="12" width="10.125" style="1" customWidth="1"/>
    <col min="13" max="16384" width="9.125" style="1" customWidth="1"/>
  </cols>
  <sheetData>
    <row r="2" spans="3:5" ht="15.75">
      <c r="C2" s="21"/>
      <c r="D2" s="22"/>
      <c r="E2" s="22"/>
    </row>
    <row r="3" spans="1:9" ht="15.75">
      <c r="A3" s="4"/>
      <c r="B3" s="4"/>
      <c r="C3" s="23" t="s">
        <v>1</v>
      </c>
      <c r="D3" s="24" t="s">
        <v>15</v>
      </c>
      <c r="E3" s="25"/>
      <c r="F3" s="11"/>
      <c r="G3" s="11"/>
      <c r="H3" s="4" t="s">
        <v>1</v>
      </c>
      <c r="I3" s="4" t="s">
        <v>15</v>
      </c>
    </row>
    <row r="4" spans="1:9" ht="31.5">
      <c r="A4" s="4"/>
      <c r="B4" s="26" t="s">
        <v>16</v>
      </c>
      <c r="C4" s="27" t="s">
        <v>17</v>
      </c>
      <c r="D4" s="26" t="s">
        <v>4</v>
      </c>
      <c r="E4" s="25"/>
      <c r="F4" s="11"/>
      <c r="G4" s="26" t="s">
        <v>16</v>
      </c>
      <c r="H4" s="27" t="s">
        <v>18</v>
      </c>
      <c r="I4" s="26" t="s">
        <v>4</v>
      </c>
    </row>
    <row r="5" spans="1:9" ht="15.75">
      <c r="A5" s="4">
        <v>1</v>
      </c>
      <c r="B5" s="4"/>
      <c r="C5" s="28" t="s">
        <v>19</v>
      </c>
      <c r="D5" s="13"/>
      <c r="E5" s="22"/>
      <c r="F5" s="11">
        <v>1</v>
      </c>
      <c r="G5" s="11">
        <v>1254</v>
      </c>
      <c r="H5" s="11" t="s">
        <v>20</v>
      </c>
      <c r="I5" s="13"/>
    </row>
    <row r="6" spans="1:9" ht="15.75">
      <c r="A6" s="4">
        <v>2</v>
      </c>
      <c r="B6" s="4"/>
      <c r="C6" s="28" t="s">
        <v>21</v>
      </c>
      <c r="D6" s="13"/>
      <c r="E6" s="22"/>
      <c r="F6" s="11">
        <v>2</v>
      </c>
      <c r="G6" s="11">
        <v>1255</v>
      </c>
      <c r="H6" s="11" t="s">
        <v>22</v>
      </c>
      <c r="I6" s="13"/>
    </row>
    <row r="7" spans="1:9" ht="15.75">
      <c r="A7" s="4">
        <v>3</v>
      </c>
      <c r="B7" s="4"/>
      <c r="C7" s="28" t="s">
        <v>23</v>
      </c>
      <c r="D7" s="13"/>
      <c r="E7" s="22"/>
      <c r="F7" s="11">
        <v>3</v>
      </c>
      <c r="G7" s="11">
        <v>1254</v>
      </c>
      <c r="H7" s="11" t="s">
        <v>24</v>
      </c>
      <c r="I7" s="29">
        <v>169577000</v>
      </c>
    </row>
    <row r="8" spans="1:9" ht="15.75">
      <c r="A8" s="4">
        <v>4</v>
      </c>
      <c r="B8" s="4"/>
      <c r="C8" s="28" t="s">
        <v>25</v>
      </c>
      <c r="D8" s="13"/>
      <c r="E8" s="22"/>
      <c r="F8" s="11">
        <v>4</v>
      </c>
      <c r="G8" s="11">
        <v>1821</v>
      </c>
      <c r="H8" s="11" t="s">
        <v>26</v>
      </c>
      <c r="I8" s="13">
        <v>17085000</v>
      </c>
    </row>
    <row r="9" spans="1:9" ht="15.75">
      <c r="A9" s="4">
        <v>5</v>
      </c>
      <c r="B9" s="4"/>
      <c r="C9" s="28"/>
      <c r="D9" s="13"/>
      <c r="E9" s="22"/>
      <c r="F9" s="11">
        <v>5</v>
      </c>
      <c r="G9" s="11">
        <v>1263</v>
      </c>
      <c r="H9" s="11" t="s">
        <v>27</v>
      </c>
      <c r="I9" s="13">
        <v>2700000</v>
      </c>
    </row>
    <row r="10" spans="1:9" ht="15.75">
      <c r="A10" s="4">
        <v>6</v>
      </c>
      <c r="B10" s="4"/>
      <c r="C10" s="28"/>
      <c r="D10" s="13"/>
      <c r="E10" s="22"/>
      <c r="F10" s="11">
        <v>6</v>
      </c>
      <c r="G10" s="11">
        <v>1263</v>
      </c>
      <c r="H10" s="11" t="s">
        <v>28</v>
      </c>
      <c r="I10" s="13">
        <v>1620000</v>
      </c>
    </row>
    <row r="11" spans="1:9" ht="15.75">
      <c r="A11" s="4">
        <v>7</v>
      </c>
      <c r="B11" s="4">
        <v>5461</v>
      </c>
      <c r="C11" s="28" t="s">
        <v>29</v>
      </c>
      <c r="D11" s="13"/>
      <c r="E11" s="22"/>
      <c r="F11" s="11">
        <v>7</v>
      </c>
      <c r="G11" s="30"/>
      <c r="H11" s="30" t="s">
        <v>30</v>
      </c>
      <c r="I11" s="31">
        <f>SUM(I7:I10)</f>
        <v>190982000</v>
      </c>
    </row>
    <row r="12" spans="1:9" ht="15.75">
      <c r="A12" s="4">
        <v>8</v>
      </c>
      <c r="B12" s="4"/>
      <c r="C12" s="28"/>
      <c r="D12" s="13"/>
      <c r="E12" s="22"/>
      <c r="F12" s="11">
        <v>8</v>
      </c>
      <c r="G12" s="30">
        <v>382115</v>
      </c>
      <c r="H12" s="30" t="s">
        <v>31</v>
      </c>
      <c r="I12" s="32"/>
    </row>
    <row r="13" spans="1:9" ht="15.75">
      <c r="A13" s="4">
        <v>9</v>
      </c>
      <c r="B13" s="4">
        <v>54712</v>
      </c>
      <c r="C13" s="28" t="s">
        <v>32</v>
      </c>
      <c r="D13" s="13">
        <v>55000</v>
      </c>
      <c r="E13" s="22"/>
      <c r="F13" s="11">
        <v>9</v>
      </c>
      <c r="G13" s="11">
        <v>5431</v>
      </c>
      <c r="H13" s="28" t="s">
        <v>33</v>
      </c>
      <c r="I13" s="13"/>
    </row>
    <row r="14" spans="1:9" ht="15.75">
      <c r="A14" s="4">
        <v>10</v>
      </c>
      <c r="B14" s="4">
        <v>54911</v>
      </c>
      <c r="C14" s="28" t="s">
        <v>34</v>
      </c>
      <c r="D14" s="13"/>
      <c r="E14" s="22"/>
      <c r="F14" s="11">
        <v>10</v>
      </c>
      <c r="G14" s="11">
        <v>5641</v>
      </c>
      <c r="H14" s="28" t="s">
        <v>29</v>
      </c>
      <c r="I14" s="13">
        <v>270000</v>
      </c>
    </row>
    <row r="15" spans="1:9" ht="15.75">
      <c r="A15" s="4">
        <v>11</v>
      </c>
      <c r="B15" s="4"/>
      <c r="C15" s="28" t="s">
        <v>35</v>
      </c>
      <c r="D15" s="13"/>
      <c r="E15" s="22"/>
      <c r="F15" s="11">
        <v>11</v>
      </c>
      <c r="G15" s="11">
        <v>54711</v>
      </c>
      <c r="H15" s="28" t="s">
        <v>36</v>
      </c>
      <c r="I15" s="13"/>
    </row>
    <row r="16" spans="1:9" ht="15.75">
      <c r="A16" s="4">
        <v>12</v>
      </c>
      <c r="B16" s="4"/>
      <c r="C16" s="28" t="s">
        <v>37</v>
      </c>
      <c r="D16" s="13"/>
      <c r="E16" s="22"/>
      <c r="F16" s="11">
        <v>12</v>
      </c>
      <c r="G16" s="11"/>
      <c r="H16" s="28" t="s">
        <v>34</v>
      </c>
      <c r="I16" s="13"/>
    </row>
    <row r="17" spans="1:9" ht="15.75">
      <c r="A17" s="4">
        <v>13</v>
      </c>
      <c r="B17" s="4"/>
      <c r="C17" s="28" t="s">
        <v>38</v>
      </c>
      <c r="D17" s="13"/>
      <c r="E17" s="22"/>
      <c r="F17" s="11">
        <v>13</v>
      </c>
      <c r="G17" s="11">
        <v>5481</v>
      </c>
      <c r="H17" s="28" t="s">
        <v>35</v>
      </c>
      <c r="I17" s="13"/>
    </row>
    <row r="18" spans="1:9" ht="15.75">
      <c r="A18" s="4">
        <v>14</v>
      </c>
      <c r="B18" s="4"/>
      <c r="C18" s="33" t="s">
        <v>39</v>
      </c>
      <c r="D18" s="31">
        <f>SUM(D5:D17)</f>
        <v>55000</v>
      </c>
      <c r="E18" s="34"/>
      <c r="F18" s="11">
        <v>14</v>
      </c>
      <c r="G18" s="11">
        <v>54911</v>
      </c>
      <c r="H18" s="28" t="s">
        <v>38</v>
      </c>
      <c r="I18" s="13">
        <v>600000</v>
      </c>
    </row>
    <row r="19" spans="1:9" ht="15.75">
      <c r="A19" s="4">
        <v>15</v>
      </c>
      <c r="B19" s="4"/>
      <c r="C19" s="28" t="s">
        <v>40</v>
      </c>
      <c r="D19" s="13"/>
      <c r="E19" s="22"/>
      <c r="F19" s="11">
        <v>15</v>
      </c>
      <c r="G19" s="30"/>
      <c r="H19" s="33" t="s">
        <v>39</v>
      </c>
      <c r="I19" s="31">
        <f>SUM(I13:I18)</f>
        <v>870000</v>
      </c>
    </row>
    <row r="20" spans="1:9" ht="15.75">
      <c r="A20" s="4">
        <v>16</v>
      </c>
      <c r="B20" s="4"/>
      <c r="C20" s="28" t="s">
        <v>41</v>
      </c>
      <c r="D20" s="13"/>
      <c r="E20" s="22"/>
      <c r="F20" s="11">
        <v>16</v>
      </c>
      <c r="G20" s="11">
        <v>55111</v>
      </c>
      <c r="H20" s="28" t="s">
        <v>42</v>
      </c>
      <c r="I20" s="13">
        <v>22000</v>
      </c>
    </row>
    <row r="21" spans="1:9" ht="15.75">
      <c r="A21" s="4">
        <v>17</v>
      </c>
      <c r="B21" s="4">
        <v>55213</v>
      </c>
      <c r="C21" s="28" t="s">
        <v>43</v>
      </c>
      <c r="D21" s="13">
        <v>162000</v>
      </c>
      <c r="E21" s="22"/>
      <c r="F21" s="11">
        <v>17</v>
      </c>
      <c r="G21" s="11">
        <v>55213</v>
      </c>
      <c r="H21" s="28" t="s">
        <v>43</v>
      </c>
      <c r="I21" s="13">
        <v>73000</v>
      </c>
    </row>
    <row r="22" spans="1:9" ht="15.75">
      <c r="A22" s="4">
        <v>18</v>
      </c>
      <c r="B22" s="4"/>
      <c r="C22" s="12" t="s">
        <v>44</v>
      </c>
      <c r="D22" s="13"/>
      <c r="E22" s="22"/>
      <c r="F22" s="11">
        <v>18</v>
      </c>
      <c r="G22" s="11">
        <v>55214</v>
      </c>
      <c r="H22" s="12" t="s">
        <v>44</v>
      </c>
      <c r="I22" s="13">
        <v>550000</v>
      </c>
    </row>
    <row r="23" spans="1:9" ht="15.75">
      <c r="A23" s="4">
        <v>19</v>
      </c>
      <c r="B23" s="4"/>
      <c r="C23" s="12" t="s">
        <v>45</v>
      </c>
      <c r="D23" s="13"/>
      <c r="E23" s="22"/>
      <c r="F23" s="11">
        <v>19</v>
      </c>
      <c r="G23" s="11">
        <v>55215</v>
      </c>
      <c r="H23" s="12" t="s">
        <v>45</v>
      </c>
      <c r="I23" s="13">
        <v>395000</v>
      </c>
    </row>
    <row r="24" spans="1:9" ht="15.75">
      <c r="A24" s="4">
        <v>20</v>
      </c>
      <c r="B24" s="4"/>
      <c r="C24" s="12" t="s">
        <v>46</v>
      </c>
      <c r="D24" s="13"/>
      <c r="E24" s="22"/>
      <c r="F24" s="11">
        <v>20</v>
      </c>
      <c r="G24" s="11">
        <v>55217</v>
      </c>
      <c r="H24" s="12" t="s">
        <v>46</v>
      </c>
      <c r="I24" s="13">
        <v>63000</v>
      </c>
    </row>
    <row r="25" spans="1:9" ht="15.75">
      <c r="A25" s="4">
        <v>21</v>
      </c>
      <c r="B25" s="4">
        <v>55218</v>
      </c>
      <c r="C25" s="28" t="s">
        <v>47</v>
      </c>
      <c r="D25" s="13">
        <v>96000</v>
      </c>
      <c r="E25" s="22"/>
      <c r="F25" s="11">
        <v>21</v>
      </c>
      <c r="G25" s="11">
        <v>55218</v>
      </c>
      <c r="H25" s="28" t="s">
        <v>47</v>
      </c>
      <c r="I25" s="13">
        <v>270000</v>
      </c>
    </row>
    <row r="26" spans="1:9" ht="15.75">
      <c r="A26" s="4">
        <v>22</v>
      </c>
      <c r="B26" s="4">
        <v>55219</v>
      </c>
      <c r="C26" s="28" t="s">
        <v>48</v>
      </c>
      <c r="D26" s="13">
        <v>324000</v>
      </c>
      <c r="E26" s="22"/>
      <c r="F26" s="11">
        <v>22</v>
      </c>
      <c r="G26" s="11">
        <v>55219</v>
      </c>
      <c r="H26" s="12" t="s">
        <v>49</v>
      </c>
      <c r="I26" s="13">
        <v>1000000</v>
      </c>
    </row>
    <row r="27" spans="1:9" ht="15.75">
      <c r="A27" s="4">
        <v>23</v>
      </c>
      <c r="B27" s="4"/>
      <c r="C27" s="28" t="s">
        <v>50</v>
      </c>
      <c r="D27" s="13"/>
      <c r="E27" s="22"/>
      <c r="F27" s="11">
        <v>23</v>
      </c>
      <c r="G27" s="11">
        <v>552191</v>
      </c>
      <c r="H27" s="28" t="s">
        <v>51</v>
      </c>
      <c r="I27" s="13"/>
    </row>
    <row r="28" spans="1:9" ht="15.75">
      <c r="A28" s="4">
        <v>24</v>
      </c>
      <c r="B28" s="4"/>
      <c r="C28" s="12" t="s">
        <v>49</v>
      </c>
      <c r="D28" s="13"/>
      <c r="E28" s="22"/>
      <c r="F28" s="11">
        <v>24</v>
      </c>
      <c r="G28" s="11">
        <v>552195</v>
      </c>
      <c r="H28" s="28" t="s">
        <v>52</v>
      </c>
      <c r="I28" s="13">
        <v>65000</v>
      </c>
    </row>
    <row r="29" spans="1:9" ht="15.75">
      <c r="A29" s="4">
        <v>25</v>
      </c>
      <c r="B29" s="4"/>
      <c r="C29" s="28" t="s">
        <v>53</v>
      </c>
      <c r="D29" s="13"/>
      <c r="E29" s="22"/>
      <c r="F29" s="11">
        <v>25</v>
      </c>
      <c r="G29" s="11">
        <v>552196</v>
      </c>
      <c r="H29" s="28" t="s">
        <v>54</v>
      </c>
      <c r="I29" s="13">
        <v>40000</v>
      </c>
    </row>
    <row r="30" spans="1:9" ht="15.75">
      <c r="A30" s="4">
        <v>26</v>
      </c>
      <c r="B30" s="4"/>
      <c r="C30" s="28" t="s">
        <v>55</v>
      </c>
      <c r="D30" s="13"/>
      <c r="E30" s="22"/>
      <c r="F30" s="11">
        <v>26</v>
      </c>
      <c r="G30" s="11">
        <v>5531</v>
      </c>
      <c r="H30" s="28" t="s">
        <v>56</v>
      </c>
      <c r="I30" s="13">
        <v>10000</v>
      </c>
    </row>
    <row r="31" spans="1:9" ht="15.75">
      <c r="A31" s="4">
        <v>27</v>
      </c>
      <c r="B31" s="4"/>
      <c r="C31" s="28"/>
      <c r="D31" s="13"/>
      <c r="E31" s="22"/>
      <c r="F31" s="11">
        <v>27</v>
      </c>
      <c r="G31" s="11">
        <v>5561</v>
      </c>
      <c r="H31" s="28" t="s">
        <v>57</v>
      </c>
      <c r="I31" s="13">
        <v>0</v>
      </c>
    </row>
    <row r="32" spans="1:9" ht="15.75">
      <c r="A32" s="4">
        <v>28</v>
      </c>
      <c r="B32" s="4"/>
      <c r="C32" s="33" t="s">
        <v>58</v>
      </c>
      <c r="D32" s="31">
        <f>SUM(D19:D30)</f>
        <v>582000</v>
      </c>
      <c r="E32" s="34"/>
      <c r="F32" s="11">
        <v>28</v>
      </c>
      <c r="G32" s="11"/>
      <c r="H32" s="33" t="s">
        <v>58</v>
      </c>
      <c r="I32" s="31">
        <f>SUM(I20:I31)</f>
        <v>2488000</v>
      </c>
    </row>
    <row r="33" spans="1:9" ht="15.75">
      <c r="A33" s="4">
        <v>29</v>
      </c>
      <c r="B33" s="4"/>
      <c r="C33" s="28" t="s">
        <v>59</v>
      </c>
      <c r="D33" s="13"/>
      <c r="E33" s="22"/>
      <c r="F33" s="11">
        <v>29</v>
      </c>
      <c r="G33" s="11">
        <v>56319</v>
      </c>
      <c r="H33" s="28" t="s">
        <v>59</v>
      </c>
      <c r="I33" s="13">
        <v>40000</v>
      </c>
    </row>
    <row r="34" spans="1:9" ht="15.75">
      <c r="A34" s="4">
        <v>30</v>
      </c>
      <c r="B34" s="4">
        <v>5611111</v>
      </c>
      <c r="C34" s="28" t="s">
        <v>60</v>
      </c>
      <c r="D34" s="13">
        <v>172000</v>
      </c>
      <c r="E34" s="22"/>
      <c r="F34" s="11">
        <v>30</v>
      </c>
      <c r="G34" s="11">
        <v>5611111</v>
      </c>
      <c r="H34" s="28" t="s">
        <v>60</v>
      </c>
      <c r="I34" s="13">
        <v>907000</v>
      </c>
    </row>
    <row r="35" spans="1:9" ht="15.75">
      <c r="A35" s="4">
        <v>31</v>
      </c>
      <c r="B35" s="4"/>
      <c r="C35" s="28"/>
      <c r="D35" s="13"/>
      <c r="E35" s="22"/>
      <c r="F35" s="11">
        <v>31</v>
      </c>
      <c r="G35" s="11">
        <v>5641</v>
      </c>
      <c r="H35" s="28" t="s">
        <v>61</v>
      </c>
      <c r="I35" s="13"/>
    </row>
    <row r="36" spans="1:9" ht="15.75">
      <c r="A36" s="4">
        <v>32</v>
      </c>
      <c r="B36" s="4"/>
      <c r="C36" s="33" t="s">
        <v>62</v>
      </c>
      <c r="D36" s="32">
        <f>SUM(D33:D34)</f>
        <v>172000</v>
      </c>
      <c r="E36" s="22"/>
      <c r="F36" s="11">
        <v>32</v>
      </c>
      <c r="G36" s="11"/>
      <c r="H36" s="33" t="s">
        <v>62</v>
      </c>
      <c r="I36" s="32">
        <f>SUM(I33:I34)</f>
        <v>947000</v>
      </c>
    </row>
    <row r="37" spans="1:9" ht="15.75">
      <c r="A37" s="4">
        <v>33</v>
      </c>
      <c r="B37" s="4"/>
      <c r="C37" s="28" t="s">
        <v>63</v>
      </c>
      <c r="D37" s="13"/>
      <c r="E37" s="22"/>
      <c r="F37" s="11">
        <v>33</v>
      </c>
      <c r="G37" s="11">
        <v>57219</v>
      </c>
      <c r="H37" s="28" t="s">
        <v>63</v>
      </c>
      <c r="I37" s="13">
        <v>230000</v>
      </c>
    </row>
    <row r="38" spans="1:9" ht="15.75">
      <c r="A38" s="4">
        <v>34</v>
      </c>
      <c r="B38" s="4"/>
      <c r="C38" s="33" t="s">
        <v>8</v>
      </c>
      <c r="D38" s="31">
        <f>SUM(D36,D32,D18+D37)</f>
        <v>809000</v>
      </c>
      <c r="E38" s="34"/>
      <c r="F38" s="11">
        <v>34</v>
      </c>
      <c r="G38" s="11"/>
      <c r="H38" s="33" t="s">
        <v>8</v>
      </c>
      <c r="I38" s="31">
        <f>SUM(I36,I32,I19+I37)</f>
        <v>4535000</v>
      </c>
    </row>
    <row r="39" spans="1:9" ht="15.75">
      <c r="A39" s="35">
        <v>35</v>
      </c>
      <c r="B39" s="35"/>
      <c r="C39" s="35" t="s">
        <v>64</v>
      </c>
      <c r="D39" s="18">
        <f>SUM(D38)</f>
        <v>809000</v>
      </c>
      <c r="E39" s="36"/>
      <c r="F39" s="35">
        <v>35</v>
      </c>
      <c r="G39" s="35"/>
      <c r="H39" s="35" t="s">
        <v>64</v>
      </c>
      <c r="I39" s="18">
        <f>SUM(I11+I38+I12)</f>
        <v>195517000</v>
      </c>
    </row>
    <row r="40" spans="1:9" ht="12" customHeight="1">
      <c r="A40" s="35"/>
      <c r="B40" s="35"/>
      <c r="C40" s="35"/>
      <c r="D40" s="18"/>
      <c r="E40" s="36"/>
      <c r="F40" s="35"/>
      <c r="G40" s="35"/>
      <c r="H40" s="35"/>
      <c r="I40" s="18"/>
    </row>
    <row r="42" spans="3:9" ht="15.75">
      <c r="C42" s="37"/>
      <c r="D42" s="37"/>
      <c r="E42" s="38"/>
      <c r="H42" s="37"/>
      <c r="I42" s="37"/>
    </row>
    <row r="43" spans="3:11" ht="15.75">
      <c r="C43" s="37"/>
      <c r="D43" s="37"/>
      <c r="E43" s="38"/>
      <c r="J43" s="20"/>
      <c r="K43" s="20"/>
    </row>
    <row r="44" spans="1:11" ht="15.75">
      <c r="A44" s="4"/>
      <c r="B44" s="4"/>
      <c r="C44" s="39" t="s">
        <v>1</v>
      </c>
      <c r="D44" s="39" t="s">
        <v>15</v>
      </c>
      <c r="E44" s="40"/>
      <c r="F44" s="11"/>
      <c r="G44" s="11"/>
      <c r="H44" s="4" t="s">
        <v>1</v>
      </c>
      <c r="I44" s="4" t="s">
        <v>15</v>
      </c>
      <c r="J44" s="20"/>
      <c r="K44" s="20"/>
    </row>
    <row r="45" spans="1:11" ht="31.5">
      <c r="A45" s="4"/>
      <c r="B45" s="26" t="s">
        <v>16</v>
      </c>
      <c r="C45" s="27" t="s">
        <v>65</v>
      </c>
      <c r="D45" s="26" t="s">
        <v>4</v>
      </c>
      <c r="E45" s="40"/>
      <c r="F45" s="11"/>
      <c r="G45" s="26" t="s">
        <v>16</v>
      </c>
      <c r="H45" s="41" t="s">
        <v>66</v>
      </c>
      <c r="I45" s="26" t="s">
        <v>4</v>
      </c>
      <c r="J45" s="20"/>
      <c r="K45" s="20"/>
    </row>
    <row r="46" spans="1:11" ht="15.75">
      <c r="A46" s="4">
        <v>1</v>
      </c>
      <c r="B46" s="4">
        <v>511112</v>
      </c>
      <c r="C46" s="28" t="s">
        <v>67</v>
      </c>
      <c r="D46" s="29">
        <v>4052000</v>
      </c>
      <c r="E46" s="22"/>
      <c r="F46" s="11">
        <v>1</v>
      </c>
      <c r="G46" s="8">
        <v>55215</v>
      </c>
      <c r="H46" s="42" t="s">
        <v>45</v>
      </c>
      <c r="I46" s="43">
        <v>1430000</v>
      </c>
      <c r="J46" s="20"/>
      <c r="K46" s="20"/>
    </row>
    <row r="47" spans="1:11" ht="15.75">
      <c r="A47" s="4">
        <v>2</v>
      </c>
      <c r="B47" s="4">
        <v>514142</v>
      </c>
      <c r="C47" s="28" t="s">
        <v>68</v>
      </c>
      <c r="D47" s="29">
        <v>148000</v>
      </c>
      <c r="E47" s="22"/>
      <c r="F47" s="11">
        <v>2</v>
      </c>
      <c r="G47" s="11">
        <v>5611111</v>
      </c>
      <c r="H47" s="28" t="s">
        <v>60</v>
      </c>
      <c r="I47" s="43">
        <v>386000</v>
      </c>
      <c r="J47" s="20"/>
      <c r="K47" s="20"/>
    </row>
    <row r="48" spans="1:11" ht="15.75">
      <c r="A48" s="4">
        <v>3</v>
      </c>
      <c r="B48" s="4">
        <v>52226</v>
      </c>
      <c r="C48" s="11" t="s">
        <v>69</v>
      </c>
      <c r="D48" s="29">
        <v>1212000</v>
      </c>
      <c r="E48" s="22"/>
      <c r="F48" s="11">
        <v>3</v>
      </c>
      <c r="G48" s="11"/>
      <c r="H48" s="33" t="s">
        <v>8</v>
      </c>
      <c r="I48" s="31">
        <f>SUM(I46:I47)</f>
        <v>1816000</v>
      </c>
      <c r="J48" s="20"/>
      <c r="K48" s="20"/>
    </row>
    <row r="49" spans="1:11" ht="15.75">
      <c r="A49" s="4">
        <v>4</v>
      </c>
      <c r="B49" s="4">
        <v>522</v>
      </c>
      <c r="C49" s="11" t="s">
        <v>70</v>
      </c>
      <c r="D49" s="29">
        <v>701000</v>
      </c>
      <c r="E49" s="22"/>
      <c r="F49" s="11">
        <v>4</v>
      </c>
      <c r="G49" s="11"/>
      <c r="H49" s="44"/>
      <c r="I49" s="45"/>
      <c r="J49" s="20"/>
      <c r="K49" s="20"/>
    </row>
    <row r="50" spans="1:11" ht="15.75">
      <c r="A50" s="4">
        <v>5</v>
      </c>
      <c r="B50" s="4">
        <v>522</v>
      </c>
      <c r="C50" s="11" t="s">
        <v>71</v>
      </c>
      <c r="D50" s="29">
        <v>1753000</v>
      </c>
      <c r="E50" s="22"/>
      <c r="F50" s="11">
        <v>5</v>
      </c>
      <c r="G50" s="11"/>
      <c r="H50" s="44"/>
      <c r="I50" s="45"/>
      <c r="J50" s="20"/>
      <c r="K50" s="20"/>
    </row>
    <row r="51" spans="1:11" ht="15.75">
      <c r="A51" s="4">
        <v>6</v>
      </c>
      <c r="B51" s="4"/>
      <c r="C51" s="33" t="s">
        <v>6</v>
      </c>
      <c r="D51" s="31">
        <f>SUM(D46:D50)</f>
        <v>7866000</v>
      </c>
      <c r="E51" s="22"/>
      <c r="F51" s="35">
        <v>6</v>
      </c>
      <c r="G51" s="35"/>
      <c r="H51" s="35" t="s">
        <v>64</v>
      </c>
      <c r="I51" s="18">
        <f>SUM(I48)</f>
        <v>1816000</v>
      </c>
      <c r="J51" s="20"/>
      <c r="K51" s="20"/>
    </row>
    <row r="52" spans="1:11" ht="15.75">
      <c r="A52" s="4">
        <v>7</v>
      </c>
      <c r="B52" s="4">
        <v>53111</v>
      </c>
      <c r="C52" s="28" t="s">
        <v>72</v>
      </c>
      <c r="D52" s="13">
        <v>2084000</v>
      </c>
      <c r="E52" s="34"/>
      <c r="F52" s="35"/>
      <c r="G52" s="35"/>
      <c r="H52" s="35"/>
      <c r="I52" s="18"/>
      <c r="J52" s="20"/>
      <c r="K52" s="20"/>
    </row>
    <row r="53" spans="1:11" ht="15.75">
      <c r="A53" s="4">
        <v>8</v>
      </c>
      <c r="B53" s="4">
        <v>5331</v>
      </c>
      <c r="C53" s="28" t="s">
        <v>73</v>
      </c>
      <c r="D53" s="13">
        <v>25000</v>
      </c>
      <c r="E53" s="22"/>
      <c r="J53" s="20"/>
      <c r="K53" s="20"/>
    </row>
    <row r="54" spans="1:11" ht="15.75">
      <c r="A54" s="4">
        <v>9</v>
      </c>
      <c r="B54" s="4"/>
      <c r="C54" s="28"/>
      <c r="D54" s="13"/>
      <c r="E54" s="22"/>
      <c r="F54" s="11"/>
      <c r="G54" s="11"/>
      <c r="H54" s="4" t="s">
        <v>1</v>
      </c>
      <c r="I54" s="4" t="s">
        <v>15</v>
      </c>
      <c r="J54" s="20"/>
      <c r="K54" s="20"/>
    </row>
    <row r="55" spans="1:11" ht="31.5">
      <c r="A55" s="4">
        <v>10</v>
      </c>
      <c r="B55" s="4"/>
      <c r="C55" s="28"/>
      <c r="D55" s="13"/>
      <c r="E55" s="22"/>
      <c r="F55" s="11"/>
      <c r="G55" s="26" t="s">
        <v>16</v>
      </c>
      <c r="H55" s="41" t="s">
        <v>74</v>
      </c>
      <c r="I55" s="26" t="s">
        <v>4</v>
      </c>
      <c r="J55" s="20"/>
      <c r="K55" s="20"/>
    </row>
    <row r="56" spans="1:11" ht="15.75">
      <c r="A56" s="4">
        <v>11</v>
      </c>
      <c r="B56" s="4"/>
      <c r="C56" s="33" t="s">
        <v>7</v>
      </c>
      <c r="D56" s="31">
        <f>SUM(D52:D55)</f>
        <v>2109000</v>
      </c>
      <c r="E56" s="34"/>
      <c r="F56" s="11">
        <v>1</v>
      </c>
      <c r="G56" s="11">
        <v>592112</v>
      </c>
      <c r="H56" s="12" t="s">
        <v>75</v>
      </c>
      <c r="I56" s="29">
        <v>35789000</v>
      </c>
      <c r="J56" s="20"/>
      <c r="K56" s="20"/>
    </row>
    <row r="57" spans="1:11" ht="15.75">
      <c r="A57" s="4">
        <v>12</v>
      </c>
      <c r="B57" s="4">
        <v>5431</v>
      </c>
      <c r="C57" s="12" t="s">
        <v>76</v>
      </c>
      <c r="D57" s="29">
        <v>100000</v>
      </c>
      <c r="E57" s="22"/>
      <c r="F57" s="11">
        <v>2</v>
      </c>
      <c r="G57" s="11"/>
      <c r="H57" s="28"/>
      <c r="I57" s="13"/>
      <c r="J57" s="20"/>
      <c r="K57" s="20"/>
    </row>
    <row r="58" spans="1:11" ht="15.75">
      <c r="A58" s="4">
        <v>13</v>
      </c>
      <c r="B58" s="4">
        <v>54411</v>
      </c>
      <c r="C58" s="12" t="s">
        <v>77</v>
      </c>
      <c r="D58" s="29"/>
      <c r="E58" s="22"/>
      <c r="F58" s="11">
        <v>3</v>
      </c>
      <c r="G58" s="11"/>
      <c r="H58" s="28"/>
      <c r="I58" s="46"/>
      <c r="J58" s="20"/>
      <c r="K58" s="20"/>
    </row>
    <row r="59" spans="1:11" ht="15.75">
      <c r="A59" s="4">
        <v>14</v>
      </c>
      <c r="B59" s="4">
        <v>5461</v>
      </c>
      <c r="C59" s="12" t="s">
        <v>78</v>
      </c>
      <c r="D59" s="29">
        <v>55000</v>
      </c>
      <c r="E59" s="22"/>
      <c r="F59" s="11">
        <v>4</v>
      </c>
      <c r="G59" s="11"/>
      <c r="H59" s="35" t="s">
        <v>64</v>
      </c>
      <c r="I59" s="47">
        <f>SUM(I56:I57)</f>
        <v>35789000</v>
      </c>
      <c r="J59" s="20"/>
      <c r="K59" s="20"/>
    </row>
    <row r="60" spans="1:11" ht="15.75">
      <c r="A60" s="4">
        <v>15</v>
      </c>
      <c r="B60" s="4">
        <v>54412</v>
      </c>
      <c r="C60" s="12" t="s">
        <v>23</v>
      </c>
      <c r="D60" s="29">
        <v>20000</v>
      </c>
      <c r="E60" s="22"/>
      <c r="J60" s="20"/>
      <c r="K60" s="20"/>
    </row>
    <row r="61" spans="1:11" ht="15.75">
      <c r="A61" s="4">
        <v>16</v>
      </c>
      <c r="B61" s="4">
        <v>54712</v>
      </c>
      <c r="C61" s="12" t="s">
        <v>34</v>
      </c>
      <c r="D61" s="29">
        <v>25000</v>
      </c>
      <c r="E61" s="22"/>
      <c r="F61" s="11"/>
      <c r="G61" s="11"/>
      <c r="H61" s="4" t="s">
        <v>1</v>
      </c>
      <c r="I61" s="4" t="s">
        <v>15</v>
      </c>
      <c r="J61" s="20"/>
      <c r="K61" s="20"/>
    </row>
    <row r="62" spans="1:11" ht="47.25">
      <c r="A62" s="4">
        <v>17</v>
      </c>
      <c r="B62" s="4">
        <v>54911</v>
      </c>
      <c r="C62" s="28" t="s">
        <v>38</v>
      </c>
      <c r="D62" s="13"/>
      <c r="E62" s="22"/>
      <c r="F62" s="11"/>
      <c r="G62" s="11"/>
      <c r="H62" s="41" t="s">
        <v>79</v>
      </c>
      <c r="I62" s="26" t="s">
        <v>4</v>
      </c>
      <c r="J62" s="20"/>
      <c r="K62" s="20"/>
    </row>
    <row r="63" spans="1:11" ht="15.75">
      <c r="A63" s="4">
        <v>18</v>
      </c>
      <c r="B63" s="4"/>
      <c r="C63" s="33" t="s">
        <v>39</v>
      </c>
      <c r="D63" s="31">
        <f>SUM(D57:D62)</f>
        <v>200000</v>
      </c>
      <c r="E63" s="34"/>
      <c r="F63" s="11">
        <v>1</v>
      </c>
      <c r="G63" s="11">
        <v>371113</v>
      </c>
      <c r="H63" s="48" t="s">
        <v>80</v>
      </c>
      <c r="I63" s="49">
        <v>12851000</v>
      </c>
      <c r="J63" s="20"/>
      <c r="K63" s="20"/>
    </row>
    <row r="64" spans="1:11" ht="15.75">
      <c r="A64" s="4">
        <v>19</v>
      </c>
      <c r="B64" s="4">
        <v>55111</v>
      </c>
      <c r="C64" s="28" t="s">
        <v>42</v>
      </c>
      <c r="D64" s="13">
        <v>45000</v>
      </c>
      <c r="E64" s="22"/>
      <c r="F64" s="11">
        <v>2</v>
      </c>
      <c r="G64" s="11">
        <v>37317</v>
      </c>
      <c r="H64" s="48" t="s">
        <v>81</v>
      </c>
      <c r="I64" s="49">
        <v>0</v>
      </c>
      <c r="J64" s="20"/>
      <c r="K64" s="20"/>
    </row>
    <row r="65" spans="1:11" ht="15.75">
      <c r="A65" s="4">
        <v>20</v>
      </c>
      <c r="B65" s="4">
        <v>55213</v>
      </c>
      <c r="C65" s="28" t="s">
        <v>43</v>
      </c>
      <c r="D65" s="13"/>
      <c r="E65" s="22"/>
      <c r="F65" s="11">
        <v>3</v>
      </c>
      <c r="G65" s="11">
        <v>371111</v>
      </c>
      <c r="H65" s="48" t="s">
        <v>82</v>
      </c>
      <c r="I65" s="49">
        <v>0</v>
      </c>
      <c r="J65" s="20"/>
      <c r="K65" s="20"/>
    </row>
    <row r="66" spans="1:11" ht="15.75">
      <c r="A66" s="4">
        <v>21</v>
      </c>
      <c r="B66" s="4">
        <v>55218</v>
      </c>
      <c r="C66" s="28" t="s">
        <v>83</v>
      </c>
      <c r="D66" s="13">
        <v>17000</v>
      </c>
      <c r="E66" s="22"/>
      <c r="F66" s="11">
        <v>4</v>
      </c>
      <c r="G66" s="11">
        <v>371112</v>
      </c>
      <c r="H66" s="48" t="s">
        <v>84</v>
      </c>
      <c r="I66" s="49">
        <v>21730000</v>
      </c>
      <c r="J66" s="20"/>
      <c r="K66" s="20"/>
    </row>
    <row r="67" spans="1:11" ht="15.75">
      <c r="A67" s="4">
        <v>22</v>
      </c>
      <c r="B67" s="4">
        <v>55219</v>
      </c>
      <c r="C67" s="28" t="s">
        <v>85</v>
      </c>
      <c r="D67" s="13">
        <v>80000</v>
      </c>
      <c r="E67" s="22"/>
      <c r="F67" s="11">
        <v>5</v>
      </c>
      <c r="G67" s="11">
        <v>37315</v>
      </c>
      <c r="H67" s="48" t="s">
        <v>86</v>
      </c>
      <c r="I67" s="29">
        <v>0</v>
      </c>
      <c r="J67" s="20"/>
      <c r="K67" s="20"/>
    </row>
    <row r="68" spans="1:11" ht="15.75">
      <c r="A68" s="4">
        <v>23</v>
      </c>
      <c r="B68" s="4">
        <v>5561</v>
      </c>
      <c r="C68" s="12" t="s">
        <v>87</v>
      </c>
      <c r="D68" s="13">
        <v>700000</v>
      </c>
      <c r="E68" s="22"/>
      <c r="F68" s="11">
        <v>6</v>
      </c>
      <c r="G68" s="11">
        <v>37315</v>
      </c>
      <c r="H68" s="11" t="s">
        <v>88</v>
      </c>
      <c r="I68" s="29">
        <v>1172000</v>
      </c>
      <c r="J68" s="20"/>
      <c r="K68" s="20"/>
    </row>
    <row r="69" spans="1:11" ht="13.5" customHeight="1">
      <c r="A69" s="4">
        <v>24</v>
      </c>
      <c r="B69" s="4">
        <v>552194</v>
      </c>
      <c r="C69" s="28" t="s">
        <v>53</v>
      </c>
      <c r="D69" s="13"/>
      <c r="E69" s="22"/>
      <c r="F69" s="11">
        <v>7</v>
      </c>
      <c r="G69" s="11">
        <v>37316</v>
      </c>
      <c r="H69" s="11" t="s">
        <v>89</v>
      </c>
      <c r="I69" s="29"/>
      <c r="J69" s="20"/>
      <c r="K69" s="20"/>
    </row>
    <row r="70" spans="1:12" ht="21" customHeight="1">
      <c r="A70" s="4">
        <v>25</v>
      </c>
      <c r="B70" s="4"/>
      <c r="C70" s="33" t="s">
        <v>58</v>
      </c>
      <c r="D70" s="31">
        <f>SUM(D64:D69)</f>
        <v>842000</v>
      </c>
      <c r="E70" s="34"/>
      <c r="F70" s="11">
        <v>8</v>
      </c>
      <c r="G70" s="11">
        <v>373151</v>
      </c>
      <c r="H70" s="11" t="s">
        <v>90</v>
      </c>
      <c r="I70" s="29"/>
      <c r="J70" s="20"/>
      <c r="K70" s="20"/>
      <c r="L70" s="50"/>
    </row>
    <row r="71" spans="1:11" ht="15" customHeight="1">
      <c r="A71" s="4">
        <v>26</v>
      </c>
      <c r="B71" s="4">
        <v>56211</v>
      </c>
      <c r="C71" s="28" t="s">
        <v>91</v>
      </c>
      <c r="D71" s="13">
        <v>300000</v>
      </c>
      <c r="E71" s="22"/>
      <c r="F71" s="11">
        <v>9</v>
      </c>
      <c r="G71" s="11">
        <v>37112</v>
      </c>
      <c r="H71" s="11" t="s">
        <v>92</v>
      </c>
      <c r="I71" s="11"/>
      <c r="J71" s="20"/>
      <c r="K71" s="20"/>
    </row>
    <row r="72" spans="1:11" ht="18" customHeight="1">
      <c r="A72" s="4">
        <v>27</v>
      </c>
      <c r="B72" s="4">
        <v>562131</v>
      </c>
      <c r="C72" s="28" t="s">
        <v>93</v>
      </c>
      <c r="D72" s="13">
        <v>80000</v>
      </c>
      <c r="E72" s="22"/>
      <c r="F72" s="11">
        <v>10</v>
      </c>
      <c r="G72" s="11">
        <v>3711</v>
      </c>
      <c r="H72" s="11" t="s">
        <v>94</v>
      </c>
      <c r="I72" s="29">
        <v>29065000</v>
      </c>
      <c r="J72" s="20"/>
      <c r="K72" s="20"/>
    </row>
    <row r="73" spans="1:11" ht="15.75" customHeight="1">
      <c r="A73" s="4">
        <v>28</v>
      </c>
      <c r="B73" s="4">
        <v>5641</v>
      </c>
      <c r="C73" s="28" t="s">
        <v>95</v>
      </c>
      <c r="D73" s="13">
        <v>30000</v>
      </c>
      <c r="E73" s="22"/>
      <c r="F73" s="11">
        <v>11</v>
      </c>
      <c r="G73" s="11"/>
      <c r="H73" s="35" t="s">
        <v>64</v>
      </c>
      <c r="I73" s="31">
        <f>SUM(I63:I72)</f>
        <v>64818000</v>
      </c>
      <c r="J73" s="20"/>
      <c r="K73" s="20"/>
    </row>
    <row r="74" spans="1:11" ht="17.25" customHeight="1">
      <c r="A74" s="4">
        <v>29</v>
      </c>
      <c r="B74" s="4">
        <v>56319</v>
      </c>
      <c r="C74" s="28" t="s">
        <v>59</v>
      </c>
      <c r="D74" s="13">
        <v>25000</v>
      </c>
      <c r="E74" s="22"/>
      <c r="J74" s="20"/>
      <c r="K74" s="20"/>
    </row>
    <row r="75" spans="1:11" ht="14.25" customHeight="1">
      <c r="A75" s="4">
        <v>30</v>
      </c>
      <c r="B75" s="4">
        <v>5611111</v>
      </c>
      <c r="C75" s="28" t="s">
        <v>96</v>
      </c>
      <c r="D75" s="13">
        <v>310000</v>
      </c>
      <c r="E75" s="22"/>
      <c r="F75" s="11"/>
      <c r="G75" s="4"/>
      <c r="H75" s="4" t="s">
        <v>1</v>
      </c>
      <c r="I75" s="4" t="s">
        <v>15</v>
      </c>
      <c r="J75" s="20"/>
      <c r="K75" s="20"/>
    </row>
    <row r="76" spans="1:11" ht="18" customHeight="1">
      <c r="A76" s="4">
        <v>31</v>
      </c>
      <c r="B76" s="4"/>
      <c r="C76" s="33" t="s">
        <v>62</v>
      </c>
      <c r="D76" s="31">
        <f>SUM(D71:D75)</f>
        <v>745000</v>
      </c>
      <c r="E76" s="22"/>
      <c r="F76" s="51"/>
      <c r="G76" s="51"/>
      <c r="H76" s="51" t="s">
        <v>97</v>
      </c>
      <c r="I76" s="52" t="s">
        <v>4</v>
      </c>
      <c r="J76" s="20"/>
      <c r="K76" s="20"/>
    </row>
    <row r="77" spans="1:11" ht="18" customHeight="1">
      <c r="A77" s="4">
        <v>32</v>
      </c>
      <c r="B77" s="4">
        <v>57119</v>
      </c>
      <c r="C77" s="28" t="s">
        <v>98</v>
      </c>
      <c r="D77" s="13">
        <v>26000</v>
      </c>
      <c r="E77" s="22"/>
      <c r="F77" s="51"/>
      <c r="G77" s="51"/>
      <c r="H77" s="51"/>
      <c r="I77" s="52" t="s">
        <v>4</v>
      </c>
      <c r="J77" s="20"/>
      <c r="K77" s="20"/>
    </row>
    <row r="78" spans="1:11" ht="15.75" customHeight="1">
      <c r="A78" s="4">
        <v>33</v>
      </c>
      <c r="B78" s="4">
        <v>57219</v>
      </c>
      <c r="C78" s="28" t="s">
        <v>99</v>
      </c>
      <c r="D78" s="13"/>
      <c r="E78" s="22"/>
      <c r="F78" s="11">
        <v>1</v>
      </c>
      <c r="G78" s="11">
        <v>583112</v>
      </c>
      <c r="H78" s="12" t="s">
        <v>100</v>
      </c>
      <c r="I78" s="29">
        <v>6566000</v>
      </c>
      <c r="J78" s="20"/>
      <c r="K78" s="20"/>
    </row>
    <row r="79" spans="1:11" ht="15.75" customHeight="1">
      <c r="A79" s="4">
        <v>34</v>
      </c>
      <c r="B79" s="4"/>
      <c r="C79" s="28"/>
      <c r="D79" s="13"/>
      <c r="E79" s="22"/>
      <c r="F79" s="11">
        <v>2</v>
      </c>
      <c r="G79" s="11">
        <v>583111</v>
      </c>
      <c r="H79" s="12" t="s">
        <v>101</v>
      </c>
      <c r="I79" s="29">
        <v>616000</v>
      </c>
      <c r="J79" s="20"/>
      <c r="K79" s="20"/>
    </row>
    <row r="80" spans="1:11" ht="15.75" customHeight="1">
      <c r="A80" s="4">
        <v>35</v>
      </c>
      <c r="B80" s="4"/>
      <c r="C80" s="28"/>
      <c r="D80" s="13"/>
      <c r="E80" s="22"/>
      <c r="F80" s="53">
        <v>3</v>
      </c>
      <c r="G80" s="53"/>
      <c r="H80" s="35" t="s">
        <v>64</v>
      </c>
      <c r="I80" s="18">
        <f>SUM(I78:I79)</f>
        <v>7182000</v>
      </c>
      <c r="J80" s="20"/>
      <c r="K80" s="20"/>
    </row>
    <row r="81" spans="1:11" ht="17.25" customHeight="1">
      <c r="A81" s="4">
        <v>36</v>
      </c>
      <c r="B81" s="4">
        <v>57211</v>
      </c>
      <c r="C81" s="28" t="s">
        <v>102</v>
      </c>
      <c r="D81" s="13"/>
      <c r="E81" s="22"/>
      <c r="F81" s="53"/>
      <c r="G81" s="53"/>
      <c r="H81" s="35"/>
      <c r="I81" s="18"/>
      <c r="J81" s="20"/>
      <c r="K81" s="20"/>
    </row>
    <row r="82" spans="1:11" ht="17.25" customHeight="1">
      <c r="A82" s="4">
        <v>37</v>
      </c>
      <c r="B82" s="4"/>
      <c r="C82" s="33" t="s">
        <v>103</v>
      </c>
      <c r="D82" s="31">
        <f>SUM(D77:D81)</f>
        <v>26000</v>
      </c>
      <c r="E82" s="22"/>
      <c r="J82" s="20"/>
      <c r="K82" s="20"/>
    </row>
    <row r="83" spans="1:10" ht="15.75">
      <c r="A83" s="4">
        <v>38</v>
      </c>
      <c r="B83" s="4"/>
      <c r="C83" s="33" t="s">
        <v>8</v>
      </c>
      <c r="D83" s="31">
        <f>SUM(D63+D70+D76+D82)</f>
        <v>1813000</v>
      </c>
      <c r="E83" s="34"/>
      <c r="F83" s="11">
        <v>1</v>
      </c>
      <c r="G83" s="11"/>
      <c r="H83" s="23" t="s">
        <v>1</v>
      </c>
      <c r="I83" s="24" t="s">
        <v>15</v>
      </c>
      <c r="J83" s="3"/>
    </row>
    <row r="84" spans="1:9" ht="31.5">
      <c r="A84" s="4">
        <v>39</v>
      </c>
      <c r="B84" s="4"/>
      <c r="C84" s="44"/>
      <c r="D84" s="45"/>
      <c r="E84" s="34"/>
      <c r="F84" s="11"/>
      <c r="G84" s="11"/>
      <c r="H84" s="51" t="s">
        <v>104</v>
      </c>
      <c r="I84" s="26" t="s">
        <v>4</v>
      </c>
    </row>
    <row r="85" spans="1:9" ht="15.75">
      <c r="A85" s="4">
        <v>40</v>
      </c>
      <c r="B85" s="4"/>
      <c r="C85" s="35" t="s">
        <v>64</v>
      </c>
      <c r="D85" s="18">
        <f>SUM(D51+D56+D83)</f>
        <v>11788000</v>
      </c>
      <c r="E85" s="36"/>
      <c r="F85" s="11">
        <v>2</v>
      </c>
      <c r="G85" s="11">
        <v>5831181</v>
      </c>
      <c r="H85" s="54" t="s">
        <v>105</v>
      </c>
      <c r="I85" s="13">
        <v>0</v>
      </c>
    </row>
    <row r="86" spans="1:9" ht="15.75">
      <c r="A86" s="4"/>
      <c r="B86" s="4"/>
      <c r="C86" s="35"/>
      <c r="D86" s="18"/>
      <c r="E86" s="36"/>
      <c r="F86" s="53">
        <v>3</v>
      </c>
      <c r="G86" s="53"/>
      <c r="H86" s="12"/>
      <c r="I86" s="13"/>
    </row>
    <row r="87" spans="1:9" ht="15.75">
      <c r="A87" s="2"/>
      <c r="B87" s="2"/>
      <c r="C87" s="55"/>
      <c r="D87" s="36"/>
      <c r="E87" s="36"/>
      <c r="F87" s="53">
        <v>4</v>
      </c>
      <c r="G87" s="53"/>
      <c r="H87" s="35" t="s">
        <v>64</v>
      </c>
      <c r="I87" s="18">
        <f>SUM(I85:I86)</f>
        <v>0</v>
      </c>
    </row>
    <row r="88" spans="3:9" ht="15.75">
      <c r="C88" s="56"/>
      <c r="D88" s="56"/>
      <c r="E88" s="38"/>
      <c r="F88" s="53"/>
      <c r="G88" s="53"/>
      <c r="H88" s="35"/>
      <c r="I88" s="18"/>
    </row>
    <row r="89" spans="3:17" ht="15.75">
      <c r="C89" s="56"/>
      <c r="D89" s="56"/>
      <c r="E89" s="38"/>
      <c r="F89" s="57"/>
      <c r="G89" s="57"/>
      <c r="H89" s="37"/>
      <c r="I89" s="57"/>
      <c r="J89" s="57"/>
      <c r="K89" s="57"/>
      <c r="L89" s="57"/>
      <c r="M89" s="57"/>
      <c r="N89" s="57"/>
      <c r="O89" s="57"/>
      <c r="P89" s="57"/>
      <c r="Q89" s="57"/>
    </row>
    <row r="90" spans="1:9" s="57" customFormat="1" ht="15.75">
      <c r="A90" s="58"/>
      <c r="B90" s="58"/>
      <c r="E90" s="20"/>
      <c r="F90" s="48"/>
      <c r="G90" s="48"/>
      <c r="H90" s="23" t="s">
        <v>1</v>
      </c>
      <c r="I90" s="24" t="s">
        <v>15</v>
      </c>
    </row>
    <row r="91" spans="1:9" s="57" customFormat="1" ht="31.5">
      <c r="A91" s="23"/>
      <c r="B91" s="23"/>
      <c r="C91" s="23" t="s">
        <v>1</v>
      </c>
      <c r="D91" s="39" t="s">
        <v>15</v>
      </c>
      <c r="E91" s="59"/>
      <c r="F91" s="48"/>
      <c r="G91" s="48"/>
      <c r="H91" s="60" t="s">
        <v>106</v>
      </c>
      <c r="I91" s="26" t="s">
        <v>4</v>
      </c>
    </row>
    <row r="92" spans="1:9" s="57" customFormat="1" ht="31.5">
      <c r="A92" s="23"/>
      <c r="B92" s="26" t="s">
        <v>16</v>
      </c>
      <c r="C92" s="51" t="s">
        <v>107</v>
      </c>
      <c r="D92" s="26" t="s">
        <v>4</v>
      </c>
      <c r="E92" s="59"/>
      <c r="F92" s="48">
        <v>1</v>
      </c>
      <c r="G92" s="48">
        <v>5831171</v>
      </c>
      <c r="H92" s="12" t="s">
        <v>108</v>
      </c>
      <c r="I92" s="13">
        <v>200000</v>
      </c>
    </row>
    <row r="93" spans="1:9" s="57" customFormat="1" ht="15.75">
      <c r="A93" s="23">
        <v>1</v>
      </c>
      <c r="B93" s="23">
        <v>5831161</v>
      </c>
      <c r="C93" s="12" t="s">
        <v>109</v>
      </c>
      <c r="D93" s="29">
        <v>0</v>
      </c>
      <c r="E93" s="22"/>
      <c r="F93" s="53">
        <v>2</v>
      </c>
      <c r="G93" s="53"/>
      <c r="H93" s="35" t="s">
        <v>64</v>
      </c>
      <c r="I93" s="18">
        <f>SUM(I92:I92)</f>
        <v>200000</v>
      </c>
    </row>
    <row r="94" spans="1:9" s="57" customFormat="1" ht="15.75">
      <c r="A94" s="23">
        <v>2</v>
      </c>
      <c r="B94" s="23"/>
      <c r="C94" s="44" t="s">
        <v>110</v>
      </c>
      <c r="D94" s="45">
        <f>SUM(D93)</f>
        <v>0</v>
      </c>
      <c r="E94" s="34"/>
      <c r="F94" s="53"/>
      <c r="G94" s="53"/>
      <c r="H94" s="35"/>
      <c r="I94" s="18"/>
    </row>
    <row r="95" spans="1:5" s="57" customFormat="1" ht="15.75">
      <c r="A95" s="23">
        <v>3</v>
      </c>
      <c r="B95" s="23">
        <v>53111</v>
      </c>
      <c r="C95" s="44" t="s">
        <v>111</v>
      </c>
      <c r="D95" s="29">
        <v>0</v>
      </c>
      <c r="E95" s="22"/>
    </row>
    <row r="96" spans="1:9" s="57" customFormat="1" ht="15.75">
      <c r="A96" s="23">
        <v>4</v>
      </c>
      <c r="B96" s="23"/>
      <c r="C96" s="35" t="s">
        <v>64</v>
      </c>
      <c r="D96" s="18">
        <f>SUM(D94:D95)</f>
        <v>0</v>
      </c>
      <c r="E96" s="36"/>
      <c r="F96" s="48"/>
      <c r="G96" s="48"/>
      <c r="H96" s="23" t="s">
        <v>1</v>
      </c>
      <c r="I96" s="24" t="s">
        <v>15</v>
      </c>
    </row>
    <row r="97" spans="1:9" s="57" customFormat="1" ht="31.5">
      <c r="A97" s="23"/>
      <c r="B97" s="4"/>
      <c r="C97" s="35"/>
      <c r="D97" s="18"/>
      <c r="E97" s="36"/>
      <c r="F97" s="48"/>
      <c r="G97" s="48"/>
      <c r="H97" s="60" t="s">
        <v>112</v>
      </c>
      <c r="I97" s="26" t="s">
        <v>4</v>
      </c>
    </row>
    <row r="98" spans="1:9" s="57" customFormat="1" ht="15.75">
      <c r="A98" s="58"/>
      <c r="B98" s="58"/>
      <c r="C98" s="38"/>
      <c r="D98" s="34"/>
      <c r="E98" s="34"/>
      <c r="F98" s="48">
        <v>1</v>
      </c>
      <c r="G98" s="48">
        <v>5831141</v>
      </c>
      <c r="H98" s="12" t="s">
        <v>113</v>
      </c>
      <c r="I98" s="13">
        <v>2045000</v>
      </c>
    </row>
    <row r="99" spans="1:9" s="57" customFormat="1" ht="15.75">
      <c r="A99" s="58"/>
      <c r="B99" s="58"/>
      <c r="C99" s="56"/>
      <c r="D99" s="56"/>
      <c r="E99" s="38"/>
      <c r="F99" s="53">
        <v>2</v>
      </c>
      <c r="G99" s="53"/>
      <c r="H99" s="35" t="s">
        <v>64</v>
      </c>
      <c r="I99" s="18">
        <f>SUM(I98:I98)</f>
        <v>2045000</v>
      </c>
    </row>
    <row r="100" spans="1:9" s="57" customFormat="1" ht="15.75">
      <c r="A100" s="58"/>
      <c r="B100" s="58"/>
      <c r="C100" s="56"/>
      <c r="D100" s="56"/>
      <c r="E100" s="38"/>
      <c r="F100" s="53"/>
      <c r="G100" s="53"/>
      <c r="H100" s="35"/>
      <c r="I100" s="18"/>
    </row>
    <row r="101" spans="1:9" s="57" customFormat="1" ht="31.5">
      <c r="A101" s="58"/>
      <c r="B101" s="26" t="s">
        <v>16</v>
      </c>
      <c r="C101" s="51" t="s">
        <v>114</v>
      </c>
      <c r="D101" s="26" t="s">
        <v>4</v>
      </c>
      <c r="E101" s="20"/>
      <c r="F101" s="4"/>
      <c r="G101" s="4"/>
      <c r="H101" s="4" t="s">
        <v>1</v>
      </c>
      <c r="I101" s="4" t="s">
        <v>15</v>
      </c>
    </row>
    <row r="102" spans="1:9" s="57" customFormat="1" ht="31.5">
      <c r="A102" s="23">
        <v>1</v>
      </c>
      <c r="B102" s="23">
        <v>5831162</v>
      </c>
      <c r="C102" s="12" t="s">
        <v>115</v>
      </c>
      <c r="D102" s="29">
        <v>566000</v>
      </c>
      <c r="E102" s="22"/>
      <c r="F102" s="48"/>
      <c r="G102" s="48"/>
      <c r="H102" s="60" t="s">
        <v>116</v>
      </c>
      <c r="I102" s="26" t="s">
        <v>4</v>
      </c>
    </row>
    <row r="103" spans="1:9" s="57" customFormat="1" ht="15.75">
      <c r="A103" s="23">
        <v>2</v>
      </c>
      <c r="B103" s="23"/>
      <c r="C103" s="44" t="s">
        <v>110</v>
      </c>
      <c r="D103" s="45">
        <f>SUM(D102)</f>
        <v>566000</v>
      </c>
      <c r="E103" s="34"/>
      <c r="F103" s="48">
        <v>1</v>
      </c>
      <c r="G103" s="48">
        <v>5831149</v>
      </c>
      <c r="H103" s="12" t="s">
        <v>117</v>
      </c>
      <c r="I103" s="13">
        <v>0</v>
      </c>
    </row>
    <row r="104" spans="1:9" s="57" customFormat="1" ht="15.75">
      <c r="A104" s="23">
        <v>3</v>
      </c>
      <c r="B104" s="23">
        <v>53111</v>
      </c>
      <c r="C104" s="44" t="s">
        <v>111</v>
      </c>
      <c r="D104" s="29">
        <v>0</v>
      </c>
      <c r="E104" s="22"/>
      <c r="F104" s="53">
        <v>2</v>
      </c>
      <c r="G104" s="53"/>
      <c r="H104" s="35" t="s">
        <v>64</v>
      </c>
      <c r="I104" s="18">
        <f>SUM(I103:I103)</f>
        <v>0</v>
      </c>
    </row>
    <row r="105" spans="1:9" s="57" customFormat="1" ht="15.75">
      <c r="A105" s="35">
        <v>4</v>
      </c>
      <c r="B105" s="35"/>
      <c r="C105" s="35" t="s">
        <v>64</v>
      </c>
      <c r="D105" s="18">
        <f>SUM(D103:D104)</f>
        <v>566000</v>
      </c>
      <c r="E105" s="36"/>
      <c r="F105" s="53"/>
      <c r="G105" s="53"/>
      <c r="H105" s="35"/>
      <c r="I105" s="18"/>
    </row>
    <row r="106" spans="1:5" s="57" customFormat="1" ht="15.75">
      <c r="A106" s="35"/>
      <c r="B106" s="35"/>
      <c r="C106" s="35"/>
      <c r="D106" s="18"/>
      <c r="E106" s="36"/>
    </row>
    <row r="107" spans="1:9" s="57" customFormat="1" ht="15.75">
      <c r="A107" s="58"/>
      <c r="B107" s="58"/>
      <c r="E107" s="20"/>
      <c r="F107" s="4"/>
      <c r="G107" s="4"/>
      <c r="H107" s="4" t="s">
        <v>1</v>
      </c>
      <c r="I107" s="4" t="s">
        <v>15</v>
      </c>
    </row>
    <row r="108" spans="1:9" s="57" customFormat="1" ht="31.5">
      <c r="A108" s="58"/>
      <c r="B108" s="58"/>
      <c r="C108" s="37"/>
      <c r="D108" s="37"/>
      <c r="E108" s="38"/>
      <c r="F108" s="48"/>
      <c r="G108" s="48"/>
      <c r="H108" s="60" t="s">
        <v>118</v>
      </c>
      <c r="I108" s="26" t="s">
        <v>4</v>
      </c>
    </row>
    <row r="109" spans="1:9" s="57" customFormat="1" ht="15.75">
      <c r="A109" s="23"/>
      <c r="B109" s="23"/>
      <c r="C109" s="23" t="s">
        <v>1</v>
      </c>
      <c r="D109" s="23" t="s">
        <v>15</v>
      </c>
      <c r="E109" s="38"/>
      <c r="F109" s="11">
        <v>1</v>
      </c>
      <c r="G109" s="11">
        <v>58311711</v>
      </c>
      <c r="H109" s="12" t="s">
        <v>119</v>
      </c>
      <c r="I109" s="13">
        <v>234000</v>
      </c>
    </row>
    <row r="110" spans="1:9" s="57" customFormat="1" ht="31.5">
      <c r="A110" s="23"/>
      <c r="B110" s="26" t="s">
        <v>16</v>
      </c>
      <c r="C110" s="51" t="s">
        <v>120</v>
      </c>
      <c r="D110" s="26" t="s">
        <v>4</v>
      </c>
      <c r="E110" s="38"/>
      <c r="F110" s="11">
        <v>2</v>
      </c>
      <c r="G110" s="11">
        <v>5831184</v>
      </c>
      <c r="H110" s="12" t="s">
        <v>121</v>
      </c>
      <c r="I110" s="13">
        <v>160000</v>
      </c>
    </row>
    <row r="111" spans="1:9" s="57" customFormat="1" ht="15.75">
      <c r="A111" s="23">
        <v>1</v>
      </c>
      <c r="B111" s="23">
        <v>5832125</v>
      </c>
      <c r="C111" s="12" t="s">
        <v>122</v>
      </c>
      <c r="D111" s="13">
        <v>150000</v>
      </c>
      <c r="E111" s="22"/>
      <c r="F111" s="11">
        <v>3</v>
      </c>
      <c r="G111" s="11">
        <v>5831183</v>
      </c>
      <c r="H111" s="12" t="s">
        <v>123</v>
      </c>
      <c r="I111" s="13"/>
    </row>
    <row r="112" spans="1:9" s="57" customFormat="1" ht="15.75">
      <c r="A112" s="61"/>
      <c r="B112" s="61"/>
      <c r="C112" s="44" t="s">
        <v>110</v>
      </c>
      <c r="D112" s="62">
        <v>150000</v>
      </c>
      <c r="E112" s="22"/>
      <c r="F112" s="11">
        <v>4</v>
      </c>
      <c r="G112" s="11">
        <v>5831226</v>
      </c>
      <c r="H112" s="12" t="s">
        <v>124</v>
      </c>
      <c r="I112" s="13"/>
    </row>
    <row r="113" spans="1:9" s="57" customFormat="1" ht="15.75">
      <c r="A113" s="4">
        <v>2</v>
      </c>
      <c r="B113" s="63"/>
      <c r="C113" s="35" t="s">
        <v>64</v>
      </c>
      <c r="D113" s="18">
        <f>SUM(D111:D111)</f>
        <v>150000</v>
      </c>
      <c r="E113" s="36"/>
      <c r="F113" s="11">
        <v>5</v>
      </c>
      <c r="G113" s="11">
        <v>58812</v>
      </c>
      <c r="H113" s="12" t="s">
        <v>125</v>
      </c>
      <c r="I113" s="13">
        <v>324000</v>
      </c>
    </row>
    <row r="114" spans="1:9" s="57" customFormat="1" ht="15.75">
      <c r="A114" s="4"/>
      <c r="B114" s="64"/>
      <c r="C114" s="35"/>
      <c r="D114" s="18"/>
      <c r="E114" s="36"/>
      <c r="F114" s="11">
        <v>6</v>
      </c>
      <c r="G114" s="11">
        <v>58813</v>
      </c>
      <c r="H114" s="12" t="s">
        <v>126</v>
      </c>
      <c r="I114" s="13">
        <v>75000</v>
      </c>
    </row>
    <row r="115" spans="1:9" s="57" customFormat="1" ht="15.75">
      <c r="A115" s="58"/>
      <c r="B115" s="58"/>
      <c r="C115" s="55"/>
      <c r="D115" s="36"/>
      <c r="E115" s="36"/>
      <c r="F115" s="11">
        <v>7</v>
      </c>
      <c r="G115" s="11">
        <v>58812</v>
      </c>
      <c r="H115" s="12" t="s">
        <v>127</v>
      </c>
      <c r="I115" s="13">
        <v>250000</v>
      </c>
    </row>
    <row r="116" spans="1:9" s="57" customFormat="1" ht="15.75">
      <c r="A116" s="58"/>
      <c r="B116" s="58"/>
      <c r="C116" s="37"/>
      <c r="D116" s="37"/>
      <c r="E116" s="38"/>
      <c r="F116" s="11">
        <v>8</v>
      </c>
      <c r="G116" s="11">
        <v>58813</v>
      </c>
      <c r="H116" s="12" t="s">
        <v>128</v>
      </c>
      <c r="I116" s="13">
        <v>100000</v>
      </c>
    </row>
    <row r="117" spans="1:9" s="57" customFormat="1" ht="15.75">
      <c r="A117" s="58"/>
      <c r="B117" s="58"/>
      <c r="C117" s="37"/>
      <c r="D117" s="37"/>
      <c r="E117" s="38"/>
      <c r="F117" s="11">
        <v>9</v>
      </c>
      <c r="G117" s="11">
        <v>58815</v>
      </c>
      <c r="H117" s="48" t="s">
        <v>129</v>
      </c>
      <c r="I117" s="13"/>
    </row>
    <row r="118" spans="1:9" s="57" customFormat="1" ht="31.5">
      <c r="A118" s="23"/>
      <c r="B118" s="26" t="s">
        <v>16</v>
      </c>
      <c r="C118" s="51" t="s">
        <v>130</v>
      </c>
      <c r="D118" s="26" t="s">
        <v>4</v>
      </c>
      <c r="E118" s="38"/>
      <c r="F118" s="65">
        <v>10</v>
      </c>
      <c r="G118" s="65"/>
      <c r="H118" s="35" t="s">
        <v>64</v>
      </c>
      <c r="I118" s="18">
        <f>SUM(I109:I117)</f>
        <v>1143000</v>
      </c>
    </row>
    <row r="119" spans="1:9" s="57" customFormat="1" ht="15.75">
      <c r="A119" s="23">
        <v>1</v>
      </c>
      <c r="B119" s="23">
        <v>5831149</v>
      </c>
      <c r="C119" s="12" t="s">
        <v>131</v>
      </c>
      <c r="D119" s="13">
        <v>0</v>
      </c>
      <c r="E119" s="22"/>
      <c r="F119" s="65">
        <v>10</v>
      </c>
      <c r="G119" s="65"/>
      <c r="H119" s="35"/>
      <c r="I119" s="18"/>
    </row>
    <row r="120" spans="1:14" s="57" customFormat="1" ht="15.75">
      <c r="A120" s="35">
        <v>2</v>
      </c>
      <c r="B120" s="35"/>
      <c r="C120" s="35" t="s">
        <v>64</v>
      </c>
      <c r="D120" s="18">
        <f>SUM(D119:D119)</f>
        <v>0</v>
      </c>
      <c r="E120" s="36"/>
      <c r="F120" s="66"/>
      <c r="G120" s="66"/>
      <c r="H120" s="66" t="s">
        <v>1</v>
      </c>
      <c r="I120" s="66" t="s">
        <v>15</v>
      </c>
      <c r="J120" s="20"/>
      <c r="K120" s="20"/>
      <c r="L120" s="20"/>
      <c r="M120" s="20"/>
      <c r="N120" s="20"/>
    </row>
    <row r="121" spans="1:14" s="57" customFormat="1" ht="31.5">
      <c r="A121" s="35"/>
      <c r="B121" s="35"/>
      <c r="C121" s="35"/>
      <c r="D121" s="18"/>
      <c r="E121" s="36"/>
      <c r="F121" s="23"/>
      <c r="G121" s="26" t="s">
        <v>16</v>
      </c>
      <c r="H121" s="51" t="s">
        <v>132</v>
      </c>
      <c r="I121" s="26" t="s">
        <v>4</v>
      </c>
      <c r="J121" s="20"/>
      <c r="K121" s="38"/>
      <c r="L121" s="38"/>
      <c r="M121" s="20"/>
      <c r="N121" s="20"/>
    </row>
    <row r="122" spans="1:14" s="57" customFormat="1" ht="15.75">
      <c r="A122" s="55"/>
      <c r="B122" s="55"/>
      <c r="C122" s="55"/>
      <c r="D122" s="36"/>
      <c r="E122" s="36"/>
      <c r="F122" s="23">
        <v>1</v>
      </c>
      <c r="G122" s="23">
        <v>5831191</v>
      </c>
      <c r="H122" s="12" t="s">
        <v>131</v>
      </c>
      <c r="I122" s="13">
        <v>0</v>
      </c>
      <c r="J122" s="20"/>
      <c r="K122" s="38"/>
      <c r="L122" s="38"/>
      <c r="M122" s="20"/>
      <c r="N122" s="20"/>
    </row>
    <row r="123" spans="1:14" s="57" customFormat="1" ht="15.75">
      <c r="A123" s="55"/>
      <c r="B123" s="55"/>
      <c r="C123" s="55"/>
      <c r="D123" s="36"/>
      <c r="E123" s="36"/>
      <c r="F123" s="35">
        <v>2</v>
      </c>
      <c r="G123" s="35"/>
      <c r="H123" s="35" t="s">
        <v>64</v>
      </c>
      <c r="I123" s="18">
        <f>SUM(I122:I122)</f>
        <v>0</v>
      </c>
      <c r="J123" s="20"/>
      <c r="K123" s="38"/>
      <c r="L123" s="38"/>
      <c r="M123" s="20"/>
      <c r="N123" s="20"/>
    </row>
    <row r="124" spans="1:14" s="57" customFormat="1" ht="15.75">
      <c r="A124" s="58"/>
      <c r="B124" s="58"/>
      <c r="C124" s="55"/>
      <c r="D124" s="36"/>
      <c r="E124" s="36"/>
      <c r="F124" s="35"/>
      <c r="G124" s="35"/>
      <c r="H124" s="35"/>
      <c r="I124" s="18"/>
      <c r="J124" s="20"/>
      <c r="K124" s="38"/>
      <c r="L124" s="38"/>
      <c r="M124" s="20"/>
      <c r="N124" s="20"/>
    </row>
    <row r="125" spans="1:14" s="57" customFormat="1" ht="15.75" customHeight="1">
      <c r="A125" s="58"/>
      <c r="B125" s="58"/>
      <c r="C125" s="37"/>
      <c r="E125" s="20"/>
      <c r="F125" s="20"/>
      <c r="G125" s="20"/>
      <c r="H125" s="37"/>
      <c r="I125" s="37"/>
      <c r="J125" s="20"/>
      <c r="K125" s="38"/>
      <c r="L125" s="38"/>
      <c r="M125" s="20"/>
      <c r="N125" s="20"/>
    </row>
    <row r="126" spans="1:14" s="57" customFormat="1" ht="15.75">
      <c r="A126" s="48"/>
      <c r="B126" s="48"/>
      <c r="C126" s="4" t="s">
        <v>1</v>
      </c>
      <c r="D126" s="4" t="s">
        <v>2</v>
      </c>
      <c r="E126" s="20"/>
      <c r="F126" s="4"/>
      <c r="G126" s="4"/>
      <c r="H126" s="4" t="s">
        <v>1</v>
      </c>
      <c r="I126" s="4" t="s">
        <v>15</v>
      </c>
      <c r="J126" s="20"/>
      <c r="K126" s="21"/>
      <c r="L126" s="22"/>
      <c r="M126" s="20"/>
      <c r="N126" s="20"/>
    </row>
    <row r="127" spans="1:14" s="57" customFormat="1" ht="31.5">
      <c r="A127" s="48"/>
      <c r="B127" s="26" t="s">
        <v>16</v>
      </c>
      <c r="C127" s="51" t="s">
        <v>133</v>
      </c>
      <c r="D127" s="26" t="s">
        <v>4</v>
      </c>
      <c r="E127" s="20"/>
      <c r="F127" s="4"/>
      <c r="G127" s="4"/>
      <c r="H127" s="27" t="s">
        <v>134</v>
      </c>
      <c r="I127" s="26" t="s">
        <v>4</v>
      </c>
      <c r="J127" s="20"/>
      <c r="K127" s="55"/>
      <c r="L127" s="36"/>
      <c r="M127" s="20"/>
      <c r="N127" s="20"/>
    </row>
    <row r="128" spans="1:14" s="57" customFormat="1" ht="15.75">
      <c r="A128" s="48">
        <v>1</v>
      </c>
      <c r="B128" s="48">
        <v>5831172</v>
      </c>
      <c r="C128" s="12" t="s">
        <v>135</v>
      </c>
      <c r="D128" s="67">
        <v>150000</v>
      </c>
      <c r="E128" s="22"/>
      <c r="F128" s="23">
        <v>1</v>
      </c>
      <c r="G128" s="23">
        <v>583213</v>
      </c>
      <c r="H128" s="12" t="s">
        <v>136</v>
      </c>
      <c r="I128" s="13">
        <v>250000</v>
      </c>
      <c r="J128" s="20"/>
      <c r="K128" s="55"/>
      <c r="L128" s="36"/>
      <c r="M128" s="20"/>
      <c r="N128" s="20"/>
    </row>
    <row r="129" spans="1:9" s="57" customFormat="1" ht="15.75">
      <c r="A129" s="35">
        <v>2</v>
      </c>
      <c r="B129" s="35"/>
      <c r="C129" s="35" t="s">
        <v>64</v>
      </c>
      <c r="D129" s="18">
        <f>SUM(D128:D128)</f>
        <v>150000</v>
      </c>
      <c r="E129" s="36"/>
      <c r="F129" s="65">
        <v>2</v>
      </c>
      <c r="G129" s="65"/>
      <c r="H129" s="35" t="s">
        <v>64</v>
      </c>
      <c r="I129" s="18">
        <f>SUM(I128:I128)</f>
        <v>250000</v>
      </c>
    </row>
    <row r="130" spans="1:9" s="57" customFormat="1" ht="15.75">
      <c r="A130" s="35"/>
      <c r="B130" s="35"/>
      <c r="C130" s="35"/>
      <c r="D130" s="18"/>
      <c r="E130" s="36"/>
      <c r="F130" s="65"/>
      <c r="G130" s="65"/>
      <c r="H130" s="35"/>
      <c r="I130" s="18"/>
    </row>
    <row r="131" spans="1:9" s="57" customFormat="1" ht="15.75">
      <c r="A131" s="58"/>
      <c r="B131" s="58"/>
      <c r="C131" s="37"/>
      <c r="D131" s="37"/>
      <c r="E131" s="38"/>
      <c r="H131" s="37"/>
      <c r="I131" s="37"/>
    </row>
    <row r="132" spans="1:9" s="57" customFormat="1" ht="15.75">
      <c r="A132" s="58"/>
      <c r="B132" s="58"/>
      <c r="C132" s="37"/>
      <c r="D132" s="37"/>
      <c r="E132" s="38"/>
      <c r="H132" s="37"/>
      <c r="I132" s="37"/>
    </row>
    <row r="133" spans="1:5" s="57" customFormat="1" ht="15.75">
      <c r="A133" s="58"/>
      <c r="B133" s="58"/>
      <c r="C133" s="1"/>
      <c r="D133" s="1"/>
      <c r="E133" s="20"/>
    </row>
    <row r="134" spans="1:9" s="57" customFormat="1" ht="15.75">
      <c r="A134" s="23"/>
      <c r="B134" s="23"/>
      <c r="C134" s="4" t="s">
        <v>1</v>
      </c>
      <c r="D134" s="4" t="s">
        <v>15</v>
      </c>
      <c r="E134" s="59"/>
      <c r="F134" s="4"/>
      <c r="G134" s="4"/>
      <c r="H134" s="4" t="s">
        <v>1</v>
      </c>
      <c r="I134" s="4" t="s">
        <v>15</v>
      </c>
    </row>
    <row r="135" spans="1:9" s="57" customFormat="1" ht="31.5">
      <c r="A135" s="23"/>
      <c r="B135" s="26" t="s">
        <v>16</v>
      </c>
      <c r="C135" s="68" t="s">
        <v>137</v>
      </c>
      <c r="D135" s="26" t="s">
        <v>4</v>
      </c>
      <c r="E135" s="59"/>
      <c r="F135" s="11"/>
      <c r="G135" s="11"/>
      <c r="H135" s="27" t="s">
        <v>138</v>
      </c>
      <c r="I135" s="26" t="s">
        <v>4</v>
      </c>
    </row>
    <row r="136" spans="1:9" s="57" customFormat="1" ht="15.75">
      <c r="A136" s="23">
        <v>1</v>
      </c>
      <c r="B136" s="23">
        <v>38115</v>
      </c>
      <c r="C136" s="11" t="s">
        <v>139</v>
      </c>
      <c r="D136" s="13"/>
      <c r="E136" s="22"/>
      <c r="F136" s="11">
        <v>1</v>
      </c>
      <c r="G136" s="11">
        <v>544122</v>
      </c>
      <c r="H136" s="12" t="s">
        <v>140</v>
      </c>
      <c r="I136" s="13"/>
    </row>
    <row r="137" spans="1:9" s="57" customFormat="1" ht="15.75">
      <c r="A137" s="23">
        <v>2</v>
      </c>
      <c r="B137" s="23"/>
      <c r="C137" s="11"/>
      <c r="D137" s="13"/>
      <c r="E137" s="22"/>
      <c r="F137" s="11">
        <v>2</v>
      </c>
      <c r="G137" s="11">
        <v>5461</v>
      </c>
      <c r="H137" s="12" t="s">
        <v>141</v>
      </c>
      <c r="I137" s="13">
        <v>5000</v>
      </c>
    </row>
    <row r="138" spans="1:9" s="57" customFormat="1" ht="15.75">
      <c r="A138" s="23">
        <v>3</v>
      </c>
      <c r="B138" s="23">
        <v>38115</v>
      </c>
      <c r="C138" s="11" t="s">
        <v>142</v>
      </c>
      <c r="D138" s="13">
        <f>SUM(D139:D143)</f>
        <v>200000</v>
      </c>
      <c r="E138" s="22"/>
      <c r="F138" s="11"/>
      <c r="G138" s="11">
        <v>54712</v>
      </c>
      <c r="H138" s="12" t="s">
        <v>143</v>
      </c>
      <c r="I138" s="13">
        <v>10000</v>
      </c>
    </row>
    <row r="139" spans="1:9" s="57" customFormat="1" ht="15.75">
      <c r="A139" s="23">
        <v>4</v>
      </c>
      <c r="B139" s="23">
        <v>38115</v>
      </c>
      <c r="C139" s="69" t="s">
        <v>144</v>
      </c>
      <c r="D139" s="13"/>
      <c r="E139" s="22"/>
      <c r="F139" s="11">
        <v>3</v>
      </c>
      <c r="G139" s="11">
        <v>54911</v>
      </c>
      <c r="H139" s="12" t="s">
        <v>145</v>
      </c>
      <c r="I139" s="13">
        <v>55000</v>
      </c>
    </row>
    <row r="140" spans="1:9" s="57" customFormat="1" ht="15.75">
      <c r="A140" s="23">
        <v>5</v>
      </c>
      <c r="B140" s="23">
        <v>38115</v>
      </c>
      <c r="C140" s="69" t="s">
        <v>146</v>
      </c>
      <c r="D140" s="13">
        <v>80000</v>
      </c>
      <c r="E140" s="22"/>
      <c r="F140" s="11">
        <v>4</v>
      </c>
      <c r="G140" s="11"/>
      <c r="H140" s="12"/>
      <c r="I140" s="13"/>
    </row>
    <row r="141" spans="1:9" s="57" customFormat="1" ht="15.75">
      <c r="A141" s="23">
        <v>6</v>
      </c>
      <c r="B141" s="23">
        <v>38115</v>
      </c>
      <c r="C141" s="69" t="s">
        <v>147</v>
      </c>
      <c r="D141" s="13">
        <v>40000</v>
      </c>
      <c r="E141" s="22"/>
      <c r="F141" s="11">
        <v>5</v>
      </c>
      <c r="G141" s="11"/>
      <c r="H141" s="33" t="s">
        <v>39</v>
      </c>
      <c r="I141" s="31">
        <f>SUM(I136:I140)</f>
        <v>70000</v>
      </c>
    </row>
    <row r="142" spans="1:9" s="57" customFormat="1" ht="15.75">
      <c r="A142" s="23">
        <v>7</v>
      </c>
      <c r="B142" s="23">
        <v>38115</v>
      </c>
      <c r="C142" s="69" t="s">
        <v>148</v>
      </c>
      <c r="D142" s="13">
        <v>40000</v>
      </c>
      <c r="E142" s="22"/>
      <c r="F142" s="11"/>
      <c r="G142" s="48"/>
      <c r="H142" s="44"/>
      <c r="I142" s="45"/>
    </row>
    <row r="143" spans="1:9" s="57" customFormat="1" ht="15.75">
      <c r="A143" s="23">
        <v>8</v>
      </c>
      <c r="B143" s="23">
        <v>38115</v>
      </c>
      <c r="C143" s="69" t="s">
        <v>149</v>
      </c>
      <c r="D143" s="13">
        <v>40000</v>
      </c>
      <c r="E143" s="22"/>
      <c r="F143" s="11">
        <v>6</v>
      </c>
      <c r="G143" s="11"/>
      <c r="H143" s="12" t="s">
        <v>150</v>
      </c>
      <c r="I143" s="13"/>
    </row>
    <row r="144" spans="1:9" s="57" customFormat="1" ht="15.75">
      <c r="A144" s="23">
        <v>9</v>
      </c>
      <c r="B144" s="23">
        <v>38114</v>
      </c>
      <c r="C144" s="28" t="s">
        <v>151</v>
      </c>
      <c r="D144" s="13">
        <v>40000</v>
      </c>
      <c r="E144" s="22"/>
      <c r="F144" s="11">
        <v>7</v>
      </c>
      <c r="G144" s="11">
        <v>55215</v>
      </c>
      <c r="H144" s="12" t="s">
        <v>152</v>
      </c>
      <c r="I144" s="13">
        <v>15000</v>
      </c>
    </row>
    <row r="145" spans="1:9" s="57" customFormat="1" ht="15.75">
      <c r="A145" s="23">
        <v>10</v>
      </c>
      <c r="B145" s="23">
        <v>38115</v>
      </c>
      <c r="C145" s="28" t="s">
        <v>153</v>
      </c>
      <c r="D145" s="13">
        <v>40000</v>
      </c>
      <c r="E145" s="22"/>
      <c r="F145" s="11">
        <v>8</v>
      </c>
      <c r="G145" s="11">
        <v>55217</v>
      </c>
      <c r="H145" s="12" t="s">
        <v>154</v>
      </c>
      <c r="I145" s="13">
        <v>30000</v>
      </c>
    </row>
    <row r="146" spans="1:17" s="57" customFormat="1" ht="15.75">
      <c r="A146" s="23">
        <v>11</v>
      </c>
      <c r="B146" s="23">
        <v>38115</v>
      </c>
      <c r="C146" s="28" t="s">
        <v>155</v>
      </c>
      <c r="D146" s="13"/>
      <c r="E146" s="22"/>
      <c r="F146" s="11">
        <v>9</v>
      </c>
      <c r="G146" s="11">
        <v>55218</v>
      </c>
      <c r="H146" s="12" t="s">
        <v>156</v>
      </c>
      <c r="I146" s="13">
        <v>12000</v>
      </c>
      <c r="J146" s="1"/>
      <c r="K146" s="1"/>
      <c r="L146" s="1"/>
      <c r="M146" s="1"/>
      <c r="N146" s="1"/>
      <c r="O146" s="1"/>
      <c r="P146" s="1"/>
      <c r="Q146" s="1"/>
    </row>
    <row r="147" spans="1:17" s="57" customFormat="1" ht="15.75">
      <c r="A147" s="23">
        <v>12</v>
      </c>
      <c r="B147" s="23">
        <v>38115</v>
      </c>
      <c r="C147" s="28" t="s">
        <v>157</v>
      </c>
      <c r="D147" s="13"/>
      <c r="E147" s="22"/>
      <c r="F147" s="11">
        <v>10</v>
      </c>
      <c r="G147" s="11">
        <v>55219</v>
      </c>
      <c r="H147" s="12" t="s">
        <v>158</v>
      </c>
      <c r="I147" s="13">
        <v>5000</v>
      </c>
      <c r="J147" s="1"/>
      <c r="K147" s="1"/>
      <c r="L147" s="1"/>
      <c r="M147" s="1"/>
      <c r="N147" s="1"/>
      <c r="O147" s="1"/>
      <c r="P147" s="1"/>
      <c r="Q147" s="1"/>
    </row>
    <row r="148" spans="1:9" ht="15.75">
      <c r="A148" s="23">
        <v>13</v>
      </c>
      <c r="B148" s="23">
        <v>38115</v>
      </c>
      <c r="C148" s="11" t="s">
        <v>159</v>
      </c>
      <c r="D148" s="13">
        <v>50000</v>
      </c>
      <c r="E148" s="22"/>
      <c r="F148" s="11">
        <v>11</v>
      </c>
      <c r="G148" s="11">
        <v>552196</v>
      </c>
      <c r="H148" s="12" t="s">
        <v>54</v>
      </c>
      <c r="I148" s="13"/>
    </row>
    <row r="149" spans="1:9" ht="15.75">
      <c r="A149" s="23">
        <v>14</v>
      </c>
      <c r="B149" s="23">
        <v>38114</v>
      </c>
      <c r="C149" s="28" t="s">
        <v>160</v>
      </c>
      <c r="D149" s="13">
        <v>130000</v>
      </c>
      <c r="E149" s="22"/>
      <c r="F149" s="11">
        <v>13</v>
      </c>
      <c r="G149" s="11"/>
      <c r="H149" s="33" t="s">
        <v>58</v>
      </c>
      <c r="I149" s="31">
        <f>SUM(I143:I148)</f>
        <v>62000</v>
      </c>
    </row>
    <row r="150" spans="1:9" ht="15.75">
      <c r="A150" s="23">
        <v>15</v>
      </c>
      <c r="B150" s="23">
        <v>38115</v>
      </c>
      <c r="C150" s="28" t="s">
        <v>161</v>
      </c>
      <c r="D150" s="13">
        <v>40000</v>
      </c>
      <c r="E150" s="22"/>
      <c r="F150" s="11">
        <v>14</v>
      </c>
      <c r="G150" s="11">
        <v>5611111</v>
      </c>
      <c r="H150" s="28" t="s">
        <v>60</v>
      </c>
      <c r="I150" s="13">
        <v>36000</v>
      </c>
    </row>
    <row r="151" spans="1:9" ht="15.75">
      <c r="A151" s="23">
        <v>16</v>
      </c>
      <c r="B151" s="23"/>
      <c r="C151" s="70" t="s">
        <v>162</v>
      </c>
      <c r="D151" s="31">
        <f>SUM(D138:D150)</f>
        <v>700000</v>
      </c>
      <c r="E151" s="22"/>
      <c r="F151" s="11">
        <v>15</v>
      </c>
      <c r="G151" s="11"/>
      <c r="H151" s="33" t="s">
        <v>8</v>
      </c>
      <c r="I151" s="31">
        <f>SUM(I141+I149+I150)</f>
        <v>168000</v>
      </c>
    </row>
    <row r="152" spans="1:9" ht="15.75">
      <c r="A152" s="23">
        <v>17</v>
      </c>
      <c r="B152" s="23"/>
      <c r="C152" s="5"/>
      <c r="D152" s="13"/>
      <c r="E152" s="22"/>
      <c r="F152" s="35">
        <v>16</v>
      </c>
      <c r="G152" s="35"/>
      <c r="H152" s="35" t="s">
        <v>64</v>
      </c>
      <c r="I152" s="18">
        <f>SUM(I151)</f>
        <v>168000</v>
      </c>
    </row>
    <row r="153" spans="1:9" ht="15.75">
      <c r="A153" s="35">
        <v>18</v>
      </c>
      <c r="B153" s="35"/>
      <c r="C153" s="35" t="s">
        <v>64</v>
      </c>
      <c r="D153" s="18">
        <f>SUM(D151)</f>
        <v>700000</v>
      </c>
      <c r="E153" s="36"/>
      <c r="F153" s="55"/>
      <c r="G153" s="55"/>
      <c r="H153" s="55"/>
      <c r="I153" s="36"/>
    </row>
    <row r="154" spans="1:5" ht="15.75">
      <c r="A154" s="35">
        <v>18</v>
      </c>
      <c r="B154" s="35"/>
      <c r="C154" s="35"/>
      <c r="D154" s="18"/>
      <c r="E154" s="36"/>
    </row>
    <row r="156" spans="3:5" ht="15.75">
      <c r="C156" s="37"/>
      <c r="D156" s="21"/>
      <c r="E156" s="21"/>
    </row>
    <row r="157" spans="1:9" ht="15.75">
      <c r="A157" s="4"/>
      <c r="B157" s="4"/>
      <c r="C157" s="4" t="s">
        <v>1</v>
      </c>
      <c r="D157" s="4" t="s">
        <v>15</v>
      </c>
      <c r="E157" s="38"/>
      <c r="F157" s="63"/>
      <c r="G157" s="63"/>
      <c r="H157" s="63" t="s">
        <v>1</v>
      </c>
      <c r="I157" s="63" t="s">
        <v>15</v>
      </c>
    </row>
    <row r="158" spans="1:14" ht="31.5">
      <c r="A158" s="4"/>
      <c r="B158" s="26" t="s">
        <v>16</v>
      </c>
      <c r="C158" s="27" t="s">
        <v>163</v>
      </c>
      <c r="D158" s="26" t="s">
        <v>4</v>
      </c>
      <c r="E158" s="38"/>
      <c r="F158" s="48"/>
      <c r="G158" s="48"/>
      <c r="H158" s="27" t="s">
        <v>164</v>
      </c>
      <c r="I158" s="26" t="s">
        <v>4</v>
      </c>
      <c r="J158" s="57"/>
      <c r="K158" s="57"/>
      <c r="L158" s="57"/>
      <c r="M158" s="57"/>
      <c r="N158" s="57"/>
    </row>
    <row r="159" spans="1:14" ht="16.5" customHeight="1">
      <c r="A159" s="4">
        <v>1</v>
      </c>
      <c r="B159" s="71">
        <v>52211</v>
      </c>
      <c r="C159" s="72" t="s">
        <v>165</v>
      </c>
      <c r="D159" s="13"/>
      <c r="E159" s="22"/>
      <c r="F159" s="48">
        <v>1</v>
      </c>
      <c r="G159" s="48">
        <v>511113</v>
      </c>
      <c r="H159" s="28" t="s">
        <v>166</v>
      </c>
      <c r="I159" s="13"/>
      <c r="J159" s="57"/>
      <c r="K159" s="57"/>
      <c r="L159" s="57"/>
      <c r="M159" s="57"/>
      <c r="N159" s="57"/>
    </row>
    <row r="160" spans="1:14" ht="15.75">
      <c r="A160" s="4">
        <v>2</v>
      </c>
      <c r="B160" s="71"/>
      <c r="C160" s="73" t="s">
        <v>6</v>
      </c>
      <c r="D160" s="31">
        <f>SUM(D159)</f>
        <v>0</v>
      </c>
      <c r="E160" s="34"/>
      <c r="F160" s="48">
        <v>2</v>
      </c>
      <c r="G160" s="48">
        <v>514142</v>
      </c>
      <c r="H160" s="28" t="s">
        <v>167</v>
      </c>
      <c r="I160" s="13"/>
      <c r="J160" s="57"/>
      <c r="K160" s="57"/>
      <c r="L160" s="57"/>
      <c r="M160" s="57"/>
      <c r="N160" s="57"/>
    </row>
    <row r="161" spans="1:14" ht="15.75">
      <c r="A161" s="4">
        <v>3</v>
      </c>
      <c r="B161" s="71">
        <v>53111</v>
      </c>
      <c r="C161" s="72" t="s">
        <v>72</v>
      </c>
      <c r="D161" s="13"/>
      <c r="E161" s="22"/>
      <c r="F161" s="48">
        <v>3</v>
      </c>
      <c r="G161" s="48">
        <v>52211</v>
      </c>
      <c r="H161" s="28" t="s">
        <v>168</v>
      </c>
      <c r="I161" s="13">
        <v>1200000</v>
      </c>
      <c r="J161" s="57"/>
      <c r="K161" s="57"/>
      <c r="L161" s="57"/>
      <c r="M161" s="57"/>
      <c r="N161" s="57"/>
    </row>
    <row r="162" spans="1:14" ht="15.75">
      <c r="A162" s="4">
        <v>4</v>
      </c>
      <c r="B162" s="71"/>
      <c r="C162" s="73" t="s">
        <v>7</v>
      </c>
      <c r="D162" s="31">
        <f>SUM(D159:D161)</f>
        <v>0</v>
      </c>
      <c r="E162" s="22"/>
      <c r="F162" s="48">
        <v>3</v>
      </c>
      <c r="G162" s="48">
        <v>52213</v>
      </c>
      <c r="H162" s="28" t="s">
        <v>169</v>
      </c>
      <c r="I162" s="13"/>
      <c r="J162" s="57"/>
      <c r="K162" s="57"/>
      <c r="L162" s="57"/>
      <c r="M162" s="57"/>
      <c r="N162" s="57"/>
    </row>
    <row r="163" spans="1:14" ht="15.75">
      <c r="A163" s="4">
        <v>5</v>
      </c>
      <c r="B163" s="71">
        <v>54911</v>
      </c>
      <c r="C163" s="72" t="s">
        <v>170</v>
      </c>
      <c r="D163" s="13">
        <v>10000</v>
      </c>
      <c r="E163" s="22"/>
      <c r="F163" s="48">
        <v>4</v>
      </c>
      <c r="G163" s="48"/>
      <c r="H163" s="28"/>
      <c r="I163" s="13"/>
      <c r="J163" s="57"/>
      <c r="K163" s="57"/>
      <c r="L163" s="57"/>
      <c r="M163" s="57"/>
      <c r="N163" s="57"/>
    </row>
    <row r="164" spans="1:14" ht="15.75">
      <c r="A164" s="4">
        <v>6</v>
      </c>
      <c r="B164" s="71"/>
      <c r="C164" s="33" t="s">
        <v>39</v>
      </c>
      <c r="D164" s="15">
        <f>SUM(D163)</f>
        <v>10000</v>
      </c>
      <c r="E164" s="22"/>
      <c r="F164" s="48">
        <v>5</v>
      </c>
      <c r="G164" s="48"/>
      <c r="H164" s="33" t="s">
        <v>6</v>
      </c>
      <c r="I164" s="31">
        <f>SUM(I159:I163)</f>
        <v>1200000</v>
      </c>
      <c r="J164" s="57"/>
      <c r="K164" s="57"/>
      <c r="L164" s="57"/>
      <c r="M164" s="57"/>
      <c r="N164" s="57"/>
    </row>
    <row r="165" spans="1:14" ht="15.75">
      <c r="A165" s="4">
        <v>7</v>
      </c>
      <c r="B165" s="71">
        <v>55111</v>
      </c>
      <c r="C165" s="72" t="s">
        <v>171</v>
      </c>
      <c r="D165" s="13">
        <v>6000</v>
      </c>
      <c r="E165" s="34"/>
      <c r="F165" s="48">
        <v>6</v>
      </c>
      <c r="G165" s="48">
        <v>53111</v>
      </c>
      <c r="H165" s="28" t="s">
        <v>72</v>
      </c>
      <c r="I165" s="29">
        <v>324000</v>
      </c>
      <c r="J165" s="57"/>
      <c r="K165" s="57"/>
      <c r="L165" s="57"/>
      <c r="M165" s="57"/>
      <c r="N165" s="57"/>
    </row>
    <row r="166" spans="1:14" ht="15.75">
      <c r="A166" s="4">
        <v>8</v>
      </c>
      <c r="B166" s="71">
        <v>55214</v>
      </c>
      <c r="C166" s="72" t="s">
        <v>172</v>
      </c>
      <c r="D166" s="13">
        <v>34000</v>
      </c>
      <c r="E166" s="34"/>
      <c r="F166" s="48">
        <v>7</v>
      </c>
      <c r="G166" s="48">
        <v>5332</v>
      </c>
      <c r="H166" s="28" t="s">
        <v>173</v>
      </c>
      <c r="I166" s="29"/>
      <c r="J166" s="57"/>
      <c r="K166" s="57"/>
      <c r="L166" s="57"/>
      <c r="M166" s="57"/>
      <c r="N166" s="57"/>
    </row>
    <row r="167" spans="1:14" ht="15.75">
      <c r="A167" s="4">
        <v>9</v>
      </c>
      <c r="B167" s="71">
        <v>55217</v>
      </c>
      <c r="C167" s="72" t="s">
        <v>174</v>
      </c>
      <c r="D167" s="13">
        <v>5000</v>
      </c>
      <c r="E167" s="34"/>
      <c r="F167" s="48">
        <v>9</v>
      </c>
      <c r="G167" s="48"/>
      <c r="H167" s="33" t="s">
        <v>7</v>
      </c>
      <c r="I167" s="31">
        <f>SUM(I165:I166)</f>
        <v>324000</v>
      </c>
      <c r="J167" s="57"/>
      <c r="K167" s="57"/>
      <c r="L167" s="57"/>
      <c r="M167" s="57"/>
      <c r="N167" s="57"/>
    </row>
    <row r="168" spans="1:14" ht="15.75">
      <c r="A168" s="4">
        <v>10</v>
      </c>
      <c r="B168" s="71">
        <v>55217</v>
      </c>
      <c r="C168" s="72" t="s">
        <v>175</v>
      </c>
      <c r="D168" s="13">
        <v>2000</v>
      </c>
      <c r="E168" s="34"/>
      <c r="F168" s="48"/>
      <c r="G168" s="48">
        <v>54211</v>
      </c>
      <c r="H168" s="28" t="s">
        <v>176</v>
      </c>
      <c r="I168" s="13">
        <v>2000</v>
      </c>
      <c r="J168" s="57"/>
      <c r="K168" s="57"/>
      <c r="L168" s="57"/>
      <c r="M168" s="57"/>
      <c r="N168" s="57"/>
    </row>
    <row r="169" spans="1:9" s="57" customFormat="1" ht="15.75">
      <c r="A169" s="4">
        <v>11</v>
      </c>
      <c r="B169" s="74">
        <v>55219</v>
      </c>
      <c r="C169" s="72" t="s">
        <v>177</v>
      </c>
      <c r="D169" s="13"/>
      <c r="E169" s="34"/>
      <c r="F169" s="48">
        <v>10</v>
      </c>
      <c r="G169" s="48">
        <v>5431</v>
      </c>
      <c r="H169" s="28" t="s">
        <v>76</v>
      </c>
      <c r="I169" s="13">
        <v>2000</v>
      </c>
    </row>
    <row r="170" spans="1:14" ht="15.75">
      <c r="A170" s="4">
        <v>12</v>
      </c>
      <c r="B170" s="71">
        <v>5531</v>
      </c>
      <c r="C170" s="75" t="s">
        <v>178</v>
      </c>
      <c r="D170" s="13">
        <v>45000</v>
      </c>
      <c r="E170" s="22"/>
      <c r="F170" s="48">
        <v>11</v>
      </c>
      <c r="G170" s="48">
        <v>54411</v>
      </c>
      <c r="H170" s="28" t="s">
        <v>19</v>
      </c>
      <c r="I170" s="13"/>
      <c r="J170" s="57"/>
      <c r="K170" s="57"/>
      <c r="L170" s="57"/>
      <c r="M170" s="57"/>
      <c r="N170" s="57"/>
    </row>
    <row r="171" spans="1:14" ht="15.75">
      <c r="A171" s="4">
        <v>13</v>
      </c>
      <c r="B171" s="71"/>
      <c r="C171" s="33" t="s">
        <v>58</v>
      </c>
      <c r="D171" s="76">
        <f>SUM(D165:D170)</f>
        <v>92000</v>
      </c>
      <c r="E171" s="22"/>
      <c r="F171" s="48">
        <v>12</v>
      </c>
      <c r="G171" s="48">
        <v>54711</v>
      </c>
      <c r="H171" s="28" t="s">
        <v>36</v>
      </c>
      <c r="I171" s="13">
        <v>15000</v>
      </c>
      <c r="J171" s="57"/>
      <c r="K171" s="57"/>
      <c r="L171" s="57"/>
      <c r="M171" s="57"/>
      <c r="N171" s="57"/>
    </row>
    <row r="172" spans="1:14" ht="15.75">
      <c r="A172" s="4">
        <v>14</v>
      </c>
      <c r="B172" s="71">
        <v>5611111</v>
      </c>
      <c r="C172" s="75" t="s">
        <v>179</v>
      </c>
      <c r="D172" s="77">
        <v>28000</v>
      </c>
      <c r="E172" s="22"/>
      <c r="F172" s="48">
        <v>13</v>
      </c>
      <c r="G172" s="48">
        <v>54712</v>
      </c>
      <c r="H172" s="28" t="s">
        <v>34</v>
      </c>
      <c r="I172" s="13">
        <v>30000</v>
      </c>
      <c r="J172" s="57"/>
      <c r="K172" s="57"/>
      <c r="L172" s="57"/>
      <c r="M172" s="57"/>
      <c r="N172" s="57"/>
    </row>
    <row r="173" spans="1:14" ht="15.75">
      <c r="A173" s="4">
        <v>15</v>
      </c>
      <c r="B173" s="71">
        <v>56211</v>
      </c>
      <c r="C173" s="75" t="s">
        <v>91</v>
      </c>
      <c r="D173" s="77">
        <v>15000</v>
      </c>
      <c r="E173" s="22"/>
      <c r="F173" s="48">
        <v>14</v>
      </c>
      <c r="G173" s="48">
        <v>54911</v>
      </c>
      <c r="H173" s="28" t="s">
        <v>37</v>
      </c>
      <c r="I173" s="13">
        <v>30000</v>
      </c>
      <c r="J173" s="57"/>
      <c r="K173" s="57"/>
      <c r="L173" s="57"/>
      <c r="M173" s="57"/>
      <c r="N173" s="57"/>
    </row>
    <row r="174" spans="1:14" ht="15.75">
      <c r="A174" s="4">
        <v>17</v>
      </c>
      <c r="B174" s="71"/>
      <c r="C174" s="73" t="s">
        <v>180</v>
      </c>
      <c r="D174" s="78">
        <f>SUM(D172:D173)</f>
        <v>43000</v>
      </c>
      <c r="E174" s="34"/>
      <c r="F174" s="48">
        <v>15</v>
      </c>
      <c r="G174" s="48"/>
      <c r="H174" s="33" t="s">
        <v>39</v>
      </c>
      <c r="I174" s="31">
        <f>SUM(I168:I173)</f>
        <v>79000</v>
      </c>
      <c r="K174" s="57"/>
      <c r="L174" s="57"/>
      <c r="M174" s="57"/>
      <c r="N174" s="57"/>
    </row>
    <row r="175" spans="1:14" ht="15.75">
      <c r="A175" s="4">
        <v>18</v>
      </c>
      <c r="B175" s="71"/>
      <c r="C175" s="73" t="s">
        <v>181</v>
      </c>
      <c r="D175" s="31">
        <f>D174+D171+D164</f>
        <v>145000</v>
      </c>
      <c r="E175" s="22"/>
      <c r="F175" s="48">
        <v>16</v>
      </c>
      <c r="G175" s="48">
        <v>55111</v>
      </c>
      <c r="H175" s="28" t="s">
        <v>42</v>
      </c>
      <c r="I175" s="13">
        <v>50000</v>
      </c>
      <c r="K175" s="57"/>
      <c r="L175" s="57"/>
      <c r="M175" s="57"/>
      <c r="N175" s="57"/>
    </row>
    <row r="176" spans="1:14" ht="14.25" customHeight="1">
      <c r="A176" s="35">
        <v>19</v>
      </c>
      <c r="B176" s="35"/>
      <c r="C176" s="35" t="s">
        <v>64</v>
      </c>
      <c r="D176" s="18">
        <f>SUM(D160+D165+D174)</f>
        <v>49000</v>
      </c>
      <c r="E176" s="36"/>
      <c r="F176" s="48"/>
      <c r="G176" s="48">
        <v>55112</v>
      </c>
      <c r="H176" s="28" t="s">
        <v>182</v>
      </c>
      <c r="I176" s="13"/>
      <c r="K176" s="57"/>
      <c r="L176" s="57"/>
      <c r="M176" s="57"/>
      <c r="N176" s="57"/>
    </row>
    <row r="177" spans="1:17" ht="15.75">
      <c r="A177" s="35">
        <v>20</v>
      </c>
      <c r="B177" s="35"/>
      <c r="C177" s="35"/>
      <c r="D177" s="18"/>
      <c r="E177" s="36"/>
      <c r="F177" s="48">
        <v>17</v>
      </c>
      <c r="G177" s="48">
        <v>55119</v>
      </c>
      <c r="H177" s="28" t="s">
        <v>41</v>
      </c>
      <c r="I177" s="13">
        <v>72000</v>
      </c>
      <c r="K177" s="57"/>
      <c r="L177" s="57"/>
      <c r="M177" s="57"/>
      <c r="N177" s="57"/>
      <c r="O177" s="57"/>
      <c r="P177" s="57"/>
      <c r="Q177" s="57"/>
    </row>
    <row r="178" spans="1:17" ht="15.75">
      <c r="A178" s="58"/>
      <c r="B178" s="59"/>
      <c r="C178" s="20"/>
      <c r="D178" s="20"/>
      <c r="F178" s="48"/>
      <c r="G178" s="48">
        <v>55214</v>
      </c>
      <c r="H178" s="12" t="s">
        <v>44</v>
      </c>
      <c r="I178" s="13">
        <v>55000</v>
      </c>
      <c r="K178" s="57"/>
      <c r="L178" s="57"/>
      <c r="M178" s="57"/>
      <c r="N178" s="57"/>
      <c r="O178" s="57"/>
      <c r="P178" s="57"/>
      <c r="Q178" s="57"/>
    </row>
    <row r="179" spans="1:26" ht="31.5">
      <c r="A179" s="23"/>
      <c r="B179" s="26" t="s">
        <v>16</v>
      </c>
      <c r="C179" s="51" t="s">
        <v>183</v>
      </c>
      <c r="D179" s="26" t="s">
        <v>4</v>
      </c>
      <c r="E179" s="38"/>
      <c r="F179" s="48">
        <v>18</v>
      </c>
      <c r="G179" s="48">
        <v>55215</v>
      </c>
      <c r="H179" s="12" t="s">
        <v>45</v>
      </c>
      <c r="I179" s="13">
        <v>35000</v>
      </c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ht="15.75">
      <c r="A180" s="23">
        <v>1</v>
      </c>
      <c r="B180" s="23">
        <v>5831172</v>
      </c>
      <c r="C180" s="12" t="s">
        <v>184</v>
      </c>
      <c r="D180" s="13">
        <v>100000</v>
      </c>
      <c r="E180" s="38"/>
      <c r="F180" s="48">
        <v>19</v>
      </c>
      <c r="G180" s="48">
        <v>55217</v>
      </c>
      <c r="H180" s="12" t="s">
        <v>46</v>
      </c>
      <c r="I180" s="13">
        <v>2000</v>
      </c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10" s="57" customFormat="1" ht="15.75">
      <c r="A181" s="4">
        <v>2</v>
      </c>
      <c r="B181" s="4"/>
      <c r="C181" s="35" t="s">
        <v>64</v>
      </c>
      <c r="D181" s="18">
        <f>SUM(D180:D180)</f>
        <v>100000</v>
      </c>
      <c r="E181" s="22"/>
      <c r="F181" s="48">
        <v>20</v>
      </c>
      <c r="G181" s="48">
        <v>55218</v>
      </c>
      <c r="H181" s="28" t="s">
        <v>47</v>
      </c>
      <c r="I181" s="13"/>
      <c r="J181" s="1"/>
    </row>
    <row r="182" spans="1:10" s="57" customFormat="1" ht="15.75">
      <c r="A182" s="4"/>
      <c r="B182" s="4"/>
      <c r="C182" s="35"/>
      <c r="D182" s="18"/>
      <c r="E182" s="36"/>
      <c r="F182" s="48">
        <v>21</v>
      </c>
      <c r="G182" s="48">
        <v>552192</v>
      </c>
      <c r="H182" s="28" t="s">
        <v>185</v>
      </c>
      <c r="I182" s="13">
        <v>30000</v>
      </c>
      <c r="J182" s="1"/>
    </row>
    <row r="183" spans="5:10" s="57" customFormat="1" ht="15.75">
      <c r="E183" s="36"/>
      <c r="F183" s="48">
        <v>22</v>
      </c>
      <c r="G183" s="48"/>
      <c r="H183" s="28" t="s">
        <v>50</v>
      </c>
      <c r="I183" s="13"/>
      <c r="J183" s="1"/>
    </row>
    <row r="184" spans="1:10" s="57" customFormat="1" ht="15.75">
      <c r="A184" s="58"/>
      <c r="B184" s="58"/>
      <c r="E184" s="20"/>
      <c r="F184" s="48">
        <v>23</v>
      </c>
      <c r="G184" s="48"/>
      <c r="H184" s="28" t="s">
        <v>53</v>
      </c>
      <c r="I184" s="13"/>
      <c r="J184" s="1"/>
    </row>
    <row r="185" spans="1:10" s="57" customFormat="1" ht="15.75">
      <c r="A185" s="58"/>
      <c r="B185" s="58"/>
      <c r="C185" s="37"/>
      <c r="D185" s="37"/>
      <c r="E185" s="38"/>
      <c r="F185" s="48">
        <v>24</v>
      </c>
      <c r="G185" s="48"/>
      <c r="H185" s="28" t="s">
        <v>186</v>
      </c>
      <c r="I185" s="13"/>
      <c r="J185" s="1"/>
    </row>
    <row r="186" spans="5:9" s="57" customFormat="1" ht="15.75">
      <c r="E186" s="38"/>
      <c r="F186" s="48">
        <v>25</v>
      </c>
      <c r="G186" s="48">
        <v>5571</v>
      </c>
      <c r="H186" s="48" t="s">
        <v>187</v>
      </c>
      <c r="I186" s="48"/>
    </row>
    <row r="187" spans="5:9" s="57" customFormat="1" ht="15.75">
      <c r="E187" s="20"/>
      <c r="F187" s="48">
        <v>26</v>
      </c>
      <c r="G187" s="48"/>
      <c r="H187" s="33" t="s">
        <v>58</v>
      </c>
      <c r="I187" s="31">
        <f>SUM(I175:I185)</f>
        <v>244000</v>
      </c>
    </row>
    <row r="188" spans="5:9" s="57" customFormat="1" ht="15.75">
      <c r="E188" s="22"/>
      <c r="F188" s="48">
        <v>27</v>
      </c>
      <c r="G188" s="48">
        <v>56211</v>
      </c>
      <c r="H188" s="28" t="s">
        <v>91</v>
      </c>
      <c r="I188" s="13">
        <v>300000</v>
      </c>
    </row>
    <row r="189" spans="5:9" s="57" customFormat="1" ht="15.75">
      <c r="E189" s="22"/>
      <c r="F189" s="48">
        <v>28</v>
      </c>
      <c r="G189" s="48">
        <v>562131</v>
      </c>
      <c r="H189" s="28" t="s">
        <v>93</v>
      </c>
      <c r="I189" s="13"/>
    </row>
    <row r="190" spans="5:9" s="57" customFormat="1" ht="15.75">
      <c r="E190" s="22"/>
      <c r="F190" s="48">
        <v>29</v>
      </c>
      <c r="G190" s="48">
        <v>57211</v>
      </c>
      <c r="H190" s="28" t="s">
        <v>188</v>
      </c>
      <c r="I190" s="13"/>
    </row>
    <row r="191" spans="5:9" s="57" customFormat="1" ht="15.75">
      <c r="E191" s="34"/>
      <c r="F191" s="48">
        <v>30</v>
      </c>
      <c r="G191" s="48">
        <v>5611111</v>
      </c>
      <c r="H191" s="28" t="s">
        <v>60</v>
      </c>
      <c r="I191" s="13">
        <v>87000</v>
      </c>
    </row>
    <row r="192" spans="5:9" s="57" customFormat="1" ht="15.75">
      <c r="E192" s="22"/>
      <c r="F192" s="48">
        <v>31</v>
      </c>
      <c r="G192" s="48"/>
      <c r="H192" s="33" t="s">
        <v>62</v>
      </c>
      <c r="I192" s="31">
        <f>SUM(I188:I191)</f>
        <v>387000</v>
      </c>
    </row>
    <row r="193" spans="5:9" s="57" customFormat="1" ht="15.75">
      <c r="E193" s="22"/>
      <c r="F193" s="48">
        <v>32</v>
      </c>
      <c r="G193" s="48">
        <v>57219</v>
      </c>
      <c r="H193" s="28" t="s">
        <v>63</v>
      </c>
      <c r="I193" s="13">
        <v>15000</v>
      </c>
    </row>
    <row r="194" spans="5:9" s="57" customFormat="1" ht="15.75">
      <c r="E194" s="34"/>
      <c r="F194" s="48">
        <v>33</v>
      </c>
      <c r="G194" s="48"/>
      <c r="H194" s="33" t="s">
        <v>8</v>
      </c>
      <c r="I194" s="31">
        <f>SUM(I192,I187,I174+I193)</f>
        <v>725000</v>
      </c>
    </row>
    <row r="195" spans="5:9" s="57" customFormat="1" ht="15.75">
      <c r="E195" s="22"/>
      <c r="F195" s="4">
        <v>37</v>
      </c>
      <c r="G195" s="4"/>
      <c r="H195" s="35" t="s">
        <v>64</v>
      </c>
      <c r="I195" s="18">
        <f>SUM(I164+I167+I194)</f>
        <v>2249000</v>
      </c>
    </row>
    <row r="196" spans="5:9" s="57" customFormat="1" ht="15.75">
      <c r="E196" s="22"/>
      <c r="F196" s="59"/>
      <c r="G196" s="59"/>
      <c r="H196" s="55"/>
      <c r="I196" s="36"/>
    </row>
    <row r="197" spans="1:17" s="57" customFormat="1" ht="15.75">
      <c r="A197" s="48"/>
      <c r="B197" s="48"/>
      <c r="C197" s="4" t="s">
        <v>1</v>
      </c>
      <c r="D197" s="4" t="s">
        <v>15</v>
      </c>
      <c r="E197" s="22"/>
      <c r="F197" s="4"/>
      <c r="G197" s="4"/>
      <c r="H197" s="4" t="s">
        <v>1</v>
      </c>
      <c r="I197" s="4" t="s">
        <v>15</v>
      </c>
      <c r="O197" s="1"/>
      <c r="P197" s="1"/>
      <c r="Q197" s="1"/>
    </row>
    <row r="198" spans="1:17" s="57" customFormat="1" ht="31.5">
      <c r="A198" s="48"/>
      <c r="B198" s="26" t="s">
        <v>16</v>
      </c>
      <c r="C198" s="27" t="s">
        <v>189</v>
      </c>
      <c r="D198" s="26" t="s">
        <v>4</v>
      </c>
      <c r="E198" s="22"/>
      <c r="F198" s="51"/>
      <c r="G198" s="79"/>
      <c r="H198" s="51" t="s">
        <v>190</v>
      </c>
      <c r="I198" s="52" t="s">
        <v>4</v>
      </c>
      <c r="O198" s="1"/>
      <c r="P198" s="1"/>
      <c r="Q198" s="1"/>
    </row>
    <row r="199" spans="1:26" s="57" customFormat="1" ht="15.75">
      <c r="A199" s="48">
        <v>1</v>
      </c>
      <c r="B199" s="48">
        <v>13132</v>
      </c>
      <c r="C199" s="11" t="s">
        <v>191</v>
      </c>
      <c r="D199" s="11"/>
      <c r="E199" s="22"/>
      <c r="F199" s="80"/>
      <c r="G199" s="81"/>
      <c r="H199" s="82"/>
      <c r="I199" s="83" t="s">
        <v>4</v>
      </c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57" customFormat="1" ht="15.75" customHeight="1">
      <c r="A200" s="48">
        <v>2</v>
      </c>
      <c r="B200" s="48">
        <v>182211</v>
      </c>
      <c r="C200" s="11" t="s">
        <v>192</v>
      </c>
      <c r="D200" s="11"/>
      <c r="E200" s="22"/>
      <c r="F200" s="11">
        <v>1</v>
      </c>
      <c r="G200" s="69">
        <v>52211</v>
      </c>
      <c r="H200" s="11" t="s">
        <v>193</v>
      </c>
      <c r="I200" s="13">
        <v>1080000</v>
      </c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9.25" customHeight="1">
      <c r="A201" s="48">
        <v>3</v>
      </c>
      <c r="B201" s="30"/>
      <c r="C201" s="70" t="s">
        <v>194</v>
      </c>
      <c r="D201" s="70">
        <f>SUM(D199:D200)</f>
        <v>0</v>
      </c>
      <c r="E201" s="22"/>
      <c r="F201" s="11">
        <v>2</v>
      </c>
      <c r="G201" s="69">
        <v>52219</v>
      </c>
      <c r="H201" s="11" t="s">
        <v>195</v>
      </c>
      <c r="I201" s="13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1:26" ht="17.25" customHeight="1">
      <c r="A202" s="48">
        <v>4</v>
      </c>
      <c r="B202" s="48">
        <v>51116</v>
      </c>
      <c r="C202" s="11" t="s">
        <v>196</v>
      </c>
      <c r="D202" s="29"/>
      <c r="E202" s="34"/>
      <c r="F202" s="53">
        <v>3</v>
      </c>
      <c r="G202" s="69"/>
      <c r="H202" s="33" t="s">
        <v>6</v>
      </c>
      <c r="I202" s="31">
        <f>SUM(I200:I201)</f>
        <v>1080000</v>
      </c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1:9" s="57" customFormat="1" ht="13.5" customHeight="1">
      <c r="A203" s="48">
        <v>5</v>
      </c>
      <c r="B203" s="48">
        <v>513196</v>
      </c>
      <c r="C203" s="11" t="s">
        <v>197</v>
      </c>
      <c r="D203" s="29"/>
      <c r="E203" s="20"/>
      <c r="F203" s="11">
        <v>4</v>
      </c>
      <c r="G203" s="69">
        <v>53111</v>
      </c>
      <c r="H203" s="28" t="s">
        <v>72</v>
      </c>
      <c r="I203" s="84">
        <v>262000</v>
      </c>
    </row>
    <row r="204" spans="1:9" s="57" customFormat="1" ht="15.75" customHeight="1">
      <c r="A204" s="48">
        <v>6</v>
      </c>
      <c r="B204" s="48">
        <v>514146</v>
      </c>
      <c r="C204" s="11" t="s">
        <v>198</v>
      </c>
      <c r="D204" s="29"/>
      <c r="E204" s="22"/>
      <c r="F204" s="53">
        <v>5</v>
      </c>
      <c r="G204" s="85">
        <v>5331</v>
      </c>
      <c r="H204" s="28" t="s">
        <v>199</v>
      </c>
      <c r="I204" s="48">
        <v>0</v>
      </c>
    </row>
    <row r="205" spans="1:9" s="57" customFormat="1" ht="15.75" customHeight="1">
      <c r="A205" s="48">
        <v>7</v>
      </c>
      <c r="B205" s="48">
        <v>516116</v>
      </c>
      <c r="C205" s="11" t="s">
        <v>200</v>
      </c>
      <c r="D205" s="29">
        <v>340000</v>
      </c>
      <c r="E205" s="22"/>
      <c r="F205" s="11">
        <v>6</v>
      </c>
      <c r="G205" s="85"/>
      <c r="H205" s="33" t="s">
        <v>7</v>
      </c>
      <c r="I205" s="31">
        <f>SUM(I203:I204)</f>
        <v>262000</v>
      </c>
    </row>
    <row r="206" spans="1:9" s="57" customFormat="1" ht="16.5" customHeight="1">
      <c r="A206" s="48">
        <v>8</v>
      </c>
      <c r="B206" s="48">
        <v>516146</v>
      </c>
      <c r="C206" s="11" t="s">
        <v>201</v>
      </c>
      <c r="D206" s="29"/>
      <c r="E206" s="22"/>
      <c r="F206" s="53">
        <v>7</v>
      </c>
      <c r="G206" s="69">
        <v>54211</v>
      </c>
      <c r="H206" s="12" t="s">
        <v>202</v>
      </c>
      <c r="I206" s="48"/>
    </row>
    <row r="207" spans="1:9" s="57" customFormat="1" ht="16.5" customHeight="1">
      <c r="A207" s="48">
        <v>9</v>
      </c>
      <c r="B207" s="30"/>
      <c r="C207" s="33" t="s">
        <v>6</v>
      </c>
      <c r="D207" s="31">
        <f>SUM(D202:D206)</f>
        <v>340000</v>
      </c>
      <c r="E207" s="22"/>
      <c r="F207" s="11">
        <v>8</v>
      </c>
      <c r="G207" s="69">
        <v>5431</v>
      </c>
      <c r="H207" s="28" t="s">
        <v>76</v>
      </c>
      <c r="I207" s="48">
        <v>30000</v>
      </c>
    </row>
    <row r="208" spans="1:10" s="57" customFormat="1" ht="15.75">
      <c r="A208" s="48">
        <v>10</v>
      </c>
      <c r="B208" s="48">
        <v>53111</v>
      </c>
      <c r="C208" s="28" t="s">
        <v>203</v>
      </c>
      <c r="D208" s="13">
        <v>45000</v>
      </c>
      <c r="E208" s="22"/>
      <c r="F208" s="53">
        <v>9</v>
      </c>
      <c r="G208" s="69">
        <v>54412</v>
      </c>
      <c r="H208" s="28" t="s">
        <v>204</v>
      </c>
      <c r="I208" s="48">
        <v>20000</v>
      </c>
      <c r="J208" s="1"/>
    </row>
    <row r="209" spans="1:17" s="57" customFormat="1" ht="15.75">
      <c r="A209" s="48">
        <v>11</v>
      </c>
      <c r="B209" s="11">
        <v>5331</v>
      </c>
      <c r="C209" s="11" t="s">
        <v>205</v>
      </c>
      <c r="D209" s="13"/>
      <c r="E209" s="22"/>
      <c r="F209" s="11">
        <v>10</v>
      </c>
      <c r="G209" s="69"/>
      <c r="H209" s="28" t="s">
        <v>29</v>
      </c>
      <c r="I209" s="48"/>
      <c r="J209" s="1"/>
      <c r="K209" s="1"/>
      <c r="P209" s="1"/>
      <c r="Q209" s="1"/>
    </row>
    <row r="210" spans="1:17" s="57" customFormat="1" ht="15.75">
      <c r="A210" s="48">
        <v>12</v>
      </c>
      <c r="B210" s="30"/>
      <c r="C210" s="33" t="s">
        <v>7</v>
      </c>
      <c r="D210" s="31">
        <f>SUM(D208:D209)</f>
        <v>45000</v>
      </c>
      <c r="E210" s="34"/>
      <c r="F210" s="53">
        <v>11</v>
      </c>
      <c r="G210" s="69">
        <v>54711</v>
      </c>
      <c r="H210" s="28" t="s">
        <v>36</v>
      </c>
      <c r="I210" s="48"/>
      <c r="J210" s="1"/>
      <c r="K210" s="1"/>
      <c r="P210" s="1"/>
      <c r="Q210" s="1"/>
    </row>
    <row r="211" spans="1:26" s="57" customFormat="1" ht="15.75">
      <c r="A211" s="48">
        <v>13</v>
      </c>
      <c r="B211" s="85">
        <v>54712</v>
      </c>
      <c r="C211" s="53" t="s">
        <v>206</v>
      </c>
      <c r="D211" s="13"/>
      <c r="E211" s="22"/>
      <c r="F211" s="11">
        <v>12</v>
      </c>
      <c r="G211" s="85">
        <v>54712</v>
      </c>
      <c r="H211" s="28" t="s">
        <v>34</v>
      </c>
      <c r="I211" s="11"/>
      <c r="J211" s="1"/>
      <c r="K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57" customFormat="1" ht="15.75">
      <c r="A212" s="48">
        <v>14</v>
      </c>
      <c r="B212" s="85">
        <v>5481</v>
      </c>
      <c r="C212" s="16" t="s">
        <v>207</v>
      </c>
      <c r="D212" s="86"/>
      <c r="E212" s="22"/>
      <c r="F212" s="53">
        <v>13</v>
      </c>
      <c r="G212" s="85">
        <v>54911</v>
      </c>
      <c r="H212" s="28" t="s">
        <v>32</v>
      </c>
      <c r="I212" s="11">
        <v>75000</v>
      </c>
      <c r="J212" s="1"/>
      <c r="K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9" ht="15.75">
      <c r="A213" s="48">
        <v>15</v>
      </c>
      <c r="B213" s="85">
        <v>54911</v>
      </c>
      <c r="C213" s="87" t="s">
        <v>32</v>
      </c>
      <c r="D213" s="84"/>
      <c r="E213" s="22"/>
      <c r="F213" s="11">
        <v>14</v>
      </c>
      <c r="G213" s="85">
        <v>54913</v>
      </c>
      <c r="H213" s="28" t="s">
        <v>208</v>
      </c>
      <c r="I213" s="11"/>
    </row>
    <row r="214" spans="1:9" ht="15.75">
      <c r="A214" s="48">
        <v>16</v>
      </c>
      <c r="B214" s="85">
        <v>54913</v>
      </c>
      <c r="C214" s="87" t="s">
        <v>39</v>
      </c>
      <c r="D214" s="84"/>
      <c r="E214" s="22"/>
      <c r="F214" s="53">
        <v>15</v>
      </c>
      <c r="G214" s="85"/>
      <c r="H214" s="33" t="s">
        <v>39</v>
      </c>
      <c r="I214" s="31">
        <f>SUM(I207:I213)</f>
        <v>125000</v>
      </c>
    </row>
    <row r="215" spans="1:9" ht="15.75">
      <c r="A215" s="48">
        <v>17</v>
      </c>
      <c r="B215" s="88"/>
      <c r="C215" s="33" t="s">
        <v>39</v>
      </c>
      <c r="D215" s="89">
        <f>SUM(D211:D214)</f>
        <v>0</v>
      </c>
      <c r="E215" s="22"/>
      <c r="F215" s="11">
        <v>16</v>
      </c>
      <c r="G215" s="85">
        <v>55111</v>
      </c>
      <c r="H215" s="28" t="s">
        <v>42</v>
      </c>
      <c r="I215" s="13">
        <v>100000</v>
      </c>
    </row>
    <row r="216" spans="1:9" ht="15.75">
      <c r="A216" s="48">
        <v>18</v>
      </c>
      <c r="B216" s="23">
        <v>55213</v>
      </c>
      <c r="C216" s="28" t="s">
        <v>43</v>
      </c>
      <c r="D216" s="84"/>
      <c r="E216" s="22"/>
      <c r="F216" s="53">
        <v>17</v>
      </c>
      <c r="G216" s="90">
        <v>55213</v>
      </c>
      <c r="H216" s="28" t="s">
        <v>43</v>
      </c>
      <c r="I216" s="13">
        <v>100000</v>
      </c>
    </row>
    <row r="217" spans="1:9" ht="15.75">
      <c r="A217" s="48">
        <v>19</v>
      </c>
      <c r="B217" s="4">
        <v>55219</v>
      </c>
      <c r="C217" s="28" t="s">
        <v>209</v>
      </c>
      <c r="D217" s="84"/>
      <c r="E217" s="34"/>
      <c r="F217" s="11">
        <v>18</v>
      </c>
      <c r="G217" s="69">
        <v>55214</v>
      </c>
      <c r="H217" s="12" t="s">
        <v>44</v>
      </c>
      <c r="I217" s="13">
        <v>380000</v>
      </c>
    </row>
    <row r="218" spans="1:9" ht="15.75">
      <c r="A218" s="48">
        <v>20</v>
      </c>
      <c r="B218" s="4">
        <v>552193</v>
      </c>
      <c r="C218" s="28" t="s">
        <v>210</v>
      </c>
      <c r="D218" s="84"/>
      <c r="E218" s="36"/>
      <c r="F218" s="53">
        <v>19</v>
      </c>
      <c r="G218" s="69">
        <v>55215</v>
      </c>
      <c r="H218" s="12" t="s">
        <v>152</v>
      </c>
      <c r="I218" s="13">
        <v>165000</v>
      </c>
    </row>
    <row r="219" spans="1:10" ht="15.75">
      <c r="A219" s="48">
        <v>21</v>
      </c>
      <c r="B219" s="88"/>
      <c r="C219" s="33" t="s">
        <v>58</v>
      </c>
      <c r="D219" s="91">
        <f>SUM(D216:D218)</f>
        <v>0</v>
      </c>
      <c r="E219" s="36"/>
      <c r="F219" s="11">
        <v>20</v>
      </c>
      <c r="G219" s="69">
        <v>55217</v>
      </c>
      <c r="H219" s="12" t="s">
        <v>46</v>
      </c>
      <c r="I219" s="13">
        <v>15000</v>
      </c>
      <c r="J219" s="57"/>
    </row>
    <row r="220" spans="1:10" ht="15.75">
      <c r="A220" s="48">
        <v>22</v>
      </c>
      <c r="B220" s="4">
        <v>5611111</v>
      </c>
      <c r="C220" s="28" t="s">
        <v>60</v>
      </c>
      <c r="D220" s="92"/>
      <c r="F220" s="53">
        <v>21</v>
      </c>
      <c r="G220" s="69">
        <v>55218</v>
      </c>
      <c r="H220" s="28" t="s">
        <v>47</v>
      </c>
      <c r="I220" s="13">
        <v>50000</v>
      </c>
      <c r="J220" s="57"/>
    </row>
    <row r="221" spans="1:9" ht="15.75">
      <c r="A221" s="48">
        <v>23</v>
      </c>
      <c r="B221" s="4">
        <v>57221</v>
      </c>
      <c r="C221" s="28" t="s">
        <v>211</v>
      </c>
      <c r="D221" s="13"/>
      <c r="F221" s="11">
        <v>22</v>
      </c>
      <c r="G221" s="69">
        <v>55219</v>
      </c>
      <c r="H221" s="28" t="s">
        <v>85</v>
      </c>
      <c r="I221" s="13">
        <v>195000</v>
      </c>
    </row>
    <row r="222" spans="1:9" ht="15.75">
      <c r="A222" s="48">
        <v>24</v>
      </c>
      <c r="B222" s="88"/>
      <c r="C222" s="33" t="s">
        <v>8</v>
      </c>
      <c r="D222" s="91">
        <f>D221+D220+D219+D215</f>
        <v>0</v>
      </c>
      <c r="F222" s="53">
        <v>23</v>
      </c>
      <c r="G222" s="69">
        <v>55219</v>
      </c>
      <c r="H222" s="28" t="s">
        <v>50</v>
      </c>
      <c r="I222" s="13"/>
    </row>
    <row r="223" spans="1:9" ht="15.75">
      <c r="A223" s="48">
        <v>25</v>
      </c>
      <c r="B223" s="35"/>
      <c r="C223" s="35" t="s">
        <v>64</v>
      </c>
      <c r="D223" s="93">
        <f>D222+D210+D207+D201</f>
        <v>385000</v>
      </c>
      <c r="F223" s="11">
        <v>24</v>
      </c>
      <c r="G223" s="69">
        <v>55219</v>
      </c>
      <c r="H223" s="28" t="s">
        <v>52</v>
      </c>
      <c r="I223" s="13">
        <v>20000</v>
      </c>
    </row>
    <row r="224" spans="1:9" ht="15.75">
      <c r="A224" s="48">
        <v>26</v>
      </c>
      <c r="B224" s="35"/>
      <c r="C224" s="35"/>
      <c r="D224" s="93"/>
      <c r="F224" s="53">
        <v>25</v>
      </c>
      <c r="G224" s="69">
        <v>55219</v>
      </c>
      <c r="H224" s="28" t="s">
        <v>212</v>
      </c>
      <c r="I224" s="13">
        <v>130000</v>
      </c>
    </row>
    <row r="225" spans="6:9" ht="15.75">
      <c r="F225" s="11">
        <v>26</v>
      </c>
      <c r="G225" s="85">
        <v>5571</v>
      </c>
      <c r="H225" s="28" t="s">
        <v>213</v>
      </c>
      <c r="I225" s="13">
        <v>350000</v>
      </c>
    </row>
    <row r="226" spans="6:9" ht="15.75">
      <c r="F226" s="53">
        <v>27</v>
      </c>
      <c r="G226" s="94"/>
      <c r="H226" s="33" t="s">
        <v>58</v>
      </c>
      <c r="I226" s="31">
        <f>SUM(I215:I225)</f>
        <v>1505000</v>
      </c>
    </row>
    <row r="227" spans="6:10" ht="15.75">
      <c r="F227" s="11">
        <v>28</v>
      </c>
      <c r="G227" s="85">
        <v>56211</v>
      </c>
      <c r="H227" s="28" t="s">
        <v>91</v>
      </c>
      <c r="I227" s="13">
        <v>110000</v>
      </c>
      <c r="J227" s="95"/>
    </row>
    <row r="228" spans="6:9" ht="15.75">
      <c r="F228" s="53">
        <v>29</v>
      </c>
      <c r="G228" s="85">
        <v>562131</v>
      </c>
      <c r="H228" s="28" t="s">
        <v>93</v>
      </c>
      <c r="I228" s="13">
        <v>35000</v>
      </c>
    </row>
    <row r="229" spans="6:9" ht="15.75">
      <c r="F229" s="11">
        <v>30</v>
      </c>
      <c r="G229" s="85"/>
      <c r="H229" s="28" t="s">
        <v>214</v>
      </c>
      <c r="I229" s="13"/>
    </row>
    <row r="230" spans="6:9" ht="15.75">
      <c r="F230" s="53">
        <v>31</v>
      </c>
      <c r="G230" s="69">
        <v>56319</v>
      </c>
      <c r="H230" s="28" t="s">
        <v>59</v>
      </c>
      <c r="I230" s="13">
        <v>10000</v>
      </c>
    </row>
    <row r="231" spans="6:9" ht="15.75">
      <c r="F231" s="11">
        <v>32</v>
      </c>
      <c r="G231" s="69">
        <v>5611111</v>
      </c>
      <c r="H231" s="28" t="s">
        <v>60</v>
      </c>
      <c r="I231" s="13">
        <v>452000</v>
      </c>
    </row>
    <row r="232" spans="6:9" ht="15.75">
      <c r="F232" s="53">
        <v>33</v>
      </c>
      <c r="G232" s="94"/>
      <c r="H232" s="33" t="s">
        <v>62</v>
      </c>
      <c r="I232" s="31">
        <f>SUM(I227:I231)</f>
        <v>607000</v>
      </c>
    </row>
    <row r="233" spans="5:9" ht="15.75">
      <c r="E233" s="59"/>
      <c r="F233" s="11">
        <v>34</v>
      </c>
      <c r="G233" s="69">
        <v>57219</v>
      </c>
      <c r="H233" s="28" t="s">
        <v>63</v>
      </c>
      <c r="I233" s="11"/>
    </row>
    <row r="234" spans="5:9" ht="15.75">
      <c r="E234" s="59"/>
      <c r="F234" s="53">
        <v>35</v>
      </c>
      <c r="G234" s="94"/>
      <c r="H234" s="33" t="s">
        <v>8</v>
      </c>
      <c r="I234" s="31">
        <f>SUM(I214+I226+I232++I233)</f>
        <v>2237000</v>
      </c>
    </row>
    <row r="235" spans="5:9" ht="15.75">
      <c r="E235" s="22"/>
      <c r="F235" s="11">
        <v>36</v>
      </c>
      <c r="G235" s="35"/>
      <c r="H235" s="35" t="s">
        <v>64</v>
      </c>
      <c r="I235" s="18">
        <f>I234+I205+I202</f>
        <v>3579000</v>
      </c>
    </row>
    <row r="236" spans="5:9" ht="15.75">
      <c r="E236" s="22"/>
      <c r="F236" s="53">
        <v>37</v>
      </c>
      <c r="G236" s="35"/>
      <c r="H236" s="35"/>
      <c r="I236" s="18"/>
    </row>
    <row r="237" ht="15.75">
      <c r="E237" s="34"/>
    </row>
    <row r="239" spans="1:9" ht="15.75">
      <c r="A239" s="4"/>
      <c r="B239" s="4"/>
      <c r="C239" s="4" t="s">
        <v>1</v>
      </c>
      <c r="D239" s="4" t="s">
        <v>15</v>
      </c>
      <c r="E239" s="34"/>
      <c r="F239" s="23"/>
      <c r="G239" s="23"/>
      <c r="H239" s="4" t="s">
        <v>1</v>
      </c>
      <c r="I239" s="4" t="s">
        <v>15</v>
      </c>
    </row>
    <row r="240" spans="1:9" ht="31.5" customHeight="1">
      <c r="A240" s="51"/>
      <c r="B240" s="51" t="s">
        <v>16</v>
      </c>
      <c r="C240" s="51" t="s">
        <v>215</v>
      </c>
      <c r="D240" s="96" t="s">
        <v>4</v>
      </c>
      <c r="E240" s="34"/>
      <c r="F240" s="23"/>
      <c r="G240" s="26" t="s">
        <v>16</v>
      </c>
      <c r="H240" s="60" t="s">
        <v>216</v>
      </c>
      <c r="I240" s="26" t="s">
        <v>4</v>
      </c>
    </row>
    <row r="241" spans="1:9" ht="15.75">
      <c r="A241" s="51"/>
      <c r="B241" s="51"/>
      <c r="C241" s="51"/>
      <c r="D241" s="96" t="s">
        <v>4</v>
      </c>
      <c r="E241" s="34"/>
      <c r="F241" s="23">
        <v>1</v>
      </c>
      <c r="G241" s="23">
        <v>52211</v>
      </c>
      <c r="H241" s="28" t="s">
        <v>217</v>
      </c>
      <c r="I241" s="13">
        <v>480000</v>
      </c>
    </row>
    <row r="242" spans="1:9" ht="15.75">
      <c r="A242" s="80">
        <v>1</v>
      </c>
      <c r="B242" s="80">
        <v>511113</v>
      </c>
      <c r="C242" s="28" t="s">
        <v>218</v>
      </c>
      <c r="D242" s="97">
        <v>1171000</v>
      </c>
      <c r="E242" s="22"/>
      <c r="F242" s="23">
        <v>2</v>
      </c>
      <c r="G242" s="23">
        <v>52213</v>
      </c>
      <c r="H242" s="28" t="s">
        <v>219</v>
      </c>
      <c r="I242" s="13"/>
    </row>
    <row r="243" spans="1:9" ht="15.75">
      <c r="A243" s="80">
        <v>2</v>
      </c>
      <c r="B243" s="80">
        <v>512133</v>
      </c>
      <c r="C243" s="28" t="s">
        <v>220</v>
      </c>
      <c r="D243" s="97"/>
      <c r="E243" s="34"/>
      <c r="F243" s="23">
        <v>3</v>
      </c>
      <c r="G243" s="23">
        <v>52219</v>
      </c>
      <c r="H243" s="28" t="s">
        <v>221</v>
      </c>
      <c r="I243" s="13"/>
    </row>
    <row r="244" spans="1:9" ht="15.75">
      <c r="A244" s="80">
        <v>5</v>
      </c>
      <c r="B244" s="80">
        <v>514143</v>
      </c>
      <c r="C244" s="28" t="s">
        <v>222</v>
      </c>
      <c r="D244" s="97">
        <v>96000</v>
      </c>
      <c r="E244" s="22"/>
      <c r="F244" s="23">
        <v>4</v>
      </c>
      <c r="G244" s="23"/>
      <c r="H244" s="33" t="s">
        <v>6</v>
      </c>
      <c r="I244" s="31">
        <f>SUM(I241:I241)</f>
        <v>480000</v>
      </c>
    </row>
    <row r="245" spans="1:9" ht="15.75">
      <c r="A245" s="80">
        <v>6</v>
      </c>
      <c r="B245" s="80">
        <v>516116</v>
      </c>
      <c r="C245" s="28" t="s">
        <v>223</v>
      </c>
      <c r="D245" s="97">
        <v>586000</v>
      </c>
      <c r="E245" s="22"/>
      <c r="F245" s="23">
        <v>5</v>
      </c>
      <c r="G245" s="23">
        <v>53111</v>
      </c>
      <c r="H245" s="28" t="s">
        <v>224</v>
      </c>
      <c r="I245" s="13">
        <v>117000</v>
      </c>
    </row>
    <row r="246" spans="1:9" ht="15.75">
      <c r="A246" s="80">
        <v>7</v>
      </c>
      <c r="B246" s="80">
        <v>516246</v>
      </c>
      <c r="C246" s="28" t="s">
        <v>225</v>
      </c>
      <c r="D246" s="97">
        <v>48000</v>
      </c>
      <c r="E246" s="34"/>
      <c r="F246" s="23">
        <v>6</v>
      </c>
      <c r="G246" s="23">
        <v>5331</v>
      </c>
      <c r="H246" s="28" t="s">
        <v>205</v>
      </c>
      <c r="I246" s="13"/>
    </row>
    <row r="247" spans="1:9" ht="15.75">
      <c r="A247" s="80">
        <v>8</v>
      </c>
      <c r="B247" s="80">
        <v>52221</v>
      </c>
      <c r="C247" s="28" t="s">
        <v>226</v>
      </c>
      <c r="D247" s="97">
        <v>200000</v>
      </c>
      <c r="E247" s="36"/>
      <c r="F247" s="23">
        <v>7</v>
      </c>
      <c r="G247" s="23"/>
      <c r="H247" s="33" t="s">
        <v>7</v>
      </c>
      <c r="I247" s="31">
        <f>SUM(I245:I245)</f>
        <v>117000</v>
      </c>
    </row>
    <row r="248" spans="1:9" ht="15.75">
      <c r="A248" s="80">
        <v>9</v>
      </c>
      <c r="B248" s="65"/>
      <c r="C248" s="33" t="s">
        <v>6</v>
      </c>
      <c r="D248" s="15">
        <f>SUM(D242:D247)</f>
        <v>2101000</v>
      </c>
      <c r="E248" s="36"/>
      <c r="F248" s="23">
        <v>8</v>
      </c>
      <c r="G248" s="23">
        <v>5431</v>
      </c>
      <c r="H248" s="28" t="s">
        <v>76</v>
      </c>
      <c r="I248" s="13">
        <v>15000</v>
      </c>
    </row>
    <row r="249" spans="1:9" ht="15.75">
      <c r="A249" s="80">
        <v>10</v>
      </c>
      <c r="B249" s="4">
        <v>53115</v>
      </c>
      <c r="C249" s="28" t="s">
        <v>224</v>
      </c>
      <c r="D249" s="11">
        <v>561000</v>
      </c>
      <c r="E249" s="36"/>
      <c r="F249" s="23">
        <v>9</v>
      </c>
      <c r="G249" s="23">
        <v>54411</v>
      </c>
      <c r="H249" s="28" t="s">
        <v>19</v>
      </c>
      <c r="I249" s="13">
        <v>10000</v>
      </c>
    </row>
    <row r="250" spans="1:9" ht="15.75">
      <c r="A250" s="80">
        <v>11</v>
      </c>
      <c r="B250" s="4">
        <v>5331</v>
      </c>
      <c r="C250" s="28" t="s">
        <v>227</v>
      </c>
      <c r="D250" s="11">
        <v>24000</v>
      </c>
      <c r="E250" s="36"/>
      <c r="F250" s="23">
        <v>10</v>
      </c>
      <c r="G250" s="23">
        <v>54412</v>
      </c>
      <c r="H250" s="28" t="s">
        <v>23</v>
      </c>
      <c r="I250" s="13">
        <v>25000</v>
      </c>
    </row>
    <row r="251" spans="1:9" ht="15.75">
      <c r="A251" s="80">
        <v>12</v>
      </c>
      <c r="B251" s="4">
        <v>5341</v>
      </c>
      <c r="C251" s="28" t="s">
        <v>228</v>
      </c>
      <c r="D251" s="11"/>
      <c r="E251" s="36"/>
      <c r="F251" s="23">
        <v>11</v>
      </c>
      <c r="G251" s="23"/>
      <c r="H251" s="28" t="s">
        <v>36</v>
      </c>
      <c r="I251" s="13"/>
    </row>
    <row r="252" spans="1:9" ht="15.75">
      <c r="A252" s="80">
        <v>13</v>
      </c>
      <c r="B252" s="65"/>
      <c r="C252" s="33" t="s">
        <v>7</v>
      </c>
      <c r="D252" s="15">
        <f>SUM(D249:D251)</f>
        <v>585000</v>
      </c>
      <c r="E252" s="36"/>
      <c r="F252" s="23">
        <v>12</v>
      </c>
      <c r="G252" s="23"/>
      <c r="H252" s="28" t="s">
        <v>34</v>
      </c>
      <c r="I252" s="13"/>
    </row>
    <row r="253" spans="1:9" ht="15.75" customHeight="1">
      <c r="A253" s="80">
        <v>14</v>
      </c>
      <c r="B253" s="4">
        <v>5411</v>
      </c>
      <c r="C253" s="28" t="s">
        <v>229</v>
      </c>
      <c r="D253" s="97">
        <v>1000000</v>
      </c>
      <c r="E253" s="34"/>
      <c r="F253" s="23">
        <v>13</v>
      </c>
      <c r="G253" s="23">
        <v>54911</v>
      </c>
      <c r="H253" s="28" t="s">
        <v>37</v>
      </c>
      <c r="I253" s="13">
        <v>10000</v>
      </c>
    </row>
    <row r="254" spans="1:9" ht="15.75" customHeight="1">
      <c r="A254" s="80">
        <v>15</v>
      </c>
      <c r="B254" s="4">
        <v>5431</v>
      </c>
      <c r="C254" s="28" t="s">
        <v>76</v>
      </c>
      <c r="D254" s="97">
        <v>5000</v>
      </c>
      <c r="E254" s="34"/>
      <c r="F254" s="23">
        <v>14</v>
      </c>
      <c r="G254" s="23"/>
      <c r="H254" s="28" t="s">
        <v>38</v>
      </c>
      <c r="I254" s="13"/>
    </row>
    <row r="255" spans="1:9" ht="15.75" customHeight="1">
      <c r="A255" s="80">
        <v>18</v>
      </c>
      <c r="B255" s="4">
        <v>5481</v>
      </c>
      <c r="C255" s="28" t="s">
        <v>35</v>
      </c>
      <c r="D255" s="97">
        <v>30000</v>
      </c>
      <c r="E255" s="34"/>
      <c r="F255" s="23">
        <v>15</v>
      </c>
      <c r="G255" s="23"/>
      <c r="H255" s="33" t="s">
        <v>39</v>
      </c>
      <c r="I255" s="31">
        <f>SUM(I248:I254)</f>
        <v>60000</v>
      </c>
    </row>
    <row r="256" spans="1:9" ht="15.75" customHeight="1">
      <c r="A256" s="80">
        <v>19</v>
      </c>
      <c r="B256" s="4">
        <v>54911</v>
      </c>
      <c r="C256" s="28" t="s">
        <v>37</v>
      </c>
      <c r="D256" s="97">
        <v>50000</v>
      </c>
      <c r="E256" s="34"/>
      <c r="F256" s="23">
        <v>16</v>
      </c>
      <c r="G256" s="23">
        <v>55111</v>
      </c>
      <c r="H256" s="11" t="s">
        <v>230</v>
      </c>
      <c r="I256" s="13">
        <v>60000</v>
      </c>
    </row>
    <row r="257" spans="1:9" ht="15.75">
      <c r="A257" s="80">
        <v>20</v>
      </c>
      <c r="B257" s="4"/>
      <c r="C257" s="28" t="s">
        <v>231</v>
      </c>
      <c r="D257" s="97">
        <v>30000</v>
      </c>
      <c r="E257" s="34"/>
      <c r="F257" s="23">
        <v>17</v>
      </c>
      <c r="G257" s="23">
        <v>55112</v>
      </c>
      <c r="H257" s="28" t="s">
        <v>40</v>
      </c>
      <c r="I257" s="13">
        <v>100000</v>
      </c>
    </row>
    <row r="258" spans="1:9" ht="15.75">
      <c r="A258" s="80">
        <v>21</v>
      </c>
      <c r="B258" s="65"/>
      <c r="C258" s="98" t="s">
        <v>39</v>
      </c>
      <c r="D258" s="15">
        <f>SUM(D253:D257)</f>
        <v>1115000</v>
      </c>
      <c r="E258" s="34"/>
      <c r="F258" s="23">
        <v>18</v>
      </c>
      <c r="G258" s="23">
        <v>55215</v>
      </c>
      <c r="H258" s="28" t="s">
        <v>232</v>
      </c>
      <c r="I258" s="13"/>
    </row>
    <row r="259" spans="1:9" ht="15.75">
      <c r="A259" s="80">
        <v>22</v>
      </c>
      <c r="B259" s="4">
        <v>55211</v>
      </c>
      <c r="C259" s="28" t="s">
        <v>233</v>
      </c>
      <c r="D259" s="97">
        <v>8437000</v>
      </c>
      <c r="E259" s="34"/>
      <c r="F259" s="23">
        <v>19</v>
      </c>
      <c r="G259" s="23">
        <v>55218</v>
      </c>
      <c r="H259" s="28" t="s">
        <v>47</v>
      </c>
      <c r="I259" s="13"/>
    </row>
    <row r="260" spans="1:9" ht="15.75">
      <c r="A260" s="80">
        <v>23</v>
      </c>
      <c r="B260" s="4">
        <v>55214</v>
      </c>
      <c r="C260" s="28" t="s">
        <v>44</v>
      </c>
      <c r="D260" s="97">
        <v>160000</v>
      </c>
      <c r="E260" s="34"/>
      <c r="F260" s="23">
        <v>20</v>
      </c>
      <c r="G260" s="23"/>
      <c r="H260" s="33" t="s">
        <v>58</v>
      </c>
      <c r="I260" s="31">
        <f>SUM(I256:I259)</f>
        <v>160000</v>
      </c>
    </row>
    <row r="261" spans="1:9" ht="15.75">
      <c r="A261" s="80">
        <v>24</v>
      </c>
      <c r="B261" s="4">
        <v>55215</v>
      </c>
      <c r="C261" s="28" t="s">
        <v>45</v>
      </c>
      <c r="D261" s="97">
        <v>40000</v>
      </c>
      <c r="E261" s="34"/>
      <c r="F261" s="23">
        <v>21</v>
      </c>
      <c r="G261" s="23">
        <v>56319</v>
      </c>
      <c r="H261" s="28" t="s">
        <v>234</v>
      </c>
      <c r="I261" s="13"/>
    </row>
    <row r="262" spans="1:9" ht="15.75">
      <c r="A262" s="80">
        <v>25</v>
      </c>
      <c r="B262" s="4">
        <v>55217</v>
      </c>
      <c r="C262" s="28" t="s">
        <v>46</v>
      </c>
      <c r="D262" s="97">
        <v>25000</v>
      </c>
      <c r="E262" s="34"/>
      <c r="F262" s="23">
        <v>22</v>
      </c>
      <c r="G262" s="23"/>
      <c r="H262" s="28" t="s">
        <v>212</v>
      </c>
      <c r="I262" s="13"/>
    </row>
    <row r="263" spans="1:9" ht="15.75">
      <c r="A263" s="80">
        <v>26</v>
      </c>
      <c r="B263" s="4">
        <v>55219</v>
      </c>
      <c r="C263" s="28" t="s">
        <v>53</v>
      </c>
      <c r="D263" s="97"/>
      <c r="E263" s="34"/>
      <c r="F263" s="23">
        <v>23</v>
      </c>
      <c r="G263" s="23">
        <v>56211</v>
      </c>
      <c r="H263" s="28" t="s">
        <v>91</v>
      </c>
      <c r="I263" s="13">
        <v>5000</v>
      </c>
    </row>
    <row r="264" spans="1:9" ht="15.75">
      <c r="A264" s="80">
        <v>27</v>
      </c>
      <c r="B264" s="4">
        <v>55219</v>
      </c>
      <c r="C264" s="28" t="s">
        <v>235</v>
      </c>
      <c r="D264" s="97">
        <v>50000</v>
      </c>
      <c r="E264" s="34"/>
      <c r="F264" s="23">
        <v>24</v>
      </c>
      <c r="G264" s="23">
        <v>5611111</v>
      </c>
      <c r="H264" s="28" t="s">
        <v>60</v>
      </c>
      <c r="I264" s="13">
        <v>59000</v>
      </c>
    </row>
    <row r="265" spans="1:9" ht="15.75">
      <c r="A265" s="80">
        <v>28</v>
      </c>
      <c r="B265" s="4">
        <v>55219</v>
      </c>
      <c r="C265" s="28" t="s">
        <v>54</v>
      </c>
      <c r="D265" s="97"/>
      <c r="E265" s="34"/>
      <c r="F265" s="23">
        <v>25</v>
      </c>
      <c r="G265" s="23"/>
      <c r="H265" s="28" t="s">
        <v>93</v>
      </c>
      <c r="I265" s="13"/>
    </row>
    <row r="266" spans="1:9" ht="15.75">
      <c r="A266" s="80">
        <v>29</v>
      </c>
      <c r="B266" s="4">
        <v>5531</v>
      </c>
      <c r="C266" s="28" t="s">
        <v>56</v>
      </c>
      <c r="D266" s="97"/>
      <c r="E266" s="34"/>
      <c r="F266" s="23">
        <v>26</v>
      </c>
      <c r="G266" s="23"/>
      <c r="H266" s="28" t="s">
        <v>59</v>
      </c>
      <c r="I266" s="13"/>
    </row>
    <row r="267" spans="1:9" ht="15.75">
      <c r="A267" s="80">
        <v>30</v>
      </c>
      <c r="B267" s="15"/>
      <c r="C267" s="89" t="s">
        <v>58</v>
      </c>
      <c r="D267" s="15">
        <f>SUM(D259:D266)</f>
        <v>8712000</v>
      </c>
      <c r="E267" s="34"/>
      <c r="F267" s="23">
        <v>27</v>
      </c>
      <c r="G267" s="23"/>
      <c r="H267" s="28"/>
      <c r="I267" s="13"/>
    </row>
    <row r="268" spans="1:9" ht="15.75">
      <c r="A268" s="80">
        <v>31</v>
      </c>
      <c r="B268" s="4"/>
      <c r="C268" s="28" t="s">
        <v>59</v>
      </c>
      <c r="D268" s="11"/>
      <c r="E268" s="34"/>
      <c r="F268" s="23">
        <v>28</v>
      </c>
      <c r="G268" s="23"/>
      <c r="H268" s="33" t="s">
        <v>62</v>
      </c>
      <c r="I268" s="31">
        <f>SUM(I261:I267)</f>
        <v>64000</v>
      </c>
    </row>
    <row r="269" spans="1:9" ht="15.75">
      <c r="A269" s="80">
        <v>32</v>
      </c>
      <c r="B269" s="4"/>
      <c r="C269" s="28" t="s">
        <v>96</v>
      </c>
      <c r="D269" s="11">
        <v>2750000</v>
      </c>
      <c r="E269" s="34"/>
      <c r="F269" s="23">
        <v>29</v>
      </c>
      <c r="G269" s="23">
        <v>57211</v>
      </c>
      <c r="H269" s="28" t="s">
        <v>211</v>
      </c>
      <c r="I269" s="13"/>
    </row>
    <row r="270" spans="1:9" ht="15.75">
      <c r="A270" s="80">
        <v>33</v>
      </c>
      <c r="B270" s="15"/>
      <c r="C270" s="89" t="s">
        <v>62</v>
      </c>
      <c r="D270" s="15">
        <f>SUM(D268:D269)</f>
        <v>2750000</v>
      </c>
      <c r="E270" s="34"/>
      <c r="F270" s="23">
        <v>30</v>
      </c>
      <c r="G270" s="23"/>
      <c r="H270" s="33" t="s">
        <v>8</v>
      </c>
      <c r="I270" s="31">
        <f>SUM(I255+I268+I269+I260)</f>
        <v>284000</v>
      </c>
    </row>
    <row r="271" spans="1:9" ht="15.75">
      <c r="A271" s="80">
        <v>34</v>
      </c>
      <c r="B271" s="4"/>
      <c r="C271" s="28" t="s">
        <v>236</v>
      </c>
      <c r="D271" s="11">
        <v>27000</v>
      </c>
      <c r="E271" s="34"/>
      <c r="F271" s="65">
        <v>31</v>
      </c>
      <c r="G271" s="65"/>
      <c r="H271" s="35" t="s">
        <v>64</v>
      </c>
      <c r="I271" s="18">
        <f>SUM(I244+I247+I270)</f>
        <v>881000</v>
      </c>
    </row>
    <row r="272" spans="1:9" ht="15.75">
      <c r="A272" s="80">
        <v>35</v>
      </c>
      <c r="B272" s="15"/>
      <c r="C272" s="89" t="s">
        <v>8</v>
      </c>
      <c r="D272" s="15">
        <f>D258+D267+D270+D271</f>
        <v>12604000</v>
      </c>
      <c r="E272" s="34"/>
      <c r="F272" s="65">
        <v>29</v>
      </c>
      <c r="G272" s="65"/>
      <c r="H272" s="35"/>
      <c r="I272" s="18"/>
    </row>
    <row r="273" spans="1:5" ht="15.75">
      <c r="A273" s="80">
        <v>36</v>
      </c>
      <c r="B273" s="35"/>
      <c r="C273" s="35" t="s">
        <v>64</v>
      </c>
      <c r="D273" s="18">
        <f>D272+D252+D248</f>
        <v>15290000</v>
      </c>
      <c r="E273" s="34"/>
    </row>
    <row r="274" spans="1:5" ht="15.75">
      <c r="A274" s="80">
        <v>37</v>
      </c>
      <c r="B274" s="35"/>
      <c r="C274" s="35"/>
      <c r="D274" s="18"/>
      <c r="E274" s="34"/>
    </row>
  </sheetData>
  <sheetProtection selectLockedCells="1" selectUnlockedCells="1"/>
  <mergeCells count="96">
    <mergeCell ref="A39:A40"/>
    <mergeCell ref="B39:B40"/>
    <mergeCell ref="C39:C40"/>
    <mergeCell ref="D39:D40"/>
    <mergeCell ref="F39:F40"/>
    <mergeCell ref="G39:G40"/>
    <mergeCell ref="H39:H40"/>
    <mergeCell ref="I39:I40"/>
    <mergeCell ref="F51:F52"/>
    <mergeCell ref="G51:G52"/>
    <mergeCell ref="H51:H52"/>
    <mergeCell ref="I51:I52"/>
    <mergeCell ref="F76:F77"/>
    <mergeCell ref="G76:G77"/>
    <mergeCell ref="H76:H77"/>
    <mergeCell ref="I76:I77"/>
    <mergeCell ref="F80:F81"/>
    <mergeCell ref="H80:H81"/>
    <mergeCell ref="I80:I81"/>
    <mergeCell ref="A85:A86"/>
    <mergeCell ref="C85:C86"/>
    <mergeCell ref="D85:D86"/>
    <mergeCell ref="F87:F88"/>
    <mergeCell ref="G87:G88"/>
    <mergeCell ref="H87:H88"/>
    <mergeCell ref="I87:I88"/>
    <mergeCell ref="F93:F94"/>
    <mergeCell ref="G93:G94"/>
    <mergeCell ref="H93:H94"/>
    <mergeCell ref="I93:I94"/>
    <mergeCell ref="A96:A97"/>
    <mergeCell ref="C96:C97"/>
    <mergeCell ref="D96:D97"/>
    <mergeCell ref="F99:F100"/>
    <mergeCell ref="G99:G100"/>
    <mergeCell ref="H99:H100"/>
    <mergeCell ref="I99:I100"/>
    <mergeCell ref="F104:F105"/>
    <mergeCell ref="G104:G105"/>
    <mergeCell ref="H104:H105"/>
    <mergeCell ref="I104:I105"/>
    <mergeCell ref="A105:A106"/>
    <mergeCell ref="B105:B106"/>
    <mergeCell ref="C105:C106"/>
    <mergeCell ref="D105:D106"/>
    <mergeCell ref="A113:A114"/>
    <mergeCell ref="C113:C114"/>
    <mergeCell ref="D113:D114"/>
    <mergeCell ref="F118:F119"/>
    <mergeCell ref="G118:G119"/>
    <mergeCell ref="H118:H119"/>
    <mergeCell ref="I118:I119"/>
    <mergeCell ref="A120:A121"/>
    <mergeCell ref="B120:B121"/>
    <mergeCell ref="C120:C121"/>
    <mergeCell ref="D120:D121"/>
    <mergeCell ref="F123:F124"/>
    <mergeCell ref="G123:G124"/>
    <mergeCell ref="H123:H124"/>
    <mergeCell ref="I123:I124"/>
    <mergeCell ref="K127:K128"/>
    <mergeCell ref="L127:L128"/>
    <mergeCell ref="A129:A130"/>
    <mergeCell ref="B129:B130"/>
    <mergeCell ref="C129:C130"/>
    <mergeCell ref="D129:D130"/>
    <mergeCell ref="F129:F130"/>
    <mergeCell ref="G129:G130"/>
    <mergeCell ref="H129:H130"/>
    <mergeCell ref="I129:I130"/>
    <mergeCell ref="A153:A154"/>
    <mergeCell ref="B153:B154"/>
    <mergeCell ref="C153:C154"/>
    <mergeCell ref="D153:D154"/>
    <mergeCell ref="A176:A177"/>
    <mergeCell ref="B176:B177"/>
    <mergeCell ref="C176:C177"/>
    <mergeCell ref="D176:D177"/>
    <mergeCell ref="A181:A182"/>
    <mergeCell ref="B181:B182"/>
    <mergeCell ref="C181:C182"/>
    <mergeCell ref="D181:D182"/>
    <mergeCell ref="B223:B224"/>
    <mergeCell ref="C223:C224"/>
    <mergeCell ref="D223:D224"/>
    <mergeCell ref="A240:A241"/>
    <mergeCell ref="B240:B241"/>
    <mergeCell ref="C240:C241"/>
    <mergeCell ref="D240:D241"/>
    <mergeCell ref="F271:F272"/>
    <mergeCell ref="G271:G272"/>
    <mergeCell ref="H271:H272"/>
    <mergeCell ref="I271:I272"/>
    <mergeCell ref="B273:B274"/>
    <mergeCell ref="C273:C274"/>
    <mergeCell ref="D273:D274"/>
  </mergeCells>
  <printOptions horizontalCentered="1" verticalCentered="1"/>
  <pageMargins left="1.0402777777777779" right="0.6097222222222223" top="0.7201388888888889" bottom="0.15763888888888888" header="0.5118055555555555" footer="0.5118055555555555"/>
  <pageSetup horizontalDpi="300" verticalDpi="300" orientation="portrait" paperSize="9" scale="82"/>
  <rowBreaks count="6" manualBreakCount="6">
    <brk id="41" max="255" man="1"/>
    <brk id="88" max="255" man="1"/>
    <brk id="124" max="255" man="1"/>
    <brk id="155" max="255" man="1"/>
    <brk id="195" max="255" man="1"/>
    <brk id="237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2013-02-27T08:12:18Z</cp:lastPrinted>
  <dcterms:modified xsi:type="dcterms:W3CDTF">2013-02-27T09:59:18Z</dcterms:modified>
  <cp:category/>
  <cp:version/>
  <cp:contentType/>
  <cp:contentStatus/>
  <cp:revision>1</cp:revision>
</cp:coreProperties>
</file>