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6. sz. mell Kornisné Kp." sheetId="1" r:id="rId1"/>
  </sheets>
  <externalReferences>
    <externalReference r:id="rId2"/>
  </externalReferences>
  <definedNames>
    <definedName name="_xlnm.Print_Titles" localSheetId="0">'9.6. sz. mell Kornisné Kp.'!$2:$7</definedName>
  </definedNames>
  <calcPr calcId="145621"/>
</workbook>
</file>

<file path=xl/calcChain.xml><?xml version="1.0" encoding="utf-8"?>
<calcChain xmlns="http://schemas.openxmlformats.org/spreadsheetml/2006/main">
  <c r="E64" i="1" l="1"/>
  <c r="F64" i="1" s="1"/>
  <c r="E63" i="1"/>
  <c r="F63" i="1" s="1"/>
  <c r="E61" i="1"/>
  <c r="F61" i="1" s="1"/>
  <c r="E60" i="1"/>
  <c r="F60" i="1" s="1"/>
  <c r="E59" i="1"/>
  <c r="F58" i="1"/>
  <c r="E58" i="1"/>
  <c r="F57" i="1"/>
  <c r="E57" i="1"/>
  <c r="F56" i="1"/>
  <c r="E56" i="1"/>
  <c r="F55" i="1"/>
  <c r="E55" i="1"/>
  <c r="F54" i="1"/>
  <c r="E54" i="1"/>
  <c r="E53" i="1"/>
  <c r="C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C47" i="1"/>
  <c r="C59" i="1" s="1"/>
  <c r="F59" i="1" s="1"/>
  <c r="F46" i="1"/>
  <c r="E46" i="1"/>
  <c r="F45" i="1"/>
  <c r="E45" i="1"/>
  <c r="F44" i="1"/>
  <c r="E44" i="1"/>
  <c r="E43" i="1"/>
  <c r="E42" i="1"/>
  <c r="F42" i="1" s="1"/>
  <c r="E41" i="1"/>
  <c r="F41" i="1" s="1"/>
  <c r="E40" i="1"/>
  <c r="F40" i="1" s="1"/>
  <c r="E39" i="1"/>
  <c r="C39" i="1"/>
  <c r="F39" i="1" s="1"/>
  <c r="E38" i="1"/>
  <c r="E37" i="1"/>
  <c r="F37" i="1" s="1"/>
  <c r="E36" i="1"/>
  <c r="F36" i="1" s="1"/>
  <c r="E35" i="1"/>
  <c r="F35" i="1" s="1"/>
  <c r="E34" i="1"/>
  <c r="F34" i="1" s="1"/>
  <c r="E33" i="1"/>
  <c r="F33" i="1" s="1"/>
  <c r="E32" i="1"/>
  <c r="C32" i="1"/>
  <c r="F32" i="1" s="1"/>
  <c r="F31" i="1"/>
  <c r="E31" i="1"/>
  <c r="F30" i="1"/>
  <c r="E30" i="1"/>
  <c r="F29" i="1"/>
  <c r="E29" i="1"/>
  <c r="F28" i="1"/>
  <c r="E28" i="1"/>
  <c r="E27" i="1"/>
  <c r="C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C21" i="1"/>
  <c r="F21" i="1" s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E10" i="1"/>
  <c r="F10" i="1" s="1"/>
  <c r="E9" i="1"/>
  <c r="C9" i="1"/>
  <c r="C38" i="1" s="1"/>
  <c r="A1" i="1"/>
  <c r="C43" i="1" l="1"/>
  <c r="F43" i="1" s="1"/>
  <c r="F38" i="1"/>
  <c r="F9" i="1"/>
  <c r="F47" i="1"/>
</calcChain>
</file>

<file path=xl/sharedStrings.xml><?xml version="1.0" encoding="utf-8"?>
<sst xmlns="http://schemas.openxmlformats.org/spreadsheetml/2006/main" count="116" uniqueCount="102">
  <si>
    <t>Költségvetési szerv megnevezése</t>
  </si>
  <si>
    <t xml:space="preserve">Kornisné Liptay Elza Szociális és Gyermekjóléti Központ 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</si>
  <si>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</si>
  <si>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</si>
  <si>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</si>
  <si>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</si>
  <si>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</si>
  <si>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</si>
  <si>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</si>
  <si>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</si>
  <si>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</si>
  <si>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</si>
  <si>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</si>
  <si>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</si>
  <si>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</si>
  <si>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</si>
  <si>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</si>
  <si>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</si>
  <si>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</si>
  <si>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</si>
  <si>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</si>
  <si>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</si>
  <si>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</si>
  <si>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</si>
  <si>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</si>
  <si>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</si>
  <si>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</si>
  <si>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</si>
  <si>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</si>
  <si>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</si>
  <si>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</si>
  <si>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</si>
  <si>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</si>
  <si>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</si>
  <si>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</si>
  <si>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</si>
  <si>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</si>
  <si>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</si>
  <si>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</si>
  <si>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</si>
  <si>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</si>
  <si>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</si>
  <si>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</si>
  <si>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</si>
  <si>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</si>
  <si>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</si>
  <si>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</si>
  <si>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</si>
  <si>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</si>
  <si>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</si>
  <si>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</si>
  <si>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</si>
  <si>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</si>
  <si>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</si>
  <si>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</si>
  <si>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</si>
  <si>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</si>
  <si>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</si>
  <si>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</si>
  <si>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</si>
  <si>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</si>
  <si>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</si>
  <si>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</si>
  <si>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</si>
  <si>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</si>
  <si>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</si>
  <si>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</si>
  <si>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</si>
  <si>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</si>
  <si>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</si>
  <si>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</si>
  <si>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</si>
  <si>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</si>
  <si>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</si>
  <si>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</si>
  <si>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</si>
  <si>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</si>
  <si>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</si>
  <si>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</si>
  <si>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</si>
  <si>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</si>
  <si>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</si>
  <si>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</si>
  <si>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</si>
  <si>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</si>
  <si>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</si>
  <si>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</si>
  <si>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</si>
  <si>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</si>
  <si>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</si>
  <si>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</si>
  <si>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</si>
  <si>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</si>
  <si>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</si>
  <si>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</si>
  <si>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</si>
  <si>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</si>
  <si>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</si>
  <si>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TOP pályázat keretében foglalkoztatható létszám</t>
  </si>
  <si>
    <t>GINOP pályázatok (fő)</t>
  </si>
  <si>
    <t>Megváltozott munkaképességű munkavállalók foglalkoztatása (fő)</t>
  </si>
  <si>
    <t>Gyakorlati képzés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</si>
</sst>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,###"/>
    <numFmt numFmtId="165" formatCode="#,##0.0"/>
    <numFmt numFmtId="166" formatCode="_-* #,##0.00\ _F_t_-;\-* #,##0.00\ _F_t_-;_-* &quot;-&quot;??\ _F_t_-;_-@_-"/>
    <numFmt numFmtId="167" formatCode="_-* #,##0.0\ _F_t_-;\-* #,##0.0\ _F_t_-;_-* &quot;-&quot;??\ _F_t_-;_-@_-"/>
    <numFmt numFmtId="168" formatCode="#,##0.0_ ;\-#,##0.0\ "/>
  </numFmts>
  <fonts count="34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4">
    <xf numFmtId="0" fontId="0" fillId="0" borderId="0"/>
    <xf numFmtId="0" fontId="18" fillId="0" borderId="0"/>
    <xf numFmtId="166" fontId="2" fillId="0" borderId="0" applyFont="0" applyFill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3" borderId="0" applyNumberFormat="0" applyBorder="0" applyAlignment="0" applyProtection="0"/>
    <xf numFmtId="0" fontId="28" fillId="7" borderId="0" applyNumberFormat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3" fontId="3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6" fillId="0" borderId="0" xfId="0" applyFont="1" applyAlignment="1" applyProtection="1">
      <alignment horizontal="right" vertical="top"/>
    </xf>
    <xf numFmtId="164" fontId="4" fillId="0" borderId="0" xfId="0" applyNumberFormat="1" applyFont="1" applyFill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/>
    </xf>
    <xf numFmtId="3" fontId="10" fillId="0" borderId="0" xfId="0" applyNumberFormat="1" applyFont="1" applyFill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49" fontId="8" fillId="0" borderId="6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3" fontId="10" fillId="0" borderId="0" xfId="0" applyNumberFormat="1" applyFont="1" applyFill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vertical="center" wrapText="1"/>
    </xf>
    <xf numFmtId="3" fontId="17" fillId="0" borderId="0" xfId="0" applyNumberFormat="1" applyFont="1" applyFill="1" applyAlignment="1" applyProtection="1">
      <alignment vertical="center" wrapText="1"/>
    </xf>
    <xf numFmtId="49" fontId="3" fillId="0" borderId="16" xfId="0" applyNumberFormat="1" applyFont="1" applyFill="1" applyBorder="1" applyAlignment="1" applyProtection="1">
      <alignment horizontal="center" vertical="center" wrapText="1"/>
    </xf>
    <xf numFmtId="0" fontId="19" fillId="0" borderId="2" xfId="1" applyFont="1" applyFill="1" applyBorder="1" applyAlignment="1" applyProtection="1">
      <alignment horizontal="left" vertical="center" wrapText="1" indent="1"/>
    </xf>
    <xf numFmtId="164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17" xfId="0" applyNumberFormat="1" applyFont="1" applyFill="1" applyBorder="1" applyAlignment="1" applyProtection="1">
      <alignment horizontal="center" vertical="center" wrapText="1"/>
    </xf>
    <xf numFmtId="0" fontId="19" fillId="0" borderId="18" xfId="1" applyFont="1" applyFill="1" applyBorder="1" applyAlignment="1" applyProtection="1">
      <alignment horizontal="left" vertical="center" wrapText="1" indent="1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0" xfId="1" applyFont="1" applyFill="1" applyBorder="1" applyAlignment="1" applyProtection="1">
      <alignment horizontal="left" vertical="center" wrapText="1" indent="1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0" xfId="0" applyFont="1" applyFill="1" applyAlignment="1" applyProtection="1">
      <alignment vertical="center" wrapText="1"/>
    </xf>
    <xf numFmtId="164" fontId="2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3" xfId="1" applyFont="1" applyFill="1" applyBorder="1" applyAlignment="1" applyProtection="1">
      <alignment horizontal="lef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24" xfId="0" applyNumberFormat="1" applyFont="1" applyFill="1" applyBorder="1" applyAlignment="1" applyProtection="1">
      <alignment horizontal="center" vertical="center" wrapText="1"/>
    </xf>
    <xf numFmtId="0" fontId="3" fillId="0" borderId="23" xfId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8" xfId="1" applyFont="1" applyFill="1" applyBorder="1" applyAlignment="1" applyProtection="1">
      <alignment horizontal="left" vertical="center" wrapText="1" indent="1"/>
    </xf>
    <xf numFmtId="0" fontId="3" fillId="0" borderId="26" xfId="1" applyFont="1" applyFill="1" applyBorder="1" applyAlignment="1" applyProtection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Border="1" applyAlignment="1" applyProtection="1">
      <alignment horizontal="center" vertical="center" wrapText="1"/>
    </xf>
    <xf numFmtId="0" fontId="24" fillId="0" borderId="29" xfId="0" applyFont="1" applyBorder="1" applyAlignment="1" applyProtection="1">
      <alignment horizontal="left" wrapText="1" indent="1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3" fillId="0" borderId="7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25" fillId="0" borderId="0" xfId="0" applyFont="1" applyFill="1" applyAlignment="1" applyProtection="1">
      <alignment vertical="center" wrapText="1"/>
    </xf>
    <xf numFmtId="0" fontId="7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12" fillId="0" borderId="10" xfId="0" applyFont="1" applyFill="1" applyBorder="1" applyAlignment="1" applyProtection="1">
      <alignment horizontal="left" vertical="center"/>
    </xf>
    <xf numFmtId="0" fontId="12" fillId="0" borderId="29" xfId="0" applyFont="1" applyFill="1" applyBorder="1" applyAlignment="1" applyProtection="1">
      <alignment vertical="center" wrapText="1"/>
    </xf>
    <xf numFmtId="4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31" xfId="0" applyFont="1" applyFill="1" applyBorder="1" applyAlignment="1" applyProtection="1">
      <alignment horizontal="left" vertical="center"/>
    </xf>
    <xf numFmtId="0" fontId="12" fillId="0" borderId="32" xfId="0" applyFont="1" applyFill="1" applyBorder="1" applyAlignment="1" applyProtection="1">
      <alignment vertical="center" wrapText="1"/>
    </xf>
    <xf numFmtId="165" fontId="26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0" applyFont="1" applyFill="1" applyAlignment="1" applyProtection="1">
      <alignment vertical="center" wrapText="1"/>
    </xf>
    <xf numFmtId="0" fontId="26" fillId="0" borderId="10" xfId="0" applyFont="1" applyFill="1" applyBorder="1" applyAlignment="1" applyProtection="1">
      <alignment horizontal="left" vertical="center" wrapText="1"/>
    </xf>
    <xf numFmtId="0" fontId="26" fillId="0" borderId="11" xfId="0" applyFont="1" applyFill="1" applyBorder="1" applyAlignment="1" applyProtection="1">
      <alignment horizontal="left" vertical="center" wrapText="1"/>
    </xf>
    <xf numFmtId="167" fontId="26" fillId="0" borderId="12" xfId="2" applyNumberFormat="1" applyFont="1" applyFill="1" applyBorder="1" applyAlignment="1" applyProtection="1">
      <alignment horizontal="right" vertical="center" wrapText="1" indent="1"/>
    </xf>
    <xf numFmtId="0" fontId="26" fillId="2" borderId="31" xfId="0" applyFont="1" applyFill="1" applyBorder="1" applyAlignment="1" applyProtection="1">
      <alignment horizontal="left" vertical="center" wrapText="1"/>
    </xf>
    <xf numFmtId="0" fontId="26" fillId="2" borderId="26" xfId="0" applyFont="1" applyFill="1" applyBorder="1" applyAlignment="1" applyProtection="1">
      <alignment horizontal="left" vertical="center" wrapText="1"/>
    </xf>
    <xf numFmtId="168" fontId="26" fillId="2" borderId="33" xfId="2" applyNumberFormat="1" applyFont="1" applyFill="1" applyBorder="1" applyAlignment="1" applyProtection="1">
      <alignment horizontal="right" vertical="center" wrapText="1" indent="1"/>
    </xf>
    <xf numFmtId="0" fontId="0" fillId="0" borderId="7" xfId="0" applyFill="1" applyBorder="1" applyAlignment="1" applyProtection="1">
      <alignment horizontal="left" vertical="center" wrapText="1"/>
    </xf>
    <xf numFmtId="0" fontId="0" fillId="0" borderId="30" xfId="0" applyFill="1" applyBorder="1" applyAlignment="1" applyProtection="1">
      <alignment horizontal="left" vertical="center" wrapText="1"/>
    </xf>
  </cellXfs>
  <cellStyles count="34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2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KVRENMUNKA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_2020/3_2020.(II.17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II.17.</v>
          </cell>
          <cell r="G7" t="str">
            <v>)</v>
          </cell>
          <cell r="H7" t="str">
            <v>önkormányzati határozathoz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">
          <cell r="C9">
            <v>9637776</v>
          </cell>
        </row>
        <row r="11">
          <cell r="C11">
            <v>7588800</v>
          </cell>
        </row>
        <row r="15">
          <cell r="C15">
            <v>2048976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9637776</v>
          </cell>
        </row>
        <row r="39">
          <cell r="C39">
            <v>173303282</v>
          </cell>
        </row>
        <row r="40">
          <cell r="C40">
            <v>16297751</v>
          </cell>
        </row>
        <row r="42">
          <cell r="C42">
            <v>157005531</v>
          </cell>
        </row>
        <row r="43">
          <cell r="C43">
            <v>182941058</v>
          </cell>
        </row>
        <row r="47">
          <cell r="C47">
            <v>182306290</v>
          </cell>
        </row>
        <row r="48">
          <cell r="C48">
            <v>136029710</v>
          </cell>
        </row>
        <row r="49">
          <cell r="C49">
            <v>24987418</v>
          </cell>
        </row>
        <row r="50">
          <cell r="C50">
            <v>21289162</v>
          </cell>
        </row>
        <row r="53">
          <cell r="C53">
            <v>634768</v>
          </cell>
        </row>
        <row r="54">
          <cell r="C54">
            <v>634768</v>
          </cell>
        </row>
        <row r="59">
          <cell r="C59">
            <v>182941058</v>
          </cell>
        </row>
        <row r="61">
          <cell r="C61">
            <v>41</v>
          </cell>
        </row>
      </sheetData>
      <sheetData sheetId="38">
        <row r="9">
          <cell r="C9">
            <v>190324785</v>
          </cell>
        </row>
        <row r="11">
          <cell r="C11">
            <v>2278000</v>
          </cell>
        </row>
        <row r="12">
          <cell r="C12">
            <v>12700000</v>
          </cell>
        </row>
        <row r="14">
          <cell r="C14">
            <v>173575135</v>
          </cell>
        </row>
        <row r="15">
          <cell r="C15">
            <v>1771650</v>
          </cell>
        </row>
        <row r="21">
          <cell r="C21">
            <v>86729523</v>
          </cell>
        </row>
        <row r="24">
          <cell r="C24">
            <v>86729523</v>
          </cell>
        </row>
        <row r="25">
          <cell r="C25">
            <v>69276523</v>
          </cell>
        </row>
        <row r="27">
          <cell r="C27">
            <v>10712200</v>
          </cell>
        </row>
        <row r="30">
          <cell r="C30">
            <v>10712200</v>
          </cell>
        </row>
        <row r="31">
          <cell r="C31">
            <v>1092200</v>
          </cell>
        </row>
        <row r="32">
          <cell r="C32">
            <v>0</v>
          </cell>
        </row>
        <row r="38">
          <cell r="C38">
            <v>287766508</v>
          </cell>
        </row>
        <row r="39">
          <cell r="C39">
            <v>421673157</v>
          </cell>
        </row>
        <row r="40">
          <cell r="C40">
            <v>4223944</v>
          </cell>
        </row>
        <row r="42">
          <cell r="C42">
            <v>417449213</v>
          </cell>
        </row>
        <row r="43">
          <cell r="C43">
            <v>709439665</v>
          </cell>
        </row>
        <row r="47">
          <cell r="C47">
            <v>692494308</v>
          </cell>
        </row>
        <row r="48">
          <cell r="C48">
            <v>422879901</v>
          </cell>
        </row>
        <row r="49">
          <cell r="C49">
            <v>80252538</v>
          </cell>
        </row>
        <row r="50">
          <cell r="C50">
            <v>189361869</v>
          </cell>
        </row>
        <row r="53">
          <cell r="C53">
            <v>17388683</v>
          </cell>
        </row>
        <row r="54">
          <cell r="C54">
            <v>17388683</v>
          </cell>
        </row>
        <row r="59">
          <cell r="C59">
            <v>709882991</v>
          </cell>
        </row>
        <row r="61">
          <cell r="C61">
            <v>109</v>
          </cell>
        </row>
        <row r="63">
          <cell r="C63">
            <v>4</v>
          </cell>
        </row>
        <row r="64">
          <cell r="C64">
            <v>1.5</v>
          </cell>
        </row>
      </sheetData>
      <sheetData sheetId="39">
        <row r="9">
          <cell r="C9">
            <v>1270959</v>
          </cell>
        </row>
        <row r="11">
          <cell r="C11">
            <v>1000755</v>
          </cell>
        </row>
        <row r="15">
          <cell r="C15">
            <v>270204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1270959</v>
          </cell>
        </row>
        <row r="39">
          <cell r="C39">
            <v>0</v>
          </cell>
        </row>
        <row r="43">
          <cell r="C43">
            <v>1270959</v>
          </cell>
        </row>
        <row r="47">
          <cell r="C47">
            <v>827633</v>
          </cell>
        </row>
        <row r="48">
          <cell r="C48">
            <v>333277</v>
          </cell>
        </row>
        <row r="49">
          <cell r="C49">
            <v>58324</v>
          </cell>
        </row>
        <row r="50">
          <cell r="C50">
            <v>436032</v>
          </cell>
        </row>
        <row r="53">
          <cell r="C53">
            <v>0</v>
          </cell>
        </row>
        <row r="59">
          <cell r="C59">
            <v>827633</v>
          </cell>
        </row>
        <row r="61">
          <cell r="C61">
            <v>0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8"/>
  <dimension ref="A1:F65"/>
  <sheetViews>
    <sheetView tabSelected="1" zoomScaleNormal="100" workbookViewId="0">
      <selection activeCell="C17" sqref="C17"/>
    </sheetView>
  </sheetViews>
  <sheetFormatPr defaultRowHeight="12.75" x14ac:dyDescent="0.2"/>
  <cols>
    <col min="1" max="1" width="13.83203125" style="71" customWidth="1"/>
    <col min="2" max="2" width="79.1640625" style="2" customWidth="1"/>
    <col min="3" max="3" width="25" style="79" customWidth="1"/>
    <col min="4" max="4" width="9.33203125" style="2"/>
    <col min="5" max="5" width="11.83203125" style="3" hidden="1" customWidth="1"/>
    <col min="6" max="6" width="12.5" style="3" hidden="1" customWidth="1"/>
    <col min="7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6" x14ac:dyDescent="0.2">
      <c r="A1" s="1" t="str">
        <f>CONCATENATE("9.6. melléklet ",[1]ALAPADATOK!A7," ",[1]ALAPADATOK!B7," ",[1]ALAPADATOK!C7," ",[1]ALAPADATOK!D7," ",[1]ALAPADATOK!E7," ",[1]ALAPADATOK!F7," ",[1]ALAPADATOK!G7," ",[1]ALAPADATOK!H7)</f>
        <v>9.6. melléklet a 3 / 2020. ( II.17. ) önkormányzati határozathoz</v>
      </c>
      <c r="B1" s="1"/>
      <c r="C1" s="1"/>
    </row>
    <row r="2" spans="1:6" s="7" customFormat="1" ht="21" customHeight="1" thickBot="1" x14ac:dyDescent="0.25">
      <c r="A2" s="4"/>
      <c r="B2" s="5"/>
      <c r="C2" s="6"/>
      <c r="E2" s="3"/>
      <c r="F2" s="3"/>
    </row>
    <row r="3" spans="1:6" s="11" customFormat="1" ht="33.75" customHeight="1" x14ac:dyDescent="0.2">
      <c r="A3" s="8" t="s">
        <v>0</v>
      </c>
      <c r="B3" s="9" t="s">
        <v>1</v>
      </c>
      <c r="C3" s="10" t="s">
        <v>2</v>
      </c>
      <c r="E3" s="12"/>
      <c r="F3" s="12"/>
    </row>
    <row r="4" spans="1:6" s="11" customFormat="1" ht="24.75" thickBot="1" x14ac:dyDescent="0.25">
      <c r="A4" s="13" t="s">
        <v>3</v>
      </c>
      <c r="B4" s="14" t="s">
        <v>4</v>
      </c>
      <c r="C4" s="15" t="s">
        <v>5</v>
      </c>
      <c r="E4" s="12"/>
      <c r="F4" s="12"/>
    </row>
    <row r="5" spans="1:6" s="18" customFormat="1" ht="15.95" customHeight="1" thickBot="1" x14ac:dyDescent="0.3">
      <c r="A5" s="16"/>
      <c r="B5" s="16"/>
      <c r="C5" s="17" t="s">
        <v>6</v>
      </c>
      <c r="E5" s="12"/>
      <c r="F5" s="12"/>
    </row>
    <row r="6" spans="1:6" ht="13.5" thickBot="1" x14ac:dyDescent="0.25">
      <c r="A6" s="19" t="s">
        <v>7</v>
      </c>
      <c r="B6" s="20" t="s">
        <v>8</v>
      </c>
      <c r="C6" s="21" t="s">
        <v>9</v>
      </c>
    </row>
    <row r="7" spans="1:6" s="25" customFormat="1" ht="12.95" customHeight="1" thickBot="1" x14ac:dyDescent="0.25">
      <c r="A7" s="22" t="s">
        <v>10</v>
      </c>
      <c r="B7" s="23" t="s">
        <v>11</v>
      </c>
      <c r="C7" s="24" t="s">
        <v>12</v>
      </c>
      <c r="E7" s="26"/>
      <c r="F7" s="26"/>
    </row>
    <row r="8" spans="1:6" s="25" customFormat="1" ht="15.95" customHeight="1" thickBot="1" x14ac:dyDescent="0.25">
      <c r="A8" s="27"/>
      <c r="B8" s="28" t="s">
        <v>13</v>
      </c>
      <c r="C8" s="29"/>
      <c r="E8" s="26"/>
      <c r="F8" s="26"/>
    </row>
    <row r="9" spans="1:6" s="32" customFormat="1" ht="12" customHeight="1" thickBot="1" x14ac:dyDescent="0.25">
      <c r="A9" s="22" t="s">
        <v>14</v>
      </c>
      <c r="B9" s="30" t="s">
        <v>15</v>
      </c>
      <c r="C9" s="31">
        <f>SUM(C10:C20)</f>
        <v>201233520</v>
      </c>
      <c r="E9" s="33">
        <f>'[1]9.6.1. sz. mell Kornisné Kp. '!C9+'[1]9.6.2. sz. mell Kornisné Kp.'!C9+'[1]9.6.3. sz. mell Kornisné Kp '!C9</f>
        <v>201233520</v>
      </c>
      <c r="F9" s="33">
        <f>C9-E9</f>
        <v>0</v>
      </c>
    </row>
    <row r="10" spans="1:6" s="32" customFormat="1" ht="12" customHeight="1" x14ac:dyDescent="0.2">
      <c r="A10" s="34" t="s">
        <v>16</v>
      </c>
      <c r="B10" s="35" t="s">
        <v>17</v>
      </c>
      <c r="C10" s="36"/>
      <c r="E10" s="33">
        <f>'[1]9.6.1. sz. mell Kornisné Kp. '!C10+'[1]9.6.2. sz. mell Kornisné Kp.'!C10+'[1]9.6.3. sz. mell Kornisné Kp '!C10</f>
        <v>0</v>
      </c>
      <c r="F10" s="33">
        <f t="shared" ref="F10:F64" si="0">C10-E10</f>
        <v>0</v>
      </c>
    </row>
    <row r="11" spans="1:6" s="32" customFormat="1" ht="12" customHeight="1" x14ac:dyDescent="0.2">
      <c r="A11" s="37" t="s">
        <v>18</v>
      </c>
      <c r="B11" s="38" t="s">
        <v>19</v>
      </c>
      <c r="C11" s="39">
        <v>10867555</v>
      </c>
      <c r="E11" s="33">
        <f>'[1]9.6.1. sz. mell Kornisné Kp. '!C11+'[1]9.6.2. sz. mell Kornisné Kp.'!C11+'[1]9.6.3. sz. mell Kornisné Kp '!C11</f>
        <v>10867555</v>
      </c>
      <c r="F11" s="33">
        <f t="shared" si="0"/>
        <v>0</v>
      </c>
    </row>
    <row r="12" spans="1:6" s="32" customFormat="1" ht="12" customHeight="1" x14ac:dyDescent="0.2">
      <c r="A12" s="37" t="s">
        <v>20</v>
      </c>
      <c r="B12" s="38" t="s">
        <v>21</v>
      </c>
      <c r="C12" s="39">
        <v>12700000</v>
      </c>
      <c r="E12" s="33">
        <f>'[1]9.6.1. sz. mell Kornisné Kp. '!C12+'[1]9.6.2. sz. mell Kornisné Kp.'!C12+'[1]9.6.3. sz. mell Kornisné Kp '!C12</f>
        <v>12700000</v>
      </c>
      <c r="F12" s="33">
        <f t="shared" si="0"/>
        <v>0</v>
      </c>
    </row>
    <row r="13" spans="1:6" s="32" customFormat="1" ht="12" customHeight="1" x14ac:dyDescent="0.2">
      <c r="A13" s="37" t="s">
        <v>22</v>
      </c>
      <c r="B13" s="38" t="s">
        <v>23</v>
      </c>
      <c r="C13" s="39"/>
      <c r="E13" s="33">
        <f>'[1]9.6.1. sz. mell Kornisné Kp. '!C13+'[1]9.6.2. sz. mell Kornisné Kp.'!C13+'[1]9.6.3. sz. mell Kornisné Kp '!C13</f>
        <v>0</v>
      </c>
      <c r="F13" s="33">
        <f t="shared" si="0"/>
        <v>0</v>
      </c>
    </row>
    <row r="14" spans="1:6" s="32" customFormat="1" ht="12" customHeight="1" x14ac:dyDescent="0.2">
      <c r="A14" s="37" t="s">
        <v>24</v>
      </c>
      <c r="B14" s="38" t="s">
        <v>25</v>
      </c>
      <c r="C14" s="39">
        <v>173575135</v>
      </c>
      <c r="E14" s="33">
        <f>'[1]9.6.1. sz. mell Kornisné Kp. '!C14+'[1]9.6.2. sz. mell Kornisné Kp.'!C14+'[1]9.6.3. sz. mell Kornisné Kp '!C14</f>
        <v>173575135</v>
      </c>
      <c r="F14" s="33">
        <f t="shared" si="0"/>
        <v>0</v>
      </c>
    </row>
    <row r="15" spans="1:6" s="32" customFormat="1" ht="12" customHeight="1" x14ac:dyDescent="0.2">
      <c r="A15" s="37" t="s">
        <v>26</v>
      </c>
      <c r="B15" s="38" t="s">
        <v>27</v>
      </c>
      <c r="C15" s="39">
        <v>4090830</v>
      </c>
      <c r="E15" s="33">
        <f>'[1]9.6.1. sz. mell Kornisné Kp. '!C15+'[1]9.6.2. sz. mell Kornisné Kp.'!C15+'[1]9.6.3. sz. mell Kornisné Kp '!C15</f>
        <v>4090830</v>
      </c>
      <c r="F15" s="33">
        <f t="shared" si="0"/>
        <v>0</v>
      </c>
    </row>
    <row r="16" spans="1:6" s="32" customFormat="1" ht="12" customHeight="1" x14ac:dyDescent="0.2">
      <c r="A16" s="37" t="s">
        <v>28</v>
      </c>
      <c r="B16" s="40" t="s">
        <v>29</v>
      </c>
      <c r="C16" s="39"/>
      <c r="E16" s="33">
        <f>'[1]9.6.1. sz. mell Kornisné Kp. '!C16+'[1]9.6.2. sz. mell Kornisné Kp.'!C16+'[1]9.6.3. sz. mell Kornisné Kp '!C16</f>
        <v>0</v>
      </c>
      <c r="F16" s="33">
        <f t="shared" si="0"/>
        <v>0</v>
      </c>
    </row>
    <row r="17" spans="1:6" s="32" customFormat="1" ht="12" customHeight="1" x14ac:dyDescent="0.2">
      <c r="A17" s="37" t="s">
        <v>30</v>
      </c>
      <c r="B17" s="38" t="s">
        <v>31</v>
      </c>
      <c r="C17" s="41"/>
      <c r="E17" s="33">
        <f>'[1]9.6.1. sz. mell Kornisné Kp. '!C17+'[1]9.6.2. sz. mell Kornisné Kp.'!C17+'[1]9.6.3. sz. mell Kornisné Kp '!C17</f>
        <v>0</v>
      </c>
      <c r="F17" s="33">
        <f t="shared" si="0"/>
        <v>0</v>
      </c>
    </row>
    <row r="18" spans="1:6" s="42" customFormat="1" ht="12" customHeight="1" x14ac:dyDescent="0.2">
      <c r="A18" s="37" t="s">
        <v>32</v>
      </c>
      <c r="B18" s="38" t="s">
        <v>33</v>
      </c>
      <c r="C18" s="39"/>
      <c r="E18" s="33">
        <f>'[1]9.6.1. sz. mell Kornisné Kp. '!C18+'[1]9.6.2. sz. mell Kornisné Kp.'!C18+'[1]9.6.3. sz. mell Kornisné Kp '!C18</f>
        <v>0</v>
      </c>
      <c r="F18" s="33">
        <f t="shared" si="0"/>
        <v>0</v>
      </c>
    </row>
    <row r="19" spans="1:6" s="42" customFormat="1" ht="12" customHeight="1" x14ac:dyDescent="0.2">
      <c r="A19" s="37" t="s">
        <v>34</v>
      </c>
      <c r="B19" s="38" t="s">
        <v>35</v>
      </c>
      <c r="C19" s="43"/>
      <c r="E19" s="33">
        <f>'[1]9.6.1. sz. mell Kornisné Kp. '!C19+'[1]9.6.2. sz. mell Kornisné Kp.'!C19+'[1]9.6.3. sz. mell Kornisné Kp '!C19</f>
        <v>0</v>
      </c>
      <c r="F19" s="33">
        <f t="shared" si="0"/>
        <v>0</v>
      </c>
    </row>
    <row r="20" spans="1:6" s="42" customFormat="1" ht="12" customHeight="1" thickBot="1" x14ac:dyDescent="0.25">
      <c r="A20" s="37" t="s">
        <v>36</v>
      </c>
      <c r="B20" s="40" t="s">
        <v>37</v>
      </c>
      <c r="C20" s="43"/>
      <c r="E20" s="33">
        <f>'[1]9.6.1. sz. mell Kornisné Kp. '!C20+'[1]9.6.2. sz. mell Kornisné Kp.'!C20+'[1]9.6.3. sz. mell Kornisné Kp '!C20</f>
        <v>0</v>
      </c>
      <c r="F20" s="33">
        <f t="shared" si="0"/>
        <v>0</v>
      </c>
    </row>
    <row r="21" spans="1:6" s="32" customFormat="1" ht="12" customHeight="1" thickBot="1" x14ac:dyDescent="0.25">
      <c r="A21" s="22" t="s">
        <v>38</v>
      </c>
      <c r="B21" s="30" t="s">
        <v>39</v>
      </c>
      <c r="C21" s="31">
        <f>SUM(C22:C24)</f>
        <v>86729523</v>
      </c>
      <c r="E21" s="33">
        <f>'[1]9.6.1. sz. mell Kornisné Kp. '!C21+'[1]9.6.2. sz. mell Kornisné Kp.'!C21+'[1]9.6.3. sz. mell Kornisné Kp '!C21</f>
        <v>86729523</v>
      </c>
      <c r="F21" s="33">
        <f t="shared" si="0"/>
        <v>0</v>
      </c>
    </row>
    <row r="22" spans="1:6" s="42" customFormat="1" ht="12" customHeight="1" x14ac:dyDescent="0.2">
      <c r="A22" s="37" t="s">
        <v>40</v>
      </c>
      <c r="B22" s="44" t="s">
        <v>41</v>
      </c>
      <c r="C22" s="39"/>
      <c r="E22" s="33">
        <f>'[1]9.6.1. sz. mell Kornisné Kp. '!C22+'[1]9.6.2. sz. mell Kornisné Kp.'!C22+'[1]9.6.3. sz. mell Kornisné Kp '!C22</f>
        <v>0</v>
      </c>
      <c r="F22" s="33">
        <f t="shared" si="0"/>
        <v>0</v>
      </c>
    </row>
    <row r="23" spans="1:6" s="42" customFormat="1" ht="12" customHeight="1" x14ac:dyDescent="0.2">
      <c r="A23" s="37" t="s">
        <v>42</v>
      </c>
      <c r="B23" s="38" t="s">
        <v>43</v>
      </c>
      <c r="C23" s="39"/>
      <c r="E23" s="33">
        <f>'[1]9.6.1. sz. mell Kornisné Kp. '!C23+'[1]9.6.2. sz. mell Kornisné Kp.'!C23+'[1]9.6.3. sz. mell Kornisné Kp '!C23</f>
        <v>0</v>
      </c>
      <c r="F23" s="33">
        <f t="shared" si="0"/>
        <v>0</v>
      </c>
    </row>
    <row r="24" spans="1:6" s="42" customFormat="1" ht="12" customHeight="1" x14ac:dyDescent="0.2">
      <c r="A24" s="37" t="s">
        <v>44</v>
      </c>
      <c r="B24" s="38" t="s">
        <v>45</v>
      </c>
      <c r="C24" s="39">
        <v>86729523</v>
      </c>
      <c r="E24" s="33">
        <f>'[1]9.6.1. sz. mell Kornisné Kp. '!C24+'[1]9.6.2. sz. mell Kornisné Kp.'!C24+'[1]9.6.3. sz. mell Kornisné Kp '!C24</f>
        <v>86729523</v>
      </c>
      <c r="F24" s="33">
        <f t="shared" si="0"/>
        <v>0</v>
      </c>
    </row>
    <row r="25" spans="1:6" s="42" customFormat="1" ht="12" customHeight="1" thickBot="1" x14ac:dyDescent="0.25">
      <c r="A25" s="37" t="s">
        <v>46</v>
      </c>
      <c r="B25" s="38" t="s">
        <v>47</v>
      </c>
      <c r="C25" s="39">
        <v>69276523</v>
      </c>
      <c r="E25" s="33">
        <f>'[1]9.6.1. sz. mell Kornisné Kp. '!C25+'[1]9.6.2. sz. mell Kornisné Kp.'!C25+'[1]9.6.3. sz. mell Kornisné Kp '!C25</f>
        <v>69276523</v>
      </c>
      <c r="F25" s="33">
        <f t="shared" si="0"/>
        <v>0</v>
      </c>
    </row>
    <row r="26" spans="1:6" s="42" customFormat="1" ht="12" customHeight="1" thickBot="1" x14ac:dyDescent="0.25">
      <c r="A26" s="45" t="s">
        <v>48</v>
      </c>
      <c r="B26" s="46" t="s">
        <v>49</v>
      </c>
      <c r="C26" s="47"/>
      <c r="E26" s="33">
        <f>'[1]9.6.1. sz. mell Kornisné Kp. '!C26+'[1]9.6.2. sz. mell Kornisné Kp.'!C26+'[1]9.6.3. sz. mell Kornisné Kp '!C26</f>
        <v>0</v>
      </c>
      <c r="F26" s="33">
        <f t="shared" si="0"/>
        <v>0</v>
      </c>
    </row>
    <row r="27" spans="1:6" s="42" customFormat="1" ht="12" customHeight="1" thickBot="1" x14ac:dyDescent="0.25">
      <c r="A27" s="45" t="s">
        <v>50</v>
      </c>
      <c r="B27" s="46" t="s">
        <v>51</v>
      </c>
      <c r="C27" s="31">
        <f>+C28+C29+C30</f>
        <v>10712200</v>
      </c>
      <c r="E27" s="33">
        <f>'[1]9.6.1. sz. mell Kornisné Kp. '!C27+'[1]9.6.2. sz. mell Kornisné Kp.'!C27+'[1]9.6.3. sz. mell Kornisné Kp '!C27</f>
        <v>10712200</v>
      </c>
      <c r="F27" s="33">
        <f t="shared" si="0"/>
        <v>0</v>
      </c>
    </row>
    <row r="28" spans="1:6" s="42" customFormat="1" ht="12" customHeight="1" x14ac:dyDescent="0.2">
      <c r="A28" s="48" t="s">
        <v>52</v>
      </c>
      <c r="B28" s="49" t="s">
        <v>53</v>
      </c>
      <c r="C28" s="50"/>
      <c r="E28" s="33">
        <f>'[1]9.6.1. sz. mell Kornisné Kp. '!C28+'[1]9.6.2. sz. mell Kornisné Kp.'!C28+'[1]9.6.3. sz. mell Kornisné Kp '!C28</f>
        <v>0</v>
      </c>
      <c r="F28" s="33">
        <f t="shared" si="0"/>
        <v>0</v>
      </c>
    </row>
    <row r="29" spans="1:6" s="42" customFormat="1" ht="12" customHeight="1" x14ac:dyDescent="0.2">
      <c r="A29" s="48" t="s">
        <v>54</v>
      </c>
      <c r="B29" s="49" t="s">
        <v>43</v>
      </c>
      <c r="C29" s="51"/>
      <c r="E29" s="33">
        <f>'[1]9.6.1. sz. mell Kornisné Kp. '!C29+'[1]9.6.2. sz. mell Kornisné Kp.'!C29+'[1]9.6.3. sz. mell Kornisné Kp '!C29</f>
        <v>0</v>
      </c>
      <c r="F29" s="33">
        <f t="shared" si="0"/>
        <v>0</v>
      </c>
    </row>
    <row r="30" spans="1:6" s="42" customFormat="1" ht="12" customHeight="1" x14ac:dyDescent="0.2">
      <c r="A30" s="48" t="s">
        <v>55</v>
      </c>
      <c r="B30" s="52" t="s">
        <v>56</v>
      </c>
      <c r="C30" s="51">
        <v>10712200</v>
      </c>
      <c r="E30" s="33">
        <f>'[1]9.6.1. sz. mell Kornisné Kp. '!C30+'[1]9.6.2. sz. mell Kornisné Kp.'!C30+'[1]9.6.3. sz. mell Kornisné Kp '!C30</f>
        <v>10712200</v>
      </c>
      <c r="F30" s="33">
        <f t="shared" si="0"/>
        <v>0</v>
      </c>
    </row>
    <row r="31" spans="1:6" s="42" customFormat="1" ht="12" customHeight="1" thickBot="1" x14ac:dyDescent="0.25">
      <c r="A31" s="37" t="s">
        <v>57</v>
      </c>
      <c r="B31" s="53" t="s">
        <v>58</v>
      </c>
      <c r="C31" s="54">
        <v>1092200</v>
      </c>
      <c r="E31" s="33">
        <f>'[1]9.6.1. sz. mell Kornisné Kp. '!C31+'[1]9.6.2. sz. mell Kornisné Kp.'!C31+'[1]9.6.3. sz. mell Kornisné Kp '!C31</f>
        <v>1092200</v>
      </c>
      <c r="F31" s="33">
        <f t="shared" si="0"/>
        <v>0</v>
      </c>
    </row>
    <row r="32" spans="1:6" s="42" customFormat="1" ht="12" customHeight="1" thickBot="1" x14ac:dyDescent="0.25">
      <c r="A32" s="45" t="s">
        <v>59</v>
      </c>
      <c r="B32" s="46" t="s">
        <v>60</v>
      </c>
      <c r="C32" s="31">
        <f>+C33+C34+C35</f>
        <v>0</v>
      </c>
      <c r="E32" s="33">
        <f>'[1]9.6.1. sz. mell Kornisné Kp. '!C32+'[1]9.6.2. sz. mell Kornisné Kp.'!C32+'[1]9.6.3. sz. mell Kornisné Kp '!C32</f>
        <v>0</v>
      </c>
      <c r="F32" s="33">
        <f t="shared" si="0"/>
        <v>0</v>
      </c>
    </row>
    <row r="33" spans="1:6" s="42" customFormat="1" ht="12" customHeight="1" x14ac:dyDescent="0.2">
      <c r="A33" s="48" t="s">
        <v>61</v>
      </c>
      <c r="B33" s="49" t="s">
        <v>62</v>
      </c>
      <c r="C33" s="50"/>
      <c r="E33" s="33">
        <f>'[1]9.6.1. sz. mell Kornisné Kp. '!C33+'[1]9.6.2. sz. mell Kornisné Kp.'!C33+'[1]9.6.3. sz. mell Kornisné Kp '!C33</f>
        <v>0</v>
      </c>
      <c r="F33" s="33">
        <f t="shared" si="0"/>
        <v>0</v>
      </c>
    </row>
    <row r="34" spans="1:6" s="42" customFormat="1" ht="12" customHeight="1" x14ac:dyDescent="0.2">
      <c r="A34" s="48" t="s">
        <v>63</v>
      </c>
      <c r="B34" s="52" t="s">
        <v>64</v>
      </c>
      <c r="C34" s="41"/>
      <c r="E34" s="33">
        <f>'[1]9.6.1. sz. mell Kornisné Kp. '!C34+'[1]9.6.2. sz. mell Kornisné Kp.'!C34+'[1]9.6.3. sz. mell Kornisné Kp '!C34</f>
        <v>0</v>
      </c>
      <c r="F34" s="33">
        <f t="shared" si="0"/>
        <v>0</v>
      </c>
    </row>
    <row r="35" spans="1:6" s="32" customFormat="1" ht="12" customHeight="1" thickBot="1" x14ac:dyDescent="0.25">
      <c r="A35" s="37" t="s">
        <v>65</v>
      </c>
      <c r="B35" s="53" t="s">
        <v>66</v>
      </c>
      <c r="C35" s="54"/>
      <c r="E35" s="33">
        <f>'[1]9.6.1. sz. mell Kornisné Kp. '!C35+'[1]9.6.2. sz. mell Kornisné Kp.'!C35+'[1]9.6.3. sz. mell Kornisné Kp '!C35</f>
        <v>0</v>
      </c>
      <c r="F35" s="33">
        <f t="shared" si="0"/>
        <v>0</v>
      </c>
    </row>
    <row r="36" spans="1:6" s="32" customFormat="1" ht="12" customHeight="1" thickBot="1" x14ac:dyDescent="0.25">
      <c r="A36" s="45" t="s">
        <v>67</v>
      </c>
      <c r="B36" s="46" t="s">
        <v>68</v>
      </c>
      <c r="C36" s="47"/>
      <c r="E36" s="33">
        <f>'[1]9.6.1. sz. mell Kornisné Kp. '!C36+'[1]9.6.2. sz. mell Kornisné Kp.'!C36+'[1]9.6.3. sz. mell Kornisné Kp '!C36</f>
        <v>0</v>
      </c>
      <c r="F36" s="33">
        <f t="shared" si="0"/>
        <v>0</v>
      </c>
    </row>
    <row r="37" spans="1:6" s="32" customFormat="1" ht="12" customHeight="1" thickBot="1" x14ac:dyDescent="0.25">
      <c r="A37" s="45" t="s">
        <v>69</v>
      </c>
      <c r="B37" s="46" t="s">
        <v>70</v>
      </c>
      <c r="C37" s="55"/>
      <c r="E37" s="33">
        <f>'[1]9.6.1. sz. mell Kornisné Kp. '!C37+'[1]9.6.2. sz. mell Kornisné Kp.'!C37+'[1]9.6.3. sz. mell Kornisné Kp '!C37</f>
        <v>0</v>
      </c>
      <c r="F37" s="33">
        <f t="shared" si="0"/>
        <v>0</v>
      </c>
    </row>
    <row r="38" spans="1:6" s="32" customFormat="1" ht="12" customHeight="1" thickBot="1" x14ac:dyDescent="0.25">
      <c r="A38" s="22" t="s">
        <v>71</v>
      </c>
      <c r="B38" s="46" t="s">
        <v>72</v>
      </c>
      <c r="C38" s="56">
        <f>+C9+C21+C26+C27+C32+C36+C37</f>
        <v>298675243</v>
      </c>
      <c r="E38" s="33">
        <f>'[1]9.6.1. sz. mell Kornisné Kp. '!C38+'[1]9.6.2. sz. mell Kornisné Kp.'!C38+'[1]9.6.3. sz. mell Kornisné Kp '!C38</f>
        <v>298675243</v>
      </c>
      <c r="F38" s="33">
        <f t="shared" si="0"/>
        <v>0</v>
      </c>
    </row>
    <row r="39" spans="1:6" s="32" customFormat="1" ht="12" customHeight="1" thickBot="1" x14ac:dyDescent="0.25">
      <c r="A39" s="57" t="s">
        <v>73</v>
      </c>
      <c r="B39" s="46" t="s">
        <v>74</v>
      </c>
      <c r="C39" s="56">
        <f>SUM(C40:C42)</f>
        <v>594976439</v>
      </c>
      <c r="E39" s="33">
        <f>'[1]9.6.1. sz. mell Kornisné Kp. '!C39+'[1]9.6.2. sz. mell Kornisné Kp.'!C39+'[1]9.6.3. sz. mell Kornisné Kp '!C39</f>
        <v>594976439</v>
      </c>
      <c r="F39" s="33">
        <f t="shared" si="0"/>
        <v>0</v>
      </c>
    </row>
    <row r="40" spans="1:6" s="32" customFormat="1" ht="12" customHeight="1" x14ac:dyDescent="0.2">
      <c r="A40" s="48" t="s">
        <v>75</v>
      </c>
      <c r="B40" s="49" t="s">
        <v>76</v>
      </c>
      <c r="C40" s="50">
        <v>20521695</v>
      </c>
      <c r="E40" s="33">
        <f>'[1]9.6.1. sz. mell Kornisné Kp. '!C40+'[1]9.6.2. sz. mell Kornisné Kp.'!C40+'[1]9.6.3. sz. mell Kornisné Kp '!C40</f>
        <v>20521695</v>
      </c>
      <c r="F40" s="33">
        <f t="shared" si="0"/>
        <v>0</v>
      </c>
    </row>
    <row r="41" spans="1:6" s="42" customFormat="1" ht="12" customHeight="1" x14ac:dyDescent="0.2">
      <c r="A41" s="48" t="s">
        <v>77</v>
      </c>
      <c r="B41" s="52" t="s">
        <v>78</v>
      </c>
      <c r="C41" s="41"/>
      <c r="E41" s="33">
        <f>'[1]9.6.1. sz. mell Kornisné Kp. '!C41+'[1]9.6.2. sz. mell Kornisné Kp.'!C41+'[1]9.6.3. sz. mell Kornisné Kp '!C41</f>
        <v>0</v>
      </c>
      <c r="F41" s="33">
        <f t="shared" si="0"/>
        <v>0</v>
      </c>
    </row>
    <row r="42" spans="1:6" s="42" customFormat="1" ht="15" customHeight="1" thickBot="1" x14ac:dyDescent="0.25">
      <c r="A42" s="37" t="s">
        <v>79</v>
      </c>
      <c r="B42" s="53" t="s">
        <v>80</v>
      </c>
      <c r="C42" s="54">
        <v>574454744</v>
      </c>
      <c r="E42" s="33">
        <f>'[1]9.6.1. sz. mell Kornisné Kp. '!C42+'[1]9.6.2. sz. mell Kornisné Kp.'!C42+'[1]9.6.3. sz. mell Kornisné Kp '!C42</f>
        <v>574454744</v>
      </c>
      <c r="F42" s="33">
        <f t="shared" si="0"/>
        <v>0</v>
      </c>
    </row>
    <row r="43" spans="1:6" s="42" customFormat="1" ht="15" customHeight="1" thickBot="1" x14ac:dyDescent="0.25">
      <c r="A43" s="57" t="s">
        <v>81</v>
      </c>
      <c r="B43" s="58" t="s">
        <v>82</v>
      </c>
      <c r="C43" s="59">
        <f>+C38+C39</f>
        <v>893651682</v>
      </c>
      <c r="E43" s="33">
        <f>'[1]9.6.1. sz. mell Kornisné Kp. '!C43+'[1]9.6.2. sz. mell Kornisné Kp.'!C43+'[1]9.6.3. sz. mell Kornisné Kp '!C43</f>
        <v>893651682</v>
      </c>
      <c r="F43" s="33">
        <f t="shared" si="0"/>
        <v>0</v>
      </c>
    </row>
    <row r="44" spans="1:6" x14ac:dyDescent="0.2">
      <c r="A44" s="60"/>
      <c r="B44" s="61"/>
      <c r="C44" s="62"/>
      <c r="E44" s="33">
        <f>'[1]9.6.1. sz. mell Kornisné Kp. '!C44+'[1]9.6.2. sz. mell Kornisné Kp.'!C44+'[1]9.6.3. sz. mell Kornisné Kp '!C44</f>
        <v>0</v>
      </c>
      <c r="F44" s="33">
        <f t="shared" si="0"/>
        <v>0</v>
      </c>
    </row>
    <row r="45" spans="1:6" s="25" customFormat="1" ht="16.5" customHeight="1" thickBot="1" x14ac:dyDescent="0.25">
      <c r="A45" s="63"/>
      <c r="B45" s="64"/>
      <c r="C45" s="65"/>
      <c r="E45" s="33">
        <f>'[1]9.6.1. sz. mell Kornisné Kp. '!C45+'[1]9.6.2. sz. mell Kornisné Kp.'!C45+'[1]9.6.3. sz. mell Kornisné Kp '!C45</f>
        <v>0</v>
      </c>
      <c r="F45" s="33">
        <f t="shared" si="0"/>
        <v>0</v>
      </c>
    </row>
    <row r="46" spans="1:6" s="68" customFormat="1" ht="12" customHeight="1" thickBot="1" x14ac:dyDescent="0.25">
      <c r="A46" s="66"/>
      <c r="B46" s="67" t="s">
        <v>83</v>
      </c>
      <c r="C46" s="59"/>
      <c r="E46" s="33">
        <f>'[1]9.6.1. sz. mell Kornisné Kp. '!C46+'[1]9.6.2. sz. mell Kornisné Kp.'!C46+'[1]9.6.3. sz. mell Kornisné Kp '!C46</f>
        <v>0</v>
      </c>
      <c r="F46" s="33">
        <f t="shared" si="0"/>
        <v>0</v>
      </c>
    </row>
    <row r="47" spans="1:6" ht="12" customHeight="1" thickBot="1" x14ac:dyDescent="0.25">
      <c r="A47" s="45" t="s">
        <v>14</v>
      </c>
      <c r="B47" s="46" t="s">
        <v>84</v>
      </c>
      <c r="C47" s="31">
        <f>SUM(C48:C52)</f>
        <v>875628231</v>
      </c>
      <c r="E47" s="33">
        <f>'[1]9.6.1. sz. mell Kornisné Kp. '!C47+'[1]9.6.2. sz. mell Kornisné Kp.'!C47+'[1]9.6.3. sz. mell Kornisné Kp '!C47</f>
        <v>875628231</v>
      </c>
      <c r="F47" s="33">
        <f t="shared" si="0"/>
        <v>0</v>
      </c>
    </row>
    <row r="48" spans="1:6" ht="12" customHeight="1" x14ac:dyDescent="0.2">
      <c r="A48" s="37" t="s">
        <v>16</v>
      </c>
      <c r="B48" s="44" t="s">
        <v>85</v>
      </c>
      <c r="C48" s="50">
        <v>559242888</v>
      </c>
      <c r="E48" s="33">
        <f>'[1]9.6.1. sz. mell Kornisné Kp. '!C48+'[1]9.6.2. sz. mell Kornisné Kp.'!C48+'[1]9.6.3. sz. mell Kornisné Kp '!C48</f>
        <v>559242888</v>
      </c>
      <c r="F48" s="33">
        <f t="shared" si="0"/>
        <v>0</v>
      </c>
    </row>
    <row r="49" spans="1:6" ht="12" customHeight="1" x14ac:dyDescent="0.2">
      <c r="A49" s="37" t="s">
        <v>18</v>
      </c>
      <c r="B49" s="38" t="s">
        <v>86</v>
      </c>
      <c r="C49" s="39">
        <v>105298280</v>
      </c>
      <c r="E49" s="33">
        <f>'[1]9.6.1. sz. mell Kornisné Kp. '!C49+'[1]9.6.2. sz. mell Kornisné Kp.'!C49+'[1]9.6.3. sz. mell Kornisné Kp '!C49</f>
        <v>105298280</v>
      </c>
      <c r="F49" s="33">
        <f t="shared" si="0"/>
        <v>0</v>
      </c>
    </row>
    <row r="50" spans="1:6" ht="12" customHeight="1" x14ac:dyDescent="0.2">
      <c r="A50" s="37" t="s">
        <v>20</v>
      </c>
      <c r="B50" s="38" t="s">
        <v>87</v>
      </c>
      <c r="C50" s="39">
        <v>211087063</v>
      </c>
      <c r="E50" s="33">
        <f>'[1]9.6.1. sz. mell Kornisné Kp. '!C50+'[1]9.6.2. sz. mell Kornisné Kp.'!C50+'[1]9.6.3. sz. mell Kornisné Kp '!C50</f>
        <v>211087063</v>
      </c>
      <c r="F50" s="33">
        <f t="shared" si="0"/>
        <v>0</v>
      </c>
    </row>
    <row r="51" spans="1:6" ht="12" customHeight="1" x14ac:dyDescent="0.2">
      <c r="A51" s="37" t="s">
        <v>22</v>
      </c>
      <c r="B51" s="38" t="s">
        <v>88</v>
      </c>
      <c r="C51" s="39"/>
      <c r="E51" s="33">
        <f>'[1]9.6.1. sz. mell Kornisné Kp. '!C51+'[1]9.6.2. sz. mell Kornisné Kp.'!C51+'[1]9.6.3. sz. mell Kornisné Kp '!C51</f>
        <v>0</v>
      </c>
      <c r="F51" s="33">
        <f t="shared" si="0"/>
        <v>0</v>
      </c>
    </row>
    <row r="52" spans="1:6" ht="12" customHeight="1" thickBot="1" x14ac:dyDescent="0.25">
      <c r="A52" s="37" t="s">
        <v>24</v>
      </c>
      <c r="B52" s="38" t="s">
        <v>89</v>
      </c>
      <c r="C52" s="39"/>
      <c r="E52" s="33">
        <f>'[1]9.6.1. sz. mell Kornisné Kp. '!C52+'[1]9.6.2. sz. mell Kornisné Kp.'!C52+'[1]9.6.3. sz. mell Kornisné Kp '!C52</f>
        <v>0</v>
      </c>
      <c r="F52" s="33">
        <f t="shared" si="0"/>
        <v>0</v>
      </c>
    </row>
    <row r="53" spans="1:6" s="68" customFormat="1" ht="12" customHeight="1" thickBot="1" x14ac:dyDescent="0.25">
      <c r="A53" s="45" t="s">
        <v>38</v>
      </c>
      <c r="B53" s="46" t="s">
        <v>90</v>
      </c>
      <c r="C53" s="31">
        <f>SUM(C54:C56)</f>
        <v>18023451</v>
      </c>
      <c r="E53" s="33">
        <f>'[1]9.6.1. sz. mell Kornisné Kp. '!C53+'[1]9.6.2. sz. mell Kornisné Kp.'!C53+'[1]9.6.3. sz. mell Kornisné Kp '!C53</f>
        <v>18023451</v>
      </c>
      <c r="F53" s="33">
        <f t="shared" si="0"/>
        <v>0</v>
      </c>
    </row>
    <row r="54" spans="1:6" ht="12" customHeight="1" x14ac:dyDescent="0.2">
      <c r="A54" s="37" t="s">
        <v>40</v>
      </c>
      <c r="B54" s="44" t="s">
        <v>91</v>
      </c>
      <c r="C54" s="50">
        <v>18023451</v>
      </c>
      <c r="E54" s="33">
        <f>'[1]9.6.1. sz. mell Kornisné Kp. '!C54+'[1]9.6.2. sz. mell Kornisné Kp.'!C54+'[1]9.6.3. sz. mell Kornisné Kp '!C54</f>
        <v>18023451</v>
      </c>
      <c r="F54" s="33">
        <f t="shared" si="0"/>
        <v>0</v>
      </c>
    </row>
    <row r="55" spans="1:6" ht="12" customHeight="1" x14ac:dyDescent="0.2">
      <c r="A55" s="37" t="s">
        <v>42</v>
      </c>
      <c r="B55" s="38" t="s">
        <v>92</v>
      </c>
      <c r="C55" s="39"/>
      <c r="E55" s="33">
        <f>'[1]9.6.1. sz. mell Kornisné Kp. '!C55+'[1]9.6.2. sz. mell Kornisné Kp.'!C55+'[1]9.6.3. sz. mell Kornisné Kp '!C55</f>
        <v>0</v>
      </c>
      <c r="F55" s="33">
        <f t="shared" si="0"/>
        <v>0</v>
      </c>
    </row>
    <row r="56" spans="1:6" ht="12" customHeight="1" x14ac:dyDescent="0.2">
      <c r="A56" s="37" t="s">
        <v>44</v>
      </c>
      <c r="B56" s="38" t="s">
        <v>93</v>
      </c>
      <c r="C56" s="39"/>
      <c r="E56" s="33">
        <f>'[1]9.6.1. sz. mell Kornisné Kp. '!C56+'[1]9.6.2. sz. mell Kornisné Kp.'!C56+'[1]9.6.3. sz. mell Kornisné Kp '!C56</f>
        <v>0</v>
      </c>
      <c r="F56" s="33">
        <f t="shared" si="0"/>
        <v>0</v>
      </c>
    </row>
    <row r="57" spans="1:6" ht="15" customHeight="1" thickBot="1" x14ac:dyDescent="0.25">
      <c r="A57" s="37" t="s">
        <v>46</v>
      </c>
      <c r="B57" s="38" t="s">
        <v>94</v>
      </c>
      <c r="C57" s="39"/>
      <c r="E57" s="33">
        <f>'[1]9.6.1. sz. mell Kornisné Kp. '!C57+'[1]9.6.2. sz. mell Kornisné Kp.'!C57+'[1]9.6.3. sz. mell Kornisné Kp '!C57</f>
        <v>0</v>
      </c>
      <c r="F57" s="33">
        <f t="shared" si="0"/>
        <v>0</v>
      </c>
    </row>
    <row r="58" spans="1:6" ht="13.5" thickBot="1" x14ac:dyDescent="0.25">
      <c r="A58" s="45" t="s">
        <v>48</v>
      </c>
      <c r="B58" s="46" t="s">
        <v>95</v>
      </c>
      <c r="C58" s="47"/>
      <c r="E58" s="33">
        <f>'[1]9.6.1. sz. mell Kornisné Kp. '!C58+'[1]9.6.2. sz. mell Kornisné Kp.'!C58+'[1]9.6.3. sz. mell Kornisné Kp '!C58</f>
        <v>0</v>
      </c>
      <c r="F58" s="33">
        <f t="shared" si="0"/>
        <v>0</v>
      </c>
    </row>
    <row r="59" spans="1:6" ht="15" customHeight="1" thickBot="1" x14ac:dyDescent="0.25">
      <c r="A59" s="45" t="s">
        <v>50</v>
      </c>
      <c r="B59" s="69" t="s">
        <v>96</v>
      </c>
      <c r="C59" s="70">
        <f>+C47+C53+C58</f>
        <v>893651682</v>
      </c>
      <c r="E59" s="33">
        <f>'[1]9.6.1. sz. mell Kornisné Kp. '!C59+'[1]9.6.2. sz. mell Kornisné Kp.'!C59+'[1]9.6.3. sz. mell Kornisné Kp '!C59</f>
        <v>893651682</v>
      </c>
      <c r="F59" s="33">
        <f t="shared" si="0"/>
        <v>0</v>
      </c>
    </row>
    <row r="60" spans="1:6" ht="14.25" customHeight="1" thickBot="1" x14ac:dyDescent="0.25">
      <c r="C60" s="72"/>
      <c r="E60" s="33">
        <f>'[1]9.6.1. sz. mell Kornisné Kp. '!C60+'[1]9.6.2. sz. mell Kornisné Kp.'!C60+'[1]9.6.3. sz. mell Kornisné Kp '!C60</f>
        <v>0</v>
      </c>
      <c r="F60" s="33">
        <f t="shared" si="0"/>
        <v>0</v>
      </c>
    </row>
    <row r="61" spans="1:6" ht="13.5" thickBot="1" x14ac:dyDescent="0.25">
      <c r="A61" s="73" t="s">
        <v>97</v>
      </c>
      <c r="B61" s="74"/>
      <c r="C61" s="75">
        <v>150</v>
      </c>
      <c r="E61" s="33">
        <f>'[1]9.6.1. sz. mell Kornisné Kp. '!C61+'[1]9.6.2. sz. mell Kornisné Kp.'!C61+'[1]9.6.3. sz. mell Kornisné Kp '!C61</f>
        <v>150</v>
      </c>
      <c r="F61" s="33">
        <f t="shared" si="0"/>
        <v>0</v>
      </c>
    </row>
    <row r="62" spans="1:6" s="79" customFormat="1" ht="13.9" customHeight="1" thickBot="1" x14ac:dyDescent="0.25">
      <c r="A62" s="76" t="s">
        <v>98</v>
      </c>
      <c r="B62" s="77"/>
      <c r="C62" s="78">
        <v>8</v>
      </c>
      <c r="E62" s="33"/>
      <c r="F62" s="33"/>
    </row>
    <row r="63" spans="1:6" s="79" customFormat="1" ht="13.9" customHeight="1" thickBot="1" x14ac:dyDescent="0.25">
      <c r="A63" s="80" t="s">
        <v>99</v>
      </c>
      <c r="B63" s="81"/>
      <c r="C63" s="82">
        <v>4</v>
      </c>
      <c r="E63" s="33">
        <f>'[1]9.6.1. sz. mell Kornisné Kp. '!C62+'[1]9.6.2. sz. mell Kornisné Kp.'!C63+'[1]9.6.3. sz. mell Kornisné Kp '!C62</f>
        <v>4</v>
      </c>
      <c r="F63" s="33">
        <f t="shared" si="0"/>
        <v>0</v>
      </c>
    </row>
    <row r="64" spans="1:6" s="79" customFormat="1" ht="19.899999999999999" customHeight="1" thickBot="1" x14ac:dyDescent="0.25">
      <c r="A64" s="83" t="s">
        <v>100</v>
      </c>
      <c r="B64" s="84"/>
      <c r="C64" s="85">
        <v>1.5</v>
      </c>
      <c r="E64" s="33">
        <f>'[1]9.6.1. sz. mell Kornisné Kp. '!C63+'[1]9.6.2. sz. mell Kornisné Kp.'!C64+'[1]9.6.3. sz. mell Kornisné Kp '!C63</f>
        <v>1.5</v>
      </c>
      <c r="F64" s="33">
        <f t="shared" si="0"/>
        <v>0</v>
      </c>
    </row>
    <row r="65" spans="1:3" ht="13.5" thickBot="1" x14ac:dyDescent="0.25">
      <c r="A65" s="86" t="s">
        <v>101</v>
      </c>
      <c r="B65" s="87"/>
      <c r="C65" s="85">
        <v>55</v>
      </c>
    </row>
  </sheetData>
  <sheetProtection formatCells="0"/>
  <mergeCells count="4">
    <mergeCell ref="A1:C1"/>
    <mergeCell ref="A63:B63"/>
    <mergeCell ref="A64:B64"/>
    <mergeCell ref="A65:B65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 sz. mell Kornisné Kp.</vt:lpstr>
      <vt:lpstr>'9.6. sz. mell Kornisné Kp.'!Nyomtatási_cím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2020-02-17T08:06:00Z</dcterms:created>
  <dcterms:modified xsi:type="dcterms:W3CDTF">2020-02-17T08:06:01Z</dcterms:modified>
</cp:coreProperties>
</file>