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8"/>
  </bookViews>
  <sheets>
    <sheet name="1. sz. melléklet" sheetId="1" r:id="rId1"/>
    <sheet name="2. sz. melléklet" sheetId="2" r:id="rId2"/>
    <sheet name="3. sz. melléklet" sheetId="3" r:id="rId3"/>
    <sheet name="4. sz. melléklet" sheetId="4" r:id="rId4"/>
    <sheet name="5. sz. melléklet" sheetId="5" r:id="rId5"/>
    <sheet name="6. sz. melléklet" sheetId="6" r:id="rId6"/>
    <sheet name="7. sz. mellékelet" sheetId="7" r:id="rId7"/>
    <sheet name="8.sz. melléklet" sheetId="8" r:id="rId8"/>
    <sheet name="9. sz. melléklet" sheetId="9" r:id="rId9"/>
  </sheets>
  <definedNames/>
  <calcPr fullCalcOnLoad="1"/>
</workbook>
</file>

<file path=xl/sharedStrings.xml><?xml version="1.0" encoding="utf-8"?>
<sst xmlns="http://schemas.openxmlformats.org/spreadsheetml/2006/main" count="207" uniqueCount="149">
  <si>
    <t>CÍMREND:</t>
  </si>
  <si>
    <t>1/1. Önkormányzat bevételei</t>
  </si>
  <si>
    <t>1/2. Önkormányzat kiadásai</t>
  </si>
  <si>
    <t>Rovat</t>
  </si>
  <si>
    <t>Megnevezés</t>
  </si>
  <si>
    <t>Részlet</t>
  </si>
  <si>
    <t>Műk.c</t>
  </si>
  <si>
    <t>Felh.c</t>
  </si>
  <si>
    <t>Felhalm.</t>
  </si>
  <si>
    <t>Összesen</t>
  </si>
  <si>
    <t>B1</t>
  </si>
  <si>
    <t>Működési célú tám. Áht-n belülről</t>
  </si>
  <si>
    <t>B11</t>
  </si>
  <si>
    <t>Önkormányzatok működési tágomatásai</t>
  </si>
  <si>
    <t>Helyi önk. működésének ált. tám.</t>
  </si>
  <si>
    <t>Telep-i önk. szoc., gy.jóléti, gy.étk. tám.</t>
  </si>
  <si>
    <t>Telep-i önk. kulturális felad. tám.</t>
  </si>
  <si>
    <t>B16</t>
  </si>
  <si>
    <t>Egyéb működési célú tám. Áht-n belül</t>
  </si>
  <si>
    <t>B3</t>
  </si>
  <si>
    <t>Közhatalmi bevételek</t>
  </si>
  <si>
    <t>B34</t>
  </si>
  <si>
    <t>Vagyoni típusú adók</t>
  </si>
  <si>
    <t>-Magánszemélyek kommunális adója</t>
  </si>
  <si>
    <t>B35</t>
  </si>
  <si>
    <t>Termékek és szolgáltatások adói</t>
  </si>
  <si>
    <t>Értékesítési és forgalmi adók</t>
  </si>
  <si>
    <t>- Állandó jellegű iparűzési adó</t>
  </si>
  <si>
    <t>Gépjárműadók</t>
  </si>
  <si>
    <t>B4</t>
  </si>
  <si>
    <t>Működési bevételek</t>
  </si>
  <si>
    <t>Költségvetési bevételek összesen</t>
  </si>
  <si>
    <t>B8</t>
  </si>
  <si>
    <t>B81</t>
  </si>
  <si>
    <t>Belföldi finanszírozási bevétel</t>
  </si>
  <si>
    <t>Maradvány igénybevétele</t>
  </si>
  <si>
    <t>- Előző évi költségvetési maradvány ig.vétel</t>
  </si>
  <si>
    <t>Finanszírozási bevételek összesen</t>
  </si>
  <si>
    <t>1/1. Önkormányzat bevételei mindösszesen</t>
  </si>
  <si>
    <t>K1</t>
  </si>
  <si>
    <t>Személyi juttatás</t>
  </si>
  <si>
    <t>K2</t>
  </si>
  <si>
    <t>Munkaadót terhelő jár. és Szocho</t>
  </si>
  <si>
    <t>K3</t>
  </si>
  <si>
    <t>Dologi kiadások</t>
  </si>
  <si>
    <t>K4</t>
  </si>
  <si>
    <t>Ellátottak pénzbeli juttatásai</t>
  </si>
  <si>
    <t>K5</t>
  </si>
  <si>
    <t>Egyéb működési kiadás</t>
  </si>
  <si>
    <t>Egyéb műk. c. tám. Áht-n belül</t>
  </si>
  <si>
    <t>Ebből:</t>
  </si>
  <si>
    <t>- LKÖH</t>
  </si>
  <si>
    <t>- Óvoda</t>
  </si>
  <si>
    <t>Egyéb műk. c. tám. Áht-n kívül</t>
  </si>
  <si>
    <t>Tartalék</t>
  </si>
  <si>
    <t>- Általános</t>
  </si>
  <si>
    <t>- Céltartalék</t>
  </si>
  <si>
    <t>K6</t>
  </si>
  <si>
    <t>Beruházás</t>
  </si>
  <si>
    <t>K8</t>
  </si>
  <si>
    <t>Egyéb felhalmozási célú kiadás</t>
  </si>
  <si>
    <t>Egyéb felh. c. tám. Áht-n belül</t>
  </si>
  <si>
    <t>Költségvetési kiadások</t>
  </si>
  <si>
    <t>K9</t>
  </si>
  <si>
    <t>Finanszírozási kiadás</t>
  </si>
  <si>
    <t>-Áht-n belüli megelőlegzések vf.</t>
  </si>
  <si>
    <t>Finanszírozási kiadások</t>
  </si>
  <si>
    <t>1/2. Önkormányzat kiadásai mindösszesen</t>
  </si>
  <si>
    <t xml:space="preserve">Teljes munkaidősők: </t>
  </si>
  <si>
    <t>Költségvetési évre</t>
  </si>
  <si>
    <t>Beruházások</t>
  </si>
  <si>
    <t>Bruttó</t>
  </si>
  <si>
    <t>- ebből ÁFA</t>
  </si>
  <si>
    <t>Mindösszesen</t>
  </si>
  <si>
    <t>Bevétel</t>
  </si>
  <si>
    <t>Kiadás</t>
  </si>
  <si>
    <t>Kötelező</t>
  </si>
  <si>
    <t>Önként vállalt</t>
  </si>
  <si>
    <t>Össz</t>
  </si>
  <si>
    <t>fő</t>
  </si>
  <si>
    <t>Működési célú támogatás Áht-n belül</t>
  </si>
  <si>
    <t>Tartalékok</t>
  </si>
  <si>
    <t>Munkaad.terh. jár.+Szocho</t>
  </si>
  <si>
    <t>Ellátottak pénzbeli jutt</t>
  </si>
  <si>
    <t>Egyéb mük.c tám áht belül</t>
  </si>
  <si>
    <t>Egyéb mük.c tám áht kívül</t>
  </si>
  <si>
    <t>Összeg</t>
  </si>
  <si>
    <t>Adónem</t>
  </si>
  <si>
    <t>Helyi adók</t>
  </si>
  <si>
    <t>Kommunális adó (várható befolyó)</t>
  </si>
  <si>
    <t>Iparűzési adó</t>
  </si>
  <si>
    <t>Gépjárműadó (várható befolyó)</t>
  </si>
  <si>
    <t>- mozgáskorlátozott mentesség</t>
  </si>
  <si>
    <t>K7</t>
  </si>
  <si>
    <t>1. CÍM Cák Község Önkormányzat</t>
  </si>
  <si>
    <t>1. Cím Cák Község Önkormányzat</t>
  </si>
  <si>
    <t>Telep.-i önk. múzeumi felad. tám.</t>
  </si>
  <si>
    <t>- Idegenforgalmi adó</t>
  </si>
  <si>
    <t>-Talajterhelési díj</t>
  </si>
  <si>
    <t>1. Cím Cák község Önkormányzat</t>
  </si>
  <si>
    <t>Felújítás</t>
  </si>
  <si>
    <t>Cák  Község Önkormányzatának</t>
  </si>
  <si>
    <t>Finanszírozási bevétel</t>
  </si>
  <si>
    <t>- egyház + költségvetési szerv mentesség/kedvezmény</t>
  </si>
  <si>
    <t>Belföldi finanszírozási kiadás</t>
  </si>
  <si>
    <t xml:space="preserve"> Ft-ban</t>
  </si>
  <si>
    <t>B2</t>
  </si>
  <si>
    <t>Felhalmozási célú tám. Áht-n belülre</t>
  </si>
  <si>
    <t>Felhalmozási célú tám. Áht-n belülről</t>
  </si>
  <si>
    <t>Ft-ban</t>
  </si>
  <si>
    <t>Finanszírozási bevételek</t>
  </si>
  <si>
    <t>-Bursa</t>
  </si>
  <si>
    <t>Cák Község Önkormányzatának 2019. évi költségvetési bevételei</t>
  </si>
  <si>
    <t>A</t>
  </si>
  <si>
    <t>C</t>
  </si>
  <si>
    <t>D</t>
  </si>
  <si>
    <t>E</t>
  </si>
  <si>
    <t>F</t>
  </si>
  <si>
    <t>G</t>
  </si>
  <si>
    <t>B</t>
  </si>
  <si>
    <t>Cák Község Önkormányzatának 2019. évi költségvetési kiadásai</t>
  </si>
  <si>
    <t>2019. évi tervezett felhalmozási kiadásainak bemutatása célonként</t>
  </si>
  <si>
    <t>1. Csapadékvíz elvezetési  munkálatok (TOP Pályázat)</t>
  </si>
  <si>
    <t>2. Ingatlan/ telek vásárlás</t>
  </si>
  <si>
    <t xml:space="preserve">Ft-ban </t>
  </si>
  <si>
    <t>Cák Község Önkormányzatának 2019. évi költségvetési bevételei és kiadásai</t>
  </si>
  <si>
    <t>Múzeumi alkalmazott (Megbízással) 9 hónapra</t>
  </si>
  <si>
    <t>Takarító (Megbízással- heti 10 óra) 7 hónapra</t>
  </si>
  <si>
    <t>Falugazda</t>
  </si>
  <si>
    <t>- kedvezmény</t>
  </si>
  <si>
    <t>Cák Község Önkormányzatának 2019. évi saját bevételei</t>
  </si>
  <si>
    <t>Források</t>
  </si>
  <si>
    <t>2020 után</t>
  </si>
  <si>
    <t>Saját erő</t>
  </si>
  <si>
    <t xml:space="preserve">  saját erőből központi támogatás</t>
  </si>
  <si>
    <t>EU-s forrás</t>
  </si>
  <si>
    <t xml:space="preserve">  ebből TOP csapadékvíz</t>
  </si>
  <si>
    <t>Társfinanszírozás</t>
  </si>
  <si>
    <t>Hitel</t>
  </si>
  <si>
    <t>Egyéb forrás</t>
  </si>
  <si>
    <t>Források összesen</t>
  </si>
  <si>
    <t>Cák Község Önkormányzatának európai uniós forrásból finaszírozott támogatással megvalósuló projektjének nettó bevételei és kiadásai, valamint az önkormányzat projekthez történő hozzájárulásai (Ft)</t>
  </si>
  <si>
    <t>Cák Község Önkormányzata 2019. évi költségvetésben tervezett lakosságnak juttatott támogatások, szociális rászorultsági jellegű ellátások</t>
  </si>
  <si>
    <t>Cák Község Önkormányzatának létszámkerete 2019-ben</t>
  </si>
  <si>
    <t>Települési támogatások</t>
  </si>
  <si>
    <t>Születési támogatás</t>
  </si>
  <si>
    <t>Gyógyszertámogatás</t>
  </si>
  <si>
    <t>3. Utak felújítása</t>
  </si>
  <si>
    <t>4. Tárgyi eszközök/kultürális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</si>
</sst>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#,##0;\-#,##0"/>
    <numFmt numFmtId="166" formatCode="_-* #,##0\ _F_t_-;\-* #,##0\ _F_t_-;_-* &quot;- &quot;_F_t_-;_-@_-"/>
    <numFmt numFmtId="167" formatCode="0.000"/>
    <numFmt numFmtId="168" formatCode="0.0"/>
    <numFmt numFmtId="169" formatCode="_-* #,##0.0\ _F_t_-;\-* #,##0.0\ _F_t_-;_-* &quot;-&quot;??\ _F_t_-;_-@_-"/>
    <numFmt numFmtId="170" formatCode="_-* #,##0\ _F_t_-;\-* #,##0\ _F_t_-;_-* &quot;-&quot;??\ _F_t_-;_-@_-"/>
    <numFmt numFmtId="171" formatCode="0.0000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  <numFmt numFmtId="176" formatCode="_-* #,##0_-;\-* #,##0_-;_-* &quot;-&quot;??_-;_-@_-"/>
  </numFmts>
  <fonts count="48">
    <font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3" fontId="0" fillId="0" borderId="11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1" xfId="0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49" fontId="2" fillId="0" borderId="17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left"/>
    </xf>
    <xf numFmtId="3" fontId="2" fillId="0" borderId="17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0" fontId="4" fillId="0" borderId="17" xfId="0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/>
    </xf>
    <xf numFmtId="49" fontId="0" fillId="0" borderId="17" xfId="0" applyNumberFormat="1" applyFill="1" applyBorder="1" applyAlignment="1">
      <alignment/>
    </xf>
    <xf numFmtId="49" fontId="0" fillId="0" borderId="17" xfId="0" applyNumberFormat="1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24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/>
    </xf>
    <xf numFmtId="49" fontId="2" fillId="0" borderId="17" xfId="0" applyNumberFormat="1" applyFont="1" applyBorder="1" applyAlignment="1">
      <alignment horizontal="left"/>
    </xf>
    <xf numFmtId="0" fontId="0" fillId="0" borderId="17" xfId="0" applyBorder="1" applyAlignment="1">
      <alignment horizontal="left"/>
    </xf>
    <xf numFmtId="3" fontId="0" fillId="0" borderId="18" xfId="0" applyNumberFormat="1" applyFill="1" applyBorder="1" applyAlignment="1">
      <alignment horizontal="center"/>
    </xf>
    <xf numFmtId="49" fontId="0" fillId="0" borderId="17" xfId="0" applyNumberFormat="1" applyBorder="1" applyAlignment="1">
      <alignment horizontal="left"/>
    </xf>
    <xf numFmtId="0" fontId="2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2" fillId="0" borderId="20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0" fillId="0" borderId="22" xfId="0" applyBorder="1" applyAlignment="1">
      <alignment/>
    </xf>
    <xf numFmtId="49" fontId="0" fillId="0" borderId="2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49" fontId="0" fillId="0" borderId="20" xfId="0" applyNumberFormat="1" applyBorder="1" applyAlignment="1">
      <alignment/>
    </xf>
    <xf numFmtId="0" fontId="2" fillId="0" borderId="23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/>
    </xf>
    <xf numFmtId="49" fontId="6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2" fillId="0" borderId="17" xfId="0" applyFont="1" applyBorder="1" applyAlignment="1">
      <alignment/>
    </xf>
    <xf numFmtId="170" fontId="0" fillId="0" borderId="17" xfId="40" applyNumberFormat="1" applyBorder="1" applyAlignment="1">
      <alignment/>
    </xf>
    <xf numFmtId="170" fontId="0" fillId="0" borderId="18" xfId="40" applyNumberFormat="1" applyBorder="1" applyAlignment="1">
      <alignment/>
    </xf>
    <xf numFmtId="170" fontId="2" fillId="0" borderId="20" xfId="40" applyNumberFormat="1" applyFont="1" applyBorder="1" applyAlignment="1">
      <alignment/>
    </xf>
    <xf numFmtId="170" fontId="2" fillId="0" borderId="21" xfId="4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0" fillId="0" borderId="1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3" fontId="2" fillId="0" borderId="18" xfId="0" applyNumberFormat="1" applyFont="1" applyBorder="1" applyAlignment="1">
      <alignment horizontal="right" vertical="center"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0" fillId="0" borderId="17" xfId="0" applyBorder="1" applyAlignment="1">
      <alignment horizontal="center"/>
    </xf>
    <xf numFmtId="176" fontId="0" fillId="0" borderId="0" xfId="0" applyNumberFormat="1" applyFill="1" applyAlignment="1">
      <alignment/>
    </xf>
    <xf numFmtId="176" fontId="2" fillId="0" borderId="0" xfId="0" applyNumberFormat="1" applyFont="1" applyFill="1" applyAlignment="1">
      <alignment/>
    </xf>
    <xf numFmtId="0" fontId="0" fillId="0" borderId="18" xfId="0" applyBorder="1" applyAlignment="1">
      <alignment horizontal="center"/>
    </xf>
    <xf numFmtId="49" fontId="2" fillId="0" borderId="20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0" fillId="0" borderId="25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3" fontId="2" fillId="0" borderId="26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/>
    </xf>
    <xf numFmtId="0" fontId="0" fillId="0" borderId="28" xfId="0" applyBorder="1" applyAlignment="1">
      <alignment/>
    </xf>
    <xf numFmtId="3" fontId="2" fillId="0" borderId="28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center"/>
    </xf>
    <xf numFmtId="49" fontId="2" fillId="0" borderId="14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left" wrapText="1"/>
    </xf>
    <xf numFmtId="0" fontId="0" fillId="0" borderId="11" xfId="0" applyFill="1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left"/>
    </xf>
    <xf numFmtId="49" fontId="2" fillId="0" borderId="2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2" fillId="0" borderId="17" xfId="0" applyNumberFormat="1" applyFont="1" applyFill="1" applyBorder="1" applyAlignment="1">
      <alignment horizontal="left"/>
    </xf>
    <xf numFmtId="49" fontId="0" fillId="0" borderId="17" xfId="0" applyNumberFormat="1" applyFont="1" applyFill="1" applyBorder="1" applyAlignment="1">
      <alignment horizontal="left"/>
    </xf>
    <xf numFmtId="49" fontId="4" fillId="0" borderId="17" xfId="0" applyNumberFormat="1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49" fontId="2" fillId="0" borderId="17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12"/>
  <sheetViews>
    <sheetView view="pageLayout" workbookViewId="0" topLeftCell="A1">
      <selection activeCell="E21" sqref="E21"/>
    </sheetView>
  </sheetViews>
  <sheetFormatPr defaultColWidth="9.140625" defaultRowHeight="12.75"/>
  <sheetData>
    <row r="7" ht="15.75">
      <c r="A7" s="1" t="s">
        <v>0</v>
      </c>
    </row>
    <row r="9" ht="12.75">
      <c r="A9" s="2" t="s">
        <v>94</v>
      </c>
    </row>
    <row r="11" ht="12.75">
      <c r="B11" s="2" t="s">
        <v>1</v>
      </c>
    </row>
    <row r="12" ht="12.75">
      <c r="B12" s="2" t="s">
        <v>2</v>
      </c>
    </row>
  </sheetData>
  <sheetProtection selectLockedCells="1" selectUnlockedCells="1"/>
  <printOptions/>
  <pageMargins left="0.7479166666666667" right="0.7479166666666667" top="0.9840277777777777" bottom="0.9840277777777777" header="0.5" footer="0.5118055555555555"/>
  <pageSetup horizontalDpi="300" verticalDpi="300" orientation="portrait" paperSize="9" r:id="rId1"/>
  <headerFooter alignWithMargins="0">
    <oddHeader>&amp;R1.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J35"/>
  <sheetViews>
    <sheetView view="pageLayout" workbookViewId="0" topLeftCell="A1">
      <selection activeCell="F11" sqref="F11"/>
    </sheetView>
  </sheetViews>
  <sheetFormatPr defaultColWidth="9.140625" defaultRowHeight="12.75"/>
  <cols>
    <col min="1" max="1" width="3.00390625" style="8" bestFit="1" customWidth="1"/>
    <col min="2" max="2" width="6.140625" style="9" customWidth="1"/>
    <col min="3" max="3" width="25.7109375" style="9" bestFit="1" customWidth="1"/>
    <col min="4" max="4" width="6.00390625" style="9" customWidth="1"/>
    <col min="5" max="5" width="24.28125" style="14" customWidth="1"/>
    <col min="6" max="6" width="11.28125" style="9" bestFit="1" customWidth="1"/>
    <col min="7" max="7" width="10.8515625" style="9" customWidth="1"/>
    <col min="8" max="8" width="14.28125" style="9" customWidth="1"/>
    <col min="9" max="9" width="8.421875" style="9" customWidth="1"/>
    <col min="10" max="10" width="10.7109375" style="8" bestFit="1" customWidth="1"/>
    <col min="11" max="16384" width="9.140625" style="8" customWidth="1"/>
  </cols>
  <sheetData>
    <row r="3" spans="2:10" s="10" customFormat="1" ht="12.75">
      <c r="B3" s="148" t="s">
        <v>112</v>
      </c>
      <c r="C3" s="148"/>
      <c r="D3" s="148"/>
      <c r="E3" s="148"/>
      <c r="F3" s="148"/>
      <c r="G3" s="148"/>
      <c r="H3" s="148"/>
      <c r="I3" s="148"/>
      <c r="J3" s="148"/>
    </row>
    <row r="4" spans="2:10" s="10" customFormat="1" ht="12.75">
      <c r="B4" s="11"/>
      <c r="C4" s="11"/>
      <c r="D4" s="11"/>
      <c r="E4" s="11"/>
      <c r="F4" s="11"/>
      <c r="G4" s="11"/>
      <c r="H4" s="11"/>
      <c r="I4" s="11"/>
      <c r="J4" s="11"/>
    </row>
    <row r="5" spans="2:10" s="10" customFormat="1" ht="13.5" thickBot="1">
      <c r="B5" s="11"/>
      <c r="C5" s="11"/>
      <c r="D5" s="11"/>
      <c r="E5" s="11"/>
      <c r="F5" s="11"/>
      <c r="G5" s="11"/>
      <c r="H5" s="11"/>
      <c r="I5" s="11"/>
      <c r="J5" s="11"/>
    </row>
    <row r="6" spans="1:10" s="10" customFormat="1" ht="12.75">
      <c r="A6" s="153" t="s">
        <v>105</v>
      </c>
      <c r="B6" s="154"/>
      <c r="C6" s="154"/>
      <c r="D6" s="154"/>
      <c r="E6" s="154"/>
      <c r="F6" s="154"/>
      <c r="G6" s="154"/>
      <c r="H6" s="154"/>
      <c r="I6" s="154"/>
      <c r="J6" s="155"/>
    </row>
    <row r="7" spans="1:10" ht="12.75">
      <c r="A7" s="22"/>
      <c r="B7" s="23" t="s">
        <v>113</v>
      </c>
      <c r="C7" s="152" t="s">
        <v>119</v>
      </c>
      <c r="D7" s="152"/>
      <c r="E7" s="152"/>
      <c r="F7" s="23" t="s">
        <v>114</v>
      </c>
      <c r="G7" s="23" t="s">
        <v>115</v>
      </c>
      <c r="H7" s="23" t="s">
        <v>116</v>
      </c>
      <c r="I7" s="23" t="s">
        <v>117</v>
      </c>
      <c r="J7" s="24" t="s">
        <v>118</v>
      </c>
    </row>
    <row r="8" spans="1:10" s="11" customFormat="1" ht="12.75">
      <c r="A8" s="22">
        <v>1</v>
      </c>
      <c r="B8" s="23" t="s">
        <v>3</v>
      </c>
      <c r="C8" s="149" t="s">
        <v>4</v>
      </c>
      <c r="D8" s="149"/>
      <c r="E8" s="149"/>
      <c r="F8" s="23" t="s">
        <v>5</v>
      </c>
      <c r="G8" s="23" t="s">
        <v>6</v>
      </c>
      <c r="H8" s="23" t="s">
        <v>7</v>
      </c>
      <c r="I8" s="23" t="s">
        <v>8</v>
      </c>
      <c r="J8" s="24" t="s">
        <v>9</v>
      </c>
    </row>
    <row r="9" spans="1:10" s="11" customFormat="1" ht="12.75">
      <c r="A9" s="22">
        <v>2</v>
      </c>
      <c r="B9" s="150" t="s">
        <v>95</v>
      </c>
      <c r="C9" s="150"/>
      <c r="D9" s="150"/>
      <c r="E9" s="150"/>
      <c r="F9" s="150"/>
      <c r="G9" s="150"/>
      <c r="H9" s="150"/>
      <c r="I9" s="150"/>
      <c r="J9" s="151"/>
    </row>
    <row r="10" spans="1:10" s="11" customFormat="1" ht="12.75">
      <c r="A10" s="22">
        <v>3</v>
      </c>
      <c r="B10" s="150" t="s">
        <v>1</v>
      </c>
      <c r="C10" s="150"/>
      <c r="D10" s="150"/>
      <c r="E10" s="150"/>
      <c r="F10" s="150"/>
      <c r="G10" s="150"/>
      <c r="H10" s="150"/>
      <c r="I10" s="150"/>
      <c r="J10" s="151"/>
    </row>
    <row r="11" spans="1:10" s="10" customFormat="1" ht="12.75">
      <c r="A11" s="22">
        <v>4</v>
      </c>
      <c r="B11" s="25" t="s">
        <v>10</v>
      </c>
      <c r="C11" s="147" t="s">
        <v>11</v>
      </c>
      <c r="D11" s="147"/>
      <c r="E11" s="147"/>
      <c r="F11" s="26">
        <v>18946590</v>
      </c>
      <c r="G11" s="26">
        <v>18946590</v>
      </c>
      <c r="H11" s="26"/>
      <c r="I11" s="26"/>
      <c r="J11" s="27">
        <f>G11+H11+I11</f>
        <v>18946590</v>
      </c>
    </row>
    <row r="12" spans="1:10" ht="12.75">
      <c r="A12" s="22">
        <v>5</v>
      </c>
      <c r="B12" s="28" t="s">
        <v>12</v>
      </c>
      <c r="C12" s="143" t="s">
        <v>13</v>
      </c>
      <c r="D12" s="143"/>
      <c r="E12" s="143"/>
      <c r="F12" s="29">
        <f>F13+F14+F15</f>
        <v>16716590</v>
      </c>
      <c r="G12" s="30"/>
      <c r="H12" s="30"/>
      <c r="I12" s="30"/>
      <c r="J12" s="31"/>
    </row>
    <row r="13" spans="1:10" ht="25.5">
      <c r="A13" s="22">
        <v>6</v>
      </c>
      <c r="B13" s="28"/>
      <c r="C13" s="144"/>
      <c r="D13" s="144"/>
      <c r="E13" s="33" t="s">
        <v>14</v>
      </c>
      <c r="F13" s="29">
        <v>13123840</v>
      </c>
      <c r="G13" s="30"/>
      <c r="H13" s="30"/>
      <c r="I13" s="30"/>
      <c r="J13" s="31"/>
    </row>
    <row r="14" spans="1:10" ht="25.5">
      <c r="A14" s="22">
        <v>7</v>
      </c>
      <c r="B14" s="28"/>
      <c r="C14" s="144"/>
      <c r="D14" s="144"/>
      <c r="E14" s="33" t="s">
        <v>15</v>
      </c>
      <c r="F14" s="29">
        <v>1792750</v>
      </c>
      <c r="G14" s="30"/>
      <c r="H14" s="30"/>
      <c r="I14" s="30"/>
      <c r="J14" s="31"/>
    </row>
    <row r="15" spans="1:10" ht="25.5">
      <c r="A15" s="22">
        <v>8</v>
      </c>
      <c r="B15" s="28"/>
      <c r="C15" s="144"/>
      <c r="D15" s="144"/>
      <c r="E15" s="33" t="s">
        <v>16</v>
      </c>
      <c r="F15" s="29">
        <v>1800000</v>
      </c>
      <c r="G15" s="30"/>
      <c r="H15" s="30"/>
      <c r="I15" s="30"/>
      <c r="J15" s="31"/>
    </row>
    <row r="16" spans="1:10" ht="25.5">
      <c r="A16" s="22">
        <v>9</v>
      </c>
      <c r="B16" s="28"/>
      <c r="C16" s="32"/>
      <c r="D16" s="32"/>
      <c r="E16" s="33" t="s">
        <v>96</v>
      </c>
      <c r="F16" s="29">
        <v>2230000</v>
      </c>
      <c r="G16" s="30"/>
      <c r="H16" s="30"/>
      <c r="I16" s="30"/>
      <c r="J16" s="31"/>
    </row>
    <row r="17" spans="1:10" ht="12.75">
      <c r="A17" s="22">
        <v>10</v>
      </c>
      <c r="B17" s="28" t="s">
        <v>17</v>
      </c>
      <c r="C17" s="143" t="s">
        <v>18</v>
      </c>
      <c r="D17" s="143"/>
      <c r="E17" s="143"/>
      <c r="F17" s="29">
        <v>0</v>
      </c>
      <c r="G17" s="30"/>
      <c r="H17" s="30"/>
      <c r="I17" s="30"/>
      <c r="J17" s="31"/>
    </row>
    <row r="18" spans="1:10" ht="12.75">
      <c r="A18" s="22">
        <v>11</v>
      </c>
      <c r="B18" s="34" t="s">
        <v>106</v>
      </c>
      <c r="C18" s="146" t="s">
        <v>107</v>
      </c>
      <c r="D18" s="146"/>
      <c r="E18" s="146"/>
      <c r="F18" s="26">
        <v>0</v>
      </c>
      <c r="G18" s="30"/>
      <c r="H18" s="26">
        <v>0</v>
      </c>
      <c r="I18" s="30"/>
      <c r="J18" s="35">
        <v>0</v>
      </c>
    </row>
    <row r="19" spans="1:10" s="10" customFormat="1" ht="12.75">
      <c r="A19" s="22">
        <v>12</v>
      </c>
      <c r="B19" s="34" t="s">
        <v>19</v>
      </c>
      <c r="C19" s="146" t="s">
        <v>20</v>
      </c>
      <c r="D19" s="146"/>
      <c r="E19" s="146"/>
      <c r="F19" s="36">
        <v>5150000</v>
      </c>
      <c r="G19" s="36">
        <v>5150000</v>
      </c>
      <c r="H19" s="26"/>
      <c r="I19" s="26"/>
      <c r="J19" s="27">
        <f>G19+H19+I19</f>
        <v>5150000</v>
      </c>
    </row>
    <row r="20" spans="1:10" ht="12.75">
      <c r="A20" s="22">
        <v>13</v>
      </c>
      <c r="B20" s="28" t="s">
        <v>21</v>
      </c>
      <c r="C20" s="143" t="s">
        <v>22</v>
      </c>
      <c r="D20" s="143"/>
      <c r="E20" s="143"/>
      <c r="F20" s="36">
        <v>2000000</v>
      </c>
      <c r="G20" s="30"/>
      <c r="H20" s="30"/>
      <c r="I20" s="30"/>
      <c r="J20" s="31"/>
    </row>
    <row r="21" spans="1:10" ht="25.5">
      <c r="A21" s="22">
        <v>14</v>
      </c>
      <c r="B21" s="28"/>
      <c r="C21" s="144"/>
      <c r="D21" s="144"/>
      <c r="E21" s="33" t="s">
        <v>23</v>
      </c>
      <c r="F21" s="29">
        <v>2000000</v>
      </c>
      <c r="G21" s="30"/>
      <c r="H21" s="30"/>
      <c r="I21" s="30"/>
      <c r="J21" s="31"/>
    </row>
    <row r="22" spans="1:10" ht="12.75">
      <c r="A22" s="22">
        <v>15</v>
      </c>
      <c r="B22" s="28" t="s">
        <v>24</v>
      </c>
      <c r="C22" s="143" t="s">
        <v>25</v>
      </c>
      <c r="D22" s="143"/>
      <c r="E22" s="143"/>
      <c r="F22" s="36">
        <v>3150000</v>
      </c>
      <c r="G22" s="30"/>
      <c r="H22" s="30"/>
      <c r="I22" s="30"/>
      <c r="J22" s="31"/>
    </row>
    <row r="23" spans="1:10" ht="12.75">
      <c r="A23" s="22">
        <v>16</v>
      </c>
      <c r="B23" s="28"/>
      <c r="C23" s="28"/>
      <c r="D23" s="143" t="s">
        <v>26</v>
      </c>
      <c r="E23" s="143"/>
      <c r="F23" s="37">
        <v>2000000</v>
      </c>
      <c r="G23" s="30"/>
      <c r="H23" s="30"/>
      <c r="I23" s="30"/>
      <c r="J23" s="31"/>
    </row>
    <row r="24" spans="1:10" ht="25.5">
      <c r="A24" s="22">
        <v>17</v>
      </c>
      <c r="B24" s="28"/>
      <c r="C24" s="144"/>
      <c r="D24" s="144"/>
      <c r="E24" s="33" t="s">
        <v>27</v>
      </c>
      <c r="F24" s="36">
        <v>2000000</v>
      </c>
      <c r="G24" s="30"/>
      <c r="H24" s="30"/>
      <c r="I24" s="30"/>
      <c r="J24" s="31"/>
    </row>
    <row r="25" spans="1:10" ht="12.75">
      <c r="A25" s="22">
        <v>18</v>
      </c>
      <c r="B25" s="28"/>
      <c r="C25" s="32"/>
      <c r="D25" s="32"/>
      <c r="E25" s="33" t="s">
        <v>97</v>
      </c>
      <c r="F25" s="29">
        <v>150000</v>
      </c>
      <c r="G25" s="30"/>
      <c r="H25" s="30"/>
      <c r="I25" s="30"/>
      <c r="J25" s="31"/>
    </row>
    <row r="26" spans="1:10" ht="12.75">
      <c r="A26" s="22">
        <v>19</v>
      </c>
      <c r="B26" s="28"/>
      <c r="C26" s="32"/>
      <c r="D26" s="32"/>
      <c r="E26" s="33" t="s">
        <v>98</v>
      </c>
      <c r="F26" s="29">
        <v>0</v>
      </c>
      <c r="G26" s="30"/>
      <c r="H26" s="30"/>
      <c r="I26" s="30"/>
      <c r="J26" s="31"/>
    </row>
    <row r="27" spans="1:10" ht="12.75">
      <c r="A27" s="22">
        <v>20</v>
      </c>
      <c r="B27" s="28"/>
      <c r="C27" s="28"/>
      <c r="D27" s="143" t="s">
        <v>28</v>
      </c>
      <c r="E27" s="143"/>
      <c r="F27" s="29">
        <v>1000000</v>
      </c>
      <c r="G27" s="30"/>
      <c r="H27" s="30"/>
      <c r="I27" s="30"/>
      <c r="J27" s="31"/>
    </row>
    <row r="28" spans="1:10" s="10" customFormat="1" ht="12.75">
      <c r="A28" s="22">
        <v>21</v>
      </c>
      <c r="B28" s="34" t="s">
        <v>29</v>
      </c>
      <c r="C28" s="146" t="s">
        <v>30</v>
      </c>
      <c r="D28" s="146"/>
      <c r="E28" s="146"/>
      <c r="F28" s="36">
        <v>1500000</v>
      </c>
      <c r="G28" s="36">
        <v>1500000</v>
      </c>
      <c r="H28" s="26"/>
      <c r="I28" s="26"/>
      <c r="J28" s="27">
        <f>G28+H28+I28</f>
        <v>1500000</v>
      </c>
    </row>
    <row r="29" spans="1:10" s="12" customFormat="1" ht="12.75">
      <c r="A29" s="22">
        <v>22</v>
      </c>
      <c r="B29" s="145" t="s">
        <v>31</v>
      </c>
      <c r="C29" s="145"/>
      <c r="D29" s="145"/>
      <c r="E29" s="145"/>
      <c r="F29" s="38">
        <f>F11+F18+F19+F28</f>
        <v>25596590</v>
      </c>
      <c r="G29" s="39">
        <f>G11+G19+G28</f>
        <v>25596590</v>
      </c>
      <c r="H29" s="39">
        <f>H18</f>
        <v>0</v>
      </c>
      <c r="I29" s="39">
        <f>I11+I19+I28</f>
        <v>0</v>
      </c>
      <c r="J29" s="40">
        <f>G29+H29</f>
        <v>25596590</v>
      </c>
    </row>
    <row r="30" spans="1:10" s="10" customFormat="1" ht="12.75">
      <c r="A30" s="22">
        <v>23</v>
      </c>
      <c r="B30" s="34" t="s">
        <v>32</v>
      </c>
      <c r="C30" s="146" t="s">
        <v>110</v>
      </c>
      <c r="D30" s="146"/>
      <c r="E30" s="146"/>
      <c r="F30" s="29">
        <v>34742186</v>
      </c>
      <c r="G30" s="29">
        <v>34742186</v>
      </c>
      <c r="H30" s="26">
        <v>0</v>
      </c>
      <c r="I30" s="26">
        <v>0</v>
      </c>
      <c r="J30" s="41">
        <v>34742186</v>
      </c>
    </row>
    <row r="31" spans="1:10" ht="12.75">
      <c r="A31" s="22">
        <v>24</v>
      </c>
      <c r="B31" s="28" t="s">
        <v>33</v>
      </c>
      <c r="C31" s="143" t="s">
        <v>34</v>
      </c>
      <c r="D31" s="143"/>
      <c r="E31" s="143"/>
      <c r="F31" s="29">
        <v>34742186</v>
      </c>
      <c r="G31" s="30"/>
      <c r="H31" s="30"/>
      <c r="I31" s="30"/>
      <c r="J31" s="31"/>
    </row>
    <row r="32" spans="1:10" ht="12.75">
      <c r="A32" s="22">
        <v>25</v>
      </c>
      <c r="B32" s="28"/>
      <c r="C32" s="28"/>
      <c r="D32" s="143" t="s">
        <v>35</v>
      </c>
      <c r="E32" s="143"/>
      <c r="F32" s="29">
        <v>34742186</v>
      </c>
      <c r="G32" s="30"/>
      <c r="H32" s="30"/>
      <c r="I32" s="30"/>
      <c r="J32" s="31"/>
    </row>
    <row r="33" spans="1:10" ht="25.5">
      <c r="A33" s="22">
        <v>26</v>
      </c>
      <c r="B33" s="28"/>
      <c r="C33" s="144"/>
      <c r="D33" s="144"/>
      <c r="E33" s="33" t="s">
        <v>36</v>
      </c>
      <c r="F33" s="29">
        <v>34742186</v>
      </c>
      <c r="G33" s="30"/>
      <c r="H33" s="30"/>
      <c r="I33" s="30"/>
      <c r="J33" s="31"/>
    </row>
    <row r="34" spans="1:10" s="13" customFormat="1" ht="12.75">
      <c r="A34" s="22">
        <v>27</v>
      </c>
      <c r="B34" s="145" t="s">
        <v>37</v>
      </c>
      <c r="C34" s="145"/>
      <c r="D34" s="145"/>
      <c r="E34" s="145"/>
      <c r="F34" s="39">
        <f>F29+F30</f>
        <v>60338776</v>
      </c>
      <c r="G34" s="39">
        <f>G30</f>
        <v>34742186</v>
      </c>
      <c r="H34" s="39">
        <f>H30</f>
        <v>0</v>
      </c>
      <c r="I34" s="39">
        <f>I30</f>
        <v>0</v>
      </c>
      <c r="J34" s="40">
        <f>J30</f>
        <v>34742186</v>
      </c>
    </row>
    <row r="35" spans="1:10" s="10" customFormat="1" ht="13.5" thickBot="1">
      <c r="A35" s="42">
        <v>28</v>
      </c>
      <c r="B35" s="142" t="s">
        <v>38</v>
      </c>
      <c r="C35" s="142"/>
      <c r="D35" s="142"/>
      <c r="E35" s="142"/>
      <c r="F35" s="43">
        <f>F34</f>
        <v>60338776</v>
      </c>
      <c r="G35" s="43">
        <f>G29+G34</f>
        <v>60338776</v>
      </c>
      <c r="H35" s="43">
        <f>H29+H34</f>
        <v>0</v>
      </c>
      <c r="I35" s="43">
        <f>I29+I34</f>
        <v>0</v>
      </c>
      <c r="J35" s="44">
        <f>J29+J34</f>
        <v>60338776</v>
      </c>
    </row>
  </sheetData>
  <sheetProtection selectLockedCells="1" selectUnlockedCells="1"/>
  <mergeCells count="28">
    <mergeCell ref="C11:E11"/>
    <mergeCell ref="C12:E12"/>
    <mergeCell ref="C13:D13"/>
    <mergeCell ref="C14:D14"/>
    <mergeCell ref="B3:J3"/>
    <mergeCell ref="C8:E8"/>
    <mergeCell ref="B9:J9"/>
    <mergeCell ref="B10:J10"/>
    <mergeCell ref="C7:E7"/>
    <mergeCell ref="A6:J6"/>
    <mergeCell ref="C21:D21"/>
    <mergeCell ref="C22:E22"/>
    <mergeCell ref="D23:E23"/>
    <mergeCell ref="C24:D24"/>
    <mergeCell ref="C15:D15"/>
    <mergeCell ref="C17:E17"/>
    <mergeCell ref="C19:E19"/>
    <mergeCell ref="C20:E20"/>
    <mergeCell ref="C18:E18"/>
    <mergeCell ref="B35:E35"/>
    <mergeCell ref="C31:E31"/>
    <mergeCell ref="D32:E32"/>
    <mergeCell ref="C33:D33"/>
    <mergeCell ref="B34:E34"/>
    <mergeCell ref="D27:E27"/>
    <mergeCell ref="C28:E28"/>
    <mergeCell ref="B29:E29"/>
    <mergeCell ref="C30:E30"/>
  </mergeCells>
  <printOptions/>
  <pageMargins left="0.39375" right="0.39375" top="0.9840277777777777" bottom="0.9840277777777777" header="0.5118055555555555" footer="0.5118055555555555"/>
  <pageSetup horizontalDpi="300" verticalDpi="300" orientation="portrait" paperSize="9" scale="95" r:id="rId1"/>
  <headerFooter alignWithMargins="0">
    <oddHeader>&amp;R2.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45"/>
  <sheetViews>
    <sheetView view="pageLayout" workbookViewId="0" topLeftCell="A1">
      <selection activeCell="H60" sqref="H60"/>
    </sheetView>
  </sheetViews>
  <sheetFormatPr defaultColWidth="9.140625" defaultRowHeight="12.75"/>
  <cols>
    <col min="1" max="1" width="3.00390625" style="21" bestFit="1" customWidth="1"/>
    <col min="2" max="2" width="6.140625" style="9" customWidth="1"/>
    <col min="3" max="3" width="4.421875" style="14" customWidth="1"/>
    <col min="4" max="4" width="28.28125" style="14" customWidth="1"/>
    <col min="5" max="6" width="10.7109375" style="8" bestFit="1" customWidth="1"/>
    <col min="7" max="7" width="9.140625" style="8" bestFit="1" customWidth="1"/>
    <col min="8" max="9" width="10.7109375" style="8" bestFit="1" customWidth="1"/>
    <col min="10" max="10" width="9.140625" style="8" customWidth="1"/>
    <col min="11" max="11" width="10.140625" style="8" bestFit="1" customWidth="1"/>
    <col min="12" max="16384" width="9.140625" style="8" customWidth="1"/>
  </cols>
  <sheetData>
    <row r="3" spans="1:11" s="10" customFormat="1" ht="12.75">
      <c r="A3" s="20"/>
      <c r="B3" s="148" t="s">
        <v>120</v>
      </c>
      <c r="C3" s="148"/>
      <c r="D3" s="148"/>
      <c r="E3" s="148"/>
      <c r="F3" s="148"/>
      <c r="G3" s="148"/>
      <c r="H3" s="148"/>
      <c r="I3" s="148"/>
      <c r="J3" s="15"/>
      <c r="K3" s="15"/>
    </row>
    <row r="4" spans="1:11" s="10" customFormat="1" ht="12.75">
      <c r="A4" s="20"/>
      <c r="B4" s="11"/>
      <c r="C4" s="11"/>
      <c r="D4" s="11"/>
      <c r="E4" s="11"/>
      <c r="F4" s="11"/>
      <c r="G4" s="11"/>
      <c r="H4" s="11"/>
      <c r="I4" s="11"/>
      <c r="J4" s="15"/>
      <c r="K4" s="15"/>
    </row>
    <row r="5" spans="1:11" s="10" customFormat="1" ht="13.5" thickBot="1">
      <c r="A5" s="20"/>
      <c r="B5" s="11"/>
      <c r="C5" s="11"/>
      <c r="D5" s="11"/>
      <c r="E5" s="11"/>
      <c r="F5" s="11"/>
      <c r="G5" s="11"/>
      <c r="H5" s="11"/>
      <c r="I5" s="11"/>
      <c r="J5" s="15"/>
      <c r="K5" s="15"/>
    </row>
    <row r="6" spans="1:11" s="10" customFormat="1" ht="12.75">
      <c r="A6" s="165" t="s">
        <v>105</v>
      </c>
      <c r="B6" s="166"/>
      <c r="C6" s="166"/>
      <c r="D6" s="166"/>
      <c r="E6" s="166"/>
      <c r="F6" s="166"/>
      <c r="G6" s="166"/>
      <c r="H6" s="166"/>
      <c r="I6" s="167"/>
      <c r="J6" s="11"/>
      <c r="K6" s="11"/>
    </row>
    <row r="7" spans="1:11" s="10" customFormat="1" ht="12.75">
      <c r="A7" s="45"/>
      <c r="B7" s="46" t="s">
        <v>113</v>
      </c>
      <c r="C7" s="164" t="s">
        <v>119</v>
      </c>
      <c r="D7" s="164"/>
      <c r="E7" s="46" t="s">
        <v>114</v>
      </c>
      <c r="F7" s="46" t="s">
        <v>115</v>
      </c>
      <c r="G7" s="46" t="s">
        <v>116</v>
      </c>
      <c r="H7" s="46" t="s">
        <v>117</v>
      </c>
      <c r="I7" s="47" t="s">
        <v>118</v>
      </c>
      <c r="J7" s="11"/>
      <c r="K7" s="11"/>
    </row>
    <row r="8" spans="1:9" s="10" customFormat="1" ht="12.75">
      <c r="A8" s="45">
        <v>1</v>
      </c>
      <c r="B8" s="48" t="s">
        <v>3</v>
      </c>
      <c r="C8" s="49" t="s">
        <v>4</v>
      </c>
      <c r="D8" s="49"/>
      <c r="E8" s="46" t="s">
        <v>5</v>
      </c>
      <c r="F8" s="46" t="s">
        <v>6</v>
      </c>
      <c r="G8" s="46" t="s">
        <v>7</v>
      </c>
      <c r="H8" s="46" t="s">
        <v>8</v>
      </c>
      <c r="I8" s="50" t="s">
        <v>9</v>
      </c>
    </row>
    <row r="9" spans="1:9" s="10" customFormat="1" ht="12.75">
      <c r="A9" s="45">
        <v>2</v>
      </c>
      <c r="B9" s="162" t="s">
        <v>99</v>
      </c>
      <c r="C9" s="162"/>
      <c r="D9" s="162"/>
      <c r="E9" s="162"/>
      <c r="F9" s="162"/>
      <c r="G9" s="162"/>
      <c r="H9" s="162"/>
      <c r="I9" s="163"/>
    </row>
    <row r="10" spans="1:9" s="10" customFormat="1" ht="12.75">
      <c r="A10" s="45">
        <v>3</v>
      </c>
      <c r="B10" s="162" t="s">
        <v>2</v>
      </c>
      <c r="C10" s="162"/>
      <c r="D10" s="162"/>
      <c r="E10" s="162"/>
      <c r="F10" s="162"/>
      <c r="G10" s="162"/>
      <c r="H10" s="162"/>
      <c r="I10" s="163"/>
    </row>
    <row r="11" spans="1:9" s="10" customFormat="1" ht="12.75">
      <c r="A11" s="45">
        <v>4</v>
      </c>
      <c r="B11" s="48" t="s">
        <v>39</v>
      </c>
      <c r="C11" s="159" t="s">
        <v>40</v>
      </c>
      <c r="D11" s="159"/>
      <c r="E11" s="128">
        <v>7600188</v>
      </c>
      <c r="F11" s="128">
        <v>7600188</v>
      </c>
      <c r="G11" s="52"/>
      <c r="H11" s="52"/>
      <c r="I11" s="53">
        <v>7600188</v>
      </c>
    </row>
    <row r="12" spans="1:9" s="10" customFormat="1" ht="12.75">
      <c r="A12" s="45">
        <v>5</v>
      </c>
      <c r="B12" s="48" t="s">
        <v>41</v>
      </c>
      <c r="C12" s="159" t="s">
        <v>42</v>
      </c>
      <c r="D12" s="159"/>
      <c r="E12" s="128">
        <v>1758936.6600000001</v>
      </c>
      <c r="F12" s="127">
        <v>1758936.6600000001</v>
      </c>
      <c r="G12" s="52"/>
      <c r="H12" s="52"/>
      <c r="I12" s="53">
        <v>1758936.6600000001</v>
      </c>
    </row>
    <row r="13" spans="1:9" s="10" customFormat="1" ht="12.75">
      <c r="A13" s="45">
        <v>6</v>
      </c>
      <c r="B13" s="48" t="s">
        <v>43</v>
      </c>
      <c r="C13" s="159" t="s">
        <v>44</v>
      </c>
      <c r="D13" s="159"/>
      <c r="E13" s="52">
        <v>9400000</v>
      </c>
      <c r="F13" s="52">
        <v>9400000</v>
      </c>
      <c r="G13" s="52"/>
      <c r="H13" s="52"/>
      <c r="I13" s="52">
        <v>9400000</v>
      </c>
    </row>
    <row r="14" spans="1:9" s="10" customFormat="1" ht="12.75">
      <c r="A14" s="45">
        <v>7</v>
      </c>
      <c r="B14" s="48" t="s">
        <v>45</v>
      </c>
      <c r="C14" s="159" t="s">
        <v>46</v>
      </c>
      <c r="D14" s="159"/>
      <c r="E14" s="52">
        <v>500000</v>
      </c>
      <c r="F14" s="52">
        <v>500000</v>
      </c>
      <c r="G14" s="52"/>
      <c r="H14" s="52"/>
      <c r="I14" s="53">
        <v>500000</v>
      </c>
    </row>
    <row r="15" spans="1:9" s="10" customFormat="1" ht="12.75">
      <c r="A15" s="45">
        <v>8</v>
      </c>
      <c r="B15" s="48" t="s">
        <v>47</v>
      </c>
      <c r="C15" s="159" t="s">
        <v>48</v>
      </c>
      <c r="D15" s="159"/>
      <c r="E15" s="52">
        <f>E17+E22+E23</f>
        <v>3910849</v>
      </c>
      <c r="F15" s="52"/>
      <c r="G15" s="52"/>
      <c r="H15" s="52"/>
      <c r="I15" s="53">
        <v>0</v>
      </c>
    </row>
    <row r="16" spans="1:9" s="10" customFormat="1" ht="12.75">
      <c r="A16" s="45">
        <v>9</v>
      </c>
      <c r="B16" s="48"/>
      <c r="C16" s="51"/>
      <c r="D16" s="51"/>
      <c r="E16" s="52"/>
      <c r="F16" s="52"/>
      <c r="G16" s="52"/>
      <c r="H16" s="52"/>
      <c r="I16" s="53"/>
    </row>
    <row r="17" spans="1:9" ht="12.75">
      <c r="A17" s="45">
        <v>10</v>
      </c>
      <c r="B17" s="54"/>
      <c r="C17" s="160" t="s">
        <v>49</v>
      </c>
      <c r="D17" s="160"/>
      <c r="E17" s="52">
        <v>2287138</v>
      </c>
      <c r="F17" s="52">
        <v>2287138</v>
      </c>
      <c r="G17" s="55"/>
      <c r="H17" s="55"/>
      <c r="I17" s="53">
        <v>2287138</v>
      </c>
    </row>
    <row r="18" spans="1:9" s="13" customFormat="1" ht="12.75">
      <c r="A18" s="45">
        <v>11</v>
      </c>
      <c r="B18" s="56"/>
      <c r="C18" s="161" t="s">
        <v>50</v>
      </c>
      <c r="D18" s="161"/>
      <c r="E18" s="57"/>
      <c r="F18" s="57"/>
      <c r="G18" s="57"/>
      <c r="H18" s="57"/>
      <c r="I18" s="58"/>
    </row>
    <row r="19" spans="1:9" s="13" customFormat="1" ht="12.75">
      <c r="A19" s="45">
        <v>12</v>
      </c>
      <c r="B19" s="56"/>
      <c r="C19" s="59"/>
      <c r="D19" s="59" t="s">
        <v>51</v>
      </c>
      <c r="E19" s="57">
        <v>1858295</v>
      </c>
      <c r="F19" s="57"/>
      <c r="G19" s="57"/>
      <c r="H19" s="57"/>
      <c r="I19" s="58"/>
    </row>
    <row r="20" spans="1:9" s="13" customFormat="1" ht="12.75">
      <c r="A20" s="45">
        <v>13</v>
      </c>
      <c r="B20" s="56"/>
      <c r="C20" s="59"/>
      <c r="D20" s="59" t="s">
        <v>52</v>
      </c>
      <c r="E20" s="57">
        <v>175843</v>
      </c>
      <c r="F20" s="57"/>
      <c r="G20" s="57"/>
      <c r="H20" s="57"/>
      <c r="I20" s="58"/>
    </row>
    <row r="21" spans="1:9" s="13" customFormat="1" ht="12.75">
      <c r="A21" s="45">
        <v>14</v>
      </c>
      <c r="B21" s="56"/>
      <c r="C21" s="59"/>
      <c r="D21" s="59" t="s">
        <v>111</v>
      </c>
      <c r="E21" s="57">
        <v>100000</v>
      </c>
      <c r="F21" s="57"/>
      <c r="G21" s="57"/>
      <c r="H21" s="57"/>
      <c r="I21" s="58"/>
    </row>
    <row r="22" spans="1:9" ht="12.75">
      <c r="A22" s="45">
        <v>15</v>
      </c>
      <c r="B22" s="54"/>
      <c r="C22" s="160" t="s">
        <v>53</v>
      </c>
      <c r="D22" s="160"/>
      <c r="E22" s="52">
        <v>1516412</v>
      </c>
      <c r="F22" s="52">
        <v>1516412</v>
      </c>
      <c r="G22" s="55"/>
      <c r="H22" s="55"/>
      <c r="I22" s="53">
        <v>1516412</v>
      </c>
    </row>
    <row r="23" spans="1:9" ht="12.75">
      <c r="A23" s="45">
        <v>16</v>
      </c>
      <c r="B23" s="54"/>
      <c r="C23" s="160" t="s">
        <v>54</v>
      </c>
      <c r="D23" s="160"/>
      <c r="E23" s="52">
        <v>107299</v>
      </c>
      <c r="F23" s="52">
        <v>107299</v>
      </c>
      <c r="G23" s="52"/>
      <c r="H23" s="52"/>
      <c r="I23" s="52">
        <v>107299</v>
      </c>
    </row>
    <row r="24" spans="1:9" ht="12.75">
      <c r="A24" s="45">
        <v>17</v>
      </c>
      <c r="B24" s="54"/>
      <c r="C24" s="60"/>
      <c r="D24" s="61" t="s">
        <v>55</v>
      </c>
      <c r="E24" s="52">
        <v>107299</v>
      </c>
      <c r="F24" s="55"/>
      <c r="G24" s="55"/>
      <c r="H24" s="55"/>
      <c r="I24" s="62"/>
    </row>
    <row r="25" spans="1:9" ht="12.75">
      <c r="A25" s="45">
        <v>18</v>
      </c>
      <c r="B25" s="54"/>
      <c r="C25" s="60"/>
      <c r="D25" s="61" t="s">
        <v>56</v>
      </c>
      <c r="E25" s="52">
        <v>107299</v>
      </c>
      <c r="F25" s="55"/>
      <c r="G25" s="55"/>
      <c r="H25" s="55"/>
      <c r="I25" s="62"/>
    </row>
    <row r="26" spans="1:9" s="10" customFormat="1" ht="12.75">
      <c r="A26" s="45">
        <v>19</v>
      </c>
      <c r="B26" s="48" t="s">
        <v>57</v>
      </c>
      <c r="C26" s="159" t="s">
        <v>58</v>
      </c>
      <c r="D26" s="159"/>
      <c r="E26" s="52">
        <v>35473138</v>
      </c>
      <c r="F26" s="52">
        <v>35473138</v>
      </c>
      <c r="G26" s="52"/>
      <c r="H26" s="52"/>
      <c r="I26" s="52">
        <v>35473138</v>
      </c>
    </row>
    <row r="27" spans="1:9" s="10" customFormat="1" ht="12.75">
      <c r="A27" s="45">
        <v>20</v>
      </c>
      <c r="B27" s="48" t="s">
        <v>93</v>
      </c>
      <c r="C27" s="51" t="s">
        <v>100</v>
      </c>
      <c r="D27" s="51"/>
      <c r="E27" s="52"/>
      <c r="F27" s="52"/>
      <c r="G27" s="52"/>
      <c r="H27" s="52"/>
      <c r="I27" s="53"/>
    </row>
    <row r="28" spans="1:9" s="10" customFormat="1" ht="12.75">
      <c r="A28" s="45">
        <v>21</v>
      </c>
      <c r="B28" s="48" t="s">
        <v>59</v>
      </c>
      <c r="C28" s="159" t="s">
        <v>60</v>
      </c>
      <c r="D28" s="159"/>
      <c r="E28" s="52">
        <v>1027000</v>
      </c>
      <c r="F28" s="52"/>
      <c r="G28" s="52"/>
      <c r="H28" s="52">
        <v>1027000</v>
      </c>
      <c r="I28" s="53">
        <v>1027000</v>
      </c>
    </row>
    <row r="29" spans="1:11" ht="12.75">
      <c r="A29" s="45">
        <v>22</v>
      </c>
      <c r="B29" s="54"/>
      <c r="C29" s="160" t="s">
        <v>61</v>
      </c>
      <c r="D29" s="160"/>
      <c r="E29" s="55"/>
      <c r="F29" s="55"/>
      <c r="G29" s="55"/>
      <c r="H29" s="55"/>
      <c r="I29" s="62"/>
      <c r="K29" s="16"/>
    </row>
    <row r="30" spans="1:9" s="12" customFormat="1" ht="12.75">
      <c r="A30" s="45">
        <v>23</v>
      </c>
      <c r="B30" s="156" t="s">
        <v>62</v>
      </c>
      <c r="C30" s="156"/>
      <c r="D30" s="156"/>
      <c r="E30" s="63">
        <f>E11+E12+E13+E14+E15+E26+E27</f>
        <v>58643111.66</v>
      </c>
      <c r="F30" s="63">
        <v>58643112</v>
      </c>
      <c r="G30" s="63"/>
      <c r="H30" s="63"/>
      <c r="I30" s="64">
        <f>I11+I12+I13+I14+I17+I22+I23+I26</f>
        <v>58643111.66</v>
      </c>
    </row>
    <row r="31" spans="1:9" s="10" customFormat="1" ht="12.75">
      <c r="A31" s="45">
        <v>24</v>
      </c>
      <c r="B31" s="48" t="s">
        <v>63</v>
      </c>
      <c r="C31" s="159" t="s">
        <v>64</v>
      </c>
      <c r="D31" s="159"/>
      <c r="E31" s="52"/>
      <c r="F31" s="52">
        <v>668664</v>
      </c>
      <c r="G31" s="52"/>
      <c r="H31" s="52"/>
      <c r="I31" s="53">
        <v>668664</v>
      </c>
    </row>
    <row r="32" spans="1:9" ht="12.75">
      <c r="A32" s="45">
        <v>25</v>
      </c>
      <c r="B32" s="54"/>
      <c r="C32" s="160" t="s">
        <v>104</v>
      </c>
      <c r="D32" s="160"/>
      <c r="E32" s="55"/>
      <c r="F32" s="55"/>
      <c r="G32" s="55"/>
      <c r="H32" s="55"/>
      <c r="I32" s="62"/>
    </row>
    <row r="33" spans="1:9" ht="12.75">
      <c r="A33" s="45">
        <v>26</v>
      </c>
      <c r="B33" s="54"/>
      <c r="C33" s="160" t="s">
        <v>65</v>
      </c>
      <c r="D33" s="160"/>
      <c r="E33" s="55"/>
      <c r="F33" s="55"/>
      <c r="G33" s="55"/>
      <c r="H33" s="55"/>
      <c r="I33" s="62"/>
    </row>
    <row r="34" spans="1:9" s="12" customFormat="1" ht="12.75">
      <c r="A34" s="45">
        <v>27</v>
      </c>
      <c r="B34" s="156" t="s">
        <v>66</v>
      </c>
      <c r="C34" s="156"/>
      <c r="D34" s="156"/>
      <c r="E34" s="63"/>
      <c r="F34" s="63">
        <v>668664</v>
      </c>
      <c r="G34" s="63"/>
      <c r="H34" s="63"/>
      <c r="I34" s="64">
        <v>668664</v>
      </c>
    </row>
    <row r="35" spans="1:9" s="10" customFormat="1" ht="13.5" thickBot="1">
      <c r="A35" s="65">
        <v>28</v>
      </c>
      <c r="B35" s="157" t="s">
        <v>67</v>
      </c>
      <c r="C35" s="157"/>
      <c r="D35" s="157"/>
      <c r="E35" s="66"/>
      <c r="F35" s="66">
        <f>F30+F31+E28</f>
        <v>60338776</v>
      </c>
      <c r="G35" s="66"/>
      <c r="H35" s="66">
        <v>60338776</v>
      </c>
      <c r="I35" s="67">
        <f>I11+I12+I13+I14+I17+I22+I23+I26+I28+I31</f>
        <v>60338775.66</v>
      </c>
    </row>
    <row r="38" spans="2:5" ht="12.75">
      <c r="B38" s="148"/>
      <c r="C38" s="148"/>
      <c r="D38" s="148"/>
      <c r="E38" s="148"/>
    </row>
    <row r="39" ht="12.75">
      <c r="C39" s="9"/>
    </row>
    <row r="40" spans="2:4" ht="12.75">
      <c r="B40" s="17"/>
      <c r="C40" s="158"/>
      <c r="D40" s="158"/>
    </row>
    <row r="41" spans="3:7" ht="12.75">
      <c r="C41" s="9"/>
      <c r="D41" s="18"/>
      <c r="E41" s="18"/>
      <c r="F41" s="9"/>
      <c r="G41" s="9"/>
    </row>
    <row r="42" ht="12.75">
      <c r="C42" s="9"/>
    </row>
    <row r="43" spans="3:8" ht="12.75">
      <c r="C43" s="9"/>
      <c r="H43" s="16"/>
    </row>
    <row r="44" ht="12.75">
      <c r="C44" s="9"/>
    </row>
    <row r="45" spans="1:4" s="10" customFormat="1" ht="12.75">
      <c r="A45" s="20"/>
      <c r="D45" s="19"/>
    </row>
  </sheetData>
  <sheetProtection selectLockedCells="1" selectUnlockedCells="1"/>
  <mergeCells count="25">
    <mergeCell ref="C12:D12"/>
    <mergeCell ref="C13:D13"/>
    <mergeCell ref="C14:D14"/>
    <mergeCell ref="C15:D15"/>
    <mergeCell ref="B3:I3"/>
    <mergeCell ref="B9:I9"/>
    <mergeCell ref="B10:I10"/>
    <mergeCell ref="C11:D11"/>
    <mergeCell ref="C7:D7"/>
    <mergeCell ref="A6:I6"/>
    <mergeCell ref="C26:D26"/>
    <mergeCell ref="C28:D28"/>
    <mergeCell ref="C29:D29"/>
    <mergeCell ref="C17:D17"/>
    <mergeCell ref="C18:D18"/>
    <mergeCell ref="C22:D22"/>
    <mergeCell ref="C23:D23"/>
    <mergeCell ref="B34:D34"/>
    <mergeCell ref="B35:D35"/>
    <mergeCell ref="B38:E38"/>
    <mergeCell ref="C40:D40"/>
    <mergeCell ref="B30:D30"/>
    <mergeCell ref="C31:D31"/>
    <mergeCell ref="C32:D32"/>
    <mergeCell ref="C33:D33"/>
  </mergeCells>
  <printOptions/>
  <pageMargins left="0.7479166666666667" right="0.7479166666666667" top="0.9840277777777777" bottom="0.9840277777777777" header="0.5" footer="0.5118055555555555"/>
  <pageSetup fitToHeight="0" fitToWidth="1" horizontalDpi="300" verticalDpi="300" orientation="portrait" paperSize="9" scale="93" r:id="rId1"/>
  <headerFooter alignWithMargins="0">
    <oddHeader>&amp;R3.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view="pageLayout" workbookViewId="0" topLeftCell="A1">
      <selection activeCell="B3" sqref="B3"/>
    </sheetView>
  </sheetViews>
  <sheetFormatPr defaultColWidth="9.140625" defaultRowHeight="12.75"/>
  <cols>
    <col min="1" max="1" width="3.00390625" style="0" bestFit="1" customWidth="1"/>
    <col min="2" max="2" width="36.8515625" style="2" customWidth="1"/>
    <col min="3" max="3" width="10.140625" style="2" bestFit="1" customWidth="1"/>
    <col min="4" max="4" width="9.140625" style="2" bestFit="1" customWidth="1"/>
    <col min="5" max="6" width="10.140625" style="2" bestFit="1" customWidth="1"/>
    <col min="7" max="7" width="7.28125" style="2" customWidth="1"/>
    <col min="8" max="8" width="10.140625" style="2" bestFit="1" customWidth="1"/>
  </cols>
  <sheetData>
    <row r="1" spans="2:8" ht="12.75">
      <c r="B1" s="169"/>
      <c r="C1" s="169"/>
      <c r="D1" s="169"/>
      <c r="E1" s="169"/>
      <c r="F1" s="169"/>
      <c r="G1" s="169"/>
      <c r="H1" s="169"/>
    </row>
    <row r="2" spans="2:10" ht="12.75">
      <c r="B2" s="168" t="s">
        <v>125</v>
      </c>
      <c r="C2" s="168"/>
      <c r="D2" s="168"/>
      <c r="E2" s="168"/>
      <c r="F2" s="168"/>
      <c r="G2" s="168"/>
      <c r="H2" s="168"/>
      <c r="I2" s="168"/>
      <c r="J2" s="168"/>
    </row>
    <row r="3" spans="2:8" ht="12.75">
      <c r="B3" s="7"/>
      <c r="C3" s="7"/>
      <c r="D3" s="7"/>
      <c r="E3" s="7"/>
      <c r="F3" s="7"/>
      <c r="G3" s="7"/>
      <c r="H3" s="7"/>
    </row>
    <row r="4" spans="2:8" ht="13.5" thickBot="1">
      <c r="B4" s="7"/>
      <c r="C4" s="7"/>
      <c r="D4" s="7"/>
      <c r="E4" s="7"/>
      <c r="F4" s="7"/>
      <c r="G4" s="7"/>
      <c r="H4" s="7"/>
    </row>
    <row r="5" spans="1:8" ht="12.75">
      <c r="A5" s="172" t="s">
        <v>124</v>
      </c>
      <c r="B5" s="173"/>
      <c r="C5" s="173"/>
      <c r="D5" s="173"/>
      <c r="E5" s="173"/>
      <c r="F5" s="173"/>
      <c r="G5" s="173"/>
      <c r="H5" s="174"/>
    </row>
    <row r="6" spans="1:8" s="4" customFormat="1" ht="12.75">
      <c r="A6" s="179" t="s">
        <v>113</v>
      </c>
      <c r="B6" s="180"/>
      <c r="C6" s="81" t="s">
        <v>119</v>
      </c>
      <c r="D6" s="81" t="s">
        <v>114</v>
      </c>
      <c r="E6" s="81" t="s">
        <v>115</v>
      </c>
      <c r="F6" s="81" t="s">
        <v>116</v>
      </c>
      <c r="G6" s="81" t="s">
        <v>117</v>
      </c>
      <c r="H6" s="73" t="s">
        <v>118</v>
      </c>
    </row>
    <row r="7" spans="1:8" s="6" customFormat="1" ht="18" customHeight="1">
      <c r="A7" s="175" t="s">
        <v>4</v>
      </c>
      <c r="B7" s="176"/>
      <c r="C7" s="170" t="s">
        <v>74</v>
      </c>
      <c r="D7" s="170"/>
      <c r="E7" s="170"/>
      <c r="F7" s="170" t="s">
        <v>75</v>
      </c>
      <c r="G7" s="170"/>
      <c r="H7" s="171"/>
    </row>
    <row r="8" spans="1:8" s="6" customFormat="1" ht="38.25">
      <c r="A8" s="177"/>
      <c r="B8" s="178"/>
      <c r="C8" s="83" t="s">
        <v>76</v>
      </c>
      <c r="D8" s="84" t="s">
        <v>77</v>
      </c>
      <c r="E8" s="84" t="s">
        <v>78</v>
      </c>
      <c r="F8" s="83" t="s">
        <v>76</v>
      </c>
      <c r="G8" s="84" t="s">
        <v>77</v>
      </c>
      <c r="H8" s="85" t="s">
        <v>78</v>
      </c>
    </row>
    <row r="9" spans="1:8" s="8" customFormat="1" ht="15" customHeight="1">
      <c r="A9" s="45">
        <v>1</v>
      </c>
      <c r="B9" s="82" t="s">
        <v>80</v>
      </c>
      <c r="C9" s="26">
        <v>18946590</v>
      </c>
      <c r="D9" s="86"/>
      <c r="E9" s="86">
        <f aca="true" t="shared" si="0" ref="E9:E23">C9</f>
        <v>18946590</v>
      </c>
      <c r="F9" s="55"/>
      <c r="G9" s="86"/>
      <c r="H9" s="87">
        <f aca="true" t="shared" si="1" ref="H9:H24">SUM(F9:G9)</f>
        <v>0</v>
      </c>
    </row>
    <row r="10" spans="1:8" s="8" customFormat="1" ht="15" customHeight="1">
      <c r="A10" s="45">
        <v>2</v>
      </c>
      <c r="B10" s="82" t="s">
        <v>20</v>
      </c>
      <c r="C10" s="36">
        <v>5150000</v>
      </c>
      <c r="D10" s="86"/>
      <c r="E10" s="86">
        <f t="shared" si="0"/>
        <v>5150000</v>
      </c>
      <c r="F10" s="55"/>
      <c r="G10" s="86"/>
      <c r="H10" s="87">
        <f t="shared" si="1"/>
        <v>0</v>
      </c>
    </row>
    <row r="11" spans="1:8" s="8" customFormat="1" ht="15" customHeight="1">
      <c r="A11" s="45">
        <v>3</v>
      </c>
      <c r="B11" s="82" t="s">
        <v>30</v>
      </c>
      <c r="C11" s="36">
        <v>1500000</v>
      </c>
      <c r="D11" s="86"/>
      <c r="E11" s="86">
        <f>D11+C11</f>
        <v>1500000</v>
      </c>
      <c r="F11" s="55"/>
      <c r="G11" s="86"/>
      <c r="H11" s="87">
        <f t="shared" si="1"/>
        <v>0</v>
      </c>
    </row>
    <row r="12" spans="1:8" s="8" customFormat="1" ht="15" customHeight="1">
      <c r="A12" s="45">
        <v>4</v>
      </c>
      <c r="B12" s="82" t="s">
        <v>108</v>
      </c>
      <c r="C12" s="86">
        <v>0</v>
      </c>
      <c r="D12" s="86"/>
      <c r="E12" s="86">
        <v>0</v>
      </c>
      <c r="F12" s="55"/>
      <c r="G12" s="86"/>
      <c r="H12" s="87"/>
    </row>
    <row r="13" spans="1:8" s="8" customFormat="1" ht="15" customHeight="1">
      <c r="A13" s="45">
        <v>5</v>
      </c>
      <c r="B13" s="54" t="s">
        <v>102</v>
      </c>
      <c r="C13" s="36">
        <v>34742186</v>
      </c>
      <c r="D13" s="86"/>
      <c r="E13" s="86">
        <f t="shared" si="0"/>
        <v>34742186</v>
      </c>
      <c r="F13" s="55"/>
      <c r="G13" s="86"/>
      <c r="H13" s="87">
        <f t="shared" si="1"/>
        <v>0</v>
      </c>
    </row>
    <row r="14" spans="1:8" s="8" customFormat="1" ht="15" customHeight="1">
      <c r="A14" s="45">
        <v>6</v>
      </c>
      <c r="B14" s="82" t="s">
        <v>40</v>
      </c>
      <c r="C14" s="55"/>
      <c r="D14" s="86"/>
      <c r="E14" s="86">
        <f t="shared" si="0"/>
        <v>0</v>
      </c>
      <c r="F14" s="52">
        <v>7600188</v>
      </c>
      <c r="G14" s="86"/>
      <c r="H14" s="87">
        <f t="shared" si="1"/>
        <v>7600188</v>
      </c>
    </row>
    <row r="15" spans="1:8" s="8" customFormat="1" ht="15" customHeight="1">
      <c r="A15" s="45">
        <v>7</v>
      </c>
      <c r="B15" s="82" t="s">
        <v>82</v>
      </c>
      <c r="C15" s="55"/>
      <c r="D15" s="86"/>
      <c r="E15" s="86">
        <f t="shared" si="0"/>
        <v>0</v>
      </c>
      <c r="F15" s="52">
        <v>1758936.6600000001</v>
      </c>
      <c r="G15" s="86"/>
      <c r="H15" s="87">
        <f t="shared" si="1"/>
        <v>1758936.6600000001</v>
      </c>
    </row>
    <row r="16" spans="1:8" s="8" customFormat="1" ht="15" customHeight="1">
      <c r="A16" s="45">
        <v>8</v>
      </c>
      <c r="B16" s="82" t="s">
        <v>44</v>
      </c>
      <c r="C16" s="55"/>
      <c r="D16" s="86"/>
      <c r="E16" s="86">
        <f t="shared" si="0"/>
        <v>0</v>
      </c>
      <c r="F16" s="52">
        <v>9400000</v>
      </c>
      <c r="G16" s="86"/>
      <c r="H16" s="87">
        <f t="shared" si="1"/>
        <v>9400000</v>
      </c>
    </row>
    <row r="17" spans="1:8" s="8" customFormat="1" ht="15" customHeight="1">
      <c r="A17" s="45">
        <v>9</v>
      </c>
      <c r="B17" s="82" t="s">
        <v>83</v>
      </c>
      <c r="C17" s="55"/>
      <c r="D17" s="86"/>
      <c r="E17" s="86">
        <f t="shared" si="0"/>
        <v>0</v>
      </c>
      <c r="F17" s="52">
        <v>500000</v>
      </c>
      <c r="G17" s="86"/>
      <c r="H17" s="87">
        <f t="shared" si="1"/>
        <v>500000</v>
      </c>
    </row>
    <row r="18" spans="1:8" s="8" customFormat="1" ht="15" customHeight="1">
      <c r="A18" s="45">
        <v>10</v>
      </c>
      <c r="B18" s="82" t="s">
        <v>84</v>
      </c>
      <c r="C18" s="55"/>
      <c r="D18" s="86"/>
      <c r="E18" s="86">
        <f t="shared" si="0"/>
        <v>0</v>
      </c>
      <c r="F18" s="52">
        <v>2287138</v>
      </c>
      <c r="G18" s="86"/>
      <c r="H18" s="87">
        <f t="shared" si="1"/>
        <v>2287138</v>
      </c>
    </row>
    <row r="19" spans="1:8" s="8" customFormat="1" ht="15" customHeight="1">
      <c r="A19" s="45">
        <v>11</v>
      </c>
      <c r="B19" s="82" t="s">
        <v>85</v>
      </c>
      <c r="C19" s="55"/>
      <c r="D19" s="86"/>
      <c r="E19" s="86">
        <f t="shared" si="0"/>
        <v>0</v>
      </c>
      <c r="F19" s="52">
        <v>1516412</v>
      </c>
      <c r="G19" s="86"/>
      <c r="H19" s="87">
        <f t="shared" si="1"/>
        <v>1516412</v>
      </c>
    </row>
    <row r="20" spans="1:8" s="8" customFormat="1" ht="15" customHeight="1">
      <c r="A20" s="45">
        <v>12</v>
      </c>
      <c r="B20" s="82" t="s">
        <v>100</v>
      </c>
      <c r="C20" s="55"/>
      <c r="D20" s="86"/>
      <c r="E20" s="86"/>
      <c r="F20" s="55">
        <v>0</v>
      </c>
      <c r="G20" s="86"/>
      <c r="H20" s="87">
        <f t="shared" si="1"/>
        <v>0</v>
      </c>
    </row>
    <row r="21" spans="1:8" s="8" customFormat="1" ht="15" customHeight="1">
      <c r="A21" s="45">
        <v>13</v>
      </c>
      <c r="B21" s="82" t="s">
        <v>58</v>
      </c>
      <c r="C21" s="55"/>
      <c r="D21" s="86"/>
      <c r="E21" s="86">
        <f t="shared" si="0"/>
        <v>0</v>
      </c>
      <c r="F21" s="52">
        <v>35473138</v>
      </c>
      <c r="G21" s="86"/>
      <c r="H21" s="87">
        <f t="shared" si="1"/>
        <v>35473138</v>
      </c>
    </row>
    <row r="22" spans="1:8" s="8" customFormat="1" ht="15" customHeight="1">
      <c r="A22" s="45">
        <v>14</v>
      </c>
      <c r="B22" s="82" t="s">
        <v>64</v>
      </c>
      <c r="C22" s="55"/>
      <c r="D22" s="86"/>
      <c r="E22" s="86">
        <f t="shared" si="0"/>
        <v>0</v>
      </c>
      <c r="F22" s="52">
        <v>668664</v>
      </c>
      <c r="G22" s="86"/>
      <c r="H22" s="87">
        <f t="shared" si="1"/>
        <v>668664</v>
      </c>
    </row>
    <row r="23" spans="1:8" s="8" customFormat="1" ht="15" customHeight="1">
      <c r="A23" s="45">
        <v>15</v>
      </c>
      <c r="B23" s="82" t="s">
        <v>81</v>
      </c>
      <c r="C23" s="55"/>
      <c r="D23" s="86"/>
      <c r="E23" s="86">
        <f t="shared" si="0"/>
        <v>0</v>
      </c>
      <c r="F23" s="52">
        <v>107299</v>
      </c>
      <c r="G23" s="86"/>
      <c r="H23" s="87">
        <f t="shared" si="1"/>
        <v>107299</v>
      </c>
    </row>
    <row r="24" spans="1:8" s="8" customFormat="1" ht="15" customHeight="1">
      <c r="A24" s="93">
        <v>16</v>
      </c>
      <c r="B24" s="89" t="s">
        <v>60</v>
      </c>
      <c r="C24" s="90"/>
      <c r="D24" s="91"/>
      <c r="E24" s="91"/>
      <c r="F24" s="52">
        <v>1027000</v>
      </c>
      <c r="G24" s="91"/>
      <c r="H24" s="92">
        <f t="shared" si="1"/>
        <v>1027000</v>
      </c>
    </row>
    <row r="25" spans="1:8" s="4" customFormat="1" ht="15" customHeight="1" thickBot="1">
      <c r="A25" s="65">
        <v>17</v>
      </c>
      <c r="B25" s="88" t="s">
        <v>9</v>
      </c>
      <c r="C25" s="66">
        <f>SUM(C9:C23)</f>
        <v>60338776</v>
      </c>
      <c r="D25" s="66">
        <f>SUM(D9:D23)</f>
        <v>0</v>
      </c>
      <c r="E25" s="66">
        <f>SUM(E9:E23)</f>
        <v>60338776</v>
      </c>
      <c r="F25" s="66">
        <f>SUM(F9:F24)</f>
        <v>60338775.66</v>
      </c>
      <c r="G25" s="66">
        <f>SUM(G9:G23)</f>
        <v>0</v>
      </c>
      <c r="H25" s="67">
        <f>SUM(H9:H24)</f>
        <v>60338775.66</v>
      </c>
    </row>
  </sheetData>
  <sheetProtection selectLockedCells="1" selectUnlockedCells="1"/>
  <mergeCells count="7">
    <mergeCell ref="B2:J2"/>
    <mergeCell ref="B1:H1"/>
    <mergeCell ref="C7:E7"/>
    <mergeCell ref="F7:H7"/>
    <mergeCell ref="A5:H5"/>
    <mergeCell ref="A7:B8"/>
    <mergeCell ref="A6:B6"/>
  </mergeCells>
  <printOptions/>
  <pageMargins left="0.5902777777777778" right="0.39375" top="0.9840277777777777" bottom="0.9840277777777777" header="0.5118055555555555" footer="0.5118055555555555"/>
  <pageSetup fitToHeight="0" fitToWidth="1" horizontalDpi="300" verticalDpi="300" orientation="landscape" paperSize="9" r:id="rId1"/>
  <headerFooter alignWithMargins="0">
    <oddHeader>&amp;R4. sz.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C16"/>
  <sheetViews>
    <sheetView view="pageLayout" workbookViewId="0" topLeftCell="A1">
      <selection activeCell="B27" sqref="B27"/>
    </sheetView>
  </sheetViews>
  <sheetFormatPr defaultColWidth="9.140625" defaultRowHeight="12.75"/>
  <cols>
    <col min="1" max="1" width="2.00390625" style="2" bestFit="1" customWidth="1"/>
    <col min="2" max="2" width="63.28125" style="2" bestFit="1" customWidth="1"/>
    <col min="3" max="3" width="13.140625" style="0" customWidth="1"/>
  </cols>
  <sheetData>
    <row r="3" spans="2:3" s="4" customFormat="1" ht="12.75">
      <c r="B3" s="181" t="s">
        <v>101</v>
      </c>
      <c r="C3" s="181"/>
    </row>
    <row r="4" spans="1:3" s="4" customFormat="1" ht="12.75">
      <c r="A4" s="5"/>
      <c r="B4" s="6" t="s">
        <v>121</v>
      </c>
      <c r="C4" s="5"/>
    </row>
    <row r="5" spans="1:3" s="4" customFormat="1" ht="13.5" thickBot="1">
      <c r="A5" s="5"/>
      <c r="B5" s="5"/>
      <c r="C5" s="5"/>
    </row>
    <row r="6" spans="1:3" ht="12.75">
      <c r="A6" s="68"/>
      <c r="B6" s="69"/>
      <c r="C6" s="70" t="s">
        <v>105</v>
      </c>
    </row>
    <row r="7" spans="1:3" ht="12.75">
      <c r="A7" s="71"/>
      <c r="B7" s="81" t="s">
        <v>113</v>
      </c>
      <c r="C7" s="73" t="s">
        <v>119</v>
      </c>
    </row>
    <row r="8" spans="1:3" s="4" customFormat="1" ht="12.75">
      <c r="A8" s="74">
        <v>1</v>
      </c>
      <c r="B8" s="75" t="s">
        <v>70</v>
      </c>
      <c r="C8" s="73" t="s">
        <v>71</v>
      </c>
    </row>
    <row r="9" spans="1:3" ht="12.75">
      <c r="A9" s="74">
        <v>2</v>
      </c>
      <c r="B9" s="76" t="s">
        <v>122</v>
      </c>
      <c r="C9" s="77">
        <v>31149149</v>
      </c>
    </row>
    <row r="10" spans="1:3" ht="12.75">
      <c r="A10" s="74">
        <v>3</v>
      </c>
      <c r="B10" s="72" t="s">
        <v>72</v>
      </c>
      <c r="C10" s="77">
        <v>6622260</v>
      </c>
    </row>
    <row r="11" spans="1:3" ht="12.75">
      <c r="A11" s="74">
        <v>4</v>
      </c>
      <c r="B11" s="76" t="s">
        <v>123</v>
      </c>
      <c r="C11" s="77">
        <v>2500000</v>
      </c>
    </row>
    <row r="12" spans="1:3" ht="12.75">
      <c r="A12" s="74">
        <v>5</v>
      </c>
      <c r="B12" s="76" t="s">
        <v>147</v>
      </c>
      <c r="C12" s="77">
        <v>1623989</v>
      </c>
    </row>
    <row r="13" spans="1:3" ht="12.75">
      <c r="A13" s="74">
        <v>6</v>
      </c>
      <c r="B13" s="72" t="s">
        <v>72</v>
      </c>
      <c r="C13" s="77">
        <v>345258</v>
      </c>
    </row>
    <row r="14" spans="1:3" ht="12.75">
      <c r="A14" s="74">
        <v>7</v>
      </c>
      <c r="B14" s="78" t="s">
        <v>148</v>
      </c>
      <c r="C14" s="77">
        <v>200000</v>
      </c>
    </row>
    <row r="15" spans="1:3" ht="12.75">
      <c r="A15" s="74">
        <v>8</v>
      </c>
      <c r="B15" s="72" t="s">
        <v>72</v>
      </c>
      <c r="C15" s="77">
        <v>42520</v>
      </c>
    </row>
    <row r="16" spans="1:3" s="4" customFormat="1" ht="13.5" thickBot="1">
      <c r="A16" s="74">
        <v>9</v>
      </c>
      <c r="B16" s="80" t="s">
        <v>73</v>
      </c>
      <c r="C16" s="67">
        <f>C9+C11+C12+C14</f>
        <v>35473138</v>
      </c>
    </row>
  </sheetData>
  <sheetProtection selectLockedCells="1" selectUnlockedCells="1"/>
  <mergeCells count="1">
    <mergeCell ref="B3:C3"/>
  </mergeCells>
  <printOptions/>
  <pageMargins left="0.7875" right="0.7875" top="1.0527777777777778" bottom="1.0527777777777778" header="0.7875" footer="0.7875"/>
  <pageSetup horizontalDpi="300" verticalDpi="300" orientation="portrait" paperSize="8" r:id="rId1"/>
  <headerFooter alignWithMargins="0">
    <oddHeader>&amp;R5. sz.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F12"/>
  <sheetViews>
    <sheetView view="pageLayout" workbookViewId="0" topLeftCell="A1">
      <selection activeCell="D12" sqref="D12:E12"/>
    </sheetView>
  </sheetViews>
  <sheetFormatPr defaultColWidth="9.140625" defaultRowHeight="12.75"/>
  <cols>
    <col min="1" max="1" width="2.00390625" style="0" bestFit="1" customWidth="1"/>
    <col min="3" max="3" width="44.8515625" style="3" customWidth="1"/>
    <col min="4" max="5" width="9.140625" style="7" customWidth="1"/>
  </cols>
  <sheetData>
    <row r="3" spans="1:6" ht="12.75">
      <c r="A3" s="181" t="s">
        <v>143</v>
      </c>
      <c r="B3" s="181"/>
      <c r="C3" s="181"/>
      <c r="D3" s="181"/>
      <c r="E3" s="181"/>
      <c r="F3" s="181"/>
    </row>
    <row r="5" ht="13.5" thickBot="1"/>
    <row r="6" spans="1:5" ht="12.75">
      <c r="A6" s="94"/>
      <c r="B6" s="102" t="s">
        <v>113</v>
      </c>
      <c r="C6" s="103"/>
      <c r="D6" s="102" t="s">
        <v>119</v>
      </c>
      <c r="E6" s="104" t="s">
        <v>114</v>
      </c>
    </row>
    <row r="7" spans="1:5" ht="12.75">
      <c r="A7" s="96"/>
      <c r="B7" s="182" t="s">
        <v>68</v>
      </c>
      <c r="C7" s="183"/>
      <c r="D7" s="126"/>
      <c r="E7" s="129"/>
    </row>
    <row r="8" spans="1:5" ht="12.75">
      <c r="A8" s="74">
        <v>1</v>
      </c>
      <c r="B8" s="97"/>
      <c r="C8" s="98" t="s">
        <v>126</v>
      </c>
      <c r="D8" s="126">
        <v>1</v>
      </c>
      <c r="E8" s="129" t="s">
        <v>79</v>
      </c>
    </row>
    <row r="9" spans="1:5" ht="12.75">
      <c r="A9" s="74">
        <v>2</v>
      </c>
      <c r="B9" s="97"/>
      <c r="C9" s="98" t="s">
        <v>127</v>
      </c>
      <c r="D9" s="126">
        <v>0.25</v>
      </c>
      <c r="E9" s="129" t="s">
        <v>79</v>
      </c>
    </row>
    <row r="10" spans="1:5" ht="12.75">
      <c r="A10" s="74">
        <v>3</v>
      </c>
      <c r="B10" s="97"/>
      <c r="C10" s="98" t="s">
        <v>128</v>
      </c>
      <c r="D10" s="126">
        <v>1</v>
      </c>
      <c r="E10" s="129" t="s">
        <v>79</v>
      </c>
    </row>
    <row r="11" spans="1:5" ht="12.75">
      <c r="A11" s="74">
        <v>4</v>
      </c>
      <c r="B11" s="97"/>
      <c r="C11" s="98"/>
      <c r="D11" s="126"/>
      <c r="E11" s="129"/>
    </row>
    <row r="12" spans="1:5" ht="13.5" thickBot="1">
      <c r="A12" s="79">
        <v>5</v>
      </c>
      <c r="B12" s="100"/>
      <c r="C12" s="130" t="s">
        <v>69</v>
      </c>
      <c r="D12" s="131">
        <v>2.25</v>
      </c>
      <c r="E12" s="132" t="s">
        <v>79</v>
      </c>
    </row>
  </sheetData>
  <sheetProtection selectLockedCells="1" selectUnlockedCells="1"/>
  <mergeCells count="2">
    <mergeCell ref="A3:F3"/>
    <mergeCell ref="B7:C7"/>
  </mergeCells>
  <printOptions/>
  <pageMargins left="0.7479166666666667" right="0.7479166666666667" top="0.9840277777777777" bottom="0.9840277777777777" header="0.5" footer="0.5118055555555555"/>
  <pageSetup horizontalDpi="300" verticalDpi="300" orientation="portrait" paperSize="9" r:id="rId1"/>
  <headerFooter alignWithMargins="0">
    <oddHeader>&amp;R6.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view="pageLayout" workbookViewId="0" topLeftCell="A1">
      <selection activeCell="C32" sqref="C32"/>
    </sheetView>
  </sheetViews>
  <sheetFormatPr defaultColWidth="9.140625" defaultRowHeight="12.75"/>
  <cols>
    <col min="2" max="2" width="2.00390625" style="0" bestFit="1" customWidth="1"/>
    <col min="3" max="3" width="47.8515625" style="0" bestFit="1" customWidth="1"/>
    <col min="4" max="4" width="27.421875" style="0" customWidth="1"/>
  </cols>
  <sheetData>
    <row r="1" spans="2:6" ht="36" customHeight="1">
      <c r="B1" s="184" t="s">
        <v>130</v>
      </c>
      <c r="C1" s="184"/>
      <c r="D1" s="184"/>
      <c r="E1" s="121"/>
      <c r="F1" s="121"/>
    </row>
    <row r="2" ht="13.5" thickBot="1">
      <c r="C2" s="3"/>
    </row>
    <row r="3" spans="2:4" ht="12.75">
      <c r="B3" s="94"/>
      <c r="C3" s="95"/>
      <c r="D3" s="70" t="s">
        <v>109</v>
      </c>
    </row>
    <row r="4" spans="2:4" ht="12.75">
      <c r="B4" s="96"/>
      <c r="C4" s="105" t="s">
        <v>113</v>
      </c>
      <c r="D4" s="73" t="s">
        <v>119</v>
      </c>
    </row>
    <row r="5" spans="1:6" ht="12.75">
      <c r="A5" s="4"/>
      <c r="B5" s="74"/>
      <c r="C5" s="105" t="s">
        <v>87</v>
      </c>
      <c r="D5" s="73" t="s">
        <v>86</v>
      </c>
      <c r="E5" s="4"/>
      <c r="F5" s="4"/>
    </row>
    <row r="6" spans="2:4" ht="12.75">
      <c r="B6" s="74">
        <v>1</v>
      </c>
      <c r="C6" s="106" t="s">
        <v>88</v>
      </c>
      <c r="D6" s="99"/>
    </row>
    <row r="7" spans="2:4" ht="12.75">
      <c r="B7" s="74">
        <v>2</v>
      </c>
      <c r="C7" s="107" t="s">
        <v>89</v>
      </c>
      <c r="D7" s="108">
        <v>2000000</v>
      </c>
    </row>
    <row r="8" spans="2:4" ht="12.75">
      <c r="B8" s="74">
        <v>3</v>
      </c>
      <c r="C8" s="98" t="s">
        <v>129</v>
      </c>
      <c r="D8" s="108">
        <v>111000</v>
      </c>
    </row>
    <row r="9" spans="2:4" ht="12.75">
      <c r="B9" s="74">
        <v>4</v>
      </c>
      <c r="C9" s="107" t="s">
        <v>90</v>
      </c>
      <c r="D9" s="108">
        <v>2000000</v>
      </c>
    </row>
    <row r="10" spans="2:4" ht="12.75">
      <c r="B10" s="74">
        <v>5</v>
      </c>
      <c r="C10" s="106" t="s">
        <v>91</v>
      </c>
      <c r="D10" s="108">
        <v>1000000</v>
      </c>
    </row>
    <row r="11" spans="2:4" ht="12.75">
      <c r="B11" s="74">
        <v>6</v>
      </c>
      <c r="C11" s="98" t="s">
        <v>92</v>
      </c>
      <c r="D11" s="108">
        <v>0</v>
      </c>
    </row>
    <row r="12" spans="2:4" ht="13.5" thickBot="1">
      <c r="B12" s="79">
        <v>7</v>
      </c>
      <c r="C12" s="101" t="s">
        <v>103</v>
      </c>
      <c r="D12" s="109">
        <v>158000</v>
      </c>
    </row>
    <row r="13" ht="12.75">
      <c r="C13" s="3"/>
    </row>
    <row r="14" ht="12.75">
      <c r="C14" s="3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  <headerFooter>
    <oddHeader>&amp;R7.sz.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15"/>
  <sheetViews>
    <sheetView view="pageLayout" workbookViewId="0" topLeftCell="A1">
      <selection activeCell="F29" sqref="F29"/>
    </sheetView>
  </sheetViews>
  <sheetFormatPr defaultColWidth="9.140625" defaultRowHeight="12.75"/>
  <cols>
    <col min="1" max="1" width="2.00390625" style="0" bestFit="1" customWidth="1"/>
    <col min="2" max="2" width="42.421875" style="0" customWidth="1"/>
    <col min="3" max="3" width="14.421875" style="0" customWidth="1"/>
    <col min="4" max="4" width="8.8515625" style="0" customWidth="1"/>
    <col min="5" max="5" width="9.7109375" style="0" customWidth="1"/>
    <col min="6" max="6" width="16.7109375" style="0" customWidth="1"/>
  </cols>
  <sheetData>
    <row r="3" spans="2:6" ht="43.5" customHeight="1">
      <c r="B3" s="185" t="s">
        <v>141</v>
      </c>
      <c r="C3" s="185"/>
      <c r="D3" s="185"/>
      <c r="E3" s="185"/>
      <c r="F3" s="185"/>
    </row>
    <row r="4" spans="2:6" ht="43.5" customHeight="1" thickBot="1">
      <c r="B4" s="115"/>
      <c r="C4" s="115"/>
      <c r="D4" s="115"/>
      <c r="E4" s="115"/>
      <c r="F4" s="115"/>
    </row>
    <row r="5" spans="1:6" ht="12.75">
      <c r="A5" s="124"/>
      <c r="B5" s="124"/>
      <c r="C5" s="124"/>
      <c r="D5" s="124"/>
      <c r="E5" s="124"/>
      <c r="F5" s="125" t="s">
        <v>109</v>
      </c>
    </row>
    <row r="6" spans="1:6" ht="12.75">
      <c r="A6" s="97"/>
      <c r="B6" s="97"/>
      <c r="C6" s="97" t="s">
        <v>113</v>
      </c>
      <c r="D6" s="97" t="s">
        <v>119</v>
      </c>
      <c r="E6" s="97" t="s">
        <v>114</v>
      </c>
      <c r="F6" s="99" t="s">
        <v>115</v>
      </c>
    </row>
    <row r="7" spans="1:6" ht="12.75">
      <c r="A7" s="97"/>
      <c r="B7" s="110" t="s">
        <v>131</v>
      </c>
      <c r="C7" s="97">
        <v>2019</v>
      </c>
      <c r="D7" s="97">
        <v>2020</v>
      </c>
      <c r="E7" s="97" t="s">
        <v>132</v>
      </c>
      <c r="F7" s="99" t="s">
        <v>9</v>
      </c>
    </row>
    <row r="8" spans="1:6" ht="12.75">
      <c r="A8" s="97">
        <v>1</v>
      </c>
      <c r="B8" s="97" t="s">
        <v>133</v>
      </c>
      <c r="C8" s="111">
        <v>0</v>
      </c>
      <c r="D8" s="111">
        <v>0</v>
      </c>
      <c r="E8" s="111">
        <v>0</v>
      </c>
      <c r="F8" s="112">
        <v>0</v>
      </c>
    </row>
    <row r="9" spans="1:6" ht="12.75">
      <c r="A9" s="97">
        <v>2</v>
      </c>
      <c r="B9" s="97" t="s">
        <v>134</v>
      </c>
      <c r="C9" s="111">
        <v>0</v>
      </c>
      <c r="D9" s="111">
        <v>0</v>
      </c>
      <c r="E9" s="111">
        <v>0</v>
      </c>
      <c r="F9" s="112">
        <v>0</v>
      </c>
    </row>
    <row r="10" spans="1:6" ht="12.75">
      <c r="A10" s="97">
        <v>3</v>
      </c>
      <c r="B10" s="97" t="s">
        <v>135</v>
      </c>
      <c r="C10" s="111">
        <v>31149149</v>
      </c>
      <c r="D10" s="111">
        <v>0</v>
      </c>
      <c r="E10" s="111">
        <v>0</v>
      </c>
      <c r="F10" s="112">
        <v>31149149</v>
      </c>
    </row>
    <row r="11" spans="1:6" ht="12.75">
      <c r="A11" s="97">
        <v>4</v>
      </c>
      <c r="B11" s="97" t="s">
        <v>136</v>
      </c>
      <c r="C11" s="111">
        <v>31149149</v>
      </c>
      <c r="D11" s="111">
        <v>0</v>
      </c>
      <c r="E11" s="111">
        <v>0</v>
      </c>
      <c r="F11" s="112">
        <v>31149149</v>
      </c>
    </row>
    <row r="12" spans="1:6" ht="12.75">
      <c r="A12" s="97">
        <v>6</v>
      </c>
      <c r="B12" s="97" t="s">
        <v>137</v>
      </c>
      <c r="C12" s="111">
        <v>0</v>
      </c>
      <c r="D12" s="111">
        <v>0</v>
      </c>
      <c r="E12" s="111">
        <v>0</v>
      </c>
      <c r="F12" s="112">
        <v>0</v>
      </c>
    </row>
    <row r="13" spans="1:6" ht="12.75">
      <c r="A13" s="97">
        <v>7</v>
      </c>
      <c r="B13" s="97" t="s">
        <v>138</v>
      </c>
      <c r="C13" s="111">
        <v>0</v>
      </c>
      <c r="D13" s="111">
        <v>0</v>
      </c>
      <c r="E13" s="111">
        <v>0</v>
      </c>
      <c r="F13" s="112">
        <v>0</v>
      </c>
    </row>
    <row r="14" spans="1:6" ht="12.75">
      <c r="A14" s="97">
        <v>8</v>
      </c>
      <c r="B14" s="97" t="s">
        <v>139</v>
      </c>
      <c r="C14" s="111">
        <v>0</v>
      </c>
      <c r="D14" s="111">
        <v>0</v>
      </c>
      <c r="E14" s="111">
        <v>0</v>
      </c>
      <c r="F14" s="112">
        <v>0</v>
      </c>
    </row>
    <row r="15" spans="1:6" ht="13.5" thickBot="1">
      <c r="A15" s="100">
        <v>9</v>
      </c>
      <c r="B15" s="88" t="s">
        <v>140</v>
      </c>
      <c r="C15" s="113">
        <f>C8+C10+C12+C13+C14</f>
        <v>31149149</v>
      </c>
      <c r="D15" s="113">
        <v>0</v>
      </c>
      <c r="E15" s="113">
        <v>0</v>
      </c>
      <c r="F15" s="114">
        <f>F8+F10+F12+F13+F14</f>
        <v>31149149</v>
      </c>
    </row>
  </sheetData>
  <sheetProtection/>
  <mergeCells count="1">
    <mergeCell ref="B3:F3"/>
  </mergeCells>
  <printOptions/>
  <pageMargins left="0.7" right="0.7" top="0.75" bottom="0.75" header="0.3" footer="0.3"/>
  <pageSetup fitToHeight="0" fitToWidth="1" horizontalDpi="600" verticalDpi="600" orientation="landscape" paperSize="9" r:id="rId1"/>
  <headerFooter>
    <oddHeader>&amp;R8.sz. melléklet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D15"/>
  <sheetViews>
    <sheetView tabSelected="1" view="pageLayout" workbookViewId="0" topLeftCell="A1">
      <selection activeCell="B26" sqref="B26"/>
    </sheetView>
  </sheetViews>
  <sheetFormatPr defaultColWidth="9.140625" defaultRowHeight="12.75"/>
  <cols>
    <col min="1" max="1" width="2.00390625" style="0" bestFit="1" customWidth="1"/>
    <col min="2" max="2" width="53.57421875" style="0" bestFit="1" customWidth="1"/>
  </cols>
  <sheetData>
    <row r="2" ht="15">
      <c r="B2" s="116"/>
    </row>
    <row r="3" ht="15">
      <c r="B3" s="117"/>
    </row>
    <row r="4" ht="15">
      <c r="B4" s="118"/>
    </row>
    <row r="5" ht="15">
      <c r="B5" s="118"/>
    </row>
    <row r="6" spans="2:4" ht="89.25" customHeight="1">
      <c r="B6" s="198" t="s">
        <v>142</v>
      </c>
      <c r="C6" s="198"/>
      <c r="D6" s="198"/>
    </row>
    <row r="7" spans="2:4" ht="15.75" thickBot="1">
      <c r="B7" s="119"/>
      <c r="C7" s="119"/>
      <c r="D7" s="119"/>
    </row>
    <row r="8" spans="1:4" ht="12.75" customHeight="1">
      <c r="A8" s="186" t="s">
        <v>113</v>
      </c>
      <c r="B8" s="187"/>
      <c r="C8" s="192" t="s">
        <v>119</v>
      </c>
      <c r="D8" s="193"/>
    </row>
    <row r="9" spans="1:4" ht="12.75" customHeight="1">
      <c r="A9" s="188"/>
      <c r="B9" s="189"/>
      <c r="C9" s="194"/>
      <c r="D9" s="195"/>
    </row>
    <row r="10" spans="1:4" ht="12.75" customHeight="1">
      <c r="A10" s="190"/>
      <c r="B10" s="191"/>
      <c r="C10" s="196"/>
      <c r="D10" s="197"/>
    </row>
    <row r="11" spans="1:4" ht="12.75">
      <c r="A11" s="74">
        <v>1</v>
      </c>
      <c r="B11" s="122" t="s">
        <v>144</v>
      </c>
      <c r="C11" s="120"/>
      <c r="D11" s="123">
        <v>307500</v>
      </c>
    </row>
    <row r="12" spans="1:4" ht="25.5" customHeight="1">
      <c r="A12" s="74">
        <v>2</v>
      </c>
      <c r="B12" t="s">
        <v>146</v>
      </c>
      <c r="C12" s="97"/>
      <c r="D12" s="123">
        <v>142500</v>
      </c>
    </row>
    <row r="13" spans="1:4" ht="25.5" customHeight="1" thickBot="1">
      <c r="A13" s="133">
        <v>3</v>
      </c>
      <c r="B13" s="134" t="s">
        <v>145</v>
      </c>
      <c r="C13" s="135"/>
      <c r="D13" s="136">
        <v>50000</v>
      </c>
    </row>
    <row r="14" spans="1:4" ht="12.75">
      <c r="A14" s="137"/>
      <c r="B14" s="138"/>
      <c r="C14" s="138"/>
      <c r="D14" s="139"/>
    </row>
    <row r="15" spans="1:4" ht="15">
      <c r="A15" s="140"/>
      <c r="B15" s="141"/>
      <c r="C15" s="140"/>
      <c r="D15" s="140"/>
    </row>
  </sheetData>
  <sheetProtection/>
  <mergeCells count="3">
    <mergeCell ref="A8:B10"/>
    <mergeCell ref="C8:D10"/>
    <mergeCell ref="B6:D6"/>
  </mergeCells>
  <printOptions/>
  <pageMargins left="0.7" right="0.7" top="0.75" bottom="0.75" header="0.3" footer="0.3"/>
  <pageSetup horizontalDpi="600" verticalDpi="600" orientation="portrait" paperSize="9" r:id="rId1"/>
  <headerFooter>
    <oddHeader>&amp;R9.sz.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Anwender</cp:lastModifiedBy>
  <cp:lastPrinted>2019-02-12T13:49:20Z</cp:lastPrinted>
  <dcterms:created xsi:type="dcterms:W3CDTF">2016-02-12T10:07:25Z</dcterms:created>
  <dcterms:modified xsi:type="dcterms:W3CDTF">2019-02-21T10:52:37Z</dcterms:modified>
  <cp:category/>
  <cp:version/>
  <cp:contentType/>
  <cp:contentStatus/>
</cp:coreProperties>
</file>