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öltségvetés módosítás II\"/>
    </mc:Choice>
  </mc:AlternateContent>
  <xr:revisionPtr revIDLastSave="0" documentId="13_ncr:1_{052502C4-B315-42B4-838E-4BE3EA4D1CAE}" xr6:coauthVersionLast="43" xr6:coauthVersionMax="43" xr10:uidLastSave="{00000000-0000-0000-0000-000000000000}"/>
  <bookViews>
    <workbookView xWindow="-120" yWindow="-120" windowWidth="29040" windowHeight="15840" activeTab="3" xr2:uid="{3D5145D6-6870-4D10-8C3A-ACD9E9D4D0D9}"/>
  </bookViews>
  <sheets>
    <sheet name="költségvetési kiadások" sheetId="1" r:id="rId1"/>
    <sheet name="költségvetési bevételek" sheetId="2" r:id="rId2"/>
    <sheet name="Finanszírozási kiadások" sheetId="3" r:id="rId3"/>
    <sheet name="Finanszírozási bevételek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K5" i="4"/>
  <c r="J5" i="4"/>
  <c r="I5" i="4"/>
  <c r="F25" i="4"/>
  <c r="F34" i="4" s="1"/>
  <c r="F16" i="4"/>
  <c r="F99" i="1"/>
  <c r="F89" i="1"/>
  <c r="F84" i="1"/>
  <c r="F76" i="1"/>
  <c r="F64" i="1"/>
  <c r="F59" i="1"/>
  <c r="F49" i="1"/>
  <c r="F43" i="1"/>
  <c r="F40" i="1"/>
  <c r="F32" i="1"/>
  <c r="F29" i="1"/>
  <c r="F50" i="1" s="1"/>
  <c r="F23" i="1"/>
  <c r="F19" i="1"/>
  <c r="F24" i="1" s="1"/>
  <c r="F100" i="1" s="1"/>
  <c r="E19" i="1"/>
  <c r="H16" i="4" l="1"/>
  <c r="H25" i="4" s="1"/>
  <c r="F56" i="2"/>
  <c r="E56" i="2"/>
  <c r="H49" i="1"/>
  <c r="H43" i="1"/>
  <c r="H40" i="1"/>
  <c r="H32" i="1"/>
  <c r="H29" i="1"/>
  <c r="H50" i="1" s="1"/>
  <c r="H24" i="1"/>
  <c r="H100" i="1" s="1"/>
  <c r="H23" i="1"/>
  <c r="H19" i="1"/>
  <c r="I6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C31" i="3" l="1"/>
  <c r="C24" i="3"/>
  <c r="C15" i="3"/>
  <c r="C8" i="3"/>
  <c r="C25" i="3" s="1"/>
  <c r="C34" i="3" s="1"/>
  <c r="D74" i="2"/>
  <c r="C74" i="2"/>
  <c r="D68" i="2"/>
  <c r="C68" i="2"/>
  <c r="D62" i="2"/>
  <c r="C62" i="2"/>
  <c r="D53" i="2"/>
  <c r="C53" i="2"/>
  <c r="D50" i="2"/>
  <c r="D56" i="2" s="1"/>
  <c r="C50" i="2"/>
  <c r="C56" i="2" s="1"/>
  <c r="D38" i="2"/>
  <c r="C38" i="2"/>
  <c r="C40" i="2" s="1"/>
  <c r="D29" i="2"/>
  <c r="D40" i="2" s="1"/>
  <c r="D23" i="2"/>
  <c r="C23" i="2"/>
  <c r="D11" i="2"/>
  <c r="D17" i="2" s="1"/>
  <c r="D75" i="2" s="1"/>
  <c r="C11" i="2"/>
  <c r="C17" i="2" s="1"/>
  <c r="D89" i="1"/>
  <c r="D84" i="1"/>
  <c r="D76" i="1"/>
  <c r="D64" i="1"/>
  <c r="D59" i="1"/>
  <c r="D49" i="1"/>
  <c r="D43" i="1"/>
  <c r="D40" i="1"/>
  <c r="D32" i="1"/>
  <c r="D29" i="1"/>
  <c r="D50" i="1" s="1"/>
  <c r="D23" i="1"/>
  <c r="D19" i="1"/>
  <c r="D24" i="1" s="1"/>
  <c r="D100" i="1" s="1"/>
  <c r="C75" i="2" l="1"/>
  <c r="K8" i="4" l="1"/>
  <c r="K9" i="4"/>
  <c r="K12" i="4"/>
  <c r="K13" i="4"/>
  <c r="K16" i="4"/>
  <c r="K17" i="4"/>
  <c r="K20" i="4"/>
  <c r="K21" i="4"/>
  <c r="K24" i="4"/>
  <c r="K25" i="4"/>
  <c r="K28" i="4"/>
  <c r="K29" i="4"/>
  <c r="K32" i="4"/>
  <c r="K33" i="4"/>
  <c r="K6" i="4"/>
  <c r="K7" i="4"/>
  <c r="K10" i="4"/>
  <c r="K11" i="4"/>
  <c r="K14" i="4"/>
  <c r="K15" i="4"/>
  <c r="K18" i="4"/>
  <c r="K19" i="4"/>
  <c r="K22" i="4"/>
  <c r="K23" i="4"/>
  <c r="K26" i="4"/>
  <c r="K27" i="4"/>
  <c r="K30" i="4"/>
  <c r="K31" i="4"/>
  <c r="K34" i="4"/>
  <c r="E6" i="3"/>
  <c r="E7" i="3"/>
  <c r="E9" i="3"/>
  <c r="E10" i="3"/>
  <c r="E11" i="3"/>
  <c r="E12" i="3"/>
  <c r="E13" i="3"/>
  <c r="E14" i="3"/>
  <c r="E16" i="3"/>
  <c r="E17" i="3"/>
  <c r="E18" i="3"/>
  <c r="E19" i="3"/>
  <c r="E20" i="3"/>
  <c r="E21" i="3"/>
  <c r="E22" i="3"/>
  <c r="E23" i="3"/>
  <c r="E26" i="3"/>
  <c r="E27" i="3"/>
  <c r="E28" i="3"/>
  <c r="E29" i="3"/>
  <c r="E30" i="3"/>
  <c r="E32" i="3"/>
  <c r="E33" i="3"/>
  <c r="E5" i="3"/>
  <c r="H6" i="2"/>
  <c r="H7" i="2"/>
  <c r="H8" i="2"/>
  <c r="H9" i="2"/>
  <c r="I9" i="2" s="1"/>
  <c r="H10" i="2"/>
  <c r="H12" i="2"/>
  <c r="H13" i="2"/>
  <c r="H14" i="2"/>
  <c r="H15" i="2"/>
  <c r="H16" i="2"/>
  <c r="H18" i="2"/>
  <c r="H19" i="2"/>
  <c r="H20" i="2"/>
  <c r="H21" i="2"/>
  <c r="H22" i="2"/>
  <c r="H24" i="2"/>
  <c r="H25" i="2"/>
  <c r="H26" i="2"/>
  <c r="H27" i="2"/>
  <c r="H28" i="2"/>
  <c r="I28" i="2" s="1"/>
  <c r="H30" i="2"/>
  <c r="H31" i="2"/>
  <c r="H32" i="2"/>
  <c r="H33" i="2"/>
  <c r="H34" i="2"/>
  <c r="H35" i="2"/>
  <c r="H36" i="2"/>
  <c r="I36" i="2" s="1"/>
  <c r="H37" i="2"/>
  <c r="I37" i="2" s="1"/>
  <c r="H38" i="2"/>
  <c r="H39" i="2"/>
  <c r="H41" i="2"/>
  <c r="H42" i="2"/>
  <c r="H43" i="2"/>
  <c r="H44" i="2"/>
  <c r="H45" i="2"/>
  <c r="I45" i="2" s="1"/>
  <c r="H46" i="2"/>
  <c r="H47" i="2"/>
  <c r="H48" i="2"/>
  <c r="H49" i="2"/>
  <c r="H50" i="2"/>
  <c r="H51" i="2"/>
  <c r="H52" i="2"/>
  <c r="H54" i="2"/>
  <c r="H55" i="2"/>
  <c r="H57" i="2"/>
  <c r="H58" i="2"/>
  <c r="H59" i="2"/>
  <c r="H60" i="2"/>
  <c r="I60" i="2" s="1"/>
  <c r="H61" i="2"/>
  <c r="H63" i="2"/>
  <c r="H64" i="2"/>
  <c r="H65" i="2"/>
  <c r="H66" i="2"/>
  <c r="H67" i="2"/>
  <c r="H69" i="2"/>
  <c r="I69" i="2" s="1"/>
  <c r="H70" i="2"/>
  <c r="H71" i="2"/>
  <c r="H72" i="2"/>
  <c r="H73" i="2"/>
  <c r="H5" i="2"/>
  <c r="G6" i="2"/>
  <c r="G7" i="2"/>
  <c r="G8" i="2"/>
  <c r="G9" i="2"/>
  <c r="G10" i="2"/>
  <c r="G11" i="2"/>
  <c r="G12" i="2"/>
  <c r="G13" i="2"/>
  <c r="G14" i="2"/>
  <c r="G15" i="2"/>
  <c r="G16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1" i="2"/>
  <c r="G42" i="2"/>
  <c r="G43" i="2"/>
  <c r="G44" i="2"/>
  <c r="G45" i="2"/>
  <c r="G46" i="2"/>
  <c r="G47" i="2"/>
  <c r="G48" i="2"/>
  <c r="G49" i="2"/>
  <c r="G50" i="2"/>
  <c r="G51" i="2"/>
  <c r="G52" i="2"/>
  <c r="G54" i="2"/>
  <c r="G55" i="2"/>
  <c r="G57" i="2"/>
  <c r="G58" i="2"/>
  <c r="G59" i="2"/>
  <c r="G60" i="2"/>
  <c r="G61" i="2"/>
  <c r="G63" i="2"/>
  <c r="G64" i="2"/>
  <c r="G65" i="2"/>
  <c r="G66" i="2"/>
  <c r="G67" i="2"/>
  <c r="G69" i="2"/>
  <c r="G70" i="2"/>
  <c r="G71" i="2"/>
  <c r="G72" i="2"/>
  <c r="G73" i="2"/>
  <c r="G5" i="2"/>
  <c r="H11" i="2"/>
  <c r="I11" i="2" s="1"/>
  <c r="G17" i="2"/>
  <c r="H23" i="2"/>
  <c r="H29" i="2"/>
  <c r="I29" i="2" s="1"/>
  <c r="G40" i="2"/>
  <c r="H40" i="2"/>
  <c r="G56" i="2"/>
  <c r="H56" i="2"/>
  <c r="I56" i="2" s="1"/>
  <c r="G62" i="2"/>
  <c r="H62" i="2"/>
  <c r="G68" i="2"/>
  <c r="H68" i="2"/>
  <c r="I68" i="2" s="1"/>
  <c r="G74" i="2"/>
  <c r="H74" i="2"/>
  <c r="J6" i="1"/>
  <c r="K75" i="1"/>
  <c r="I8" i="2" l="1"/>
  <c r="I16" i="2"/>
  <c r="I74" i="2"/>
  <c r="I62" i="2"/>
  <c r="I40" i="2"/>
  <c r="I48" i="2"/>
  <c r="I71" i="2"/>
  <c r="I66" i="2"/>
  <c r="I61" i="2"/>
  <c r="I57" i="2"/>
  <c r="I51" i="2"/>
  <c r="I47" i="2"/>
  <c r="I43" i="2"/>
  <c r="I38" i="2"/>
  <c r="I34" i="2"/>
  <c r="I30" i="2"/>
  <c r="I25" i="2"/>
  <c r="I20" i="2"/>
  <c r="I15" i="2"/>
  <c r="I5" i="2"/>
  <c r="I70" i="2"/>
  <c r="I65" i="2"/>
  <c r="I55" i="2"/>
  <c r="I50" i="2"/>
  <c r="I46" i="2"/>
  <c r="I42" i="2"/>
  <c r="I33" i="2"/>
  <c r="I24" i="2"/>
  <c r="I73" i="2"/>
  <c r="I64" i="2"/>
  <c r="I49" i="2"/>
  <c r="I41" i="2"/>
  <c r="I32" i="2"/>
  <c r="I13" i="2"/>
  <c r="I72" i="2"/>
  <c r="I52" i="2"/>
  <c r="I44" i="2"/>
  <c r="I21" i="2"/>
  <c r="I12" i="2"/>
  <c r="I6" i="2"/>
  <c r="I19" i="2"/>
  <c r="I59" i="2"/>
  <c r="I54" i="2"/>
  <c r="I27" i="2"/>
  <c r="I22" i="2"/>
  <c r="I18" i="2"/>
  <c r="I10" i="2"/>
  <c r="I14" i="2"/>
  <c r="I23" i="2"/>
  <c r="I67" i="2"/>
  <c r="I63" i="2"/>
  <c r="I58" i="2"/>
  <c r="I39" i="2"/>
  <c r="I35" i="2"/>
  <c r="I31" i="2"/>
  <c r="I26" i="2"/>
  <c r="I7" i="2"/>
  <c r="K68" i="1"/>
  <c r="K63" i="1"/>
  <c r="K12" i="1"/>
  <c r="K27" i="1"/>
  <c r="K48" i="1"/>
  <c r="K88" i="1"/>
  <c r="K60" i="1"/>
  <c r="K55" i="1"/>
  <c r="K51" i="1"/>
  <c r="K39" i="1"/>
  <c r="K35" i="1"/>
  <c r="K96" i="1"/>
  <c r="K92" i="1"/>
  <c r="K72" i="1"/>
  <c r="K44" i="1"/>
  <c r="K28" i="1"/>
  <c r="K71" i="1"/>
  <c r="K67" i="1"/>
  <c r="K47" i="1"/>
  <c r="K16" i="1"/>
  <c r="K8" i="1"/>
  <c r="K80" i="1"/>
  <c r="K56" i="1"/>
  <c r="K52" i="1"/>
  <c r="K36" i="1"/>
  <c r="K31" i="1"/>
  <c r="K20" i="1"/>
  <c r="K15" i="1"/>
  <c r="K11" i="1"/>
  <c r="K7" i="1"/>
  <c r="K98" i="1"/>
  <c r="K70" i="1"/>
  <c r="K26" i="1"/>
  <c r="K83" i="1"/>
  <c r="K79" i="1"/>
  <c r="K45" i="1"/>
  <c r="K30" i="1"/>
  <c r="K25" i="1"/>
  <c r="K18" i="1"/>
  <c r="K14" i="1"/>
  <c r="K10" i="1"/>
  <c r="K94" i="1"/>
  <c r="K66" i="1"/>
  <c r="K87" i="1"/>
  <c r="K82" i="1"/>
  <c r="K78" i="1"/>
  <c r="K58" i="1"/>
  <c r="K54" i="1"/>
  <c r="K38" i="1"/>
  <c r="K34" i="1"/>
  <c r="K22" i="1"/>
  <c r="K90" i="1"/>
  <c r="K74" i="1"/>
  <c r="K46" i="1"/>
  <c r="K6" i="1"/>
  <c r="K95" i="1"/>
  <c r="K91" i="1"/>
  <c r="K86" i="1"/>
  <c r="K81" i="1"/>
  <c r="K77" i="1"/>
  <c r="K62" i="1"/>
  <c r="K57" i="1"/>
  <c r="K53" i="1"/>
  <c r="K42" i="1"/>
  <c r="K85" i="1"/>
  <c r="K61" i="1"/>
  <c r="K37" i="1"/>
  <c r="K33" i="1"/>
  <c r="K17" i="1"/>
  <c r="K13" i="1"/>
  <c r="K9" i="1"/>
  <c r="K97" i="1"/>
  <c r="K93" i="1"/>
  <c r="K73" i="1"/>
  <c r="K69" i="1"/>
  <c r="K65" i="1"/>
  <c r="K41" i="1"/>
  <c r="K21" i="1"/>
  <c r="H53" i="2"/>
  <c r="G53" i="2"/>
  <c r="H17" i="2"/>
  <c r="I17" i="2" s="1"/>
  <c r="K99" i="1"/>
  <c r="I53" i="2" l="1"/>
  <c r="E31" i="3" l="1"/>
  <c r="E24" i="3"/>
  <c r="E15" i="3"/>
  <c r="XFD38" i="2"/>
  <c r="K89" i="1"/>
  <c r="K84" i="1"/>
  <c r="E8" i="3" l="1"/>
  <c r="G75" i="2"/>
  <c r="H75" i="2"/>
  <c r="I75" i="2" s="1"/>
  <c r="E34" i="3" l="1"/>
  <c r="E25" i="3"/>
  <c r="K59" i="1"/>
  <c r="K49" i="1"/>
  <c r="K43" i="1"/>
  <c r="K40" i="1"/>
  <c r="K32" i="1"/>
  <c r="K29" i="1"/>
  <c r="K23" i="1"/>
  <c r="K19" i="1"/>
  <c r="K24" i="1" l="1"/>
  <c r="K50" i="1" l="1"/>
  <c r="K64" i="1"/>
  <c r="K100" i="1" l="1"/>
  <c r="K76" i="1"/>
</calcChain>
</file>

<file path=xl/sharedStrings.xml><?xml version="1.0" encoding="utf-8"?>
<sst xmlns="http://schemas.openxmlformats.org/spreadsheetml/2006/main" count="279" uniqueCount="243">
  <si>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</si>
  <si>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</si>
  <si>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</si>
  <si>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</si>
  <si>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</si>
  <si>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</si>
  <si>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</si>
  <si>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</si>
  <si>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</si>
  <si>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</si>
  <si>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</si>
  <si>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</si>
  <si>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</si>
  <si>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</si>
  <si>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</si>
  <si>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</si>
  <si>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</si>
  <si>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</si>
  <si>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</si>
  <si>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</si>
  <si>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</si>
  <si>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</si>
  <si>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</si>
  <si>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</si>
  <si>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</si>
  <si>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</si>
  <si>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</si>
  <si>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</si>
  <si>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</si>
  <si>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</si>
  <si>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</si>
  <si>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</si>
  <si>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</si>
  <si>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</si>
  <si>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</si>
  <si>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</si>
  <si>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</si>
  <si>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</si>
  <si>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</si>
  <si>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</si>
  <si>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</si>
  <si>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</si>
  <si>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</si>
  <si>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</si>
  <si>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</si>
  <si>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</si>
  <si>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</si>
  <si>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</si>
  <si>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</si>
  <si>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</si>
  <si>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</si>
  <si>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</si>
  <si>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</si>
  <si>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</si>
  <si>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</si>
  <si>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</si>
  <si>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</si>
  <si>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</si>
  <si>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</si>
  <si>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</si>
  <si>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</si>
  <si>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</si>
  <si>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</si>
  <si>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</si>
  <si>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</si>
  <si>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</si>
  <si>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</si>
  <si>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</si>
  <si>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</si>
  <si>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</si>
  <si>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</si>
  <si>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</si>
  <si>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</si>
  <si>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</si>
  <si>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</si>
  <si>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</si>
  <si>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</si>
  <si>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</si>
  <si>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</si>
  <si>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</si>
  <si>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</si>
  <si>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</si>
  <si>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</si>
  <si>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</si>
  <si>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</si>
  <si>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</si>
  <si>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</si>
  <si>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</si>
  <si>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</si>
  <si>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</si>
  <si>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</si>
  <si>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</si>
  <si>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</si>
  <si>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</si>
  <si>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</si>
  <si>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Sorszám</t>
  </si>
  <si>
    <t>Megnevezés</t>
  </si>
  <si>
    <t>Eredeti előirányzat</t>
  </si>
  <si>
    <t>Módosított előirányzat</t>
  </si>
  <si>
    <t>Helyi önkormányzatok működésének általános támogatása (B111)</t>
  </si>
  <si>
    <t>Települési önkormányzatok egyes köznevelési feladatainak támogatása (B112)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</si>
  <si>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</si>
  <si>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</si>
  <si>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</si>
  <si>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</si>
  <si>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</si>
  <si>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</si>
  <si>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Felhalmozási célú önkormányzati támogatások (B21)</t>
  </si>
  <si>
    <t>Felhalmozási célú garancia- és kezességvállalásból származó megtérülések államháztartáson belülről (B22)</t>
  </si>
  <si>
    <t>Pénzügyi monopóliumok nyereségét terhelő adók (B353)</t>
  </si>
  <si>
    <t>Készletértékesítés ellenértéke (B401)</t>
  </si>
  <si>
    <t>Ellátási díjak (B405)</t>
  </si>
  <si>
    <t>Kiszámlázott általános forgalmi adó (B406)</t>
  </si>
  <si>
    <t>Általános forgalmi adó visszatérítése (B407)</t>
  </si>
  <si>
    <t>Részesedésekből származó pénzügyi műveletek bevételei (B4091)</t>
  </si>
  <si>
    <t>Biztosító által fizetett kártérítés (B410)</t>
  </si>
  <si>
    <t>Egyéb tárgyi eszközök értékesítése (B53)</t>
  </si>
  <si>
    <t>Részesedések megszűnéséhez kapcsolódó bevételek (B55)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</si>
  <si>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</si>
  <si>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</si>
  <si>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</si>
  <si>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</si>
  <si>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</si>
  <si>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</si>
  <si>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Települési önkormányzatok szociális gyermekjóléti és gyermekétkeztetési feladatainak támogatása (B113)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</si>
  <si>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</si>
  <si>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</si>
  <si>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</si>
  <si>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</si>
  <si>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</si>
  <si>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</si>
  <si>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</si>
  <si>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</si>
  <si>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</si>
  <si>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</si>
  <si>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</si>
  <si>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</si>
  <si>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</si>
  <si>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</si>
  <si>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Fogyasztási adók (B352)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</si>
  <si>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</si>
  <si>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</si>
  <si>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</si>
  <si>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</si>
  <si>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</si>
  <si>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Szolgáltatások ellenértéke (B402)</t>
  </si>
  <si>
    <t>Közvetített szolgáltatások ellenértéke (B403)</t>
  </si>
  <si>
    <t>Tulajdonosi bevételek (B404)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</si>
  <si>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</si>
  <si>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</si>
  <si>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</si>
  <si>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Más egyéb pénzügyi műveletek bevételei (B4092)</t>
  </si>
  <si>
    <t>Egyéb pénzügyi műveletek bevételei (=44+45) (B409)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</si>
  <si>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</si>
  <si>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</si>
  <si>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</si>
  <si>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</si>
  <si>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Részesedések értékesítése (B54)</t>
  </si>
  <si>
    <t>Felhalmozási bevételek (=50+…+54) (B5)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</si>
  <si>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</si>
  <si>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</si>
  <si>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</si>
  <si>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</si>
  <si>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</si>
  <si>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</si>
  <si>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</si>
  <si>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- magánszemélyek kommunális adója</t>
  </si>
  <si>
    <t>- építményadó</t>
  </si>
  <si>
    <t>- telekadó</t>
  </si>
  <si>
    <t>Értékesítési és forgalmi adók (B351) (iparűzési adó)</t>
  </si>
  <si>
    <t>Hosszú lejáratú hitelek, kölcsönök törlesztése pénzügyi vállalkozásnak (K9111)</t>
  </si>
  <si>
    <t>Likviditási célú hitelek, kölcsönök törlesztése pénzügyi vállalkozásnak (K9112)</t>
  </si>
  <si>
    <t>Rövid lejáratú hitelek, kölcsönök törlesztése pénzügyi vállalkozásnak (K9113)</t>
  </si>
  <si>
    <t>Hitel-, kölcsöntörlesztés államháztartáson kívülre (=01+02+03) (K911)</t>
  </si>
  <si>
    <t>Forgatási célú belföldi értékpapírok vásárlása (K9121)</t>
  </si>
  <si>
    <t>Befektetési célú belföldi értékpapírok vásárlása (K9122)</t>
  </si>
  <si>
    <t>Kincstárjegyek beváltása (K9123)</t>
  </si>
  <si>
    <t>Éven belüli lejáratú belföldi értékpapírok beváltása (K9124)</t>
  </si>
  <si>
    <t>Belföldi kötvények beváltása (K9125)</t>
  </si>
  <si>
    <t>Éven túli lejáratú belföldi értékpapírok beváltása (K9126)</t>
  </si>
  <si>
    <t>Belföldi értékpapírok kiadásai (=05+…+10) (K912)</t>
  </si>
  <si>
    <t>Államháztartáson belüli megelőlegezések folyósítása (K913)</t>
  </si>
  <si>
    <t>Államháztartáson belüli megelőlegezések visszafizetése (K914)</t>
  </si>
  <si>
    <t>Központi, irányító szervi támogatások folyósítása (K915)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</si>
  <si>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</si>
  <si>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</si>
  <si>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</si>
  <si>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</si>
  <si>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</si>
  <si>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Tulajdonosi kölcsönök kiadásai (=18+19) (K919)</t>
  </si>
  <si>
    <t>Belföldi finanszírozás kiadásai (=04+11+…+17+20) (K91)</t>
  </si>
  <si>
    <t>Forgatási célú külföldi értékpapírok vásárlása (K921)</t>
  </si>
  <si>
    <t>Befektetési célú külföldi értékpapírok vásárlása (K922)</t>
  </si>
  <si>
    <t>Külföldi értékpapírok beváltása (K923)</t>
  </si>
  <si>
    <t>Hitelek, kölcsönök törlesztése külföldi kormányoknak és nemzetközi szervezeteknek (K924)</t>
  </si>
  <si>
    <t>Hitelek, kölcsönök törlesztése külföldi pénzintézeteknek (K925)</t>
  </si>
  <si>
    <t>Külföldi finanszírozás kiadásai (=22+…+26) (K92)</t>
  </si>
  <si>
    <t>Adóssághoz nem kapcsolódó származékos ügyletek kiadásai (K93)</t>
  </si>
  <si>
    <t>Váltókiadások (K94)</t>
  </si>
  <si>
    <t>Finanszírozási kiadások (=21+27+28+29) (K9)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</si>
  <si>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</si>
  <si>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</si>
  <si>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</si>
  <si>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</si>
  <si>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</si>
  <si>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</si>
  <si>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</si>
  <si>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</si>
  <si>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</si>
  <si>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</si>
  <si>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Előző év vállalkozási maradványának igénybevétele (B8132)</t>
  </si>
  <si>
    <t>Maradvány igénybevétele (=10+11)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</si>
  <si>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</si>
  <si>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</si>
  <si>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</si>
  <si>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</si>
  <si>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</si>
  <si>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</si>
  <si>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</si>
  <si>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</si>
  <si>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</si>
  <si>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</si>
  <si>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</si>
  <si>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</si>
  <si>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</si>
  <si>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</si>
  <si>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</si>
  <si>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</si>
  <si>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</si>
  <si>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</si>
  <si>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önkormányzat</t>
  </si>
  <si>
    <t>hivatal</t>
  </si>
  <si>
    <t>ámk</t>
  </si>
  <si>
    <t>Eltérés (-csökkenés,+növekedés)</t>
  </si>
  <si>
    <t>GYÖNGYÖSHALÁSZ KÖZSÉGI ÖNKORMÁNYZAT, GYÖNGYÖSHALÁSZ KÖZSÉG POLGÁRMESTERI HIVATALA, GYÖNGYÖSHALÁSZI ÁLTALÁNOS MŰVELŐDÉSI KÖZPONT</t>
  </si>
  <si>
    <t>ÖSSZESÍTETT KÖLTSÉGVETÉSI KIADÁSOK</t>
  </si>
  <si>
    <t>ÖNK</t>
  </si>
  <si>
    <t>ÁMK</t>
  </si>
  <si>
    <t>ÖSSZESÍTETT KÖLTSÉGVETÉSI BEVÉTELEK</t>
  </si>
  <si>
    <t>ÖSSZESÍTETT FINANSZÍROZÁSI KIADÁSOK</t>
  </si>
  <si>
    <t>PH</t>
  </si>
  <si>
    <t>ÖSSZESÍTETT FINANSZÍROZÁSI BEVÉTELEK</t>
  </si>
  <si>
    <t>1. melléklet a 4/2019. (V.17.)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</si>
</sst>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6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4" fillId="0" borderId="0" xfId="0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4" fillId="0" borderId="1" xfId="0" applyFont="1" applyBorder="1"/>
    <xf numFmtId="164" fontId="4" fillId="0" borderId="1" xfId="0" applyNumberFormat="1" applyFont="1" applyBorder="1"/>
    <xf numFmtId="164" fontId="1" fillId="0" borderId="1" xfId="0" applyNumberFormat="1" applyFont="1" applyBorder="1"/>
    <xf numFmtId="164" fontId="2" fillId="0" borderId="1" xfId="0" applyNumberFormat="1" applyFont="1" applyBorder="1"/>
    <xf numFmtId="0" fontId="3" fillId="0" borderId="0" xfId="0" applyFont="1"/>
    <xf numFmtId="164" fontId="4" fillId="0" borderId="0" xfId="0" applyNumberFormat="1" applyFont="1"/>
    <xf numFmtId="0" fontId="3" fillId="0" borderId="0" xfId="0" applyFont="1" applyAlignment="1"/>
    <xf numFmtId="0" fontId="5" fillId="0" borderId="0" xfId="0" applyFont="1"/>
    <xf numFmtId="0" fontId="4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5" fillId="0" borderId="0" xfId="0" applyFont="1" applyAlignment="1">
      <alignment wrapText="1"/>
    </xf>
    <xf numFmtId="164" fontId="5" fillId="0" borderId="0" xfId="0" applyNumberFormat="1" applyFont="1"/>
    <xf numFmtId="0" fontId="3" fillId="0" borderId="0" xfId="0" applyFont="1" applyAlignment="1">
      <alignment wrapText="1"/>
    </xf>
    <xf numFmtId="164" fontId="3" fillId="0" borderId="3" xfId="0" applyNumberFormat="1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164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A5F40-2196-419F-AC14-CEA7034CF139}">
  <dimension ref="A1:Q102"/>
  <sheetViews>
    <sheetView workbookViewId="0">
      <selection sqref="A1:K1"/>
    </sheetView>
  </sheetViews>
  <sheetFormatPr defaultRowHeight="11.25" x14ac:dyDescent="0.2"/>
  <cols>
    <col min="1" max="1" width="7.42578125" style="2" bestFit="1" customWidth="1"/>
    <col min="2" max="2" width="70.140625" style="2" bestFit="1" customWidth="1"/>
    <col min="3" max="3" width="15.42578125" style="12" hidden="1" customWidth="1"/>
    <col min="4" max="4" width="18.140625" style="12" hidden="1" customWidth="1"/>
    <col min="5" max="5" width="15.42578125" style="2" hidden="1" customWidth="1"/>
    <col min="6" max="6" width="18.140625" style="2" hidden="1" customWidth="1"/>
    <col min="7" max="7" width="15.42578125" style="2" hidden="1" customWidth="1"/>
    <col min="8" max="8" width="18.140625" style="2" hidden="1" customWidth="1"/>
    <col min="9" max="9" width="15.42578125" style="2" bestFit="1" customWidth="1"/>
    <col min="10" max="10" width="18.140625" style="2" bestFit="1" customWidth="1"/>
    <col min="11" max="11" width="23.42578125" style="1" bestFit="1" customWidth="1"/>
    <col min="12" max="16384" width="9.140625" style="2"/>
  </cols>
  <sheetData>
    <row r="1" spans="1:17" x14ac:dyDescent="0.2">
      <c r="A1" s="24" t="s">
        <v>242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3"/>
      <c r="M1" s="23"/>
      <c r="N1" s="23"/>
      <c r="O1" s="23"/>
      <c r="P1" s="23"/>
      <c r="Q1" s="23"/>
    </row>
    <row r="2" spans="1:17" x14ac:dyDescent="0.2">
      <c r="A2" s="27" t="s">
        <v>234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7" x14ac:dyDescent="0.2">
      <c r="A3" s="27" t="s">
        <v>235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4" spans="1:17" x14ac:dyDescent="0.2">
      <c r="C4" s="25" t="s">
        <v>230</v>
      </c>
      <c r="D4" s="25"/>
      <c r="E4" s="26" t="s">
        <v>231</v>
      </c>
      <c r="F4" s="26"/>
      <c r="G4" s="26" t="s">
        <v>232</v>
      </c>
      <c r="H4" s="26"/>
    </row>
    <row r="5" spans="1:17" x14ac:dyDescent="0.2">
      <c r="A5" s="3" t="s">
        <v>95</v>
      </c>
      <c r="B5" s="3" t="s">
        <v>96</v>
      </c>
      <c r="C5" s="4" t="s">
        <v>97</v>
      </c>
      <c r="D5" s="4" t="s">
        <v>98</v>
      </c>
      <c r="E5" s="4" t="s">
        <v>97</v>
      </c>
      <c r="F5" s="4" t="s">
        <v>98</v>
      </c>
      <c r="G5" s="4" t="s">
        <v>97</v>
      </c>
      <c r="H5" s="4" t="s">
        <v>98</v>
      </c>
      <c r="I5" s="5" t="s">
        <v>97</v>
      </c>
      <c r="J5" s="3" t="s">
        <v>98</v>
      </c>
      <c r="K5" s="6" t="s">
        <v>233</v>
      </c>
    </row>
    <row r="6" spans="1:17" x14ac:dyDescent="0.2">
      <c r="A6" s="7">
        <v>1</v>
      </c>
      <c r="B6" s="7" t="s">
        <v>0</v>
      </c>
      <c r="C6" s="8">
        <v>7693820</v>
      </c>
      <c r="D6" s="8">
        <v>8647817</v>
      </c>
      <c r="E6" s="8">
        <v>35100492</v>
      </c>
      <c r="F6" s="8">
        <v>32547723</v>
      </c>
      <c r="G6" s="8">
        <v>38849628</v>
      </c>
      <c r="H6" s="8">
        <v>49265308</v>
      </c>
      <c r="I6" s="8">
        <f>C6+E6+G6</f>
        <v>81643940</v>
      </c>
      <c r="J6" s="8">
        <f>D6+F6+H6</f>
        <v>90460848</v>
      </c>
      <c r="K6" s="9">
        <f>J6-I6</f>
        <v>8816908</v>
      </c>
    </row>
    <row r="7" spans="1:17" x14ac:dyDescent="0.2">
      <c r="A7" s="7">
        <v>2</v>
      </c>
      <c r="B7" s="7" t="s">
        <v>1</v>
      </c>
      <c r="C7" s="8"/>
      <c r="D7" s="8"/>
      <c r="E7" s="8"/>
      <c r="F7" s="8"/>
      <c r="G7" s="8"/>
      <c r="H7" s="8"/>
      <c r="I7" s="8">
        <f t="shared" ref="I7:I45" si="0">C7+E7+G7</f>
        <v>0</v>
      </c>
      <c r="J7" s="8">
        <f t="shared" ref="J7:J70" si="1">D7+F7+H7</f>
        <v>0</v>
      </c>
      <c r="K7" s="9">
        <f t="shared" ref="K7:K70" si="2">J7-I7</f>
        <v>0</v>
      </c>
    </row>
    <row r="8" spans="1:17" x14ac:dyDescent="0.2">
      <c r="A8" s="7">
        <v>3</v>
      </c>
      <c r="B8" s="7" t="s">
        <v>2</v>
      </c>
      <c r="C8" s="8"/>
      <c r="D8" s="8">
        <v>237010</v>
      </c>
      <c r="E8" s="8"/>
      <c r="F8" s="8">
        <v>5330975</v>
      </c>
      <c r="G8" s="8"/>
      <c r="H8" s="8">
        <v>2082060</v>
      </c>
      <c r="I8" s="8">
        <f t="shared" si="0"/>
        <v>0</v>
      </c>
      <c r="J8" s="8">
        <f t="shared" si="1"/>
        <v>7650045</v>
      </c>
      <c r="K8" s="9">
        <f t="shared" si="2"/>
        <v>7650045</v>
      </c>
    </row>
    <row r="9" spans="1:17" x14ac:dyDescent="0.2">
      <c r="A9" s="7">
        <v>4</v>
      </c>
      <c r="B9" s="7" t="s">
        <v>3</v>
      </c>
      <c r="C9" s="8"/>
      <c r="D9" s="8"/>
      <c r="E9" s="8"/>
      <c r="F9" s="8"/>
      <c r="G9" s="8"/>
      <c r="H9" s="8"/>
      <c r="I9" s="8">
        <f t="shared" si="0"/>
        <v>0</v>
      </c>
      <c r="J9" s="8">
        <f t="shared" si="1"/>
        <v>0</v>
      </c>
      <c r="K9" s="9">
        <f t="shared" si="2"/>
        <v>0</v>
      </c>
    </row>
    <row r="10" spans="1:17" x14ac:dyDescent="0.2">
      <c r="A10" s="7">
        <v>5</v>
      </c>
      <c r="B10" s="7" t="s">
        <v>4</v>
      </c>
      <c r="C10" s="8"/>
      <c r="D10" s="8"/>
      <c r="E10" s="8"/>
      <c r="F10" s="8"/>
      <c r="G10" s="8"/>
      <c r="H10" s="8"/>
      <c r="I10" s="8">
        <f t="shared" si="0"/>
        <v>0</v>
      </c>
      <c r="J10" s="8">
        <f t="shared" si="1"/>
        <v>0</v>
      </c>
      <c r="K10" s="9">
        <f t="shared" si="2"/>
        <v>0</v>
      </c>
    </row>
    <row r="11" spans="1:17" x14ac:dyDescent="0.2">
      <c r="A11" s="7">
        <v>6</v>
      </c>
      <c r="B11" s="7" t="s">
        <v>5</v>
      </c>
      <c r="C11" s="8"/>
      <c r="D11" s="8"/>
      <c r="E11" s="8"/>
      <c r="F11" s="8"/>
      <c r="G11" s="8"/>
      <c r="H11" s="8">
        <v>1521570</v>
      </c>
      <c r="I11" s="8">
        <f t="shared" si="0"/>
        <v>0</v>
      </c>
      <c r="J11" s="8">
        <f t="shared" si="1"/>
        <v>1521570</v>
      </c>
      <c r="K11" s="9">
        <f t="shared" si="2"/>
        <v>1521570</v>
      </c>
    </row>
    <row r="12" spans="1:17" x14ac:dyDescent="0.2">
      <c r="A12" s="7">
        <v>7</v>
      </c>
      <c r="B12" s="7" t="s">
        <v>6</v>
      </c>
      <c r="C12" s="8"/>
      <c r="D12" s="8">
        <v>112880</v>
      </c>
      <c r="E12" s="8"/>
      <c r="F12" s="8">
        <v>1409807</v>
      </c>
      <c r="G12" s="8"/>
      <c r="H12" s="8">
        <v>894880</v>
      </c>
      <c r="I12" s="8">
        <f t="shared" si="0"/>
        <v>0</v>
      </c>
      <c r="J12" s="8">
        <f t="shared" si="1"/>
        <v>2417567</v>
      </c>
      <c r="K12" s="9">
        <f t="shared" si="2"/>
        <v>2417567</v>
      </c>
    </row>
    <row r="13" spans="1:17" x14ac:dyDescent="0.2">
      <c r="A13" s="7">
        <v>8</v>
      </c>
      <c r="B13" s="7" t="s">
        <v>7</v>
      </c>
      <c r="C13" s="8"/>
      <c r="D13" s="8"/>
      <c r="E13" s="8"/>
      <c r="F13" s="8"/>
      <c r="G13" s="8"/>
      <c r="H13" s="8">
        <v>225000</v>
      </c>
      <c r="I13" s="8">
        <f t="shared" si="0"/>
        <v>0</v>
      </c>
      <c r="J13" s="8">
        <f t="shared" si="1"/>
        <v>225000</v>
      </c>
      <c r="K13" s="9">
        <f t="shared" si="2"/>
        <v>225000</v>
      </c>
    </row>
    <row r="14" spans="1:17" x14ac:dyDescent="0.2">
      <c r="A14" s="7">
        <v>9</v>
      </c>
      <c r="B14" s="7" t="s">
        <v>8</v>
      </c>
      <c r="C14" s="8"/>
      <c r="D14" s="8">
        <v>66256</v>
      </c>
      <c r="E14" s="8"/>
      <c r="F14" s="8">
        <v>556547</v>
      </c>
      <c r="G14" s="8"/>
      <c r="H14" s="8">
        <v>573014</v>
      </c>
      <c r="I14" s="8">
        <f t="shared" si="0"/>
        <v>0</v>
      </c>
      <c r="J14" s="8">
        <f t="shared" si="1"/>
        <v>1195817</v>
      </c>
      <c r="K14" s="9">
        <f t="shared" si="2"/>
        <v>1195817</v>
      </c>
    </row>
    <row r="15" spans="1:17" x14ac:dyDescent="0.2">
      <c r="A15" s="7">
        <v>10</v>
      </c>
      <c r="B15" s="7" t="s">
        <v>9</v>
      </c>
      <c r="C15" s="8"/>
      <c r="D15" s="8"/>
      <c r="E15" s="8"/>
      <c r="F15" s="8">
        <v>1157239</v>
      </c>
      <c r="G15" s="8"/>
      <c r="H15" s="8"/>
      <c r="I15" s="8">
        <f t="shared" si="0"/>
        <v>0</v>
      </c>
      <c r="J15" s="8">
        <f t="shared" si="1"/>
        <v>1157239</v>
      </c>
      <c r="K15" s="9">
        <f t="shared" si="2"/>
        <v>1157239</v>
      </c>
    </row>
    <row r="16" spans="1:17" x14ac:dyDescent="0.2">
      <c r="A16" s="7">
        <v>11</v>
      </c>
      <c r="B16" s="7" t="s">
        <v>10</v>
      </c>
      <c r="C16" s="8"/>
      <c r="D16" s="8"/>
      <c r="E16" s="8"/>
      <c r="F16" s="8"/>
      <c r="G16" s="8"/>
      <c r="H16" s="8"/>
      <c r="I16" s="8">
        <f t="shared" si="0"/>
        <v>0</v>
      </c>
      <c r="J16" s="8">
        <f t="shared" si="1"/>
        <v>0</v>
      </c>
      <c r="K16" s="9">
        <f t="shared" si="2"/>
        <v>0</v>
      </c>
    </row>
    <row r="17" spans="1:11" x14ac:dyDescent="0.2">
      <c r="A17" s="7">
        <v>12</v>
      </c>
      <c r="B17" s="7" t="s">
        <v>11</v>
      </c>
      <c r="C17" s="8"/>
      <c r="D17" s="8"/>
      <c r="E17" s="8"/>
      <c r="F17" s="8"/>
      <c r="G17" s="8"/>
      <c r="H17" s="8"/>
      <c r="I17" s="8">
        <f t="shared" si="0"/>
        <v>0</v>
      </c>
      <c r="J17" s="8">
        <f t="shared" si="1"/>
        <v>0</v>
      </c>
      <c r="K17" s="9">
        <f t="shared" si="2"/>
        <v>0</v>
      </c>
    </row>
    <row r="18" spans="1:11" x14ac:dyDescent="0.2">
      <c r="A18" s="7">
        <v>13</v>
      </c>
      <c r="B18" s="7" t="s">
        <v>12</v>
      </c>
      <c r="C18" s="8"/>
      <c r="D18" s="8">
        <v>251058</v>
      </c>
      <c r="E18" s="8"/>
      <c r="F18" s="8">
        <v>704962</v>
      </c>
      <c r="G18" s="8"/>
      <c r="H18" s="8">
        <v>839493</v>
      </c>
      <c r="I18" s="8">
        <f t="shared" si="0"/>
        <v>0</v>
      </c>
      <c r="J18" s="8">
        <f t="shared" si="1"/>
        <v>1795513</v>
      </c>
      <c r="K18" s="9">
        <f t="shared" si="2"/>
        <v>1795513</v>
      </c>
    </row>
    <row r="19" spans="1:11" s="11" customFormat="1" x14ac:dyDescent="0.2">
      <c r="A19" s="3">
        <v>14</v>
      </c>
      <c r="B19" s="3" t="s">
        <v>13</v>
      </c>
      <c r="C19" s="4">
        <v>7693820</v>
      </c>
      <c r="D19" s="4">
        <f>SUM(D6:D18)</f>
        <v>9315021</v>
      </c>
      <c r="E19" s="4">
        <f>SUM(E6:E18)</f>
        <v>35100492</v>
      </c>
      <c r="F19" s="4">
        <f>SUM(F6:F18)</f>
        <v>41707253</v>
      </c>
      <c r="G19" s="4">
        <v>38849628</v>
      </c>
      <c r="H19" s="4">
        <f>SUM(H6:H18)</f>
        <v>55401325</v>
      </c>
      <c r="I19" s="4">
        <f t="shared" si="0"/>
        <v>81643940</v>
      </c>
      <c r="J19" s="4">
        <f t="shared" si="1"/>
        <v>106423599</v>
      </c>
      <c r="K19" s="10">
        <f t="shared" si="2"/>
        <v>24779659</v>
      </c>
    </row>
    <row r="20" spans="1:11" x14ac:dyDescent="0.2">
      <c r="A20" s="7">
        <v>15</v>
      </c>
      <c r="B20" s="7" t="s">
        <v>14</v>
      </c>
      <c r="C20" s="8">
        <v>8328652</v>
      </c>
      <c r="D20" s="8">
        <v>11973880</v>
      </c>
      <c r="E20" s="8"/>
      <c r="F20" s="8"/>
      <c r="G20" s="8"/>
      <c r="H20" s="8"/>
      <c r="I20" s="8">
        <f t="shared" si="0"/>
        <v>8328652</v>
      </c>
      <c r="J20" s="8">
        <f t="shared" si="1"/>
        <v>11973880</v>
      </c>
      <c r="K20" s="9">
        <f t="shared" si="2"/>
        <v>3645228</v>
      </c>
    </row>
    <row r="21" spans="1:11" x14ac:dyDescent="0.2">
      <c r="A21" s="7">
        <v>16</v>
      </c>
      <c r="B21" s="7" t="s">
        <v>15</v>
      </c>
      <c r="C21" s="8"/>
      <c r="D21" s="8">
        <v>7983155</v>
      </c>
      <c r="E21" s="8"/>
      <c r="F21" s="8">
        <v>40500</v>
      </c>
      <c r="G21" s="8"/>
      <c r="H21" s="8"/>
      <c r="I21" s="8">
        <f t="shared" si="0"/>
        <v>0</v>
      </c>
      <c r="J21" s="8">
        <f t="shared" si="1"/>
        <v>8023655</v>
      </c>
      <c r="K21" s="9">
        <f t="shared" si="2"/>
        <v>8023655</v>
      </c>
    </row>
    <row r="22" spans="1:11" x14ac:dyDescent="0.2">
      <c r="A22" s="7">
        <v>17</v>
      </c>
      <c r="B22" s="7" t="s">
        <v>16</v>
      </c>
      <c r="C22" s="8">
        <v>3769320</v>
      </c>
      <c r="D22" s="8">
        <v>507205</v>
      </c>
      <c r="E22" s="8"/>
      <c r="F22" s="8">
        <v>210000</v>
      </c>
      <c r="G22" s="8"/>
      <c r="H22" s="8">
        <v>1123214</v>
      </c>
      <c r="I22" s="8">
        <f t="shared" si="0"/>
        <v>3769320</v>
      </c>
      <c r="J22" s="8">
        <f t="shared" si="1"/>
        <v>1840419</v>
      </c>
      <c r="K22" s="9">
        <f t="shared" si="2"/>
        <v>-1928901</v>
      </c>
    </row>
    <row r="23" spans="1:11" s="11" customFormat="1" x14ac:dyDescent="0.2">
      <c r="A23" s="3">
        <v>18</v>
      </c>
      <c r="B23" s="3" t="s">
        <v>17</v>
      </c>
      <c r="C23" s="4">
        <v>12097972</v>
      </c>
      <c r="D23" s="4">
        <f>SUM(D20:D22)</f>
        <v>20464240</v>
      </c>
      <c r="E23" s="4">
        <v>0</v>
      </c>
      <c r="F23" s="4">
        <f>SUM(F21:F22)</f>
        <v>250500</v>
      </c>
      <c r="G23" s="4">
        <v>0</v>
      </c>
      <c r="H23" s="4">
        <f>SUM(H20:H22)</f>
        <v>1123214</v>
      </c>
      <c r="I23" s="4">
        <f t="shared" si="0"/>
        <v>12097972</v>
      </c>
      <c r="J23" s="4">
        <f t="shared" si="1"/>
        <v>21837954</v>
      </c>
      <c r="K23" s="10">
        <f t="shared" si="2"/>
        <v>9739982</v>
      </c>
    </row>
    <row r="24" spans="1:11" s="11" customFormat="1" x14ac:dyDescent="0.2">
      <c r="A24" s="3">
        <v>19</v>
      </c>
      <c r="B24" s="3" t="s">
        <v>18</v>
      </c>
      <c r="C24" s="4">
        <v>19791792</v>
      </c>
      <c r="D24" s="4">
        <f>D19+D23</f>
        <v>29779261</v>
      </c>
      <c r="E24" s="4">
        <v>35100492</v>
      </c>
      <c r="F24" s="4">
        <f>F19+F23</f>
        <v>41957753</v>
      </c>
      <c r="G24" s="4">
        <v>38849628</v>
      </c>
      <c r="H24" s="4">
        <f>H19+H23</f>
        <v>56524539</v>
      </c>
      <c r="I24" s="4">
        <f t="shared" si="0"/>
        <v>93741912</v>
      </c>
      <c r="J24" s="4">
        <f t="shared" si="1"/>
        <v>128261553</v>
      </c>
      <c r="K24" s="10">
        <f t="shared" si="2"/>
        <v>34519641</v>
      </c>
    </row>
    <row r="25" spans="1:11" s="11" customFormat="1" x14ac:dyDescent="0.2">
      <c r="A25" s="3">
        <v>20</v>
      </c>
      <c r="B25" s="3" t="s">
        <v>19</v>
      </c>
      <c r="C25" s="4">
        <v>4659255</v>
      </c>
      <c r="D25" s="4">
        <v>5670149</v>
      </c>
      <c r="E25" s="4">
        <v>10264099</v>
      </c>
      <c r="F25" s="4">
        <v>9129809</v>
      </c>
      <c r="G25" s="4">
        <v>11272168</v>
      </c>
      <c r="H25" s="4">
        <v>11846858</v>
      </c>
      <c r="I25" s="4">
        <f t="shared" si="0"/>
        <v>26195522</v>
      </c>
      <c r="J25" s="4">
        <f t="shared" si="1"/>
        <v>26646816</v>
      </c>
      <c r="K25" s="10">
        <f t="shared" si="2"/>
        <v>451294</v>
      </c>
    </row>
    <row r="26" spans="1:11" x14ac:dyDescent="0.2">
      <c r="A26" s="7">
        <v>21</v>
      </c>
      <c r="B26" s="7" t="s">
        <v>20</v>
      </c>
      <c r="C26" s="8"/>
      <c r="D26" s="8">
        <v>30945</v>
      </c>
      <c r="E26" s="8"/>
      <c r="F26" s="8">
        <v>121100</v>
      </c>
      <c r="G26" s="8"/>
      <c r="H26" s="8"/>
      <c r="I26" s="8">
        <f t="shared" si="0"/>
        <v>0</v>
      </c>
      <c r="J26" s="8">
        <f t="shared" si="1"/>
        <v>152045</v>
      </c>
      <c r="K26" s="9">
        <f t="shared" si="2"/>
        <v>152045</v>
      </c>
    </row>
    <row r="27" spans="1:11" x14ac:dyDescent="0.2">
      <c r="A27" s="7">
        <v>22</v>
      </c>
      <c r="B27" s="7" t="s">
        <v>21</v>
      </c>
      <c r="C27" s="8"/>
      <c r="D27" s="8">
        <v>2177691</v>
      </c>
      <c r="E27" s="8"/>
      <c r="F27" s="8">
        <v>141856</v>
      </c>
      <c r="G27" s="8">
        <v>18536000</v>
      </c>
      <c r="H27" s="8">
        <v>15523317</v>
      </c>
      <c r="I27" s="8">
        <f t="shared" si="0"/>
        <v>18536000</v>
      </c>
      <c r="J27" s="8">
        <f t="shared" si="1"/>
        <v>17842864</v>
      </c>
      <c r="K27" s="9">
        <f t="shared" si="2"/>
        <v>-693136</v>
      </c>
    </row>
    <row r="28" spans="1:11" x14ac:dyDescent="0.2">
      <c r="A28" s="7">
        <v>23</v>
      </c>
      <c r="B28" s="7" t="s">
        <v>22</v>
      </c>
      <c r="C28" s="8"/>
      <c r="D28" s="8"/>
      <c r="E28" s="8"/>
      <c r="F28" s="8"/>
      <c r="G28" s="8"/>
      <c r="H28" s="8"/>
      <c r="I28" s="8">
        <f t="shared" si="0"/>
        <v>0</v>
      </c>
      <c r="J28" s="8">
        <f t="shared" si="1"/>
        <v>0</v>
      </c>
      <c r="K28" s="9">
        <f t="shared" si="2"/>
        <v>0</v>
      </c>
    </row>
    <row r="29" spans="1:11" s="11" customFormat="1" x14ac:dyDescent="0.2">
      <c r="A29" s="3">
        <v>24</v>
      </c>
      <c r="B29" s="3" t="s">
        <v>23</v>
      </c>
      <c r="C29" s="4"/>
      <c r="D29" s="4">
        <f>SUM(D26:D28)</f>
        <v>2208636</v>
      </c>
      <c r="E29" s="4"/>
      <c r="F29" s="4">
        <f>SUM(F26:F28)</f>
        <v>262956</v>
      </c>
      <c r="G29" s="4">
        <v>18536000</v>
      </c>
      <c r="H29" s="4">
        <f>SUM(H26:H28)</f>
        <v>15523317</v>
      </c>
      <c r="I29" s="4">
        <f t="shared" si="0"/>
        <v>18536000</v>
      </c>
      <c r="J29" s="4">
        <f t="shared" si="1"/>
        <v>17994909</v>
      </c>
      <c r="K29" s="10">
        <f t="shared" si="2"/>
        <v>-541091</v>
      </c>
    </row>
    <row r="30" spans="1:11" x14ac:dyDescent="0.2">
      <c r="A30" s="7">
        <v>25</v>
      </c>
      <c r="B30" s="7" t="s">
        <v>24</v>
      </c>
      <c r="C30" s="8"/>
      <c r="D30" s="8">
        <v>1269962</v>
      </c>
      <c r="E30" s="8"/>
      <c r="F30" s="8">
        <v>118468</v>
      </c>
      <c r="G30" s="8"/>
      <c r="H30" s="8"/>
      <c r="I30" s="8">
        <f t="shared" si="0"/>
        <v>0</v>
      </c>
      <c r="J30" s="8">
        <f t="shared" si="1"/>
        <v>1388430</v>
      </c>
      <c r="K30" s="9">
        <f t="shared" si="2"/>
        <v>1388430</v>
      </c>
    </row>
    <row r="31" spans="1:11" x14ac:dyDescent="0.2">
      <c r="A31" s="7">
        <v>26</v>
      </c>
      <c r="B31" s="7" t="s">
        <v>25</v>
      </c>
      <c r="C31" s="8"/>
      <c r="D31" s="8"/>
      <c r="E31" s="8"/>
      <c r="F31" s="8">
        <v>901030</v>
      </c>
      <c r="G31" s="8"/>
      <c r="H31" s="8"/>
      <c r="I31" s="8">
        <f t="shared" si="0"/>
        <v>0</v>
      </c>
      <c r="J31" s="8">
        <f t="shared" si="1"/>
        <v>901030</v>
      </c>
      <c r="K31" s="9">
        <f t="shared" si="2"/>
        <v>901030</v>
      </c>
    </row>
    <row r="32" spans="1:11" s="11" customFormat="1" x14ac:dyDescent="0.2">
      <c r="A32" s="3">
        <v>27</v>
      </c>
      <c r="B32" s="3" t="s">
        <v>26</v>
      </c>
      <c r="C32" s="4"/>
      <c r="D32" s="4">
        <f>SUM(D30:D31)</f>
        <v>1269962</v>
      </c>
      <c r="E32" s="4"/>
      <c r="F32" s="4">
        <f>SUM(F30:F31)</f>
        <v>1019498</v>
      </c>
      <c r="G32" s="4">
        <v>0</v>
      </c>
      <c r="H32" s="4">
        <f>SUM(H30:H31)</f>
        <v>0</v>
      </c>
      <c r="I32" s="8">
        <f t="shared" si="0"/>
        <v>0</v>
      </c>
      <c r="J32" s="8">
        <f t="shared" si="1"/>
        <v>2289460</v>
      </c>
      <c r="K32" s="10">
        <f t="shared" si="2"/>
        <v>2289460</v>
      </c>
    </row>
    <row r="33" spans="1:11" x14ac:dyDescent="0.2">
      <c r="A33" s="7">
        <v>28</v>
      </c>
      <c r="B33" s="7" t="s">
        <v>27</v>
      </c>
      <c r="C33" s="8">
        <v>7026450</v>
      </c>
      <c r="D33" s="8">
        <v>5208212</v>
      </c>
      <c r="E33" s="8">
        <v>1427000</v>
      </c>
      <c r="F33" s="8">
        <v>709537</v>
      </c>
      <c r="G33" s="8">
        <v>2902941</v>
      </c>
      <c r="H33" s="8">
        <v>3158431</v>
      </c>
      <c r="I33" s="4">
        <f t="shared" si="0"/>
        <v>11356391</v>
      </c>
      <c r="J33" s="4">
        <f t="shared" si="1"/>
        <v>9076180</v>
      </c>
      <c r="K33" s="9">
        <f t="shared" si="2"/>
        <v>-2280211</v>
      </c>
    </row>
    <row r="34" spans="1:11" x14ac:dyDescent="0.2">
      <c r="A34" s="7">
        <v>29</v>
      </c>
      <c r="B34" s="7" t="s">
        <v>28</v>
      </c>
      <c r="C34" s="8"/>
      <c r="D34" s="8">
        <v>317411</v>
      </c>
      <c r="E34" s="8"/>
      <c r="F34" s="8"/>
      <c r="G34" s="8"/>
      <c r="H34" s="8"/>
      <c r="I34" s="8">
        <f t="shared" si="0"/>
        <v>0</v>
      </c>
      <c r="J34" s="8">
        <f t="shared" si="1"/>
        <v>317411</v>
      </c>
      <c r="K34" s="9">
        <f t="shared" si="2"/>
        <v>317411</v>
      </c>
    </row>
    <row r="35" spans="1:11" x14ac:dyDescent="0.2">
      <c r="A35" s="7">
        <v>30</v>
      </c>
      <c r="B35" s="7" t="s">
        <v>29</v>
      </c>
      <c r="C35" s="8"/>
      <c r="D35" s="8"/>
      <c r="E35" s="8"/>
      <c r="F35" s="8"/>
      <c r="G35" s="8"/>
      <c r="H35" s="8"/>
      <c r="I35" s="8">
        <f t="shared" si="0"/>
        <v>0</v>
      </c>
      <c r="J35" s="8">
        <f t="shared" si="1"/>
        <v>0</v>
      </c>
      <c r="K35" s="9">
        <f t="shared" si="2"/>
        <v>0</v>
      </c>
    </row>
    <row r="36" spans="1:11" x14ac:dyDescent="0.2">
      <c r="A36" s="7">
        <v>31</v>
      </c>
      <c r="B36" s="7" t="s">
        <v>30</v>
      </c>
      <c r="C36" s="8"/>
      <c r="D36" s="8">
        <v>3000</v>
      </c>
      <c r="E36" s="8"/>
      <c r="F36" s="8"/>
      <c r="G36" s="8"/>
      <c r="H36" s="8"/>
      <c r="I36" s="8">
        <f t="shared" si="0"/>
        <v>0</v>
      </c>
      <c r="J36" s="8">
        <f t="shared" si="1"/>
        <v>3000</v>
      </c>
      <c r="K36" s="9">
        <f t="shared" si="2"/>
        <v>3000</v>
      </c>
    </row>
    <row r="37" spans="1:11" x14ac:dyDescent="0.2">
      <c r="A37" s="7">
        <v>32</v>
      </c>
      <c r="B37" s="7" t="s">
        <v>31</v>
      </c>
      <c r="C37" s="8"/>
      <c r="D37" s="8">
        <v>44000</v>
      </c>
      <c r="E37" s="8"/>
      <c r="F37" s="8"/>
      <c r="G37" s="8"/>
      <c r="H37" s="8"/>
      <c r="I37" s="8">
        <f t="shared" si="0"/>
        <v>0</v>
      </c>
      <c r="J37" s="8">
        <f t="shared" si="1"/>
        <v>44000</v>
      </c>
      <c r="K37" s="9">
        <f t="shared" si="2"/>
        <v>44000</v>
      </c>
    </row>
    <row r="38" spans="1:11" x14ac:dyDescent="0.2">
      <c r="A38" s="7">
        <v>33</v>
      </c>
      <c r="B38" s="7" t="s">
        <v>32</v>
      </c>
      <c r="C38" s="8"/>
      <c r="D38" s="8">
        <v>2562207</v>
      </c>
      <c r="E38" s="8"/>
      <c r="F38" s="8">
        <v>129253</v>
      </c>
      <c r="G38" s="8"/>
      <c r="H38" s="8"/>
      <c r="I38" s="8">
        <f t="shared" si="0"/>
        <v>0</v>
      </c>
      <c r="J38" s="8">
        <f t="shared" si="1"/>
        <v>2691460</v>
      </c>
      <c r="K38" s="9">
        <f t="shared" si="2"/>
        <v>2691460</v>
      </c>
    </row>
    <row r="39" spans="1:11" x14ac:dyDescent="0.2">
      <c r="A39" s="7">
        <v>34</v>
      </c>
      <c r="B39" s="7" t="s">
        <v>33</v>
      </c>
      <c r="C39" s="8">
        <v>13800000</v>
      </c>
      <c r="D39" s="8">
        <v>27020016</v>
      </c>
      <c r="E39" s="8">
        <v>0</v>
      </c>
      <c r="F39" s="8">
        <v>343078</v>
      </c>
      <c r="G39" s="8"/>
      <c r="H39" s="8">
        <v>793734</v>
      </c>
      <c r="I39" s="8">
        <f t="shared" si="0"/>
        <v>13800000</v>
      </c>
      <c r="J39" s="8">
        <f t="shared" si="1"/>
        <v>28156828</v>
      </c>
      <c r="K39" s="9">
        <f t="shared" si="2"/>
        <v>14356828</v>
      </c>
    </row>
    <row r="40" spans="1:11" s="11" customFormat="1" x14ac:dyDescent="0.2">
      <c r="A40" s="3">
        <v>35</v>
      </c>
      <c r="B40" s="3" t="s">
        <v>34</v>
      </c>
      <c r="C40" s="4">
        <v>20826450</v>
      </c>
      <c r="D40" s="4">
        <f>SUM(D33:D39)</f>
        <v>35154846</v>
      </c>
      <c r="E40" s="4">
        <v>1427000</v>
      </c>
      <c r="F40" s="4">
        <f>SUM(F33:F39)</f>
        <v>1181868</v>
      </c>
      <c r="G40" s="4">
        <v>2902941</v>
      </c>
      <c r="H40" s="4">
        <f>SUM(H33:H39)</f>
        <v>3952165</v>
      </c>
      <c r="I40" s="4">
        <f t="shared" si="0"/>
        <v>25156391</v>
      </c>
      <c r="J40" s="4">
        <f t="shared" si="1"/>
        <v>40288879</v>
      </c>
      <c r="K40" s="10">
        <f t="shared" si="2"/>
        <v>15132488</v>
      </c>
    </row>
    <row r="41" spans="1:11" x14ac:dyDescent="0.2">
      <c r="A41" s="7">
        <v>36</v>
      </c>
      <c r="B41" s="7" t="s">
        <v>35</v>
      </c>
      <c r="C41" s="8"/>
      <c r="D41" s="8"/>
      <c r="E41" s="8"/>
      <c r="F41" s="8">
        <v>6812</v>
      </c>
      <c r="G41" s="8"/>
      <c r="H41" s="8">
        <v>0</v>
      </c>
      <c r="I41" s="8">
        <f t="shared" si="0"/>
        <v>0</v>
      </c>
      <c r="J41" s="8">
        <f t="shared" si="1"/>
        <v>6812</v>
      </c>
      <c r="K41" s="9">
        <f t="shared" si="2"/>
        <v>6812</v>
      </c>
    </row>
    <row r="42" spans="1:11" x14ac:dyDescent="0.2">
      <c r="A42" s="7">
        <v>37</v>
      </c>
      <c r="B42" s="7" t="s">
        <v>36</v>
      </c>
      <c r="C42" s="8"/>
      <c r="D42" s="8">
        <v>150000</v>
      </c>
      <c r="E42" s="8"/>
      <c r="F42" s="8"/>
      <c r="G42" s="8"/>
      <c r="H42" s="8"/>
      <c r="I42" s="8">
        <f t="shared" si="0"/>
        <v>0</v>
      </c>
      <c r="J42" s="8">
        <f t="shared" si="1"/>
        <v>150000</v>
      </c>
      <c r="K42" s="9">
        <f t="shared" si="2"/>
        <v>150000</v>
      </c>
    </row>
    <row r="43" spans="1:11" s="11" customFormat="1" x14ac:dyDescent="0.2">
      <c r="A43" s="3">
        <v>38</v>
      </c>
      <c r="B43" s="3" t="s">
        <v>37</v>
      </c>
      <c r="C43" s="4"/>
      <c r="D43" s="4">
        <f>SUM(D41:D42)</f>
        <v>150000</v>
      </c>
      <c r="E43" s="4"/>
      <c r="F43" s="4">
        <f>SUM(F41:F42)</f>
        <v>6812</v>
      </c>
      <c r="G43" s="4"/>
      <c r="H43" s="4">
        <f>SUM(H41:H42)</f>
        <v>0</v>
      </c>
      <c r="I43" s="4">
        <f t="shared" si="0"/>
        <v>0</v>
      </c>
      <c r="J43" s="4">
        <f t="shared" si="1"/>
        <v>156812</v>
      </c>
      <c r="K43" s="10">
        <f t="shared" si="2"/>
        <v>156812</v>
      </c>
    </row>
    <row r="44" spans="1:11" x14ac:dyDescent="0.2">
      <c r="A44" s="7">
        <v>39</v>
      </c>
      <c r="B44" s="7" t="s">
        <v>38</v>
      </c>
      <c r="C44" s="8">
        <v>6400800</v>
      </c>
      <c r="D44" s="8">
        <v>5816222</v>
      </c>
      <c r="E44" s="8">
        <v>834000</v>
      </c>
      <c r="F44" s="8">
        <v>631233</v>
      </c>
      <c r="G44" s="8">
        <v>585000</v>
      </c>
      <c r="H44" s="8">
        <v>3946134</v>
      </c>
      <c r="I44" s="8">
        <f t="shared" si="0"/>
        <v>7819800</v>
      </c>
      <c r="J44" s="8">
        <f t="shared" si="1"/>
        <v>10393589</v>
      </c>
      <c r="K44" s="9">
        <f t="shared" si="2"/>
        <v>2573789</v>
      </c>
    </row>
    <row r="45" spans="1:11" x14ac:dyDescent="0.2">
      <c r="A45" s="7">
        <v>40</v>
      </c>
      <c r="B45" s="7" t="s">
        <v>39</v>
      </c>
      <c r="C45" s="8"/>
      <c r="D45" s="8">
        <v>653000</v>
      </c>
      <c r="E45" s="8"/>
      <c r="F45" s="8"/>
      <c r="G45" s="8"/>
      <c r="H45" s="8"/>
      <c r="I45" s="8">
        <f t="shared" si="0"/>
        <v>0</v>
      </c>
      <c r="J45" s="8">
        <f t="shared" si="1"/>
        <v>653000</v>
      </c>
      <c r="K45" s="9">
        <f t="shared" si="2"/>
        <v>653000</v>
      </c>
    </row>
    <row r="46" spans="1:11" x14ac:dyDescent="0.2">
      <c r="A46" s="7">
        <v>41</v>
      </c>
      <c r="B46" s="7" t="s">
        <v>40</v>
      </c>
      <c r="C46" s="8"/>
      <c r="D46" s="8"/>
      <c r="E46" s="8"/>
      <c r="F46" s="8"/>
      <c r="G46" s="8"/>
      <c r="H46" s="8"/>
      <c r="I46" s="8">
        <f t="shared" ref="I46:I70" si="3">C46+E46+G46</f>
        <v>0</v>
      </c>
      <c r="J46" s="8">
        <f t="shared" si="1"/>
        <v>0</v>
      </c>
      <c r="K46" s="9">
        <f t="shared" si="2"/>
        <v>0</v>
      </c>
    </row>
    <row r="47" spans="1:11" x14ac:dyDescent="0.2">
      <c r="A47" s="7">
        <v>42</v>
      </c>
      <c r="B47" s="7" t="s">
        <v>41</v>
      </c>
      <c r="C47" s="8"/>
      <c r="D47" s="8"/>
      <c r="E47" s="8"/>
      <c r="F47" s="8"/>
      <c r="G47" s="8"/>
      <c r="H47" s="8"/>
      <c r="I47" s="8">
        <f t="shared" si="3"/>
        <v>0</v>
      </c>
      <c r="J47" s="8">
        <f t="shared" si="1"/>
        <v>0</v>
      </c>
      <c r="K47" s="9">
        <f t="shared" si="2"/>
        <v>0</v>
      </c>
    </row>
    <row r="48" spans="1:11" x14ac:dyDescent="0.2">
      <c r="A48" s="7">
        <v>43</v>
      </c>
      <c r="B48" s="7" t="s">
        <v>42</v>
      </c>
      <c r="C48" s="8">
        <v>23707000</v>
      </c>
      <c r="D48" s="8">
        <v>3497731</v>
      </c>
      <c r="E48" s="8">
        <v>3089000</v>
      </c>
      <c r="F48" s="8">
        <v>559791</v>
      </c>
      <c r="G48" s="8">
        <v>2165000</v>
      </c>
      <c r="H48" s="8">
        <v>858191</v>
      </c>
      <c r="I48" s="8">
        <f t="shared" si="3"/>
        <v>28961000</v>
      </c>
      <c r="J48" s="8">
        <f t="shared" si="1"/>
        <v>4915713</v>
      </c>
      <c r="K48" s="9">
        <f t="shared" si="2"/>
        <v>-24045287</v>
      </c>
    </row>
    <row r="49" spans="1:11" s="11" customFormat="1" x14ac:dyDescent="0.2">
      <c r="A49" s="3">
        <v>44</v>
      </c>
      <c r="B49" s="3" t="s">
        <v>43</v>
      </c>
      <c r="C49" s="4">
        <v>30107800</v>
      </c>
      <c r="D49" s="4">
        <f>SUM(D44:D48)</f>
        <v>9966953</v>
      </c>
      <c r="E49" s="4">
        <v>3923000</v>
      </c>
      <c r="F49" s="4">
        <f>SUM(F44:F48)</f>
        <v>1191024</v>
      </c>
      <c r="G49" s="4">
        <v>2750000</v>
      </c>
      <c r="H49" s="4">
        <f>SUM(H44:H48)</f>
        <v>4804325</v>
      </c>
      <c r="I49" s="4">
        <f t="shared" si="3"/>
        <v>36780800</v>
      </c>
      <c r="J49" s="4">
        <f t="shared" si="1"/>
        <v>15962302</v>
      </c>
      <c r="K49" s="10">
        <f t="shared" si="2"/>
        <v>-20818498</v>
      </c>
    </row>
    <row r="50" spans="1:11" s="11" customFormat="1" x14ac:dyDescent="0.2">
      <c r="A50" s="3">
        <v>45</v>
      </c>
      <c r="B50" s="3" t="s">
        <v>44</v>
      </c>
      <c r="C50" s="4">
        <v>50934250</v>
      </c>
      <c r="D50" s="4">
        <f>D29+D32+D40+D43+D49</f>
        <v>48750397</v>
      </c>
      <c r="E50" s="4">
        <v>5350000</v>
      </c>
      <c r="F50" s="4">
        <f>F29+F32+F40+F43+F49</f>
        <v>3662158</v>
      </c>
      <c r="G50" s="4">
        <v>24188941</v>
      </c>
      <c r="H50" s="4">
        <f>H29+H32+H40+H43+H49</f>
        <v>24279807</v>
      </c>
      <c r="I50" s="4">
        <f t="shared" si="3"/>
        <v>80473191</v>
      </c>
      <c r="J50" s="4">
        <f t="shared" si="1"/>
        <v>76692362</v>
      </c>
      <c r="K50" s="9">
        <f t="shared" si="2"/>
        <v>-3780829</v>
      </c>
    </row>
    <row r="51" spans="1:11" x14ac:dyDescent="0.2">
      <c r="A51" s="7">
        <v>46</v>
      </c>
      <c r="B51" s="7" t="s">
        <v>45</v>
      </c>
      <c r="C51" s="8"/>
      <c r="D51" s="8"/>
      <c r="E51" s="8"/>
      <c r="F51" s="8"/>
      <c r="G51" s="8"/>
      <c r="H51" s="8"/>
      <c r="I51" s="8">
        <f t="shared" si="3"/>
        <v>0</v>
      </c>
      <c r="J51" s="8">
        <f t="shared" si="1"/>
        <v>0</v>
      </c>
      <c r="K51" s="9">
        <f t="shared" si="2"/>
        <v>0</v>
      </c>
    </row>
    <row r="52" spans="1:11" x14ac:dyDescent="0.2">
      <c r="A52" s="7">
        <v>47</v>
      </c>
      <c r="B52" s="7" t="s">
        <v>46</v>
      </c>
      <c r="C52" s="8"/>
      <c r="D52" s="8">
        <v>437000</v>
      </c>
      <c r="E52" s="8"/>
      <c r="F52" s="8"/>
      <c r="G52" s="8"/>
      <c r="H52" s="8"/>
      <c r="I52" s="8">
        <f t="shared" si="3"/>
        <v>0</v>
      </c>
      <c r="J52" s="8">
        <f t="shared" si="1"/>
        <v>437000</v>
      </c>
      <c r="K52" s="9">
        <f t="shared" si="2"/>
        <v>437000</v>
      </c>
    </row>
    <row r="53" spans="1:11" x14ac:dyDescent="0.2">
      <c r="A53" s="7">
        <v>48</v>
      </c>
      <c r="B53" s="7" t="s">
        <v>47</v>
      </c>
      <c r="C53" s="8"/>
      <c r="D53" s="8"/>
      <c r="E53" s="8"/>
      <c r="F53" s="8"/>
      <c r="G53" s="8"/>
      <c r="H53" s="8"/>
      <c r="I53" s="8">
        <f t="shared" si="3"/>
        <v>0</v>
      </c>
      <c r="J53" s="8">
        <f t="shared" si="1"/>
        <v>0</v>
      </c>
      <c r="K53" s="9">
        <f t="shared" si="2"/>
        <v>0</v>
      </c>
    </row>
    <row r="54" spans="1:11" x14ac:dyDescent="0.2">
      <c r="A54" s="7">
        <v>49</v>
      </c>
      <c r="B54" s="7" t="s">
        <v>48</v>
      </c>
      <c r="C54" s="8"/>
      <c r="D54" s="8"/>
      <c r="E54" s="8"/>
      <c r="F54" s="8"/>
      <c r="G54" s="8"/>
      <c r="H54" s="8"/>
      <c r="I54" s="8">
        <f t="shared" si="3"/>
        <v>0</v>
      </c>
      <c r="J54" s="8">
        <f t="shared" si="1"/>
        <v>0</v>
      </c>
      <c r="K54" s="9">
        <f t="shared" si="2"/>
        <v>0</v>
      </c>
    </row>
    <row r="55" spans="1:11" x14ac:dyDescent="0.2">
      <c r="A55" s="7">
        <v>50</v>
      </c>
      <c r="B55" s="7" t="s">
        <v>49</v>
      </c>
      <c r="C55" s="8"/>
      <c r="D55" s="8"/>
      <c r="E55" s="8"/>
      <c r="F55" s="8"/>
      <c r="G55" s="8"/>
      <c r="H55" s="8"/>
      <c r="I55" s="8">
        <f t="shared" si="3"/>
        <v>0</v>
      </c>
      <c r="J55" s="8">
        <f t="shared" si="1"/>
        <v>0</v>
      </c>
      <c r="K55" s="9">
        <f t="shared" si="2"/>
        <v>0</v>
      </c>
    </row>
    <row r="56" spans="1:11" x14ac:dyDescent="0.2">
      <c r="A56" s="7">
        <v>51</v>
      </c>
      <c r="B56" s="7" t="s">
        <v>50</v>
      </c>
      <c r="C56" s="8"/>
      <c r="D56" s="8"/>
      <c r="E56" s="8"/>
      <c r="F56" s="8"/>
      <c r="G56" s="8"/>
      <c r="H56" s="8"/>
      <c r="I56" s="8">
        <f t="shared" si="3"/>
        <v>0</v>
      </c>
      <c r="J56" s="8">
        <f t="shared" si="1"/>
        <v>0</v>
      </c>
      <c r="K56" s="9">
        <f t="shared" si="2"/>
        <v>0</v>
      </c>
    </row>
    <row r="57" spans="1:11" x14ac:dyDescent="0.2">
      <c r="A57" s="7">
        <v>52</v>
      </c>
      <c r="B57" s="7" t="s">
        <v>51</v>
      </c>
      <c r="C57" s="8"/>
      <c r="D57" s="8">
        <v>96000</v>
      </c>
      <c r="E57" s="8"/>
      <c r="F57" s="8"/>
      <c r="G57" s="8"/>
      <c r="H57" s="8"/>
      <c r="I57" s="8">
        <f t="shared" si="3"/>
        <v>0</v>
      </c>
      <c r="J57" s="8">
        <f t="shared" si="1"/>
        <v>96000</v>
      </c>
      <c r="K57" s="9">
        <f t="shared" si="2"/>
        <v>96000</v>
      </c>
    </row>
    <row r="58" spans="1:11" x14ac:dyDescent="0.2">
      <c r="A58" s="7">
        <v>53</v>
      </c>
      <c r="B58" s="7" t="s">
        <v>52</v>
      </c>
      <c r="C58" s="8">
        <v>14587000</v>
      </c>
      <c r="D58" s="8">
        <v>16150000</v>
      </c>
      <c r="E58" s="8"/>
      <c r="F58" s="8"/>
      <c r="G58" s="8"/>
      <c r="H58" s="8"/>
      <c r="I58" s="8">
        <f t="shared" si="3"/>
        <v>14587000</v>
      </c>
      <c r="J58" s="8">
        <f t="shared" si="1"/>
        <v>16150000</v>
      </c>
      <c r="K58" s="9">
        <f t="shared" si="2"/>
        <v>1563000</v>
      </c>
    </row>
    <row r="59" spans="1:11" s="11" customFormat="1" x14ac:dyDescent="0.2">
      <c r="A59" s="3">
        <v>54</v>
      </c>
      <c r="B59" s="3" t="s">
        <v>53</v>
      </c>
      <c r="C59" s="4">
        <v>14587000</v>
      </c>
      <c r="D59" s="4">
        <f>SUM(D51:D58)</f>
        <v>16683000</v>
      </c>
      <c r="E59" s="4">
        <v>0</v>
      </c>
      <c r="F59" s="4">
        <f>SUM(F51:F58)</f>
        <v>0</v>
      </c>
      <c r="G59" s="4">
        <v>0</v>
      </c>
      <c r="H59" s="4">
        <v>0</v>
      </c>
      <c r="I59" s="4">
        <f t="shared" si="3"/>
        <v>14587000</v>
      </c>
      <c r="J59" s="4">
        <f t="shared" si="1"/>
        <v>16683000</v>
      </c>
      <c r="K59" s="10">
        <f t="shared" si="2"/>
        <v>2096000</v>
      </c>
    </row>
    <row r="60" spans="1:11" x14ac:dyDescent="0.2">
      <c r="A60" s="7">
        <v>55</v>
      </c>
      <c r="B60" s="7" t="s">
        <v>54</v>
      </c>
      <c r="C60" s="8"/>
      <c r="D60" s="8"/>
      <c r="E60" s="8"/>
      <c r="F60" s="8"/>
      <c r="G60" s="8"/>
      <c r="H60" s="8"/>
      <c r="I60" s="8">
        <f t="shared" si="3"/>
        <v>0</v>
      </c>
      <c r="J60" s="8">
        <f t="shared" si="1"/>
        <v>0</v>
      </c>
      <c r="K60" s="9">
        <f t="shared" si="2"/>
        <v>0</v>
      </c>
    </row>
    <row r="61" spans="1:11" x14ac:dyDescent="0.2">
      <c r="A61" s="7">
        <v>56</v>
      </c>
      <c r="B61" s="7" t="s">
        <v>55</v>
      </c>
      <c r="C61" s="8"/>
      <c r="D61" s="8"/>
      <c r="E61" s="8"/>
      <c r="F61" s="8"/>
      <c r="G61" s="8"/>
      <c r="H61" s="8"/>
      <c r="I61" s="8">
        <f t="shared" si="3"/>
        <v>0</v>
      </c>
      <c r="J61" s="8">
        <f t="shared" si="1"/>
        <v>0</v>
      </c>
      <c r="K61" s="9">
        <f t="shared" si="2"/>
        <v>0</v>
      </c>
    </row>
    <row r="62" spans="1:11" x14ac:dyDescent="0.2">
      <c r="A62" s="7">
        <v>57</v>
      </c>
      <c r="B62" s="7" t="s">
        <v>56</v>
      </c>
      <c r="C62" s="8"/>
      <c r="D62" s="8"/>
      <c r="E62" s="8"/>
      <c r="F62" s="8"/>
      <c r="G62" s="8"/>
      <c r="H62" s="8"/>
      <c r="I62" s="8">
        <f t="shared" si="3"/>
        <v>0</v>
      </c>
      <c r="J62" s="8">
        <f t="shared" si="1"/>
        <v>0</v>
      </c>
      <c r="K62" s="9">
        <f t="shared" si="2"/>
        <v>0</v>
      </c>
    </row>
    <row r="63" spans="1:11" x14ac:dyDescent="0.2">
      <c r="A63" s="7">
        <v>58</v>
      </c>
      <c r="B63" s="7" t="s">
        <v>57</v>
      </c>
      <c r="C63" s="8">
        <v>4916999</v>
      </c>
      <c r="D63" s="8">
        <v>0</v>
      </c>
      <c r="E63" s="8"/>
      <c r="F63" s="8"/>
      <c r="G63" s="8"/>
      <c r="H63" s="8"/>
      <c r="I63" s="8">
        <f t="shared" si="3"/>
        <v>4916999</v>
      </c>
      <c r="J63" s="8">
        <f t="shared" si="1"/>
        <v>0</v>
      </c>
      <c r="K63" s="9">
        <f t="shared" si="2"/>
        <v>-4916999</v>
      </c>
    </row>
    <row r="64" spans="1:11" s="11" customFormat="1" x14ac:dyDescent="0.2">
      <c r="A64" s="3">
        <v>59</v>
      </c>
      <c r="B64" s="3" t="s">
        <v>58</v>
      </c>
      <c r="C64" s="4">
        <v>4916999</v>
      </c>
      <c r="D64" s="4">
        <f>SUM(D60:D63)</f>
        <v>0</v>
      </c>
      <c r="E64" s="4">
        <v>0</v>
      </c>
      <c r="F64" s="4">
        <f>SUM(F60:F63)</f>
        <v>0</v>
      </c>
      <c r="G64" s="4">
        <v>0</v>
      </c>
      <c r="H64" s="4">
        <v>0</v>
      </c>
      <c r="I64" s="4">
        <f t="shared" si="3"/>
        <v>4916999</v>
      </c>
      <c r="J64" s="4">
        <f t="shared" si="1"/>
        <v>0</v>
      </c>
      <c r="K64" s="10">
        <f t="shared" si="2"/>
        <v>-4916999</v>
      </c>
    </row>
    <row r="65" spans="1:11" x14ac:dyDescent="0.2">
      <c r="A65" s="7">
        <v>60</v>
      </c>
      <c r="B65" s="7" t="s">
        <v>59</v>
      </c>
      <c r="C65" s="8"/>
      <c r="D65" s="8"/>
      <c r="E65" s="8"/>
      <c r="F65" s="8"/>
      <c r="G65" s="8"/>
      <c r="H65" s="8"/>
      <c r="I65" s="8">
        <f t="shared" si="3"/>
        <v>0</v>
      </c>
      <c r="J65" s="8">
        <f t="shared" si="1"/>
        <v>0</v>
      </c>
      <c r="K65" s="9">
        <f t="shared" si="2"/>
        <v>0</v>
      </c>
    </row>
    <row r="66" spans="1:11" x14ac:dyDescent="0.2">
      <c r="A66" s="7">
        <v>61</v>
      </c>
      <c r="B66" s="7" t="s">
        <v>60</v>
      </c>
      <c r="C66" s="8"/>
      <c r="D66" s="8"/>
      <c r="E66" s="8"/>
      <c r="F66" s="8"/>
      <c r="G66" s="8"/>
      <c r="H66" s="8"/>
      <c r="I66" s="8">
        <f t="shared" si="3"/>
        <v>0</v>
      </c>
      <c r="J66" s="8">
        <f t="shared" si="1"/>
        <v>0</v>
      </c>
      <c r="K66" s="9">
        <f t="shared" si="2"/>
        <v>0</v>
      </c>
    </row>
    <row r="67" spans="1:11" x14ac:dyDescent="0.2">
      <c r="A67" s="7">
        <v>62</v>
      </c>
      <c r="B67" s="7" t="s">
        <v>61</v>
      </c>
      <c r="C67" s="8"/>
      <c r="D67" s="8"/>
      <c r="E67" s="8"/>
      <c r="F67" s="8"/>
      <c r="G67" s="8"/>
      <c r="H67" s="8"/>
      <c r="I67" s="8">
        <f t="shared" si="3"/>
        <v>0</v>
      </c>
      <c r="J67" s="8">
        <f t="shared" si="1"/>
        <v>0</v>
      </c>
      <c r="K67" s="9">
        <f t="shared" si="2"/>
        <v>0</v>
      </c>
    </row>
    <row r="68" spans="1:11" x14ac:dyDescent="0.2">
      <c r="A68" s="7">
        <v>63</v>
      </c>
      <c r="B68" s="7" t="s">
        <v>62</v>
      </c>
      <c r="C68" s="8">
        <v>1002000</v>
      </c>
      <c r="D68" s="8">
        <v>2389910</v>
      </c>
      <c r="E68" s="8"/>
      <c r="F68" s="8"/>
      <c r="G68" s="8"/>
      <c r="H68" s="8"/>
      <c r="I68" s="8">
        <f t="shared" si="3"/>
        <v>1002000</v>
      </c>
      <c r="J68" s="8">
        <f t="shared" si="1"/>
        <v>2389910</v>
      </c>
      <c r="K68" s="9">
        <f t="shared" si="2"/>
        <v>1387910</v>
      </c>
    </row>
    <row r="69" spans="1:11" x14ac:dyDescent="0.2">
      <c r="A69" s="7">
        <v>64</v>
      </c>
      <c r="B69" s="7" t="s">
        <v>63</v>
      </c>
      <c r="C69" s="8"/>
      <c r="D69" s="8"/>
      <c r="E69" s="8"/>
      <c r="F69" s="8"/>
      <c r="G69" s="8"/>
      <c r="H69" s="8"/>
      <c r="I69" s="8">
        <f t="shared" si="3"/>
        <v>0</v>
      </c>
      <c r="J69" s="8">
        <f t="shared" si="1"/>
        <v>0</v>
      </c>
      <c r="K69" s="9">
        <f t="shared" si="2"/>
        <v>0</v>
      </c>
    </row>
    <row r="70" spans="1:11" x14ac:dyDescent="0.2">
      <c r="A70" s="7">
        <v>65</v>
      </c>
      <c r="B70" s="7" t="s">
        <v>64</v>
      </c>
      <c r="C70" s="8"/>
      <c r="D70" s="8"/>
      <c r="E70" s="8"/>
      <c r="F70" s="8"/>
      <c r="G70" s="8"/>
      <c r="H70" s="8"/>
      <c r="I70" s="8">
        <f t="shared" si="3"/>
        <v>0</v>
      </c>
      <c r="J70" s="8">
        <f t="shared" si="1"/>
        <v>0</v>
      </c>
      <c r="K70" s="9">
        <f t="shared" si="2"/>
        <v>0</v>
      </c>
    </row>
    <row r="71" spans="1:11" x14ac:dyDescent="0.2">
      <c r="A71" s="7">
        <v>66</v>
      </c>
      <c r="B71" s="7" t="s">
        <v>65</v>
      </c>
      <c r="C71" s="8"/>
      <c r="D71" s="8"/>
      <c r="E71" s="8"/>
      <c r="F71" s="8"/>
      <c r="G71" s="8"/>
      <c r="H71" s="8"/>
      <c r="I71" s="8">
        <f t="shared" ref="I71:I100" si="4">C71+E71+G71</f>
        <v>0</v>
      </c>
      <c r="J71" s="8">
        <f t="shared" ref="J71:J100" si="5">D71+F71+H71</f>
        <v>0</v>
      </c>
      <c r="K71" s="9">
        <f t="shared" ref="K71:K100" si="6">J71-I71</f>
        <v>0</v>
      </c>
    </row>
    <row r="72" spans="1:11" x14ac:dyDescent="0.2">
      <c r="A72" s="7">
        <v>67</v>
      </c>
      <c r="B72" s="7" t="s">
        <v>66</v>
      </c>
      <c r="C72" s="8"/>
      <c r="D72" s="8"/>
      <c r="E72" s="8"/>
      <c r="F72" s="8"/>
      <c r="G72" s="8"/>
      <c r="H72" s="8"/>
      <c r="I72" s="8">
        <f t="shared" si="4"/>
        <v>0</v>
      </c>
      <c r="J72" s="8">
        <f t="shared" si="5"/>
        <v>0</v>
      </c>
      <c r="K72" s="9">
        <f t="shared" si="6"/>
        <v>0</v>
      </c>
    </row>
    <row r="73" spans="1:11" x14ac:dyDescent="0.2">
      <c r="A73" s="7">
        <v>68</v>
      </c>
      <c r="B73" s="7" t="s">
        <v>67</v>
      </c>
      <c r="C73" s="8"/>
      <c r="D73" s="8"/>
      <c r="E73" s="8"/>
      <c r="F73" s="8"/>
      <c r="G73" s="8"/>
      <c r="H73" s="8"/>
      <c r="I73" s="8">
        <f t="shared" si="4"/>
        <v>0</v>
      </c>
      <c r="J73" s="8">
        <f t="shared" si="5"/>
        <v>0</v>
      </c>
      <c r="K73" s="9">
        <f t="shared" si="6"/>
        <v>0</v>
      </c>
    </row>
    <row r="74" spans="1:11" x14ac:dyDescent="0.2">
      <c r="A74" s="7">
        <v>69</v>
      </c>
      <c r="B74" s="7" t="s">
        <v>68</v>
      </c>
      <c r="C74" s="8">
        <v>7120000</v>
      </c>
      <c r="D74" s="8">
        <v>9641375</v>
      </c>
      <c r="E74" s="8"/>
      <c r="F74" s="8"/>
      <c r="G74" s="8"/>
      <c r="H74" s="8"/>
      <c r="I74" s="8">
        <f t="shared" si="4"/>
        <v>7120000</v>
      </c>
      <c r="J74" s="8">
        <f t="shared" si="5"/>
        <v>9641375</v>
      </c>
      <c r="K74" s="9">
        <f t="shared" si="6"/>
        <v>2521375</v>
      </c>
    </row>
    <row r="75" spans="1:11" x14ac:dyDescent="0.2">
      <c r="A75" s="7">
        <v>70</v>
      </c>
      <c r="B75" s="7" t="s">
        <v>69</v>
      </c>
      <c r="C75" s="8">
        <v>57321642</v>
      </c>
      <c r="D75" s="8">
        <v>270073154</v>
      </c>
      <c r="E75" s="8"/>
      <c r="F75" s="8"/>
      <c r="G75" s="8"/>
      <c r="H75" s="8"/>
      <c r="I75" s="8">
        <f t="shared" si="4"/>
        <v>57321642</v>
      </c>
      <c r="J75" s="8">
        <f t="shared" si="5"/>
        <v>270073154</v>
      </c>
      <c r="K75" s="9">
        <f t="shared" si="6"/>
        <v>212751512</v>
      </c>
    </row>
    <row r="76" spans="1:11" s="11" customFormat="1" x14ac:dyDescent="0.2">
      <c r="A76" s="3">
        <v>71</v>
      </c>
      <c r="B76" s="3" t="s">
        <v>70</v>
      </c>
      <c r="C76" s="4">
        <v>70360641</v>
      </c>
      <c r="D76" s="4">
        <f>D60+D64+D65+D66+D67+D68+D69+D70+D71+D72+D73+D74+D75</f>
        <v>282104439</v>
      </c>
      <c r="E76" s="4">
        <v>0</v>
      </c>
      <c r="F76" s="4">
        <f>SUM(F65:F75)</f>
        <v>0</v>
      </c>
      <c r="G76" s="4">
        <v>0</v>
      </c>
      <c r="H76" s="4">
        <v>0</v>
      </c>
      <c r="I76" s="4">
        <f t="shared" si="4"/>
        <v>70360641</v>
      </c>
      <c r="J76" s="4">
        <f t="shared" si="5"/>
        <v>282104439</v>
      </c>
      <c r="K76" s="10">
        <f t="shared" si="6"/>
        <v>211743798</v>
      </c>
    </row>
    <row r="77" spans="1:11" x14ac:dyDescent="0.2">
      <c r="A77" s="7">
        <v>72</v>
      </c>
      <c r="B77" s="7" t="s">
        <v>71</v>
      </c>
      <c r="C77" s="8"/>
      <c r="D77" s="8"/>
      <c r="E77" s="8"/>
      <c r="F77" s="8"/>
      <c r="G77" s="8"/>
      <c r="H77" s="8"/>
      <c r="I77" s="8">
        <f t="shared" si="4"/>
        <v>0</v>
      </c>
      <c r="J77" s="8">
        <f t="shared" si="5"/>
        <v>0</v>
      </c>
      <c r="K77" s="9">
        <f t="shared" si="6"/>
        <v>0</v>
      </c>
    </row>
    <row r="78" spans="1:11" x14ac:dyDescent="0.2">
      <c r="A78" s="7">
        <v>73</v>
      </c>
      <c r="B78" s="7" t="s">
        <v>72</v>
      </c>
      <c r="C78" s="8">
        <v>170711260</v>
      </c>
      <c r="D78" s="8">
        <v>22728803</v>
      </c>
      <c r="E78" s="8"/>
      <c r="F78" s="8"/>
      <c r="G78" s="8"/>
      <c r="H78" s="8"/>
      <c r="I78" s="8">
        <f t="shared" si="4"/>
        <v>170711260</v>
      </c>
      <c r="J78" s="8">
        <f t="shared" si="5"/>
        <v>22728803</v>
      </c>
      <c r="K78" s="9">
        <f t="shared" si="6"/>
        <v>-147982457</v>
      </c>
    </row>
    <row r="79" spans="1:11" x14ac:dyDescent="0.2">
      <c r="A79" s="7">
        <v>74</v>
      </c>
      <c r="B79" s="7" t="s">
        <v>73</v>
      </c>
      <c r="C79" s="8"/>
      <c r="D79" s="8"/>
      <c r="E79" s="8"/>
      <c r="F79" s="8"/>
      <c r="G79" s="8"/>
      <c r="H79" s="8"/>
      <c r="I79" s="8">
        <f t="shared" si="4"/>
        <v>0</v>
      </c>
      <c r="J79" s="8">
        <f t="shared" si="5"/>
        <v>0</v>
      </c>
      <c r="K79" s="9">
        <f t="shared" si="6"/>
        <v>0</v>
      </c>
    </row>
    <row r="80" spans="1:11" x14ac:dyDescent="0.2">
      <c r="A80" s="7">
        <v>75</v>
      </c>
      <c r="B80" s="7" t="s">
        <v>74</v>
      </c>
      <c r="C80" s="8">
        <v>14645670</v>
      </c>
      <c r="D80" s="8">
        <v>27683246</v>
      </c>
      <c r="E80" s="8"/>
      <c r="F80" s="8">
        <v>100740</v>
      </c>
      <c r="G80" s="8"/>
      <c r="H80" s="8"/>
      <c r="I80" s="8">
        <f t="shared" si="4"/>
        <v>14645670</v>
      </c>
      <c r="J80" s="8">
        <f t="shared" si="5"/>
        <v>27783986</v>
      </c>
      <c r="K80" s="9">
        <f t="shared" si="6"/>
        <v>13138316</v>
      </c>
    </row>
    <row r="81" spans="1:11" x14ac:dyDescent="0.2">
      <c r="A81" s="7">
        <v>76</v>
      </c>
      <c r="B81" s="7" t="s">
        <v>75</v>
      </c>
      <c r="C81" s="8"/>
      <c r="D81" s="8"/>
      <c r="E81" s="8"/>
      <c r="F81" s="8"/>
      <c r="G81" s="8"/>
      <c r="H81" s="8"/>
      <c r="I81" s="8">
        <f t="shared" si="4"/>
        <v>0</v>
      </c>
      <c r="J81" s="8">
        <f t="shared" si="5"/>
        <v>0</v>
      </c>
      <c r="K81" s="9">
        <f t="shared" si="6"/>
        <v>0</v>
      </c>
    </row>
    <row r="82" spans="1:11" x14ac:dyDescent="0.2">
      <c r="A82" s="7">
        <v>77</v>
      </c>
      <c r="B82" s="7" t="s">
        <v>76</v>
      </c>
      <c r="C82" s="8"/>
      <c r="D82" s="8"/>
      <c r="E82" s="8"/>
      <c r="F82" s="8"/>
      <c r="G82" s="8"/>
      <c r="H82" s="8"/>
      <c r="I82" s="8">
        <f t="shared" si="4"/>
        <v>0</v>
      </c>
      <c r="J82" s="8">
        <f t="shared" si="5"/>
        <v>0</v>
      </c>
      <c r="K82" s="9">
        <f t="shared" si="6"/>
        <v>0</v>
      </c>
    </row>
    <row r="83" spans="1:11" x14ac:dyDescent="0.2">
      <c r="A83" s="7">
        <v>78</v>
      </c>
      <c r="B83" s="7" t="s">
        <v>77</v>
      </c>
      <c r="C83" s="8">
        <v>50046372</v>
      </c>
      <c r="D83" s="8">
        <v>13557258</v>
      </c>
      <c r="E83" s="8"/>
      <c r="F83" s="8">
        <v>27200</v>
      </c>
      <c r="G83" s="8"/>
      <c r="H83" s="8"/>
      <c r="I83" s="8">
        <f t="shared" si="4"/>
        <v>50046372</v>
      </c>
      <c r="J83" s="8">
        <f t="shared" si="5"/>
        <v>13584458</v>
      </c>
      <c r="K83" s="9">
        <f t="shared" si="6"/>
        <v>-36461914</v>
      </c>
    </row>
    <row r="84" spans="1:11" s="11" customFormat="1" x14ac:dyDescent="0.2">
      <c r="A84" s="3">
        <v>79</v>
      </c>
      <c r="B84" s="3" t="s">
        <v>78</v>
      </c>
      <c r="C84" s="4">
        <v>235403302</v>
      </c>
      <c r="D84" s="4">
        <f>SUM(D77:D83)</f>
        <v>63969307</v>
      </c>
      <c r="E84" s="4">
        <v>0</v>
      </c>
      <c r="F84" s="4">
        <f>SUM(F77:F83)</f>
        <v>127940</v>
      </c>
      <c r="G84" s="4">
        <v>0</v>
      </c>
      <c r="H84" s="4">
        <v>0</v>
      </c>
      <c r="I84" s="4">
        <f t="shared" si="4"/>
        <v>235403302</v>
      </c>
      <c r="J84" s="4">
        <f t="shared" si="5"/>
        <v>64097247</v>
      </c>
      <c r="K84" s="10">
        <f t="shared" si="6"/>
        <v>-171306055</v>
      </c>
    </row>
    <row r="85" spans="1:11" x14ac:dyDescent="0.2">
      <c r="A85" s="7">
        <v>80</v>
      </c>
      <c r="B85" s="7" t="s">
        <v>79</v>
      </c>
      <c r="C85" s="8">
        <v>102162765</v>
      </c>
      <c r="D85" s="8">
        <v>174370060</v>
      </c>
      <c r="E85" s="8"/>
      <c r="F85" s="8"/>
      <c r="G85" s="8"/>
      <c r="H85" s="8"/>
      <c r="I85" s="8">
        <f t="shared" si="4"/>
        <v>102162765</v>
      </c>
      <c r="J85" s="8">
        <f t="shared" si="5"/>
        <v>174370060</v>
      </c>
      <c r="K85" s="9">
        <f t="shared" si="6"/>
        <v>72207295</v>
      </c>
    </row>
    <row r="86" spans="1:11" x14ac:dyDescent="0.2">
      <c r="A86" s="7">
        <v>81</v>
      </c>
      <c r="B86" s="7" t="s">
        <v>80</v>
      </c>
      <c r="C86" s="8"/>
      <c r="D86" s="8"/>
      <c r="E86" s="8"/>
      <c r="F86" s="8"/>
      <c r="G86" s="8"/>
      <c r="H86" s="8"/>
      <c r="I86" s="8">
        <f t="shared" si="4"/>
        <v>0</v>
      </c>
      <c r="J86" s="8">
        <f t="shared" si="5"/>
        <v>0</v>
      </c>
      <c r="K86" s="9">
        <f t="shared" si="6"/>
        <v>0</v>
      </c>
    </row>
    <row r="87" spans="1:11" x14ac:dyDescent="0.2">
      <c r="A87" s="7">
        <v>82</v>
      </c>
      <c r="B87" s="7" t="s">
        <v>81</v>
      </c>
      <c r="C87" s="8"/>
      <c r="D87" s="8"/>
      <c r="E87" s="8"/>
      <c r="F87" s="8"/>
      <c r="G87" s="8"/>
      <c r="H87" s="8"/>
      <c r="I87" s="8">
        <f t="shared" si="4"/>
        <v>0</v>
      </c>
      <c r="J87" s="8">
        <f t="shared" si="5"/>
        <v>0</v>
      </c>
      <c r="K87" s="9">
        <f t="shared" si="6"/>
        <v>0</v>
      </c>
    </row>
    <row r="88" spans="1:11" x14ac:dyDescent="0.2">
      <c r="A88" s="7">
        <v>83</v>
      </c>
      <c r="B88" s="7" t="s">
        <v>82</v>
      </c>
      <c r="C88" s="8">
        <v>27583947</v>
      </c>
      <c r="D88" s="8">
        <v>47079917</v>
      </c>
      <c r="E88" s="8"/>
      <c r="F88" s="8"/>
      <c r="G88" s="8"/>
      <c r="H88" s="8"/>
      <c r="I88" s="8">
        <f t="shared" si="4"/>
        <v>27583947</v>
      </c>
      <c r="J88" s="8">
        <f t="shared" si="5"/>
        <v>47079917</v>
      </c>
      <c r="K88" s="9">
        <f t="shared" si="6"/>
        <v>19495970</v>
      </c>
    </row>
    <row r="89" spans="1:11" s="11" customFormat="1" x14ac:dyDescent="0.2">
      <c r="A89" s="3">
        <v>84</v>
      </c>
      <c r="B89" s="3" t="s">
        <v>83</v>
      </c>
      <c r="C89" s="4">
        <v>129746712</v>
      </c>
      <c r="D89" s="4">
        <f>SUM(D85:D88)</f>
        <v>221449977</v>
      </c>
      <c r="E89" s="4">
        <v>0</v>
      </c>
      <c r="F89" s="4">
        <f>SUM(F85:F88)</f>
        <v>0</v>
      </c>
      <c r="G89" s="4">
        <v>0</v>
      </c>
      <c r="H89" s="4">
        <v>0</v>
      </c>
      <c r="I89" s="4">
        <f t="shared" si="4"/>
        <v>129746712</v>
      </c>
      <c r="J89" s="4">
        <f t="shared" si="5"/>
        <v>221449977</v>
      </c>
      <c r="K89" s="10">
        <f t="shared" si="6"/>
        <v>91703265</v>
      </c>
    </row>
    <row r="90" spans="1:11" x14ac:dyDescent="0.2">
      <c r="A90" s="7">
        <v>85</v>
      </c>
      <c r="B90" s="7" t="s">
        <v>84</v>
      </c>
      <c r="C90" s="8"/>
      <c r="D90" s="8"/>
      <c r="E90" s="8"/>
      <c r="F90" s="8"/>
      <c r="G90" s="8"/>
      <c r="H90" s="8"/>
      <c r="I90" s="8">
        <f t="shared" si="4"/>
        <v>0</v>
      </c>
      <c r="J90" s="8">
        <f t="shared" si="5"/>
        <v>0</v>
      </c>
      <c r="K90" s="9">
        <f t="shared" si="6"/>
        <v>0</v>
      </c>
    </row>
    <row r="91" spans="1:11" x14ac:dyDescent="0.2">
      <c r="A91" s="7">
        <v>86</v>
      </c>
      <c r="B91" s="7" t="s">
        <v>85</v>
      </c>
      <c r="C91" s="8"/>
      <c r="D91" s="8"/>
      <c r="E91" s="8"/>
      <c r="F91" s="8"/>
      <c r="G91" s="8"/>
      <c r="H91" s="8"/>
      <c r="I91" s="8">
        <f t="shared" si="4"/>
        <v>0</v>
      </c>
      <c r="J91" s="8">
        <f t="shared" si="5"/>
        <v>0</v>
      </c>
      <c r="K91" s="9">
        <f t="shared" si="6"/>
        <v>0</v>
      </c>
    </row>
    <row r="92" spans="1:11" x14ac:dyDescent="0.2">
      <c r="A92" s="7">
        <v>87</v>
      </c>
      <c r="B92" s="7" t="s">
        <v>86</v>
      </c>
      <c r="C92" s="8"/>
      <c r="D92" s="8"/>
      <c r="E92" s="8"/>
      <c r="F92" s="8"/>
      <c r="G92" s="8"/>
      <c r="H92" s="8"/>
      <c r="I92" s="8">
        <f t="shared" si="4"/>
        <v>0</v>
      </c>
      <c r="J92" s="8">
        <f t="shared" si="5"/>
        <v>0</v>
      </c>
      <c r="K92" s="9">
        <f t="shared" si="6"/>
        <v>0</v>
      </c>
    </row>
    <row r="93" spans="1:11" x14ac:dyDescent="0.2">
      <c r="A93" s="7">
        <v>88</v>
      </c>
      <c r="B93" s="7" t="s">
        <v>87</v>
      </c>
      <c r="C93" s="8"/>
      <c r="D93" s="8"/>
      <c r="E93" s="8"/>
      <c r="F93" s="8"/>
      <c r="G93" s="8"/>
      <c r="H93" s="8"/>
      <c r="I93" s="8">
        <f t="shared" si="4"/>
        <v>0</v>
      </c>
      <c r="J93" s="8">
        <f t="shared" si="5"/>
        <v>0</v>
      </c>
      <c r="K93" s="9">
        <f t="shared" si="6"/>
        <v>0</v>
      </c>
    </row>
    <row r="94" spans="1:11" x14ac:dyDescent="0.2">
      <c r="A94" s="7">
        <v>89</v>
      </c>
      <c r="B94" s="7" t="s">
        <v>88</v>
      </c>
      <c r="C94" s="8"/>
      <c r="D94" s="8"/>
      <c r="E94" s="8"/>
      <c r="F94" s="8"/>
      <c r="G94" s="8"/>
      <c r="H94" s="8"/>
      <c r="I94" s="8">
        <f t="shared" si="4"/>
        <v>0</v>
      </c>
      <c r="J94" s="8">
        <f t="shared" si="5"/>
        <v>0</v>
      </c>
      <c r="K94" s="9">
        <f t="shared" si="6"/>
        <v>0</v>
      </c>
    </row>
    <row r="95" spans="1:11" x14ac:dyDescent="0.2">
      <c r="A95" s="7">
        <v>90</v>
      </c>
      <c r="B95" s="7" t="s">
        <v>89</v>
      </c>
      <c r="C95" s="8"/>
      <c r="D95" s="8"/>
      <c r="E95" s="8"/>
      <c r="F95" s="8"/>
      <c r="G95" s="8"/>
      <c r="H95" s="8"/>
      <c r="I95" s="8">
        <f t="shared" si="4"/>
        <v>0</v>
      </c>
      <c r="J95" s="8">
        <f t="shared" si="5"/>
        <v>0</v>
      </c>
      <c r="K95" s="9">
        <f t="shared" si="6"/>
        <v>0</v>
      </c>
    </row>
    <row r="96" spans="1:11" x14ac:dyDescent="0.2">
      <c r="A96" s="7">
        <v>91</v>
      </c>
      <c r="B96" s="7" t="s">
        <v>90</v>
      </c>
      <c r="C96" s="8"/>
      <c r="D96" s="8"/>
      <c r="E96" s="8"/>
      <c r="F96" s="8"/>
      <c r="G96" s="8"/>
      <c r="H96" s="8"/>
      <c r="I96" s="8">
        <f t="shared" si="4"/>
        <v>0</v>
      </c>
      <c r="J96" s="8">
        <f t="shared" si="5"/>
        <v>0</v>
      </c>
      <c r="K96" s="9">
        <f t="shared" si="6"/>
        <v>0</v>
      </c>
    </row>
    <row r="97" spans="1:11" x14ac:dyDescent="0.2">
      <c r="A97" s="7">
        <v>92</v>
      </c>
      <c r="B97" s="7" t="s">
        <v>91</v>
      </c>
      <c r="C97" s="8"/>
      <c r="D97" s="8"/>
      <c r="E97" s="8"/>
      <c r="F97" s="8"/>
      <c r="G97" s="8"/>
      <c r="H97" s="8"/>
      <c r="I97" s="8">
        <f t="shared" si="4"/>
        <v>0</v>
      </c>
      <c r="J97" s="8">
        <f t="shared" si="5"/>
        <v>0</v>
      </c>
      <c r="K97" s="9">
        <f t="shared" si="6"/>
        <v>0</v>
      </c>
    </row>
    <row r="98" spans="1:11" x14ac:dyDescent="0.2">
      <c r="A98" s="7">
        <v>93</v>
      </c>
      <c r="B98" s="7" t="s">
        <v>92</v>
      </c>
      <c r="C98" s="8"/>
      <c r="D98" s="8"/>
      <c r="E98" s="8"/>
      <c r="F98" s="8"/>
      <c r="G98" s="8"/>
      <c r="H98" s="8"/>
      <c r="I98" s="8">
        <f t="shared" si="4"/>
        <v>0</v>
      </c>
      <c r="J98" s="8">
        <f t="shared" si="5"/>
        <v>0</v>
      </c>
      <c r="K98" s="9">
        <f t="shared" si="6"/>
        <v>0</v>
      </c>
    </row>
    <row r="99" spans="1:11" s="11" customFormat="1" x14ac:dyDescent="0.2">
      <c r="A99" s="3">
        <v>94</v>
      </c>
      <c r="B99" s="3" t="s">
        <v>93</v>
      </c>
      <c r="C99" s="4"/>
      <c r="D99" s="4"/>
      <c r="E99" s="4">
        <v>0</v>
      </c>
      <c r="F99" s="4">
        <f>SUM(F90:F98)</f>
        <v>0</v>
      </c>
      <c r="G99" s="4">
        <v>0</v>
      </c>
      <c r="H99" s="4">
        <v>0</v>
      </c>
      <c r="I99" s="8">
        <f t="shared" si="4"/>
        <v>0</v>
      </c>
      <c r="J99" s="8">
        <f t="shared" si="5"/>
        <v>0</v>
      </c>
      <c r="K99" s="9">
        <f t="shared" si="6"/>
        <v>0</v>
      </c>
    </row>
    <row r="100" spans="1:11" s="11" customFormat="1" x14ac:dyDescent="0.2">
      <c r="A100" s="3">
        <v>95</v>
      </c>
      <c r="B100" s="3" t="s">
        <v>94</v>
      </c>
      <c r="C100" s="4">
        <v>525482952</v>
      </c>
      <c r="D100" s="4">
        <f>D24+D25+D50+D59+D76+D84+D89+D99</f>
        <v>668406530</v>
      </c>
      <c r="E100" s="4">
        <v>50714591</v>
      </c>
      <c r="F100" s="4">
        <f>F24+F25+F50+F59+F76+F84+F89+F99</f>
        <v>54877660</v>
      </c>
      <c r="G100" s="4">
        <v>74310737</v>
      </c>
      <c r="H100" s="4">
        <f>H24+H25+H50+H59+H76+H84+H89+H99</f>
        <v>92651204</v>
      </c>
      <c r="I100" s="4">
        <f t="shared" si="4"/>
        <v>650508280</v>
      </c>
      <c r="J100" s="4">
        <f t="shared" si="5"/>
        <v>815935394</v>
      </c>
      <c r="K100" s="10">
        <f t="shared" si="6"/>
        <v>165427114</v>
      </c>
    </row>
    <row r="102" spans="1:11" x14ac:dyDescent="0.2">
      <c r="J102" s="12"/>
    </row>
  </sheetData>
  <mergeCells count="6">
    <mergeCell ref="A1:K1"/>
    <mergeCell ref="C4:D4"/>
    <mergeCell ref="E4:F4"/>
    <mergeCell ref="G4:H4"/>
    <mergeCell ref="A2:K2"/>
    <mergeCell ref="A3:K3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D379F-C524-4FDE-8EFE-68699B172BDA}">
  <dimension ref="A1:XFD433"/>
  <sheetViews>
    <sheetView workbookViewId="0">
      <selection activeCell="H86" sqref="H86"/>
    </sheetView>
  </sheetViews>
  <sheetFormatPr defaultRowHeight="11.25" x14ac:dyDescent="0.2"/>
  <cols>
    <col min="1" max="1" width="7.42578125" style="14" bestFit="1" customWidth="1"/>
    <col min="2" max="2" width="76.5703125" style="19" customWidth="1"/>
    <col min="3" max="3" width="19.28515625" style="20" hidden="1" customWidth="1"/>
    <col min="4" max="4" width="23" style="20" hidden="1" customWidth="1"/>
    <col min="5" max="5" width="19.28515625" style="14" hidden="1" customWidth="1"/>
    <col min="6" max="6" width="23" style="14" hidden="1" customWidth="1"/>
    <col min="7" max="7" width="15.42578125" style="14" bestFit="1" customWidth="1"/>
    <col min="8" max="8" width="18.140625" style="14" bestFit="1" customWidth="1"/>
    <col min="9" max="9" width="23.42578125" style="14" bestFit="1" customWidth="1"/>
    <col min="10" max="16384" width="9.140625" style="14"/>
  </cols>
  <sheetData>
    <row r="1" spans="1:11" ht="31.5" customHeight="1" x14ac:dyDescent="0.2">
      <c r="A1" s="29" t="s">
        <v>234</v>
      </c>
      <c r="B1" s="29"/>
      <c r="C1" s="29"/>
      <c r="D1" s="29"/>
      <c r="E1" s="29"/>
      <c r="F1" s="29"/>
      <c r="G1" s="29"/>
      <c r="H1" s="29"/>
      <c r="I1" s="29"/>
      <c r="J1" s="13"/>
      <c r="K1" s="13"/>
    </row>
    <row r="2" spans="1:11" x14ac:dyDescent="0.2">
      <c r="A2" s="27" t="s">
        <v>238</v>
      </c>
      <c r="B2" s="27"/>
      <c r="C2" s="27"/>
      <c r="D2" s="27"/>
      <c r="E2" s="27"/>
      <c r="F2" s="27"/>
      <c r="G2" s="27"/>
      <c r="H2" s="27"/>
      <c r="I2" s="27"/>
    </row>
    <row r="3" spans="1:11" x14ac:dyDescent="0.2">
      <c r="A3" s="2"/>
      <c r="B3" s="15"/>
      <c r="C3" s="25" t="s">
        <v>236</v>
      </c>
      <c r="D3" s="25"/>
      <c r="E3" s="28" t="s">
        <v>237</v>
      </c>
      <c r="F3" s="28"/>
    </row>
    <row r="4" spans="1:11" x14ac:dyDescent="0.2">
      <c r="A4" s="3" t="s">
        <v>95</v>
      </c>
      <c r="B4" s="16" t="s">
        <v>96</v>
      </c>
      <c r="C4" s="4" t="s">
        <v>97</v>
      </c>
      <c r="D4" s="4" t="s">
        <v>98</v>
      </c>
      <c r="E4" s="4" t="s">
        <v>97</v>
      </c>
      <c r="F4" s="4" t="s">
        <v>98</v>
      </c>
      <c r="G4" s="5" t="s">
        <v>97</v>
      </c>
      <c r="H4" s="3" t="s">
        <v>98</v>
      </c>
      <c r="I4" s="6" t="s">
        <v>233</v>
      </c>
    </row>
    <row r="5" spans="1:11" s="2" customFormat="1" x14ac:dyDescent="0.2">
      <c r="A5" s="7">
        <v>1</v>
      </c>
      <c r="B5" s="17" t="s">
        <v>99</v>
      </c>
      <c r="C5" s="8">
        <v>19667997</v>
      </c>
      <c r="D5" s="8">
        <v>19797561</v>
      </c>
      <c r="E5" s="8"/>
      <c r="F5" s="8"/>
      <c r="G5" s="8">
        <f>C5+E5</f>
        <v>19667997</v>
      </c>
      <c r="H5" s="8">
        <f>D5+F5</f>
        <v>19797561</v>
      </c>
      <c r="I5" s="9">
        <f>H5-G5</f>
        <v>129564</v>
      </c>
    </row>
    <row r="6" spans="1:11" s="2" customFormat="1" x14ac:dyDescent="0.2">
      <c r="A6" s="7">
        <v>2</v>
      </c>
      <c r="B6" s="17" t="s">
        <v>100</v>
      </c>
      <c r="C6" s="8">
        <v>44383800</v>
      </c>
      <c r="D6" s="8">
        <v>44975533</v>
      </c>
      <c r="E6" s="8"/>
      <c r="F6" s="8"/>
      <c r="G6" s="8">
        <f t="shared" ref="G6:G69" si="0">C6+E6</f>
        <v>44383800</v>
      </c>
      <c r="H6" s="8">
        <f t="shared" ref="H6:H69" si="1">D6+F6</f>
        <v>44975533</v>
      </c>
      <c r="I6" s="9">
        <f t="shared" ref="I6:I69" si="2">H6-G6</f>
        <v>591733</v>
      </c>
    </row>
    <row r="7" spans="1:11" s="2" customFormat="1" x14ac:dyDescent="0.2">
      <c r="A7" s="7">
        <v>3</v>
      </c>
      <c r="B7" s="17" t="s">
        <v>124</v>
      </c>
      <c r="C7" s="8">
        <v>14844763</v>
      </c>
      <c r="D7" s="8">
        <v>14187819</v>
      </c>
      <c r="E7" s="8"/>
      <c r="F7" s="8"/>
      <c r="G7" s="8">
        <f t="shared" si="0"/>
        <v>14844763</v>
      </c>
      <c r="H7" s="8">
        <f t="shared" si="1"/>
        <v>14187819</v>
      </c>
      <c r="I7" s="9">
        <f t="shared" si="2"/>
        <v>-656944</v>
      </c>
    </row>
    <row r="8" spans="1:11" s="2" customFormat="1" x14ac:dyDescent="0.2">
      <c r="A8" s="7">
        <v>4</v>
      </c>
      <c r="B8" s="17" t="s">
        <v>101</v>
      </c>
      <c r="C8" s="8">
        <v>3155680</v>
      </c>
      <c r="D8" s="8">
        <v>3405632</v>
      </c>
      <c r="E8" s="8"/>
      <c r="F8" s="8"/>
      <c r="G8" s="8">
        <f t="shared" si="0"/>
        <v>3155680</v>
      </c>
      <c r="H8" s="8">
        <f t="shared" si="1"/>
        <v>3405632</v>
      </c>
      <c r="I8" s="9">
        <f t="shared" si="2"/>
        <v>249952</v>
      </c>
    </row>
    <row r="9" spans="1:11" s="2" customFormat="1" x14ac:dyDescent="0.2">
      <c r="A9" s="7">
        <v>5</v>
      </c>
      <c r="B9" s="17" t="s">
        <v>102</v>
      </c>
      <c r="C9" s="8"/>
      <c r="D9" s="8">
        <v>5117069</v>
      </c>
      <c r="E9" s="8"/>
      <c r="F9" s="8"/>
      <c r="G9" s="8">
        <f t="shared" si="0"/>
        <v>0</v>
      </c>
      <c r="H9" s="8">
        <f t="shared" si="1"/>
        <v>5117069</v>
      </c>
      <c r="I9" s="9">
        <f t="shared" si="2"/>
        <v>5117069</v>
      </c>
    </row>
    <row r="10" spans="1:11" s="2" customFormat="1" x14ac:dyDescent="0.2">
      <c r="A10" s="7">
        <v>6</v>
      </c>
      <c r="B10" s="17" t="s">
        <v>103</v>
      </c>
      <c r="C10" s="8"/>
      <c r="D10" s="8">
        <v>3331579</v>
      </c>
      <c r="E10" s="8"/>
      <c r="F10" s="8"/>
      <c r="G10" s="8">
        <f t="shared" si="0"/>
        <v>0</v>
      </c>
      <c r="H10" s="8">
        <f t="shared" si="1"/>
        <v>3331579</v>
      </c>
      <c r="I10" s="9">
        <f t="shared" si="2"/>
        <v>3331579</v>
      </c>
    </row>
    <row r="11" spans="1:11" s="11" customFormat="1" x14ac:dyDescent="0.2">
      <c r="A11" s="3">
        <v>7</v>
      </c>
      <c r="B11" s="16" t="s">
        <v>104</v>
      </c>
      <c r="C11" s="4">
        <f>SUM(C5:C10)</f>
        <v>82052240</v>
      </c>
      <c r="D11" s="4">
        <f>SUM(D5:D10)</f>
        <v>90815193</v>
      </c>
      <c r="E11" s="4">
        <v>0</v>
      </c>
      <c r="F11" s="4">
        <v>0</v>
      </c>
      <c r="G11" s="4">
        <f t="shared" si="0"/>
        <v>82052240</v>
      </c>
      <c r="H11" s="4">
        <f t="shared" si="1"/>
        <v>90815193</v>
      </c>
      <c r="I11" s="10">
        <f t="shared" si="2"/>
        <v>8762953</v>
      </c>
    </row>
    <row r="12" spans="1:11" s="2" customFormat="1" x14ac:dyDescent="0.2">
      <c r="A12" s="7">
        <v>8</v>
      </c>
      <c r="B12" s="17" t="s">
        <v>105</v>
      </c>
      <c r="C12" s="8"/>
      <c r="D12" s="8"/>
      <c r="E12" s="8"/>
      <c r="F12" s="8"/>
      <c r="G12" s="8">
        <f t="shared" si="0"/>
        <v>0</v>
      </c>
      <c r="H12" s="8">
        <f t="shared" si="1"/>
        <v>0</v>
      </c>
      <c r="I12" s="9">
        <f t="shared" si="2"/>
        <v>0</v>
      </c>
    </row>
    <row r="13" spans="1:11" s="2" customFormat="1" x14ac:dyDescent="0.2">
      <c r="A13" s="7">
        <v>9</v>
      </c>
      <c r="B13" s="17" t="s">
        <v>106</v>
      </c>
      <c r="C13" s="8"/>
      <c r="D13" s="8"/>
      <c r="E13" s="8"/>
      <c r="F13" s="8"/>
      <c r="G13" s="8">
        <f t="shared" si="0"/>
        <v>0</v>
      </c>
      <c r="H13" s="8">
        <f t="shared" si="1"/>
        <v>0</v>
      </c>
      <c r="I13" s="9">
        <f t="shared" si="2"/>
        <v>0</v>
      </c>
    </row>
    <row r="14" spans="1:11" s="2" customFormat="1" x14ac:dyDescent="0.2">
      <c r="A14" s="7">
        <v>10</v>
      </c>
      <c r="B14" s="17" t="s">
        <v>125</v>
      </c>
      <c r="C14" s="8"/>
      <c r="D14" s="8"/>
      <c r="E14" s="8"/>
      <c r="F14" s="8"/>
      <c r="G14" s="8">
        <f t="shared" si="0"/>
        <v>0</v>
      </c>
      <c r="H14" s="8">
        <f t="shared" si="1"/>
        <v>0</v>
      </c>
      <c r="I14" s="9">
        <f t="shared" si="2"/>
        <v>0</v>
      </c>
    </row>
    <row r="15" spans="1:11" s="2" customFormat="1" x14ac:dyDescent="0.2">
      <c r="A15" s="7">
        <v>11</v>
      </c>
      <c r="B15" s="17" t="s">
        <v>126</v>
      </c>
      <c r="C15" s="8"/>
      <c r="D15" s="8"/>
      <c r="E15" s="8"/>
      <c r="F15" s="8"/>
      <c r="G15" s="8">
        <f t="shared" si="0"/>
        <v>0</v>
      </c>
      <c r="H15" s="8">
        <f t="shared" si="1"/>
        <v>0</v>
      </c>
      <c r="I15" s="9">
        <f t="shared" si="2"/>
        <v>0</v>
      </c>
    </row>
    <row r="16" spans="1:11" s="2" customFormat="1" x14ac:dyDescent="0.2">
      <c r="A16" s="7">
        <v>12</v>
      </c>
      <c r="B16" s="17" t="s">
        <v>127</v>
      </c>
      <c r="C16" s="8">
        <v>16843572</v>
      </c>
      <c r="D16" s="8">
        <v>15503402</v>
      </c>
      <c r="E16" s="8"/>
      <c r="F16" s="8"/>
      <c r="G16" s="8">
        <f t="shared" si="0"/>
        <v>16843572</v>
      </c>
      <c r="H16" s="8">
        <f t="shared" si="1"/>
        <v>15503402</v>
      </c>
      <c r="I16" s="9">
        <f t="shared" si="2"/>
        <v>-1340170</v>
      </c>
    </row>
    <row r="17" spans="1:9" s="11" customFormat="1" x14ac:dyDescent="0.2">
      <c r="A17" s="3">
        <v>13</v>
      </c>
      <c r="B17" s="16" t="s">
        <v>128</v>
      </c>
      <c r="C17" s="4">
        <f>SUM(C11:C16)</f>
        <v>98895812</v>
      </c>
      <c r="D17" s="4">
        <f>SUM(D11:D16)</f>
        <v>106318595</v>
      </c>
      <c r="E17" s="4">
        <v>0</v>
      </c>
      <c r="F17" s="4">
        <v>0</v>
      </c>
      <c r="G17" s="4">
        <f t="shared" si="0"/>
        <v>98895812</v>
      </c>
      <c r="H17" s="4">
        <f t="shared" si="1"/>
        <v>106318595</v>
      </c>
      <c r="I17" s="10">
        <f t="shared" si="2"/>
        <v>7422783</v>
      </c>
    </row>
    <row r="18" spans="1:9" s="2" customFormat="1" x14ac:dyDescent="0.2">
      <c r="A18" s="7">
        <v>14</v>
      </c>
      <c r="B18" s="17" t="s">
        <v>107</v>
      </c>
      <c r="C18" s="8">
        <v>65803302</v>
      </c>
      <c r="D18" s="8">
        <v>15000000</v>
      </c>
      <c r="E18" s="8"/>
      <c r="F18" s="8"/>
      <c r="G18" s="8">
        <f t="shared" si="0"/>
        <v>65803302</v>
      </c>
      <c r="H18" s="8">
        <f t="shared" si="1"/>
        <v>15000000</v>
      </c>
      <c r="I18" s="9">
        <f t="shared" si="2"/>
        <v>-50803302</v>
      </c>
    </row>
    <row r="19" spans="1:9" s="2" customFormat="1" x14ac:dyDescent="0.2">
      <c r="A19" s="7">
        <v>15</v>
      </c>
      <c r="B19" s="17" t="s">
        <v>108</v>
      </c>
      <c r="C19" s="8"/>
      <c r="D19" s="8"/>
      <c r="E19" s="8"/>
      <c r="F19" s="8"/>
      <c r="G19" s="8">
        <f t="shared" si="0"/>
        <v>0</v>
      </c>
      <c r="H19" s="8">
        <f t="shared" si="1"/>
        <v>0</v>
      </c>
      <c r="I19" s="9">
        <f t="shared" si="2"/>
        <v>0</v>
      </c>
    </row>
    <row r="20" spans="1:9" s="2" customFormat="1" x14ac:dyDescent="0.2">
      <c r="A20" s="7">
        <v>16</v>
      </c>
      <c r="B20" s="17" t="s">
        <v>129</v>
      </c>
      <c r="C20" s="8"/>
      <c r="D20" s="8"/>
      <c r="E20" s="8"/>
      <c r="F20" s="8"/>
      <c r="G20" s="8">
        <f t="shared" si="0"/>
        <v>0</v>
      </c>
      <c r="H20" s="8">
        <f t="shared" si="1"/>
        <v>0</v>
      </c>
      <c r="I20" s="9">
        <f t="shared" si="2"/>
        <v>0</v>
      </c>
    </row>
    <row r="21" spans="1:9" s="2" customFormat="1" x14ac:dyDescent="0.2">
      <c r="A21" s="7">
        <v>17</v>
      </c>
      <c r="B21" s="17" t="s">
        <v>130</v>
      </c>
      <c r="C21" s="8"/>
      <c r="D21" s="8"/>
      <c r="E21" s="8"/>
      <c r="F21" s="8"/>
      <c r="G21" s="8">
        <f t="shared" si="0"/>
        <v>0</v>
      </c>
      <c r="H21" s="8">
        <f t="shared" si="1"/>
        <v>0</v>
      </c>
      <c r="I21" s="9">
        <f t="shared" si="2"/>
        <v>0</v>
      </c>
    </row>
    <row r="22" spans="1:9" s="2" customFormat="1" x14ac:dyDescent="0.2">
      <c r="A22" s="7">
        <v>18</v>
      </c>
      <c r="B22" s="17" t="s">
        <v>131</v>
      </c>
      <c r="C22" s="8"/>
      <c r="D22" s="8"/>
      <c r="E22" s="8"/>
      <c r="F22" s="8"/>
      <c r="G22" s="8">
        <f t="shared" si="0"/>
        <v>0</v>
      </c>
      <c r="H22" s="8">
        <f t="shared" si="1"/>
        <v>0</v>
      </c>
      <c r="I22" s="9">
        <f t="shared" si="2"/>
        <v>0</v>
      </c>
    </row>
    <row r="23" spans="1:9" s="11" customFormat="1" x14ac:dyDescent="0.2">
      <c r="A23" s="3">
        <v>19</v>
      </c>
      <c r="B23" s="16" t="s">
        <v>132</v>
      </c>
      <c r="C23" s="4">
        <f>SUM(C18:C22)</f>
        <v>65803302</v>
      </c>
      <c r="D23" s="4">
        <f>SUM(D18:D22)</f>
        <v>15000000</v>
      </c>
      <c r="E23" s="4">
        <v>0</v>
      </c>
      <c r="F23" s="4">
        <v>0</v>
      </c>
      <c r="G23" s="4">
        <f t="shared" si="0"/>
        <v>65803302</v>
      </c>
      <c r="H23" s="4">
        <f t="shared" si="1"/>
        <v>15000000</v>
      </c>
      <c r="I23" s="10">
        <f t="shared" si="2"/>
        <v>-50803302</v>
      </c>
    </row>
    <row r="24" spans="1:9" s="2" customFormat="1" x14ac:dyDescent="0.2">
      <c r="A24" s="7">
        <v>20</v>
      </c>
      <c r="B24" s="17" t="s">
        <v>133</v>
      </c>
      <c r="C24" s="8"/>
      <c r="D24" s="8"/>
      <c r="E24" s="8"/>
      <c r="F24" s="8"/>
      <c r="G24" s="8">
        <f t="shared" si="0"/>
        <v>0</v>
      </c>
      <c r="H24" s="8">
        <f t="shared" si="1"/>
        <v>0</v>
      </c>
      <c r="I24" s="9">
        <f t="shared" si="2"/>
        <v>0</v>
      </c>
    </row>
    <row r="25" spans="1:9" s="2" customFormat="1" x14ac:dyDescent="0.2">
      <c r="A25" s="7">
        <v>21</v>
      </c>
      <c r="B25" s="17" t="s">
        <v>134</v>
      </c>
      <c r="C25" s="8"/>
      <c r="D25" s="8"/>
      <c r="E25" s="8"/>
      <c r="F25" s="8"/>
      <c r="G25" s="8">
        <f t="shared" si="0"/>
        <v>0</v>
      </c>
      <c r="H25" s="8">
        <f t="shared" si="1"/>
        <v>0</v>
      </c>
      <c r="I25" s="9">
        <f t="shared" si="2"/>
        <v>0</v>
      </c>
    </row>
    <row r="26" spans="1:9" s="2" customFormat="1" x14ac:dyDescent="0.2">
      <c r="A26" s="7">
        <v>22</v>
      </c>
      <c r="B26" s="17" t="s">
        <v>135</v>
      </c>
      <c r="C26" s="8"/>
      <c r="D26" s="8"/>
      <c r="E26" s="8"/>
      <c r="F26" s="8"/>
      <c r="G26" s="8">
        <f t="shared" si="0"/>
        <v>0</v>
      </c>
      <c r="H26" s="8">
        <f t="shared" si="1"/>
        <v>0</v>
      </c>
      <c r="I26" s="9">
        <f t="shared" si="2"/>
        <v>0</v>
      </c>
    </row>
    <row r="27" spans="1:9" s="2" customFormat="1" x14ac:dyDescent="0.2">
      <c r="A27" s="7">
        <v>23</v>
      </c>
      <c r="B27" s="17" t="s">
        <v>136</v>
      </c>
      <c r="C27" s="8"/>
      <c r="D27" s="8"/>
      <c r="E27" s="8"/>
      <c r="F27" s="8"/>
      <c r="G27" s="8">
        <f t="shared" si="0"/>
        <v>0</v>
      </c>
      <c r="H27" s="8">
        <f t="shared" si="1"/>
        <v>0</v>
      </c>
      <c r="I27" s="9">
        <f t="shared" si="2"/>
        <v>0</v>
      </c>
    </row>
    <row r="28" spans="1:9" s="2" customFormat="1" x14ac:dyDescent="0.2">
      <c r="A28" s="7">
        <v>24</v>
      </c>
      <c r="B28" s="17" t="s">
        <v>137</v>
      </c>
      <c r="C28" s="8"/>
      <c r="D28" s="8"/>
      <c r="E28" s="8"/>
      <c r="F28" s="8"/>
      <c r="G28" s="8">
        <f t="shared" si="0"/>
        <v>0</v>
      </c>
      <c r="H28" s="8">
        <f t="shared" si="1"/>
        <v>0</v>
      </c>
      <c r="I28" s="9">
        <f t="shared" si="2"/>
        <v>0</v>
      </c>
    </row>
    <row r="29" spans="1:9" s="11" customFormat="1" x14ac:dyDescent="0.2">
      <c r="A29" s="3">
        <v>25</v>
      </c>
      <c r="B29" s="16" t="s">
        <v>138</v>
      </c>
      <c r="C29" s="4">
        <v>208000000</v>
      </c>
      <c r="D29" s="4">
        <f>SUM(D30:D32)</f>
        <v>252466609</v>
      </c>
      <c r="E29" s="4">
        <v>0</v>
      </c>
      <c r="F29" s="4">
        <v>0</v>
      </c>
      <c r="G29" s="4">
        <f t="shared" si="0"/>
        <v>208000000</v>
      </c>
      <c r="H29" s="4">
        <f t="shared" si="1"/>
        <v>252466609</v>
      </c>
      <c r="I29" s="10">
        <f t="shared" si="2"/>
        <v>44466609</v>
      </c>
    </row>
    <row r="30" spans="1:9" s="2" customFormat="1" x14ac:dyDescent="0.2">
      <c r="A30" s="7"/>
      <c r="B30" s="18" t="s">
        <v>167</v>
      </c>
      <c r="C30" s="8"/>
      <c r="D30" s="8">
        <v>139011917</v>
      </c>
      <c r="E30" s="8"/>
      <c r="F30" s="8"/>
      <c r="G30" s="8">
        <f t="shared" si="0"/>
        <v>0</v>
      </c>
      <c r="H30" s="8">
        <f t="shared" si="1"/>
        <v>139011917</v>
      </c>
      <c r="I30" s="9">
        <f t="shared" si="2"/>
        <v>139011917</v>
      </c>
    </row>
    <row r="31" spans="1:9" s="2" customFormat="1" x14ac:dyDescent="0.2">
      <c r="A31" s="7"/>
      <c r="B31" s="18" t="s">
        <v>166</v>
      </c>
      <c r="C31" s="8"/>
      <c r="D31" s="8">
        <v>8892292</v>
      </c>
      <c r="E31" s="8"/>
      <c r="F31" s="8"/>
      <c r="G31" s="8">
        <f t="shared" si="0"/>
        <v>0</v>
      </c>
      <c r="H31" s="8">
        <f t="shared" si="1"/>
        <v>8892292</v>
      </c>
      <c r="I31" s="9">
        <f t="shared" si="2"/>
        <v>8892292</v>
      </c>
    </row>
    <row r="32" spans="1:9" s="2" customFormat="1" x14ac:dyDescent="0.2">
      <c r="A32" s="7"/>
      <c r="B32" s="18" t="s">
        <v>168</v>
      </c>
      <c r="C32" s="8"/>
      <c r="D32" s="8">
        <v>104562400</v>
      </c>
      <c r="E32" s="8"/>
      <c r="F32" s="8"/>
      <c r="G32" s="8">
        <f t="shared" si="0"/>
        <v>0</v>
      </c>
      <c r="H32" s="8">
        <f t="shared" si="1"/>
        <v>104562400</v>
      </c>
      <c r="I32" s="9">
        <f t="shared" si="2"/>
        <v>104562400</v>
      </c>
    </row>
    <row r="33" spans="1:9 16384:16384" s="2" customFormat="1" x14ac:dyDescent="0.2">
      <c r="A33" s="7">
        <v>26</v>
      </c>
      <c r="B33" s="17" t="s">
        <v>169</v>
      </c>
      <c r="C33" s="8">
        <v>50000000</v>
      </c>
      <c r="D33" s="8">
        <v>180587164</v>
      </c>
      <c r="E33" s="8"/>
      <c r="F33" s="8"/>
      <c r="G33" s="8">
        <f t="shared" si="0"/>
        <v>50000000</v>
      </c>
      <c r="H33" s="8">
        <f t="shared" si="1"/>
        <v>180587164</v>
      </c>
      <c r="I33" s="9">
        <f t="shared" si="2"/>
        <v>130587164</v>
      </c>
    </row>
    <row r="34" spans="1:9 16384:16384" s="2" customFormat="1" x14ac:dyDescent="0.2">
      <c r="A34" s="7">
        <v>27</v>
      </c>
      <c r="B34" s="17" t="s">
        <v>139</v>
      </c>
      <c r="C34" s="8"/>
      <c r="D34" s="8"/>
      <c r="E34" s="8"/>
      <c r="F34" s="8"/>
      <c r="G34" s="8">
        <f t="shared" si="0"/>
        <v>0</v>
      </c>
      <c r="H34" s="8">
        <f t="shared" si="1"/>
        <v>0</v>
      </c>
      <c r="I34" s="9">
        <f t="shared" si="2"/>
        <v>0</v>
      </c>
    </row>
    <row r="35" spans="1:9 16384:16384" s="2" customFormat="1" x14ac:dyDescent="0.2">
      <c r="A35" s="7">
        <v>28</v>
      </c>
      <c r="B35" s="17" t="s">
        <v>109</v>
      </c>
      <c r="C35" s="8"/>
      <c r="D35" s="8"/>
      <c r="E35" s="8"/>
      <c r="F35" s="8"/>
      <c r="G35" s="8">
        <f t="shared" si="0"/>
        <v>0</v>
      </c>
      <c r="H35" s="8">
        <f t="shared" si="1"/>
        <v>0</v>
      </c>
      <c r="I35" s="9">
        <f t="shared" si="2"/>
        <v>0</v>
      </c>
    </row>
    <row r="36" spans="1:9 16384:16384" s="2" customFormat="1" x14ac:dyDescent="0.2">
      <c r="A36" s="7">
        <v>29</v>
      </c>
      <c r="B36" s="17" t="s">
        <v>140</v>
      </c>
      <c r="C36" s="8">
        <v>8000000</v>
      </c>
      <c r="D36" s="8">
        <v>7676832</v>
      </c>
      <c r="E36" s="8"/>
      <c r="F36" s="8"/>
      <c r="G36" s="8">
        <f t="shared" si="0"/>
        <v>8000000</v>
      </c>
      <c r="H36" s="8">
        <f t="shared" si="1"/>
        <v>7676832</v>
      </c>
      <c r="I36" s="9">
        <f t="shared" si="2"/>
        <v>-323168</v>
      </c>
    </row>
    <row r="37" spans="1:9 16384:16384" s="2" customFormat="1" x14ac:dyDescent="0.2">
      <c r="A37" s="7">
        <v>30</v>
      </c>
      <c r="B37" s="17" t="s">
        <v>141</v>
      </c>
      <c r="C37" s="8"/>
      <c r="D37" s="8"/>
      <c r="E37" s="8"/>
      <c r="F37" s="8"/>
      <c r="G37" s="8">
        <f t="shared" si="0"/>
        <v>0</v>
      </c>
      <c r="H37" s="8">
        <f t="shared" si="1"/>
        <v>0</v>
      </c>
      <c r="I37" s="9">
        <f t="shared" si="2"/>
        <v>0</v>
      </c>
    </row>
    <row r="38" spans="1:9 16384:16384" s="11" customFormat="1" x14ac:dyDescent="0.2">
      <c r="A38" s="3">
        <v>31</v>
      </c>
      <c r="B38" s="16" t="s">
        <v>142</v>
      </c>
      <c r="C38" s="4">
        <f>SUM(C33:C37)</f>
        <v>58000000</v>
      </c>
      <c r="D38" s="4">
        <f>SUM(D33:D37)</f>
        <v>188263996</v>
      </c>
      <c r="E38" s="4">
        <v>0</v>
      </c>
      <c r="F38" s="4">
        <v>0</v>
      </c>
      <c r="G38" s="4">
        <f t="shared" si="0"/>
        <v>58000000</v>
      </c>
      <c r="H38" s="4">
        <f t="shared" si="1"/>
        <v>188263996</v>
      </c>
      <c r="I38" s="10">
        <f t="shared" si="2"/>
        <v>130263996</v>
      </c>
      <c r="XFD38" s="11">
        <f>SUM(A38:XFC38)</f>
        <v>622792019</v>
      </c>
    </row>
    <row r="39" spans="1:9 16384:16384" s="2" customFormat="1" x14ac:dyDescent="0.2">
      <c r="A39" s="7">
        <v>32</v>
      </c>
      <c r="B39" s="17" t="s">
        <v>143</v>
      </c>
      <c r="C39" s="8"/>
      <c r="D39" s="8"/>
      <c r="E39" s="8"/>
      <c r="F39" s="8"/>
      <c r="G39" s="8">
        <f t="shared" si="0"/>
        <v>0</v>
      </c>
      <c r="H39" s="8">
        <f t="shared" si="1"/>
        <v>0</v>
      </c>
      <c r="I39" s="9">
        <f t="shared" si="2"/>
        <v>0</v>
      </c>
    </row>
    <row r="40" spans="1:9 16384:16384" s="11" customFormat="1" x14ac:dyDescent="0.2">
      <c r="A40" s="3">
        <v>33</v>
      </c>
      <c r="B40" s="16" t="s">
        <v>144</v>
      </c>
      <c r="C40" s="4">
        <f>C26+C27+C28+C29+C38+C39</f>
        <v>266000000</v>
      </c>
      <c r="D40" s="4">
        <f>D26+D27+D28+D29+D38+D39</f>
        <v>440730605</v>
      </c>
      <c r="E40" s="4">
        <v>0</v>
      </c>
      <c r="F40" s="4">
        <v>0</v>
      </c>
      <c r="G40" s="4">
        <f t="shared" si="0"/>
        <v>266000000</v>
      </c>
      <c r="H40" s="4">
        <f t="shared" si="1"/>
        <v>440730605</v>
      </c>
      <c r="I40" s="10">
        <f t="shared" si="2"/>
        <v>174730605</v>
      </c>
    </row>
    <row r="41" spans="1:9 16384:16384" s="2" customFormat="1" x14ac:dyDescent="0.2">
      <c r="A41" s="7">
        <v>34</v>
      </c>
      <c r="B41" s="17" t="s">
        <v>110</v>
      </c>
      <c r="C41" s="8"/>
      <c r="D41" s="8"/>
      <c r="E41" s="8"/>
      <c r="F41" s="8"/>
      <c r="G41" s="8">
        <f t="shared" si="0"/>
        <v>0</v>
      </c>
      <c r="H41" s="8">
        <f t="shared" si="1"/>
        <v>0</v>
      </c>
      <c r="I41" s="9">
        <f t="shared" si="2"/>
        <v>0</v>
      </c>
    </row>
    <row r="42" spans="1:9 16384:16384" s="2" customFormat="1" x14ac:dyDescent="0.2">
      <c r="A42" s="7">
        <v>35</v>
      </c>
      <c r="B42" s="17" t="s">
        <v>145</v>
      </c>
      <c r="C42" s="8"/>
      <c r="D42" s="8">
        <v>1500000</v>
      </c>
      <c r="E42" s="8"/>
      <c r="F42" s="8">
        <v>1453344</v>
      </c>
      <c r="G42" s="8">
        <f t="shared" si="0"/>
        <v>0</v>
      </c>
      <c r="H42" s="8">
        <f t="shared" si="1"/>
        <v>2953344</v>
      </c>
      <c r="I42" s="9">
        <f t="shared" si="2"/>
        <v>2953344</v>
      </c>
    </row>
    <row r="43" spans="1:9 16384:16384" s="2" customFormat="1" x14ac:dyDescent="0.2">
      <c r="A43" s="7">
        <v>36</v>
      </c>
      <c r="B43" s="17" t="s">
        <v>146</v>
      </c>
      <c r="C43" s="8"/>
      <c r="D43" s="8"/>
      <c r="E43" s="8"/>
      <c r="F43" s="8"/>
      <c r="G43" s="8">
        <f t="shared" si="0"/>
        <v>0</v>
      </c>
      <c r="H43" s="8">
        <f t="shared" si="1"/>
        <v>0</v>
      </c>
      <c r="I43" s="9">
        <f t="shared" si="2"/>
        <v>0</v>
      </c>
    </row>
    <row r="44" spans="1:9 16384:16384" s="2" customFormat="1" x14ac:dyDescent="0.2">
      <c r="A44" s="7">
        <v>37</v>
      </c>
      <c r="B44" s="17" t="s">
        <v>147</v>
      </c>
      <c r="C44" s="8">
        <v>3105000</v>
      </c>
      <c r="D44" s="8">
        <v>4253553</v>
      </c>
      <c r="E44" s="8">
        <v>356000</v>
      </c>
      <c r="F44" s="8">
        <v>248735</v>
      </c>
      <c r="G44" s="8">
        <f t="shared" si="0"/>
        <v>3461000</v>
      </c>
      <c r="H44" s="8">
        <f t="shared" si="1"/>
        <v>4502288</v>
      </c>
      <c r="I44" s="9">
        <f t="shared" si="2"/>
        <v>1041288</v>
      </c>
    </row>
    <row r="45" spans="1:9 16384:16384" s="2" customFormat="1" x14ac:dyDescent="0.2">
      <c r="A45" s="7">
        <v>38</v>
      </c>
      <c r="B45" s="17" t="s">
        <v>111</v>
      </c>
      <c r="C45" s="8"/>
      <c r="D45" s="8">
        <v>181155</v>
      </c>
      <c r="E45" s="8">
        <v>8660000</v>
      </c>
      <c r="F45" s="8">
        <v>5677434</v>
      </c>
      <c r="G45" s="8">
        <f t="shared" si="0"/>
        <v>8660000</v>
      </c>
      <c r="H45" s="8">
        <f t="shared" si="1"/>
        <v>5858589</v>
      </c>
      <c r="I45" s="9">
        <f t="shared" si="2"/>
        <v>-2801411</v>
      </c>
    </row>
    <row r="46" spans="1:9 16384:16384" s="2" customFormat="1" x14ac:dyDescent="0.2">
      <c r="A46" s="7">
        <v>39</v>
      </c>
      <c r="B46" s="17" t="s">
        <v>112</v>
      </c>
      <c r="C46" s="8"/>
      <c r="D46" s="8">
        <v>1249981</v>
      </c>
      <c r="E46" s="8"/>
      <c r="F46" s="8">
        <v>1981717</v>
      </c>
      <c r="G46" s="8">
        <f t="shared" si="0"/>
        <v>0</v>
      </c>
      <c r="H46" s="8">
        <f t="shared" si="1"/>
        <v>3231698</v>
      </c>
      <c r="I46" s="9">
        <f t="shared" si="2"/>
        <v>3231698</v>
      </c>
    </row>
    <row r="47" spans="1:9 16384:16384" s="2" customFormat="1" x14ac:dyDescent="0.2">
      <c r="A47" s="7">
        <v>40</v>
      </c>
      <c r="B47" s="17" t="s">
        <v>113</v>
      </c>
      <c r="C47" s="8"/>
      <c r="D47" s="8"/>
      <c r="E47" s="8"/>
      <c r="F47" s="8"/>
      <c r="G47" s="8">
        <f t="shared" si="0"/>
        <v>0</v>
      </c>
      <c r="H47" s="8">
        <f t="shared" si="1"/>
        <v>0</v>
      </c>
      <c r="I47" s="9">
        <f t="shared" si="2"/>
        <v>0</v>
      </c>
    </row>
    <row r="48" spans="1:9 16384:16384" s="2" customFormat="1" x14ac:dyDescent="0.2">
      <c r="A48" s="7">
        <v>41</v>
      </c>
      <c r="B48" s="17" t="s">
        <v>148</v>
      </c>
      <c r="C48" s="8"/>
      <c r="D48" s="8"/>
      <c r="E48" s="8"/>
      <c r="F48" s="8"/>
      <c r="G48" s="8">
        <f t="shared" si="0"/>
        <v>0</v>
      </c>
      <c r="H48" s="8">
        <f t="shared" si="1"/>
        <v>0</v>
      </c>
      <c r="I48" s="9">
        <f t="shared" si="2"/>
        <v>0</v>
      </c>
    </row>
    <row r="49" spans="1:9" s="2" customFormat="1" x14ac:dyDescent="0.2">
      <c r="A49" s="7">
        <v>42</v>
      </c>
      <c r="B49" s="17" t="s">
        <v>149</v>
      </c>
      <c r="C49" s="8"/>
      <c r="D49" s="8"/>
      <c r="E49" s="8"/>
      <c r="F49" s="8"/>
      <c r="G49" s="8">
        <f t="shared" si="0"/>
        <v>0</v>
      </c>
      <c r="H49" s="8">
        <f t="shared" si="1"/>
        <v>0</v>
      </c>
      <c r="I49" s="9">
        <f t="shared" si="2"/>
        <v>0</v>
      </c>
    </row>
    <row r="50" spans="1:9" s="11" customFormat="1" x14ac:dyDescent="0.2">
      <c r="A50" s="3">
        <v>43</v>
      </c>
      <c r="B50" s="16" t="s">
        <v>150</v>
      </c>
      <c r="C50" s="4">
        <f>SUM(C48:C49)</f>
        <v>0</v>
      </c>
      <c r="D50" s="4">
        <f>SUM(D48:D49)</f>
        <v>0</v>
      </c>
      <c r="E50" s="4">
        <v>0</v>
      </c>
      <c r="F50" s="4">
        <v>0</v>
      </c>
      <c r="G50" s="4">
        <f t="shared" si="0"/>
        <v>0</v>
      </c>
      <c r="H50" s="4">
        <f t="shared" si="1"/>
        <v>0</v>
      </c>
      <c r="I50" s="10">
        <f t="shared" si="2"/>
        <v>0</v>
      </c>
    </row>
    <row r="51" spans="1:9" s="2" customFormat="1" x14ac:dyDescent="0.2">
      <c r="A51" s="7">
        <v>44</v>
      </c>
      <c r="B51" s="17" t="s">
        <v>114</v>
      </c>
      <c r="C51" s="8"/>
      <c r="D51" s="8"/>
      <c r="E51" s="8"/>
      <c r="F51" s="8"/>
      <c r="G51" s="8">
        <f t="shared" si="0"/>
        <v>0</v>
      </c>
      <c r="H51" s="8">
        <f t="shared" si="1"/>
        <v>0</v>
      </c>
      <c r="I51" s="9">
        <f t="shared" si="2"/>
        <v>0</v>
      </c>
    </row>
    <row r="52" spans="1:9" s="2" customFormat="1" x14ac:dyDescent="0.2">
      <c r="A52" s="7">
        <v>45</v>
      </c>
      <c r="B52" s="17" t="s">
        <v>151</v>
      </c>
      <c r="C52" s="8"/>
      <c r="D52" s="8"/>
      <c r="E52" s="8"/>
      <c r="F52" s="8"/>
      <c r="G52" s="8">
        <f t="shared" si="0"/>
        <v>0</v>
      </c>
      <c r="H52" s="8">
        <f t="shared" si="1"/>
        <v>0</v>
      </c>
      <c r="I52" s="9">
        <f t="shared" si="2"/>
        <v>0</v>
      </c>
    </row>
    <row r="53" spans="1:9" s="11" customFormat="1" x14ac:dyDescent="0.2">
      <c r="A53" s="3">
        <v>46</v>
      </c>
      <c r="B53" s="16" t="s">
        <v>152</v>
      </c>
      <c r="C53" s="4">
        <f>SUM(C51:C52)</f>
        <v>0</v>
      </c>
      <c r="D53" s="4">
        <f>SUM(D51:D52)</f>
        <v>0</v>
      </c>
      <c r="E53" s="4">
        <v>0</v>
      </c>
      <c r="F53" s="4">
        <v>0</v>
      </c>
      <c r="G53" s="4">
        <f t="shared" si="0"/>
        <v>0</v>
      </c>
      <c r="H53" s="4">
        <f t="shared" si="1"/>
        <v>0</v>
      </c>
      <c r="I53" s="10">
        <f t="shared" si="2"/>
        <v>0</v>
      </c>
    </row>
    <row r="54" spans="1:9" s="2" customFormat="1" x14ac:dyDescent="0.2">
      <c r="A54" s="7">
        <v>47</v>
      </c>
      <c r="B54" s="17" t="s">
        <v>115</v>
      </c>
      <c r="C54" s="8"/>
      <c r="D54" s="8"/>
      <c r="E54" s="8"/>
      <c r="F54" s="8"/>
      <c r="G54" s="8">
        <f t="shared" si="0"/>
        <v>0</v>
      </c>
      <c r="H54" s="8">
        <f t="shared" si="1"/>
        <v>0</v>
      </c>
      <c r="I54" s="9">
        <f t="shared" si="2"/>
        <v>0</v>
      </c>
    </row>
    <row r="55" spans="1:9" s="2" customFormat="1" x14ac:dyDescent="0.2">
      <c r="A55" s="7">
        <v>48</v>
      </c>
      <c r="B55" s="17" t="s">
        <v>153</v>
      </c>
      <c r="C55" s="8"/>
      <c r="D55" s="8">
        <v>76692</v>
      </c>
      <c r="E55" s="8"/>
      <c r="F55" s="8">
        <v>210324</v>
      </c>
      <c r="G55" s="8">
        <f t="shared" si="0"/>
        <v>0</v>
      </c>
      <c r="H55" s="8">
        <f t="shared" si="1"/>
        <v>287016</v>
      </c>
      <c r="I55" s="9">
        <f t="shared" si="2"/>
        <v>287016</v>
      </c>
    </row>
    <row r="56" spans="1:9" s="11" customFormat="1" x14ac:dyDescent="0.2">
      <c r="A56" s="3">
        <v>49</v>
      </c>
      <c r="B56" s="16" t="s">
        <v>154</v>
      </c>
      <c r="C56" s="4">
        <f>C41+C42+C43+C44+C45+C46+C47+C50+C53+C54+C55</f>
        <v>3105000</v>
      </c>
      <c r="D56" s="4">
        <f>D41+D42+D43+D44+D45+D46+D47+D50+D53+D54+D55</f>
        <v>7261381</v>
      </c>
      <c r="E56" s="4">
        <f>E41+E42+E43+E44+E45+E46+E47+E50+E51+E52+E53+E54+E55</f>
        <v>9016000</v>
      </c>
      <c r="F56" s="4">
        <f>F41+F42+F43+F44+F45+F46+F47+F50+F51+F52+F53+F54+F55</f>
        <v>9571554</v>
      </c>
      <c r="G56" s="4">
        <f t="shared" si="0"/>
        <v>12121000</v>
      </c>
      <c r="H56" s="4">
        <f t="shared" si="1"/>
        <v>16832935</v>
      </c>
      <c r="I56" s="10">
        <f t="shared" si="2"/>
        <v>4711935</v>
      </c>
    </row>
    <row r="57" spans="1:9" s="2" customFormat="1" x14ac:dyDescent="0.2">
      <c r="A57" s="7">
        <v>50</v>
      </c>
      <c r="B57" s="17" t="s">
        <v>155</v>
      </c>
      <c r="C57" s="8"/>
      <c r="D57" s="8"/>
      <c r="E57" s="8"/>
      <c r="F57" s="8"/>
      <c r="G57" s="8">
        <f t="shared" si="0"/>
        <v>0</v>
      </c>
      <c r="H57" s="8">
        <f t="shared" si="1"/>
        <v>0</v>
      </c>
      <c r="I57" s="9">
        <f t="shared" si="2"/>
        <v>0</v>
      </c>
    </row>
    <row r="58" spans="1:9" s="2" customFormat="1" x14ac:dyDescent="0.2">
      <c r="A58" s="7">
        <v>51</v>
      </c>
      <c r="B58" s="17" t="s">
        <v>156</v>
      </c>
      <c r="C58" s="8"/>
      <c r="D58" s="8"/>
      <c r="E58" s="8"/>
      <c r="F58" s="8"/>
      <c r="G58" s="8">
        <f t="shared" si="0"/>
        <v>0</v>
      </c>
      <c r="H58" s="8">
        <f t="shared" si="1"/>
        <v>0</v>
      </c>
      <c r="I58" s="9">
        <f t="shared" si="2"/>
        <v>0</v>
      </c>
    </row>
    <row r="59" spans="1:9" s="2" customFormat="1" x14ac:dyDescent="0.2">
      <c r="A59" s="7">
        <v>52</v>
      </c>
      <c r="B59" s="17" t="s">
        <v>116</v>
      </c>
      <c r="C59" s="8"/>
      <c r="D59" s="8"/>
      <c r="E59" s="8"/>
      <c r="F59" s="8"/>
      <c r="G59" s="8">
        <f t="shared" si="0"/>
        <v>0</v>
      </c>
      <c r="H59" s="8">
        <f t="shared" si="1"/>
        <v>0</v>
      </c>
      <c r="I59" s="9">
        <f t="shared" si="2"/>
        <v>0</v>
      </c>
    </row>
    <row r="60" spans="1:9" s="2" customFormat="1" x14ac:dyDescent="0.2">
      <c r="A60" s="7">
        <v>53</v>
      </c>
      <c r="B60" s="17" t="s">
        <v>157</v>
      </c>
      <c r="C60" s="8"/>
      <c r="D60" s="8"/>
      <c r="E60" s="8"/>
      <c r="F60" s="8"/>
      <c r="G60" s="8">
        <f t="shared" si="0"/>
        <v>0</v>
      </c>
      <c r="H60" s="8">
        <f t="shared" si="1"/>
        <v>0</v>
      </c>
      <c r="I60" s="9">
        <f t="shared" si="2"/>
        <v>0</v>
      </c>
    </row>
    <row r="61" spans="1:9" s="2" customFormat="1" x14ac:dyDescent="0.2">
      <c r="A61" s="7">
        <v>54</v>
      </c>
      <c r="B61" s="17" t="s">
        <v>117</v>
      </c>
      <c r="C61" s="8"/>
      <c r="D61" s="8"/>
      <c r="E61" s="8"/>
      <c r="F61" s="8"/>
      <c r="G61" s="8">
        <f t="shared" si="0"/>
        <v>0</v>
      </c>
      <c r="H61" s="8">
        <f t="shared" si="1"/>
        <v>0</v>
      </c>
      <c r="I61" s="9">
        <f t="shared" si="2"/>
        <v>0</v>
      </c>
    </row>
    <row r="62" spans="1:9" s="11" customFormat="1" x14ac:dyDescent="0.2">
      <c r="A62" s="3">
        <v>55</v>
      </c>
      <c r="B62" s="16" t="s">
        <v>158</v>
      </c>
      <c r="C62" s="4">
        <f>SUM(C57:C61)</f>
        <v>0</v>
      </c>
      <c r="D62" s="4">
        <f>SUM(D57:D61)</f>
        <v>0</v>
      </c>
      <c r="E62" s="4">
        <v>0</v>
      </c>
      <c r="F62" s="4">
        <v>0</v>
      </c>
      <c r="G62" s="4">
        <f t="shared" si="0"/>
        <v>0</v>
      </c>
      <c r="H62" s="4">
        <f t="shared" si="1"/>
        <v>0</v>
      </c>
      <c r="I62" s="10">
        <f t="shared" si="2"/>
        <v>0</v>
      </c>
    </row>
    <row r="63" spans="1:9" s="2" customFormat="1" x14ac:dyDescent="0.2">
      <c r="A63" s="7">
        <v>56</v>
      </c>
      <c r="B63" s="17" t="s">
        <v>118</v>
      </c>
      <c r="C63" s="8"/>
      <c r="D63" s="8"/>
      <c r="E63" s="8"/>
      <c r="F63" s="8"/>
      <c r="G63" s="8">
        <f t="shared" si="0"/>
        <v>0</v>
      </c>
      <c r="H63" s="8">
        <f t="shared" si="1"/>
        <v>0</v>
      </c>
      <c r="I63" s="9">
        <f t="shared" si="2"/>
        <v>0</v>
      </c>
    </row>
    <row r="64" spans="1:9" s="2" customFormat="1" x14ac:dyDescent="0.2">
      <c r="A64" s="7">
        <v>57</v>
      </c>
      <c r="B64" s="17" t="s">
        <v>119</v>
      </c>
      <c r="C64" s="8"/>
      <c r="D64" s="8"/>
      <c r="E64" s="8"/>
      <c r="F64" s="8"/>
      <c r="G64" s="8">
        <f t="shared" si="0"/>
        <v>0</v>
      </c>
      <c r="H64" s="8">
        <f t="shared" si="1"/>
        <v>0</v>
      </c>
      <c r="I64" s="9">
        <f t="shared" si="2"/>
        <v>0</v>
      </c>
    </row>
    <row r="65" spans="1:9" s="2" customFormat="1" ht="22.5" x14ac:dyDescent="0.2">
      <c r="A65" s="7">
        <v>58</v>
      </c>
      <c r="B65" s="17" t="s">
        <v>120</v>
      </c>
      <c r="C65" s="8"/>
      <c r="D65" s="8"/>
      <c r="E65" s="8"/>
      <c r="F65" s="8"/>
      <c r="G65" s="8">
        <f t="shared" si="0"/>
        <v>0</v>
      </c>
      <c r="H65" s="8">
        <f t="shared" si="1"/>
        <v>0</v>
      </c>
      <c r="I65" s="9">
        <f t="shared" si="2"/>
        <v>0</v>
      </c>
    </row>
    <row r="66" spans="1:9" s="2" customFormat="1" x14ac:dyDescent="0.2">
      <c r="A66" s="7">
        <v>59</v>
      </c>
      <c r="B66" s="17" t="s">
        <v>159</v>
      </c>
      <c r="C66" s="8"/>
      <c r="D66" s="8"/>
      <c r="E66" s="8"/>
      <c r="F66" s="8"/>
      <c r="G66" s="8">
        <f t="shared" si="0"/>
        <v>0</v>
      </c>
      <c r="H66" s="8">
        <f t="shared" si="1"/>
        <v>0</v>
      </c>
      <c r="I66" s="9">
        <f t="shared" si="2"/>
        <v>0</v>
      </c>
    </row>
    <row r="67" spans="1:9" s="2" customFormat="1" x14ac:dyDescent="0.2">
      <c r="A67" s="7">
        <v>60</v>
      </c>
      <c r="B67" s="17" t="s">
        <v>160</v>
      </c>
      <c r="C67" s="8"/>
      <c r="D67" s="8"/>
      <c r="E67" s="8"/>
      <c r="F67" s="8"/>
      <c r="G67" s="8">
        <f t="shared" si="0"/>
        <v>0</v>
      </c>
      <c r="H67" s="8">
        <f t="shared" si="1"/>
        <v>0</v>
      </c>
      <c r="I67" s="9">
        <f t="shared" si="2"/>
        <v>0</v>
      </c>
    </row>
    <row r="68" spans="1:9" s="11" customFormat="1" x14ac:dyDescent="0.2">
      <c r="A68" s="3">
        <v>61</v>
      </c>
      <c r="B68" s="16" t="s">
        <v>161</v>
      </c>
      <c r="C68" s="4">
        <f>SUM(C63:C67)</f>
        <v>0</v>
      </c>
      <c r="D68" s="4">
        <f>SUM(D63:D67)</f>
        <v>0</v>
      </c>
      <c r="E68" s="4">
        <v>0</v>
      </c>
      <c r="F68" s="4">
        <v>0</v>
      </c>
      <c r="G68" s="4">
        <f t="shared" si="0"/>
        <v>0</v>
      </c>
      <c r="H68" s="4">
        <f t="shared" si="1"/>
        <v>0</v>
      </c>
      <c r="I68" s="10">
        <f t="shared" si="2"/>
        <v>0</v>
      </c>
    </row>
    <row r="69" spans="1:9" s="2" customFormat="1" x14ac:dyDescent="0.2">
      <c r="A69" s="7">
        <v>62</v>
      </c>
      <c r="B69" s="17" t="s">
        <v>121</v>
      </c>
      <c r="C69" s="8"/>
      <c r="D69" s="8"/>
      <c r="E69" s="8"/>
      <c r="F69" s="8"/>
      <c r="G69" s="8">
        <f t="shared" si="0"/>
        <v>0</v>
      </c>
      <c r="H69" s="8">
        <f t="shared" si="1"/>
        <v>0</v>
      </c>
      <c r="I69" s="9">
        <f t="shared" si="2"/>
        <v>0</v>
      </c>
    </row>
    <row r="70" spans="1:9" s="2" customFormat="1" x14ac:dyDescent="0.2">
      <c r="A70" s="7">
        <v>63</v>
      </c>
      <c r="B70" s="17" t="s">
        <v>122</v>
      </c>
      <c r="C70" s="8"/>
      <c r="D70" s="8"/>
      <c r="E70" s="8"/>
      <c r="F70" s="8"/>
      <c r="G70" s="8">
        <f t="shared" ref="G70:G75" si="3">C70+E70</f>
        <v>0</v>
      </c>
      <c r="H70" s="8">
        <f t="shared" ref="H70:H75" si="4">D70+F70</f>
        <v>0</v>
      </c>
      <c r="I70" s="9">
        <f t="shared" ref="I70:I75" si="5">H70-G70</f>
        <v>0</v>
      </c>
    </row>
    <row r="71" spans="1:9" s="2" customFormat="1" ht="22.5" x14ac:dyDescent="0.2">
      <c r="A71" s="7">
        <v>64</v>
      </c>
      <c r="B71" s="17" t="s">
        <v>123</v>
      </c>
      <c r="C71" s="8"/>
      <c r="D71" s="8"/>
      <c r="E71" s="8"/>
      <c r="F71" s="8"/>
      <c r="G71" s="8">
        <f t="shared" si="3"/>
        <v>0</v>
      </c>
      <c r="H71" s="8">
        <f t="shared" si="4"/>
        <v>0</v>
      </c>
      <c r="I71" s="9">
        <f t="shared" si="5"/>
        <v>0</v>
      </c>
    </row>
    <row r="72" spans="1:9" s="2" customFormat="1" x14ac:dyDescent="0.2">
      <c r="A72" s="7">
        <v>65</v>
      </c>
      <c r="B72" s="17" t="s">
        <v>162</v>
      </c>
      <c r="C72" s="8"/>
      <c r="D72" s="8"/>
      <c r="E72" s="8"/>
      <c r="F72" s="8"/>
      <c r="G72" s="8">
        <f t="shared" si="3"/>
        <v>0</v>
      </c>
      <c r="H72" s="8">
        <f t="shared" si="4"/>
        <v>0</v>
      </c>
      <c r="I72" s="9">
        <f t="shared" si="5"/>
        <v>0</v>
      </c>
    </row>
    <row r="73" spans="1:9" s="2" customFormat="1" x14ac:dyDescent="0.2">
      <c r="A73" s="7">
        <v>66</v>
      </c>
      <c r="B73" s="17" t="s">
        <v>163</v>
      </c>
      <c r="C73" s="8"/>
      <c r="D73" s="8"/>
      <c r="E73" s="8"/>
      <c r="F73" s="8"/>
      <c r="G73" s="8">
        <f t="shared" si="3"/>
        <v>0</v>
      </c>
      <c r="H73" s="8">
        <f t="shared" si="4"/>
        <v>0</v>
      </c>
      <c r="I73" s="9">
        <f t="shared" si="5"/>
        <v>0</v>
      </c>
    </row>
    <row r="74" spans="1:9" s="11" customFormat="1" x14ac:dyDescent="0.2">
      <c r="A74" s="3">
        <v>67</v>
      </c>
      <c r="B74" s="16" t="s">
        <v>164</v>
      </c>
      <c r="C74" s="4">
        <f>SUM(C69:C73)</f>
        <v>0</v>
      </c>
      <c r="D74" s="4">
        <f>SUM(D69:D73)</f>
        <v>0</v>
      </c>
      <c r="E74" s="4">
        <v>0</v>
      </c>
      <c r="F74" s="4">
        <v>0</v>
      </c>
      <c r="G74" s="4">
        <f t="shared" si="3"/>
        <v>0</v>
      </c>
      <c r="H74" s="4">
        <f t="shared" si="4"/>
        <v>0</v>
      </c>
      <c r="I74" s="10">
        <f t="shared" si="5"/>
        <v>0</v>
      </c>
    </row>
    <row r="75" spans="1:9" s="11" customFormat="1" x14ac:dyDescent="0.2">
      <c r="A75" s="3">
        <v>68</v>
      </c>
      <c r="B75" s="16" t="s">
        <v>165</v>
      </c>
      <c r="C75" s="4">
        <f>C17+C23+C40+C56+C62+C68+C74</f>
        <v>433804114</v>
      </c>
      <c r="D75" s="4">
        <f>D17+D23+D40+D56+D62+D68+D74</f>
        <v>569310581</v>
      </c>
      <c r="E75" s="4">
        <v>9016000</v>
      </c>
      <c r="F75" s="4">
        <v>9571554</v>
      </c>
      <c r="G75" s="4">
        <f t="shared" si="3"/>
        <v>442820114</v>
      </c>
      <c r="H75" s="4">
        <f t="shared" si="4"/>
        <v>578882135</v>
      </c>
      <c r="I75" s="10">
        <f t="shared" si="5"/>
        <v>136062021</v>
      </c>
    </row>
    <row r="76" spans="1:9" s="2" customFormat="1" x14ac:dyDescent="0.2">
      <c r="B76" s="15"/>
      <c r="C76" s="12"/>
      <c r="D76" s="12"/>
    </row>
    <row r="77" spans="1:9" s="2" customFormat="1" x14ac:dyDescent="0.2">
      <c r="B77" s="15"/>
      <c r="C77" s="12"/>
      <c r="D77" s="12"/>
    </row>
    <row r="78" spans="1:9" s="2" customFormat="1" x14ac:dyDescent="0.2">
      <c r="B78" s="15"/>
      <c r="C78" s="12"/>
      <c r="D78" s="12"/>
    </row>
    <row r="79" spans="1:9" s="2" customFormat="1" x14ac:dyDescent="0.2">
      <c r="B79" s="15"/>
      <c r="C79" s="12"/>
      <c r="D79" s="12"/>
    </row>
    <row r="80" spans="1:9" s="2" customFormat="1" x14ac:dyDescent="0.2">
      <c r="B80" s="15"/>
      <c r="C80" s="12"/>
      <c r="D80" s="12"/>
    </row>
    <row r="81" spans="2:4" s="2" customFormat="1" x14ac:dyDescent="0.2">
      <c r="B81" s="15"/>
      <c r="C81" s="12"/>
      <c r="D81" s="12"/>
    </row>
    <row r="82" spans="2:4" s="2" customFormat="1" x14ac:dyDescent="0.2">
      <c r="B82" s="15"/>
      <c r="C82" s="12"/>
      <c r="D82" s="12"/>
    </row>
    <row r="83" spans="2:4" s="2" customFormat="1" x14ac:dyDescent="0.2">
      <c r="B83" s="15"/>
      <c r="C83" s="12"/>
      <c r="D83" s="12"/>
    </row>
    <row r="84" spans="2:4" s="2" customFormat="1" x14ac:dyDescent="0.2">
      <c r="B84" s="15"/>
      <c r="C84" s="12"/>
      <c r="D84" s="12"/>
    </row>
    <row r="85" spans="2:4" s="2" customFormat="1" x14ac:dyDescent="0.2">
      <c r="B85" s="15"/>
      <c r="C85" s="12"/>
      <c r="D85" s="12"/>
    </row>
    <row r="86" spans="2:4" s="2" customFormat="1" x14ac:dyDescent="0.2">
      <c r="B86" s="15"/>
      <c r="C86" s="12"/>
      <c r="D86" s="12"/>
    </row>
    <row r="87" spans="2:4" s="2" customFormat="1" x14ac:dyDescent="0.2">
      <c r="B87" s="15"/>
      <c r="C87" s="12"/>
      <c r="D87" s="12"/>
    </row>
    <row r="88" spans="2:4" s="2" customFormat="1" x14ac:dyDescent="0.2">
      <c r="B88" s="15"/>
      <c r="C88" s="12"/>
      <c r="D88" s="12"/>
    </row>
    <row r="89" spans="2:4" s="2" customFormat="1" x14ac:dyDescent="0.2">
      <c r="B89" s="15"/>
      <c r="C89" s="12"/>
      <c r="D89" s="12"/>
    </row>
    <row r="90" spans="2:4" s="2" customFormat="1" x14ac:dyDescent="0.2">
      <c r="B90" s="15"/>
      <c r="C90" s="12"/>
      <c r="D90" s="12"/>
    </row>
    <row r="91" spans="2:4" s="2" customFormat="1" x14ac:dyDescent="0.2">
      <c r="B91" s="15"/>
      <c r="C91" s="12"/>
      <c r="D91" s="12"/>
    </row>
    <row r="92" spans="2:4" s="2" customFormat="1" x14ac:dyDescent="0.2">
      <c r="B92" s="15"/>
      <c r="C92" s="12"/>
      <c r="D92" s="12"/>
    </row>
    <row r="93" spans="2:4" s="2" customFormat="1" x14ac:dyDescent="0.2">
      <c r="B93" s="15"/>
      <c r="C93" s="12"/>
      <c r="D93" s="12"/>
    </row>
    <row r="94" spans="2:4" s="2" customFormat="1" x14ac:dyDescent="0.2">
      <c r="B94" s="15"/>
      <c r="C94" s="12"/>
      <c r="D94" s="12"/>
    </row>
    <row r="95" spans="2:4" s="2" customFormat="1" x14ac:dyDescent="0.2">
      <c r="B95" s="15"/>
      <c r="C95" s="12"/>
      <c r="D95" s="12"/>
    </row>
    <row r="96" spans="2:4" s="2" customFormat="1" x14ac:dyDescent="0.2">
      <c r="B96" s="15"/>
      <c r="C96" s="12"/>
      <c r="D96" s="12"/>
    </row>
    <row r="97" spans="2:4" s="2" customFormat="1" x14ac:dyDescent="0.2">
      <c r="B97" s="15"/>
      <c r="C97" s="12"/>
      <c r="D97" s="12"/>
    </row>
    <row r="98" spans="2:4" s="2" customFormat="1" x14ac:dyDescent="0.2">
      <c r="B98" s="15"/>
      <c r="C98" s="12"/>
      <c r="D98" s="12"/>
    </row>
    <row r="99" spans="2:4" s="2" customFormat="1" x14ac:dyDescent="0.2">
      <c r="B99" s="15"/>
      <c r="C99" s="12"/>
      <c r="D99" s="12"/>
    </row>
    <row r="100" spans="2:4" s="2" customFormat="1" x14ac:dyDescent="0.2">
      <c r="B100" s="15"/>
      <c r="C100" s="12"/>
      <c r="D100" s="12"/>
    </row>
    <row r="101" spans="2:4" s="2" customFormat="1" x14ac:dyDescent="0.2">
      <c r="B101" s="15"/>
      <c r="C101" s="12"/>
      <c r="D101" s="12"/>
    </row>
    <row r="102" spans="2:4" s="2" customFormat="1" x14ac:dyDescent="0.2">
      <c r="B102" s="15"/>
      <c r="C102" s="12"/>
      <c r="D102" s="12"/>
    </row>
    <row r="103" spans="2:4" s="2" customFormat="1" x14ac:dyDescent="0.2">
      <c r="B103" s="15"/>
      <c r="C103" s="12"/>
      <c r="D103" s="12"/>
    </row>
    <row r="104" spans="2:4" s="2" customFormat="1" x14ac:dyDescent="0.2">
      <c r="B104" s="15"/>
      <c r="C104" s="12"/>
      <c r="D104" s="12"/>
    </row>
    <row r="105" spans="2:4" s="2" customFormat="1" x14ac:dyDescent="0.2">
      <c r="B105" s="15"/>
      <c r="C105" s="12"/>
      <c r="D105" s="12"/>
    </row>
    <row r="106" spans="2:4" s="2" customFormat="1" x14ac:dyDescent="0.2">
      <c r="B106" s="15"/>
      <c r="C106" s="12"/>
      <c r="D106" s="12"/>
    </row>
    <row r="107" spans="2:4" s="2" customFormat="1" x14ac:dyDescent="0.2">
      <c r="B107" s="15"/>
      <c r="C107" s="12"/>
      <c r="D107" s="12"/>
    </row>
    <row r="108" spans="2:4" s="2" customFormat="1" x14ac:dyDescent="0.2">
      <c r="B108" s="15"/>
      <c r="C108" s="12"/>
      <c r="D108" s="12"/>
    </row>
    <row r="109" spans="2:4" s="2" customFormat="1" x14ac:dyDescent="0.2">
      <c r="B109" s="15"/>
      <c r="C109" s="12"/>
      <c r="D109" s="12"/>
    </row>
    <row r="110" spans="2:4" s="2" customFormat="1" x14ac:dyDescent="0.2">
      <c r="B110" s="15"/>
      <c r="C110" s="12"/>
      <c r="D110" s="12"/>
    </row>
    <row r="111" spans="2:4" s="2" customFormat="1" x14ac:dyDescent="0.2">
      <c r="B111" s="15"/>
      <c r="C111" s="12"/>
      <c r="D111" s="12"/>
    </row>
    <row r="112" spans="2:4" s="2" customFormat="1" x14ac:dyDescent="0.2">
      <c r="B112" s="15"/>
      <c r="C112" s="12"/>
      <c r="D112" s="12"/>
    </row>
    <row r="113" spans="2:4" s="2" customFormat="1" x14ac:dyDescent="0.2">
      <c r="B113" s="15"/>
      <c r="C113" s="12"/>
      <c r="D113" s="12"/>
    </row>
    <row r="114" spans="2:4" s="2" customFormat="1" x14ac:dyDescent="0.2">
      <c r="B114" s="15"/>
      <c r="C114" s="12"/>
      <c r="D114" s="12"/>
    </row>
    <row r="115" spans="2:4" s="2" customFormat="1" x14ac:dyDescent="0.2">
      <c r="B115" s="15"/>
      <c r="C115" s="12"/>
      <c r="D115" s="12"/>
    </row>
    <row r="116" spans="2:4" s="2" customFormat="1" x14ac:dyDescent="0.2">
      <c r="B116" s="15"/>
      <c r="C116" s="12"/>
      <c r="D116" s="12"/>
    </row>
    <row r="117" spans="2:4" s="2" customFormat="1" x14ac:dyDescent="0.2">
      <c r="B117" s="15"/>
      <c r="C117" s="12"/>
      <c r="D117" s="12"/>
    </row>
    <row r="118" spans="2:4" s="2" customFormat="1" x14ac:dyDescent="0.2">
      <c r="B118" s="15"/>
      <c r="C118" s="12"/>
      <c r="D118" s="12"/>
    </row>
    <row r="119" spans="2:4" s="2" customFormat="1" x14ac:dyDescent="0.2">
      <c r="B119" s="15"/>
      <c r="C119" s="12"/>
      <c r="D119" s="12"/>
    </row>
    <row r="120" spans="2:4" s="2" customFormat="1" x14ac:dyDescent="0.2">
      <c r="B120" s="15"/>
      <c r="C120" s="12"/>
      <c r="D120" s="12"/>
    </row>
    <row r="121" spans="2:4" s="2" customFormat="1" x14ac:dyDescent="0.2">
      <c r="B121" s="15"/>
      <c r="C121" s="12"/>
      <c r="D121" s="12"/>
    </row>
    <row r="122" spans="2:4" s="2" customFormat="1" x14ac:dyDescent="0.2">
      <c r="B122" s="15"/>
      <c r="C122" s="12"/>
      <c r="D122" s="12"/>
    </row>
    <row r="123" spans="2:4" s="2" customFormat="1" x14ac:dyDescent="0.2">
      <c r="B123" s="15"/>
      <c r="C123" s="12"/>
      <c r="D123" s="12"/>
    </row>
    <row r="124" spans="2:4" s="2" customFormat="1" x14ac:dyDescent="0.2">
      <c r="B124" s="15"/>
      <c r="C124" s="12"/>
      <c r="D124" s="12"/>
    </row>
    <row r="125" spans="2:4" s="2" customFormat="1" x14ac:dyDescent="0.2">
      <c r="B125" s="15"/>
      <c r="C125" s="12"/>
      <c r="D125" s="12"/>
    </row>
    <row r="126" spans="2:4" s="2" customFormat="1" x14ac:dyDescent="0.2">
      <c r="B126" s="15"/>
      <c r="C126" s="12"/>
      <c r="D126" s="12"/>
    </row>
    <row r="127" spans="2:4" s="2" customFormat="1" x14ac:dyDescent="0.2">
      <c r="B127" s="15"/>
      <c r="C127" s="12"/>
      <c r="D127" s="12"/>
    </row>
    <row r="128" spans="2:4" s="2" customFormat="1" x14ac:dyDescent="0.2">
      <c r="B128" s="15"/>
      <c r="C128" s="12"/>
      <c r="D128" s="12"/>
    </row>
    <row r="129" spans="2:4" s="2" customFormat="1" x14ac:dyDescent="0.2">
      <c r="B129" s="15"/>
      <c r="C129" s="12"/>
      <c r="D129" s="12"/>
    </row>
    <row r="130" spans="2:4" s="2" customFormat="1" x14ac:dyDescent="0.2">
      <c r="B130" s="15"/>
      <c r="C130" s="12"/>
      <c r="D130" s="12"/>
    </row>
    <row r="131" spans="2:4" s="2" customFormat="1" x14ac:dyDescent="0.2">
      <c r="B131" s="15"/>
      <c r="C131" s="12"/>
      <c r="D131" s="12"/>
    </row>
    <row r="132" spans="2:4" s="2" customFormat="1" x14ac:dyDescent="0.2">
      <c r="B132" s="15"/>
      <c r="C132" s="12"/>
      <c r="D132" s="12"/>
    </row>
    <row r="133" spans="2:4" s="2" customFormat="1" x14ac:dyDescent="0.2">
      <c r="B133" s="15"/>
      <c r="C133" s="12"/>
      <c r="D133" s="12"/>
    </row>
    <row r="134" spans="2:4" s="2" customFormat="1" x14ac:dyDescent="0.2">
      <c r="B134" s="15"/>
      <c r="C134" s="12"/>
      <c r="D134" s="12"/>
    </row>
    <row r="135" spans="2:4" s="2" customFormat="1" x14ac:dyDescent="0.2">
      <c r="B135" s="15"/>
      <c r="C135" s="12"/>
      <c r="D135" s="12"/>
    </row>
    <row r="136" spans="2:4" s="2" customFormat="1" x14ac:dyDescent="0.2">
      <c r="B136" s="15"/>
      <c r="C136" s="12"/>
      <c r="D136" s="12"/>
    </row>
    <row r="137" spans="2:4" s="2" customFormat="1" x14ac:dyDescent="0.2">
      <c r="B137" s="15"/>
      <c r="C137" s="12"/>
      <c r="D137" s="12"/>
    </row>
    <row r="138" spans="2:4" s="2" customFormat="1" x14ac:dyDescent="0.2">
      <c r="B138" s="15"/>
      <c r="C138" s="12"/>
      <c r="D138" s="12"/>
    </row>
    <row r="139" spans="2:4" s="2" customFormat="1" x14ac:dyDescent="0.2">
      <c r="B139" s="15"/>
      <c r="C139" s="12"/>
      <c r="D139" s="12"/>
    </row>
    <row r="140" spans="2:4" s="2" customFormat="1" x14ac:dyDescent="0.2">
      <c r="B140" s="15"/>
      <c r="C140" s="12"/>
      <c r="D140" s="12"/>
    </row>
    <row r="141" spans="2:4" s="2" customFormat="1" x14ac:dyDescent="0.2">
      <c r="B141" s="15"/>
      <c r="C141" s="12"/>
      <c r="D141" s="12"/>
    </row>
    <row r="142" spans="2:4" s="2" customFormat="1" x14ac:dyDescent="0.2">
      <c r="B142" s="15"/>
      <c r="C142" s="12"/>
      <c r="D142" s="12"/>
    </row>
    <row r="143" spans="2:4" s="2" customFormat="1" x14ac:dyDescent="0.2">
      <c r="B143" s="15"/>
      <c r="C143" s="12"/>
      <c r="D143" s="12"/>
    </row>
    <row r="144" spans="2:4" s="2" customFormat="1" x14ac:dyDescent="0.2">
      <c r="B144" s="15"/>
      <c r="C144" s="12"/>
      <c r="D144" s="12"/>
    </row>
    <row r="145" spans="2:4" s="2" customFormat="1" x14ac:dyDescent="0.2">
      <c r="B145" s="15"/>
      <c r="C145" s="12"/>
      <c r="D145" s="12"/>
    </row>
    <row r="146" spans="2:4" s="2" customFormat="1" x14ac:dyDescent="0.2">
      <c r="B146" s="15"/>
      <c r="C146" s="12"/>
      <c r="D146" s="12"/>
    </row>
    <row r="147" spans="2:4" s="2" customFormat="1" x14ac:dyDescent="0.2">
      <c r="B147" s="15"/>
      <c r="C147" s="12"/>
      <c r="D147" s="12"/>
    </row>
    <row r="148" spans="2:4" s="2" customFormat="1" x14ac:dyDescent="0.2">
      <c r="B148" s="15"/>
      <c r="C148" s="12"/>
      <c r="D148" s="12"/>
    </row>
    <row r="149" spans="2:4" s="2" customFormat="1" x14ac:dyDescent="0.2">
      <c r="B149" s="15"/>
      <c r="C149" s="12"/>
      <c r="D149" s="12"/>
    </row>
    <row r="150" spans="2:4" s="2" customFormat="1" x14ac:dyDescent="0.2">
      <c r="B150" s="15"/>
      <c r="C150" s="12"/>
      <c r="D150" s="12"/>
    </row>
    <row r="151" spans="2:4" s="2" customFormat="1" x14ac:dyDescent="0.2">
      <c r="B151" s="15"/>
      <c r="C151" s="12"/>
      <c r="D151" s="12"/>
    </row>
    <row r="152" spans="2:4" s="2" customFormat="1" x14ac:dyDescent="0.2">
      <c r="B152" s="15"/>
      <c r="C152" s="12"/>
      <c r="D152" s="12"/>
    </row>
    <row r="153" spans="2:4" s="2" customFormat="1" x14ac:dyDescent="0.2">
      <c r="B153" s="15"/>
      <c r="C153" s="12"/>
      <c r="D153" s="12"/>
    </row>
    <row r="154" spans="2:4" s="2" customFormat="1" x14ac:dyDescent="0.2">
      <c r="B154" s="15"/>
      <c r="C154" s="12"/>
      <c r="D154" s="12"/>
    </row>
    <row r="155" spans="2:4" s="2" customFormat="1" x14ac:dyDescent="0.2">
      <c r="B155" s="15"/>
      <c r="C155" s="12"/>
      <c r="D155" s="12"/>
    </row>
    <row r="156" spans="2:4" s="2" customFormat="1" x14ac:dyDescent="0.2">
      <c r="B156" s="15"/>
      <c r="C156" s="12"/>
      <c r="D156" s="12"/>
    </row>
    <row r="157" spans="2:4" s="2" customFormat="1" x14ac:dyDescent="0.2">
      <c r="B157" s="15"/>
      <c r="C157" s="12"/>
      <c r="D157" s="12"/>
    </row>
    <row r="158" spans="2:4" s="2" customFormat="1" x14ac:dyDescent="0.2">
      <c r="B158" s="15"/>
      <c r="C158" s="12"/>
      <c r="D158" s="12"/>
    </row>
    <row r="159" spans="2:4" s="2" customFormat="1" x14ac:dyDescent="0.2">
      <c r="B159" s="15"/>
      <c r="C159" s="12"/>
      <c r="D159" s="12"/>
    </row>
    <row r="160" spans="2:4" s="2" customFormat="1" x14ac:dyDescent="0.2">
      <c r="B160" s="15"/>
      <c r="C160" s="12"/>
      <c r="D160" s="12"/>
    </row>
    <row r="161" spans="2:4" s="2" customFormat="1" x14ac:dyDescent="0.2">
      <c r="B161" s="15"/>
      <c r="C161" s="12"/>
      <c r="D161" s="12"/>
    </row>
    <row r="162" spans="2:4" s="2" customFormat="1" x14ac:dyDescent="0.2">
      <c r="B162" s="15"/>
      <c r="C162" s="12"/>
      <c r="D162" s="12"/>
    </row>
    <row r="163" spans="2:4" s="2" customFormat="1" x14ac:dyDescent="0.2">
      <c r="B163" s="15"/>
      <c r="C163" s="12"/>
      <c r="D163" s="12"/>
    </row>
    <row r="164" spans="2:4" s="2" customFormat="1" x14ac:dyDescent="0.2">
      <c r="B164" s="15"/>
      <c r="C164" s="12"/>
      <c r="D164" s="12"/>
    </row>
    <row r="165" spans="2:4" s="2" customFormat="1" x14ac:dyDescent="0.2">
      <c r="B165" s="15"/>
      <c r="C165" s="12"/>
      <c r="D165" s="12"/>
    </row>
    <row r="166" spans="2:4" s="2" customFormat="1" x14ac:dyDescent="0.2">
      <c r="B166" s="15"/>
      <c r="C166" s="12"/>
      <c r="D166" s="12"/>
    </row>
    <row r="167" spans="2:4" s="2" customFormat="1" x14ac:dyDescent="0.2">
      <c r="B167" s="15"/>
      <c r="C167" s="12"/>
      <c r="D167" s="12"/>
    </row>
    <row r="168" spans="2:4" s="2" customFormat="1" x14ac:dyDescent="0.2">
      <c r="B168" s="15"/>
      <c r="C168" s="12"/>
      <c r="D168" s="12"/>
    </row>
    <row r="169" spans="2:4" s="2" customFormat="1" x14ac:dyDescent="0.2">
      <c r="B169" s="15"/>
      <c r="C169" s="12"/>
      <c r="D169" s="12"/>
    </row>
    <row r="170" spans="2:4" s="2" customFormat="1" x14ac:dyDescent="0.2">
      <c r="B170" s="15"/>
      <c r="C170" s="12"/>
      <c r="D170" s="12"/>
    </row>
    <row r="171" spans="2:4" s="2" customFormat="1" x14ac:dyDescent="0.2">
      <c r="B171" s="15"/>
      <c r="C171" s="12"/>
      <c r="D171" s="12"/>
    </row>
    <row r="172" spans="2:4" s="2" customFormat="1" x14ac:dyDescent="0.2">
      <c r="B172" s="15"/>
      <c r="C172" s="12"/>
      <c r="D172" s="12"/>
    </row>
    <row r="173" spans="2:4" s="2" customFormat="1" x14ac:dyDescent="0.2">
      <c r="B173" s="15"/>
      <c r="C173" s="12"/>
      <c r="D173" s="12"/>
    </row>
    <row r="174" spans="2:4" s="2" customFormat="1" x14ac:dyDescent="0.2">
      <c r="B174" s="15"/>
      <c r="C174" s="12"/>
      <c r="D174" s="12"/>
    </row>
    <row r="175" spans="2:4" s="2" customFormat="1" x14ac:dyDescent="0.2">
      <c r="B175" s="15"/>
      <c r="C175" s="12"/>
      <c r="D175" s="12"/>
    </row>
    <row r="176" spans="2:4" s="2" customFormat="1" x14ac:dyDescent="0.2">
      <c r="B176" s="15"/>
      <c r="C176" s="12"/>
      <c r="D176" s="12"/>
    </row>
    <row r="177" spans="2:4" s="2" customFormat="1" x14ac:dyDescent="0.2">
      <c r="B177" s="15"/>
      <c r="C177" s="12"/>
      <c r="D177" s="12"/>
    </row>
    <row r="178" spans="2:4" s="2" customFormat="1" x14ac:dyDescent="0.2">
      <c r="B178" s="15"/>
      <c r="C178" s="12"/>
      <c r="D178" s="12"/>
    </row>
    <row r="179" spans="2:4" s="2" customFormat="1" x14ac:dyDescent="0.2">
      <c r="B179" s="15"/>
      <c r="C179" s="12"/>
      <c r="D179" s="12"/>
    </row>
    <row r="180" spans="2:4" s="2" customFormat="1" x14ac:dyDescent="0.2">
      <c r="B180" s="15"/>
      <c r="C180" s="12"/>
      <c r="D180" s="12"/>
    </row>
    <row r="181" spans="2:4" s="2" customFormat="1" x14ac:dyDescent="0.2">
      <c r="B181" s="15"/>
      <c r="C181" s="12"/>
      <c r="D181" s="12"/>
    </row>
    <row r="182" spans="2:4" s="2" customFormat="1" x14ac:dyDescent="0.2">
      <c r="B182" s="15"/>
      <c r="C182" s="12"/>
      <c r="D182" s="12"/>
    </row>
    <row r="183" spans="2:4" s="2" customFormat="1" x14ac:dyDescent="0.2">
      <c r="B183" s="15"/>
      <c r="C183" s="12"/>
      <c r="D183" s="12"/>
    </row>
    <row r="184" spans="2:4" s="2" customFormat="1" x14ac:dyDescent="0.2">
      <c r="B184" s="15"/>
      <c r="C184" s="12"/>
      <c r="D184" s="12"/>
    </row>
    <row r="185" spans="2:4" s="2" customFormat="1" x14ac:dyDescent="0.2">
      <c r="B185" s="15"/>
      <c r="C185" s="12"/>
      <c r="D185" s="12"/>
    </row>
    <row r="186" spans="2:4" s="2" customFormat="1" x14ac:dyDescent="0.2">
      <c r="B186" s="15"/>
      <c r="C186" s="12"/>
      <c r="D186" s="12"/>
    </row>
    <row r="187" spans="2:4" s="2" customFormat="1" x14ac:dyDescent="0.2">
      <c r="B187" s="15"/>
      <c r="C187" s="12"/>
      <c r="D187" s="12"/>
    </row>
    <row r="188" spans="2:4" s="2" customFormat="1" x14ac:dyDescent="0.2">
      <c r="B188" s="15"/>
      <c r="C188" s="12"/>
      <c r="D188" s="12"/>
    </row>
    <row r="189" spans="2:4" s="2" customFormat="1" x14ac:dyDescent="0.2">
      <c r="B189" s="15"/>
      <c r="C189" s="12"/>
      <c r="D189" s="12"/>
    </row>
    <row r="190" spans="2:4" s="2" customFormat="1" x14ac:dyDescent="0.2">
      <c r="B190" s="15"/>
      <c r="C190" s="12"/>
      <c r="D190" s="12"/>
    </row>
    <row r="191" spans="2:4" s="2" customFormat="1" x14ac:dyDescent="0.2">
      <c r="B191" s="15"/>
      <c r="C191" s="12"/>
      <c r="D191" s="12"/>
    </row>
    <row r="192" spans="2:4" s="2" customFormat="1" x14ac:dyDescent="0.2">
      <c r="B192" s="15"/>
      <c r="C192" s="12"/>
      <c r="D192" s="12"/>
    </row>
    <row r="193" spans="2:4" s="2" customFormat="1" x14ac:dyDescent="0.2">
      <c r="B193" s="15"/>
      <c r="C193" s="12"/>
      <c r="D193" s="12"/>
    </row>
    <row r="194" spans="2:4" s="2" customFormat="1" x14ac:dyDescent="0.2">
      <c r="B194" s="15"/>
      <c r="C194" s="12"/>
      <c r="D194" s="12"/>
    </row>
    <row r="195" spans="2:4" s="2" customFormat="1" x14ac:dyDescent="0.2">
      <c r="B195" s="15"/>
      <c r="C195" s="12"/>
      <c r="D195" s="12"/>
    </row>
    <row r="196" spans="2:4" s="2" customFormat="1" x14ac:dyDescent="0.2">
      <c r="B196" s="15"/>
      <c r="C196" s="12"/>
      <c r="D196" s="12"/>
    </row>
    <row r="197" spans="2:4" s="2" customFormat="1" x14ac:dyDescent="0.2">
      <c r="B197" s="15"/>
      <c r="C197" s="12"/>
      <c r="D197" s="12"/>
    </row>
    <row r="198" spans="2:4" s="2" customFormat="1" x14ac:dyDescent="0.2">
      <c r="B198" s="15"/>
      <c r="C198" s="12"/>
      <c r="D198" s="12"/>
    </row>
    <row r="199" spans="2:4" s="2" customFormat="1" x14ac:dyDescent="0.2">
      <c r="B199" s="15"/>
      <c r="C199" s="12"/>
      <c r="D199" s="12"/>
    </row>
    <row r="200" spans="2:4" s="2" customFormat="1" x14ac:dyDescent="0.2">
      <c r="B200" s="15"/>
      <c r="C200" s="12"/>
      <c r="D200" s="12"/>
    </row>
    <row r="201" spans="2:4" s="2" customFormat="1" x14ac:dyDescent="0.2">
      <c r="B201" s="15"/>
      <c r="C201" s="12"/>
      <c r="D201" s="12"/>
    </row>
    <row r="202" spans="2:4" s="2" customFormat="1" x14ac:dyDescent="0.2">
      <c r="B202" s="15"/>
      <c r="C202" s="12"/>
      <c r="D202" s="12"/>
    </row>
    <row r="203" spans="2:4" s="2" customFormat="1" x14ac:dyDescent="0.2">
      <c r="B203" s="15"/>
      <c r="C203" s="12"/>
      <c r="D203" s="12"/>
    </row>
    <row r="204" spans="2:4" s="2" customFormat="1" x14ac:dyDescent="0.2">
      <c r="B204" s="15"/>
      <c r="C204" s="12"/>
      <c r="D204" s="12"/>
    </row>
    <row r="205" spans="2:4" s="2" customFormat="1" x14ac:dyDescent="0.2">
      <c r="B205" s="15"/>
      <c r="C205" s="12"/>
      <c r="D205" s="12"/>
    </row>
    <row r="206" spans="2:4" s="2" customFormat="1" x14ac:dyDescent="0.2">
      <c r="B206" s="15"/>
      <c r="C206" s="12"/>
      <c r="D206" s="12"/>
    </row>
    <row r="207" spans="2:4" s="2" customFormat="1" x14ac:dyDescent="0.2">
      <c r="B207" s="15"/>
      <c r="C207" s="12"/>
      <c r="D207" s="12"/>
    </row>
    <row r="208" spans="2:4" s="2" customFormat="1" x14ac:dyDescent="0.2">
      <c r="B208" s="15"/>
      <c r="C208" s="12"/>
      <c r="D208" s="12"/>
    </row>
    <row r="209" spans="2:4" s="2" customFormat="1" x14ac:dyDescent="0.2">
      <c r="B209" s="15"/>
      <c r="C209" s="12"/>
      <c r="D209" s="12"/>
    </row>
    <row r="210" spans="2:4" s="2" customFormat="1" x14ac:dyDescent="0.2">
      <c r="B210" s="15"/>
      <c r="C210" s="12"/>
      <c r="D210" s="12"/>
    </row>
    <row r="211" spans="2:4" s="2" customFormat="1" x14ac:dyDescent="0.2">
      <c r="B211" s="15"/>
      <c r="C211" s="12"/>
      <c r="D211" s="12"/>
    </row>
    <row r="212" spans="2:4" s="2" customFormat="1" x14ac:dyDescent="0.2">
      <c r="B212" s="15"/>
      <c r="C212" s="12"/>
      <c r="D212" s="12"/>
    </row>
    <row r="213" spans="2:4" s="2" customFormat="1" x14ac:dyDescent="0.2">
      <c r="B213" s="15"/>
      <c r="C213" s="12"/>
      <c r="D213" s="12"/>
    </row>
    <row r="214" spans="2:4" s="2" customFormat="1" x14ac:dyDescent="0.2">
      <c r="B214" s="15"/>
      <c r="C214" s="12"/>
      <c r="D214" s="12"/>
    </row>
    <row r="215" spans="2:4" s="2" customFormat="1" x14ac:dyDescent="0.2">
      <c r="B215" s="15"/>
      <c r="C215" s="12"/>
      <c r="D215" s="12"/>
    </row>
    <row r="216" spans="2:4" s="2" customFormat="1" x14ac:dyDescent="0.2">
      <c r="B216" s="15"/>
      <c r="C216" s="12"/>
      <c r="D216" s="12"/>
    </row>
    <row r="217" spans="2:4" s="2" customFormat="1" x14ac:dyDescent="0.2">
      <c r="B217" s="15"/>
      <c r="C217" s="12"/>
      <c r="D217" s="12"/>
    </row>
    <row r="218" spans="2:4" s="2" customFormat="1" x14ac:dyDescent="0.2">
      <c r="B218" s="15"/>
      <c r="C218" s="12"/>
      <c r="D218" s="12"/>
    </row>
    <row r="219" spans="2:4" s="2" customFormat="1" x14ac:dyDescent="0.2">
      <c r="B219" s="15"/>
      <c r="C219" s="12"/>
      <c r="D219" s="12"/>
    </row>
    <row r="220" spans="2:4" s="2" customFormat="1" x14ac:dyDescent="0.2">
      <c r="B220" s="15"/>
      <c r="C220" s="12"/>
      <c r="D220" s="12"/>
    </row>
    <row r="221" spans="2:4" s="2" customFormat="1" x14ac:dyDescent="0.2">
      <c r="B221" s="15"/>
      <c r="C221" s="12"/>
      <c r="D221" s="12"/>
    </row>
    <row r="222" spans="2:4" s="2" customFormat="1" x14ac:dyDescent="0.2">
      <c r="B222" s="15"/>
      <c r="C222" s="12"/>
      <c r="D222" s="12"/>
    </row>
    <row r="223" spans="2:4" s="2" customFormat="1" x14ac:dyDescent="0.2">
      <c r="B223" s="15"/>
      <c r="C223" s="12"/>
      <c r="D223" s="12"/>
    </row>
    <row r="224" spans="2:4" s="2" customFormat="1" x14ac:dyDescent="0.2">
      <c r="B224" s="15"/>
      <c r="C224" s="12"/>
      <c r="D224" s="12"/>
    </row>
    <row r="225" spans="2:4" s="2" customFormat="1" x14ac:dyDescent="0.2">
      <c r="B225" s="15"/>
      <c r="C225" s="12"/>
      <c r="D225" s="12"/>
    </row>
    <row r="226" spans="2:4" s="2" customFormat="1" x14ac:dyDescent="0.2">
      <c r="B226" s="15"/>
      <c r="C226" s="12"/>
      <c r="D226" s="12"/>
    </row>
    <row r="227" spans="2:4" s="2" customFormat="1" x14ac:dyDescent="0.2">
      <c r="B227" s="15"/>
      <c r="C227" s="12"/>
      <c r="D227" s="12"/>
    </row>
    <row r="228" spans="2:4" s="2" customFormat="1" x14ac:dyDescent="0.2">
      <c r="B228" s="15"/>
      <c r="C228" s="12"/>
      <c r="D228" s="12"/>
    </row>
    <row r="229" spans="2:4" s="2" customFormat="1" x14ac:dyDescent="0.2">
      <c r="B229" s="15"/>
      <c r="C229" s="12"/>
      <c r="D229" s="12"/>
    </row>
    <row r="230" spans="2:4" s="2" customFormat="1" x14ac:dyDescent="0.2">
      <c r="B230" s="15"/>
      <c r="C230" s="12"/>
      <c r="D230" s="12"/>
    </row>
    <row r="231" spans="2:4" s="2" customFormat="1" x14ac:dyDescent="0.2">
      <c r="B231" s="15"/>
      <c r="C231" s="12"/>
      <c r="D231" s="12"/>
    </row>
    <row r="232" spans="2:4" s="2" customFormat="1" x14ac:dyDescent="0.2">
      <c r="B232" s="15"/>
      <c r="C232" s="12"/>
      <c r="D232" s="12"/>
    </row>
    <row r="233" spans="2:4" s="2" customFormat="1" x14ac:dyDescent="0.2">
      <c r="B233" s="15"/>
      <c r="C233" s="12"/>
      <c r="D233" s="12"/>
    </row>
    <row r="234" spans="2:4" s="2" customFormat="1" x14ac:dyDescent="0.2">
      <c r="B234" s="15"/>
      <c r="C234" s="12"/>
      <c r="D234" s="12"/>
    </row>
    <row r="235" spans="2:4" s="2" customFormat="1" x14ac:dyDescent="0.2">
      <c r="B235" s="15"/>
      <c r="C235" s="12"/>
      <c r="D235" s="12"/>
    </row>
    <row r="236" spans="2:4" s="2" customFormat="1" x14ac:dyDescent="0.2">
      <c r="B236" s="15"/>
      <c r="C236" s="12"/>
      <c r="D236" s="12"/>
    </row>
    <row r="237" spans="2:4" s="2" customFormat="1" x14ac:dyDescent="0.2">
      <c r="B237" s="15"/>
      <c r="C237" s="12"/>
      <c r="D237" s="12"/>
    </row>
    <row r="238" spans="2:4" s="2" customFormat="1" x14ac:dyDescent="0.2">
      <c r="B238" s="15"/>
      <c r="C238" s="12"/>
      <c r="D238" s="12"/>
    </row>
    <row r="239" spans="2:4" s="2" customFormat="1" x14ac:dyDescent="0.2">
      <c r="B239" s="15"/>
      <c r="C239" s="12"/>
      <c r="D239" s="12"/>
    </row>
    <row r="240" spans="2:4" s="2" customFormat="1" x14ac:dyDescent="0.2">
      <c r="B240" s="15"/>
      <c r="C240" s="12"/>
      <c r="D240" s="12"/>
    </row>
    <row r="241" spans="2:4" s="2" customFormat="1" x14ac:dyDescent="0.2">
      <c r="B241" s="15"/>
      <c r="C241" s="12"/>
      <c r="D241" s="12"/>
    </row>
    <row r="242" spans="2:4" s="2" customFormat="1" x14ac:dyDescent="0.2">
      <c r="B242" s="15"/>
      <c r="C242" s="12"/>
      <c r="D242" s="12"/>
    </row>
    <row r="243" spans="2:4" s="2" customFormat="1" x14ac:dyDescent="0.2">
      <c r="B243" s="15"/>
      <c r="C243" s="12"/>
      <c r="D243" s="12"/>
    </row>
    <row r="244" spans="2:4" s="2" customFormat="1" x14ac:dyDescent="0.2">
      <c r="B244" s="15"/>
      <c r="C244" s="12"/>
      <c r="D244" s="12"/>
    </row>
    <row r="245" spans="2:4" s="2" customFormat="1" x14ac:dyDescent="0.2">
      <c r="B245" s="15"/>
      <c r="C245" s="12"/>
      <c r="D245" s="12"/>
    </row>
    <row r="246" spans="2:4" s="2" customFormat="1" x14ac:dyDescent="0.2">
      <c r="B246" s="15"/>
      <c r="C246" s="12"/>
      <c r="D246" s="12"/>
    </row>
    <row r="247" spans="2:4" s="2" customFormat="1" x14ac:dyDescent="0.2">
      <c r="B247" s="15"/>
      <c r="C247" s="12"/>
      <c r="D247" s="12"/>
    </row>
    <row r="248" spans="2:4" s="2" customFormat="1" x14ac:dyDescent="0.2">
      <c r="B248" s="15"/>
      <c r="C248" s="12"/>
      <c r="D248" s="12"/>
    </row>
    <row r="249" spans="2:4" s="2" customFormat="1" x14ac:dyDescent="0.2">
      <c r="B249" s="15"/>
      <c r="C249" s="12"/>
      <c r="D249" s="12"/>
    </row>
    <row r="250" spans="2:4" s="2" customFormat="1" x14ac:dyDescent="0.2">
      <c r="B250" s="15"/>
      <c r="C250" s="12"/>
      <c r="D250" s="12"/>
    </row>
    <row r="251" spans="2:4" s="2" customFormat="1" x14ac:dyDescent="0.2">
      <c r="B251" s="15"/>
      <c r="C251" s="12"/>
      <c r="D251" s="12"/>
    </row>
    <row r="252" spans="2:4" s="2" customFormat="1" x14ac:dyDescent="0.2">
      <c r="B252" s="15"/>
      <c r="C252" s="12"/>
      <c r="D252" s="12"/>
    </row>
    <row r="253" spans="2:4" s="2" customFormat="1" x14ac:dyDescent="0.2">
      <c r="B253" s="15"/>
      <c r="C253" s="12"/>
      <c r="D253" s="12"/>
    </row>
    <row r="254" spans="2:4" s="2" customFormat="1" x14ac:dyDescent="0.2">
      <c r="B254" s="15"/>
      <c r="C254" s="12"/>
      <c r="D254" s="12"/>
    </row>
    <row r="255" spans="2:4" s="2" customFormat="1" x14ac:dyDescent="0.2">
      <c r="B255" s="15"/>
      <c r="C255" s="12"/>
      <c r="D255" s="12"/>
    </row>
    <row r="256" spans="2:4" s="2" customFormat="1" x14ac:dyDescent="0.2">
      <c r="B256" s="15"/>
      <c r="C256" s="12"/>
      <c r="D256" s="12"/>
    </row>
    <row r="257" spans="2:4" s="2" customFormat="1" x14ac:dyDescent="0.2">
      <c r="B257" s="15"/>
      <c r="C257" s="12"/>
      <c r="D257" s="12"/>
    </row>
    <row r="258" spans="2:4" s="2" customFormat="1" x14ac:dyDescent="0.2">
      <c r="B258" s="15"/>
      <c r="C258" s="12"/>
      <c r="D258" s="12"/>
    </row>
    <row r="259" spans="2:4" s="2" customFormat="1" x14ac:dyDescent="0.2">
      <c r="B259" s="15"/>
      <c r="C259" s="12"/>
      <c r="D259" s="12"/>
    </row>
    <row r="260" spans="2:4" s="2" customFormat="1" x14ac:dyDescent="0.2">
      <c r="B260" s="15"/>
      <c r="C260" s="12"/>
      <c r="D260" s="12"/>
    </row>
    <row r="261" spans="2:4" s="2" customFormat="1" x14ac:dyDescent="0.2">
      <c r="B261" s="15"/>
      <c r="C261" s="12"/>
      <c r="D261" s="12"/>
    </row>
    <row r="262" spans="2:4" s="2" customFormat="1" x14ac:dyDescent="0.2">
      <c r="B262" s="15"/>
      <c r="C262" s="12"/>
      <c r="D262" s="12"/>
    </row>
    <row r="263" spans="2:4" s="2" customFormat="1" x14ac:dyDescent="0.2">
      <c r="B263" s="15"/>
      <c r="C263" s="12"/>
      <c r="D263" s="12"/>
    </row>
    <row r="264" spans="2:4" s="2" customFormat="1" x14ac:dyDescent="0.2">
      <c r="B264" s="15"/>
      <c r="C264" s="12"/>
      <c r="D264" s="12"/>
    </row>
    <row r="265" spans="2:4" s="2" customFormat="1" x14ac:dyDescent="0.2">
      <c r="B265" s="15"/>
      <c r="C265" s="12"/>
      <c r="D265" s="12"/>
    </row>
    <row r="266" spans="2:4" s="2" customFormat="1" x14ac:dyDescent="0.2">
      <c r="B266" s="15"/>
      <c r="C266" s="12"/>
      <c r="D266" s="12"/>
    </row>
    <row r="267" spans="2:4" s="2" customFormat="1" x14ac:dyDescent="0.2">
      <c r="B267" s="15"/>
      <c r="C267" s="12"/>
      <c r="D267" s="12"/>
    </row>
    <row r="268" spans="2:4" s="2" customFormat="1" x14ac:dyDescent="0.2">
      <c r="B268" s="15"/>
      <c r="C268" s="12"/>
      <c r="D268" s="12"/>
    </row>
    <row r="269" spans="2:4" s="2" customFormat="1" x14ac:dyDescent="0.2">
      <c r="B269" s="15"/>
      <c r="C269" s="12"/>
      <c r="D269" s="12"/>
    </row>
    <row r="270" spans="2:4" s="2" customFormat="1" x14ac:dyDescent="0.2">
      <c r="B270" s="15"/>
      <c r="C270" s="12"/>
      <c r="D270" s="12"/>
    </row>
    <row r="271" spans="2:4" s="2" customFormat="1" x14ac:dyDescent="0.2">
      <c r="B271" s="15"/>
      <c r="C271" s="12"/>
      <c r="D271" s="12"/>
    </row>
    <row r="272" spans="2:4" s="2" customFormat="1" x14ac:dyDescent="0.2">
      <c r="B272" s="15"/>
      <c r="C272" s="12"/>
      <c r="D272" s="12"/>
    </row>
    <row r="273" spans="2:4" s="2" customFormat="1" x14ac:dyDescent="0.2">
      <c r="B273" s="15"/>
      <c r="C273" s="12"/>
      <c r="D273" s="12"/>
    </row>
    <row r="274" spans="2:4" s="2" customFormat="1" x14ac:dyDescent="0.2">
      <c r="B274" s="15"/>
      <c r="C274" s="12"/>
      <c r="D274" s="12"/>
    </row>
    <row r="275" spans="2:4" s="2" customFormat="1" x14ac:dyDescent="0.2">
      <c r="B275" s="15"/>
      <c r="C275" s="12"/>
      <c r="D275" s="12"/>
    </row>
    <row r="276" spans="2:4" s="2" customFormat="1" x14ac:dyDescent="0.2">
      <c r="B276" s="15"/>
      <c r="C276" s="12"/>
      <c r="D276" s="12"/>
    </row>
    <row r="277" spans="2:4" s="2" customFormat="1" x14ac:dyDescent="0.2">
      <c r="B277" s="15"/>
      <c r="C277" s="12"/>
      <c r="D277" s="12"/>
    </row>
    <row r="278" spans="2:4" s="2" customFormat="1" x14ac:dyDescent="0.2">
      <c r="B278" s="15"/>
      <c r="C278" s="12"/>
      <c r="D278" s="12"/>
    </row>
    <row r="279" spans="2:4" s="2" customFormat="1" x14ac:dyDescent="0.2">
      <c r="B279" s="15"/>
      <c r="C279" s="12"/>
      <c r="D279" s="12"/>
    </row>
    <row r="280" spans="2:4" s="2" customFormat="1" x14ac:dyDescent="0.2">
      <c r="B280" s="15"/>
      <c r="C280" s="12"/>
      <c r="D280" s="12"/>
    </row>
    <row r="281" spans="2:4" s="2" customFormat="1" x14ac:dyDescent="0.2">
      <c r="B281" s="15"/>
      <c r="C281" s="12"/>
      <c r="D281" s="12"/>
    </row>
    <row r="282" spans="2:4" s="2" customFormat="1" x14ac:dyDescent="0.2">
      <c r="B282" s="15"/>
      <c r="C282" s="12"/>
      <c r="D282" s="12"/>
    </row>
    <row r="283" spans="2:4" s="2" customFormat="1" x14ac:dyDescent="0.2">
      <c r="B283" s="15"/>
      <c r="C283" s="12"/>
      <c r="D283" s="12"/>
    </row>
    <row r="284" spans="2:4" s="2" customFormat="1" x14ac:dyDescent="0.2">
      <c r="B284" s="15"/>
      <c r="C284" s="12"/>
      <c r="D284" s="12"/>
    </row>
    <row r="285" spans="2:4" s="2" customFormat="1" x14ac:dyDescent="0.2">
      <c r="B285" s="15"/>
      <c r="C285" s="12"/>
      <c r="D285" s="12"/>
    </row>
    <row r="286" spans="2:4" s="2" customFormat="1" x14ac:dyDescent="0.2">
      <c r="B286" s="15"/>
      <c r="C286" s="12"/>
      <c r="D286" s="12"/>
    </row>
    <row r="287" spans="2:4" s="2" customFormat="1" x14ac:dyDescent="0.2">
      <c r="B287" s="15"/>
      <c r="C287" s="12"/>
      <c r="D287" s="12"/>
    </row>
    <row r="288" spans="2:4" s="2" customFormat="1" x14ac:dyDescent="0.2">
      <c r="B288" s="15"/>
      <c r="C288" s="12"/>
      <c r="D288" s="12"/>
    </row>
    <row r="289" spans="2:4" s="2" customFormat="1" x14ac:dyDescent="0.2">
      <c r="B289" s="15"/>
      <c r="C289" s="12"/>
      <c r="D289" s="12"/>
    </row>
    <row r="290" spans="2:4" s="2" customFormat="1" x14ac:dyDescent="0.2">
      <c r="B290" s="15"/>
      <c r="C290" s="12"/>
      <c r="D290" s="12"/>
    </row>
    <row r="291" spans="2:4" s="2" customFormat="1" x14ac:dyDescent="0.2">
      <c r="B291" s="15"/>
      <c r="C291" s="12"/>
      <c r="D291" s="12"/>
    </row>
    <row r="292" spans="2:4" s="2" customFormat="1" x14ac:dyDescent="0.2">
      <c r="B292" s="15"/>
      <c r="C292" s="12"/>
      <c r="D292" s="12"/>
    </row>
    <row r="293" spans="2:4" s="2" customFormat="1" x14ac:dyDescent="0.2">
      <c r="B293" s="15"/>
      <c r="C293" s="12"/>
      <c r="D293" s="12"/>
    </row>
    <row r="294" spans="2:4" s="2" customFormat="1" x14ac:dyDescent="0.2">
      <c r="B294" s="15"/>
      <c r="C294" s="12"/>
      <c r="D294" s="12"/>
    </row>
    <row r="295" spans="2:4" s="2" customFormat="1" x14ac:dyDescent="0.2">
      <c r="B295" s="15"/>
      <c r="C295" s="12"/>
      <c r="D295" s="12"/>
    </row>
    <row r="296" spans="2:4" s="2" customFormat="1" x14ac:dyDescent="0.2">
      <c r="B296" s="15"/>
      <c r="C296" s="12"/>
      <c r="D296" s="12"/>
    </row>
    <row r="297" spans="2:4" s="2" customFormat="1" x14ac:dyDescent="0.2">
      <c r="B297" s="15"/>
      <c r="C297" s="12"/>
      <c r="D297" s="12"/>
    </row>
    <row r="298" spans="2:4" s="2" customFormat="1" x14ac:dyDescent="0.2">
      <c r="B298" s="15"/>
      <c r="C298" s="12"/>
      <c r="D298" s="12"/>
    </row>
    <row r="299" spans="2:4" s="2" customFormat="1" x14ac:dyDescent="0.2">
      <c r="B299" s="15"/>
      <c r="C299" s="12"/>
      <c r="D299" s="12"/>
    </row>
    <row r="300" spans="2:4" s="2" customFormat="1" x14ac:dyDescent="0.2">
      <c r="B300" s="15"/>
      <c r="C300" s="12"/>
      <c r="D300" s="12"/>
    </row>
    <row r="301" spans="2:4" s="2" customFormat="1" x14ac:dyDescent="0.2">
      <c r="B301" s="15"/>
      <c r="C301" s="12"/>
      <c r="D301" s="12"/>
    </row>
    <row r="302" spans="2:4" s="2" customFormat="1" x14ac:dyDescent="0.2">
      <c r="B302" s="15"/>
      <c r="C302" s="12"/>
      <c r="D302" s="12"/>
    </row>
    <row r="303" spans="2:4" s="2" customFormat="1" x14ac:dyDescent="0.2">
      <c r="B303" s="15"/>
      <c r="C303" s="12"/>
      <c r="D303" s="12"/>
    </row>
    <row r="304" spans="2:4" s="2" customFormat="1" x14ac:dyDescent="0.2">
      <c r="B304" s="15"/>
      <c r="C304" s="12"/>
      <c r="D304" s="12"/>
    </row>
    <row r="305" spans="2:4" s="2" customFormat="1" x14ac:dyDescent="0.2">
      <c r="B305" s="15"/>
      <c r="C305" s="12"/>
      <c r="D305" s="12"/>
    </row>
    <row r="306" spans="2:4" s="2" customFormat="1" x14ac:dyDescent="0.2">
      <c r="B306" s="15"/>
      <c r="C306" s="12"/>
      <c r="D306" s="12"/>
    </row>
    <row r="307" spans="2:4" s="2" customFormat="1" x14ac:dyDescent="0.2">
      <c r="B307" s="15"/>
      <c r="C307" s="12"/>
      <c r="D307" s="12"/>
    </row>
    <row r="308" spans="2:4" s="2" customFormat="1" x14ac:dyDescent="0.2">
      <c r="B308" s="15"/>
      <c r="C308" s="12"/>
      <c r="D308" s="12"/>
    </row>
    <row r="309" spans="2:4" s="2" customFormat="1" x14ac:dyDescent="0.2">
      <c r="B309" s="15"/>
      <c r="C309" s="12"/>
      <c r="D309" s="12"/>
    </row>
    <row r="310" spans="2:4" s="2" customFormat="1" x14ac:dyDescent="0.2">
      <c r="B310" s="15"/>
      <c r="C310" s="12"/>
      <c r="D310" s="12"/>
    </row>
    <row r="311" spans="2:4" s="2" customFormat="1" x14ac:dyDescent="0.2">
      <c r="B311" s="15"/>
      <c r="C311" s="12"/>
      <c r="D311" s="12"/>
    </row>
    <row r="312" spans="2:4" s="2" customFormat="1" x14ac:dyDescent="0.2">
      <c r="B312" s="15"/>
      <c r="C312" s="12"/>
      <c r="D312" s="12"/>
    </row>
    <row r="313" spans="2:4" s="2" customFormat="1" x14ac:dyDescent="0.2">
      <c r="B313" s="15"/>
      <c r="C313" s="12"/>
      <c r="D313" s="12"/>
    </row>
    <row r="314" spans="2:4" s="2" customFormat="1" x14ac:dyDescent="0.2">
      <c r="B314" s="15"/>
      <c r="C314" s="12"/>
      <c r="D314" s="12"/>
    </row>
    <row r="315" spans="2:4" s="2" customFormat="1" x14ac:dyDescent="0.2">
      <c r="B315" s="15"/>
      <c r="C315" s="12"/>
      <c r="D315" s="12"/>
    </row>
    <row r="316" spans="2:4" s="2" customFormat="1" x14ac:dyDescent="0.2">
      <c r="B316" s="15"/>
      <c r="C316" s="12"/>
      <c r="D316" s="12"/>
    </row>
    <row r="317" spans="2:4" s="2" customFormat="1" x14ac:dyDescent="0.2">
      <c r="B317" s="15"/>
      <c r="C317" s="12"/>
      <c r="D317" s="12"/>
    </row>
    <row r="318" spans="2:4" s="2" customFormat="1" x14ac:dyDescent="0.2">
      <c r="B318" s="15"/>
      <c r="C318" s="12"/>
      <c r="D318" s="12"/>
    </row>
    <row r="319" spans="2:4" s="2" customFormat="1" x14ac:dyDescent="0.2">
      <c r="B319" s="15"/>
      <c r="C319" s="12"/>
      <c r="D319" s="12"/>
    </row>
    <row r="320" spans="2:4" s="2" customFormat="1" x14ac:dyDescent="0.2">
      <c r="B320" s="15"/>
      <c r="C320" s="12"/>
      <c r="D320" s="12"/>
    </row>
    <row r="321" spans="2:4" s="2" customFormat="1" x14ac:dyDescent="0.2">
      <c r="B321" s="15"/>
      <c r="C321" s="12"/>
      <c r="D321" s="12"/>
    </row>
    <row r="322" spans="2:4" s="2" customFormat="1" x14ac:dyDescent="0.2">
      <c r="B322" s="15"/>
      <c r="C322" s="12"/>
      <c r="D322" s="12"/>
    </row>
    <row r="323" spans="2:4" s="2" customFormat="1" x14ac:dyDescent="0.2">
      <c r="B323" s="15"/>
      <c r="C323" s="12"/>
      <c r="D323" s="12"/>
    </row>
    <row r="324" spans="2:4" s="2" customFormat="1" x14ac:dyDescent="0.2">
      <c r="B324" s="15"/>
      <c r="C324" s="12"/>
      <c r="D324" s="12"/>
    </row>
    <row r="325" spans="2:4" s="2" customFormat="1" x14ac:dyDescent="0.2">
      <c r="B325" s="15"/>
      <c r="C325" s="12"/>
      <c r="D325" s="12"/>
    </row>
    <row r="326" spans="2:4" s="2" customFormat="1" x14ac:dyDescent="0.2">
      <c r="B326" s="15"/>
      <c r="C326" s="12"/>
      <c r="D326" s="12"/>
    </row>
    <row r="327" spans="2:4" s="2" customFormat="1" x14ac:dyDescent="0.2">
      <c r="B327" s="15"/>
      <c r="C327" s="12"/>
      <c r="D327" s="12"/>
    </row>
    <row r="328" spans="2:4" s="2" customFormat="1" x14ac:dyDescent="0.2">
      <c r="B328" s="15"/>
      <c r="C328" s="12"/>
      <c r="D328" s="12"/>
    </row>
    <row r="329" spans="2:4" s="2" customFormat="1" x14ac:dyDescent="0.2">
      <c r="B329" s="15"/>
      <c r="C329" s="12"/>
      <c r="D329" s="12"/>
    </row>
    <row r="330" spans="2:4" s="2" customFormat="1" x14ac:dyDescent="0.2">
      <c r="B330" s="15"/>
      <c r="C330" s="12"/>
      <c r="D330" s="12"/>
    </row>
    <row r="331" spans="2:4" s="2" customFormat="1" x14ac:dyDescent="0.2">
      <c r="B331" s="15"/>
      <c r="C331" s="12"/>
      <c r="D331" s="12"/>
    </row>
    <row r="332" spans="2:4" s="2" customFormat="1" x14ac:dyDescent="0.2">
      <c r="B332" s="15"/>
      <c r="C332" s="12"/>
      <c r="D332" s="12"/>
    </row>
    <row r="333" spans="2:4" s="2" customFormat="1" x14ac:dyDescent="0.2">
      <c r="B333" s="15"/>
      <c r="C333" s="12"/>
      <c r="D333" s="12"/>
    </row>
    <row r="334" spans="2:4" s="2" customFormat="1" x14ac:dyDescent="0.2">
      <c r="B334" s="15"/>
      <c r="C334" s="12"/>
      <c r="D334" s="12"/>
    </row>
    <row r="335" spans="2:4" s="2" customFormat="1" x14ac:dyDescent="0.2">
      <c r="B335" s="15"/>
      <c r="C335" s="12"/>
      <c r="D335" s="12"/>
    </row>
    <row r="336" spans="2:4" s="2" customFormat="1" x14ac:dyDescent="0.2">
      <c r="B336" s="15"/>
      <c r="C336" s="12"/>
      <c r="D336" s="12"/>
    </row>
    <row r="337" spans="2:4" s="2" customFormat="1" x14ac:dyDescent="0.2">
      <c r="B337" s="15"/>
      <c r="C337" s="12"/>
      <c r="D337" s="12"/>
    </row>
    <row r="338" spans="2:4" s="2" customFormat="1" x14ac:dyDescent="0.2">
      <c r="B338" s="15"/>
      <c r="C338" s="12"/>
      <c r="D338" s="12"/>
    </row>
    <row r="339" spans="2:4" s="2" customFormat="1" x14ac:dyDescent="0.2">
      <c r="B339" s="15"/>
      <c r="C339" s="12"/>
      <c r="D339" s="12"/>
    </row>
    <row r="340" spans="2:4" s="2" customFormat="1" x14ac:dyDescent="0.2">
      <c r="B340" s="15"/>
      <c r="C340" s="12"/>
      <c r="D340" s="12"/>
    </row>
    <row r="341" spans="2:4" s="2" customFormat="1" x14ac:dyDescent="0.2">
      <c r="B341" s="15"/>
      <c r="C341" s="12"/>
      <c r="D341" s="12"/>
    </row>
    <row r="342" spans="2:4" s="2" customFormat="1" x14ac:dyDescent="0.2">
      <c r="B342" s="15"/>
      <c r="C342" s="12"/>
      <c r="D342" s="12"/>
    </row>
    <row r="343" spans="2:4" s="2" customFormat="1" x14ac:dyDescent="0.2">
      <c r="B343" s="15"/>
      <c r="C343" s="12"/>
      <c r="D343" s="12"/>
    </row>
    <row r="344" spans="2:4" s="2" customFormat="1" x14ac:dyDescent="0.2">
      <c r="B344" s="15"/>
      <c r="C344" s="12"/>
      <c r="D344" s="12"/>
    </row>
    <row r="345" spans="2:4" s="2" customFormat="1" x14ac:dyDescent="0.2">
      <c r="B345" s="15"/>
      <c r="C345" s="12"/>
      <c r="D345" s="12"/>
    </row>
    <row r="346" spans="2:4" s="2" customFormat="1" x14ac:dyDescent="0.2">
      <c r="B346" s="15"/>
      <c r="C346" s="12"/>
      <c r="D346" s="12"/>
    </row>
    <row r="347" spans="2:4" s="2" customFormat="1" x14ac:dyDescent="0.2">
      <c r="B347" s="15"/>
      <c r="C347" s="12"/>
      <c r="D347" s="12"/>
    </row>
    <row r="348" spans="2:4" s="2" customFormat="1" x14ac:dyDescent="0.2">
      <c r="B348" s="15"/>
      <c r="C348" s="12"/>
      <c r="D348" s="12"/>
    </row>
    <row r="349" spans="2:4" s="2" customFormat="1" x14ac:dyDescent="0.2">
      <c r="B349" s="15"/>
      <c r="C349" s="12"/>
      <c r="D349" s="12"/>
    </row>
    <row r="350" spans="2:4" s="2" customFormat="1" x14ac:dyDescent="0.2">
      <c r="B350" s="15"/>
      <c r="C350" s="12"/>
      <c r="D350" s="12"/>
    </row>
    <row r="351" spans="2:4" s="2" customFormat="1" x14ac:dyDescent="0.2">
      <c r="B351" s="15"/>
      <c r="C351" s="12"/>
      <c r="D351" s="12"/>
    </row>
    <row r="352" spans="2:4" s="2" customFormat="1" x14ac:dyDescent="0.2">
      <c r="B352" s="15"/>
      <c r="C352" s="12"/>
      <c r="D352" s="12"/>
    </row>
    <row r="353" spans="2:4" s="2" customFormat="1" x14ac:dyDescent="0.2">
      <c r="B353" s="15"/>
      <c r="C353" s="12"/>
      <c r="D353" s="12"/>
    </row>
    <row r="354" spans="2:4" s="2" customFormat="1" x14ac:dyDescent="0.2">
      <c r="B354" s="15"/>
      <c r="C354" s="12"/>
      <c r="D354" s="12"/>
    </row>
    <row r="355" spans="2:4" s="2" customFormat="1" x14ac:dyDescent="0.2">
      <c r="B355" s="15"/>
      <c r="C355" s="12"/>
      <c r="D355" s="12"/>
    </row>
    <row r="356" spans="2:4" s="2" customFormat="1" x14ac:dyDescent="0.2">
      <c r="B356" s="15"/>
      <c r="C356" s="12"/>
      <c r="D356" s="12"/>
    </row>
    <row r="357" spans="2:4" s="2" customFormat="1" x14ac:dyDescent="0.2">
      <c r="B357" s="15"/>
      <c r="C357" s="12"/>
      <c r="D357" s="12"/>
    </row>
    <row r="358" spans="2:4" s="2" customFormat="1" x14ac:dyDescent="0.2">
      <c r="B358" s="15"/>
      <c r="C358" s="12"/>
      <c r="D358" s="12"/>
    </row>
    <row r="359" spans="2:4" s="2" customFormat="1" x14ac:dyDescent="0.2">
      <c r="B359" s="15"/>
      <c r="C359" s="12"/>
      <c r="D359" s="12"/>
    </row>
    <row r="360" spans="2:4" s="2" customFormat="1" x14ac:dyDescent="0.2">
      <c r="B360" s="15"/>
      <c r="C360" s="12"/>
      <c r="D360" s="12"/>
    </row>
    <row r="361" spans="2:4" s="2" customFormat="1" x14ac:dyDescent="0.2">
      <c r="B361" s="15"/>
      <c r="C361" s="12"/>
      <c r="D361" s="12"/>
    </row>
    <row r="362" spans="2:4" s="2" customFormat="1" x14ac:dyDescent="0.2">
      <c r="B362" s="15"/>
      <c r="C362" s="12"/>
      <c r="D362" s="12"/>
    </row>
    <row r="363" spans="2:4" s="2" customFormat="1" x14ac:dyDescent="0.2">
      <c r="B363" s="15"/>
      <c r="C363" s="12"/>
      <c r="D363" s="12"/>
    </row>
    <row r="364" spans="2:4" s="2" customFormat="1" x14ac:dyDescent="0.2">
      <c r="B364" s="15"/>
      <c r="C364" s="12"/>
      <c r="D364" s="12"/>
    </row>
    <row r="365" spans="2:4" s="2" customFormat="1" x14ac:dyDescent="0.2">
      <c r="B365" s="15"/>
      <c r="C365" s="12"/>
      <c r="D365" s="12"/>
    </row>
    <row r="366" spans="2:4" s="2" customFormat="1" x14ac:dyDescent="0.2">
      <c r="B366" s="15"/>
      <c r="C366" s="12"/>
      <c r="D366" s="12"/>
    </row>
    <row r="367" spans="2:4" s="2" customFormat="1" x14ac:dyDescent="0.2">
      <c r="B367" s="15"/>
      <c r="C367" s="12"/>
      <c r="D367" s="12"/>
    </row>
    <row r="368" spans="2:4" s="2" customFormat="1" x14ac:dyDescent="0.2">
      <c r="B368" s="15"/>
      <c r="C368" s="12"/>
      <c r="D368" s="12"/>
    </row>
    <row r="369" spans="2:4" s="2" customFormat="1" x14ac:dyDescent="0.2">
      <c r="B369" s="15"/>
      <c r="C369" s="12"/>
      <c r="D369" s="12"/>
    </row>
    <row r="370" spans="2:4" s="2" customFormat="1" x14ac:dyDescent="0.2">
      <c r="B370" s="15"/>
      <c r="C370" s="12"/>
      <c r="D370" s="12"/>
    </row>
    <row r="371" spans="2:4" s="2" customFormat="1" x14ac:dyDescent="0.2">
      <c r="B371" s="15"/>
      <c r="C371" s="12"/>
      <c r="D371" s="12"/>
    </row>
    <row r="372" spans="2:4" s="2" customFormat="1" x14ac:dyDescent="0.2">
      <c r="B372" s="15"/>
      <c r="C372" s="12"/>
      <c r="D372" s="12"/>
    </row>
    <row r="373" spans="2:4" s="2" customFormat="1" x14ac:dyDescent="0.2">
      <c r="B373" s="15"/>
      <c r="C373" s="12"/>
      <c r="D373" s="12"/>
    </row>
    <row r="374" spans="2:4" s="2" customFormat="1" x14ac:dyDescent="0.2">
      <c r="B374" s="15"/>
      <c r="C374" s="12"/>
      <c r="D374" s="12"/>
    </row>
    <row r="375" spans="2:4" s="2" customFormat="1" x14ac:dyDescent="0.2">
      <c r="B375" s="15"/>
      <c r="C375" s="12"/>
      <c r="D375" s="12"/>
    </row>
    <row r="376" spans="2:4" s="2" customFormat="1" x14ac:dyDescent="0.2">
      <c r="B376" s="15"/>
      <c r="C376" s="12"/>
      <c r="D376" s="12"/>
    </row>
    <row r="377" spans="2:4" s="2" customFormat="1" x14ac:dyDescent="0.2">
      <c r="B377" s="15"/>
      <c r="C377" s="12"/>
      <c r="D377" s="12"/>
    </row>
    <row r="378" spans="2:4" s="2" customFormat="1" x14ac:dyDescent="0.2">
      <c r="B378" s="15"/>
      <c r="C378" s="12"/>
      <c r="D378" s="12"/>
    </row>
    <row r="379" spans="2:4" s="2" customFormat="1" x14ac:dyDescent="0.2">
      <c r="B379" s="15"/>
      <c r="C379" s="12"/>
      <c r="D379" s="12"/>
    </row>
    <row r="380" spans="2:4" s="2" customFormat="1" x14ac:dyDescent="0.2">
      <c r="B380" s="15"/>
      <c r="C380" s="12"/>
      <c r="D380" s="12"/>
    </row>
    <row r="381" spans="2:4" s="2" customFormat="1" x14ac:dyDescent="0.2">
      <c r="B381" s="15"/>
      <c r="C381" s="12"/>
      <c r="D381" s="12"/>
    </row>
    <row r="382" spans="2:4" s="2" customFormat="1" x14ac:dyDescent="0.2">
      <c r="B382" s="15"/>
      <c r="C382" s="12"/>
      <c r="D382" s="12"/>
    </row>
    <row r="383" spans="2:4" s="2" customFormat="1" x14ac:dyDescent="0.2">
      <c r="B383" s="15"/>
      <c r="C383" s="12"/>
      <c r="D383" s="12"/>
    </row>
    <row r="384" spans="2:4" s="2" customFormat="1" x14ac:dyDescent="0.2">
      <c r="B384" s="15"/>
      <c r="C384" s="12"/>
      <c r="D384" s="12"/>
    </row>
    <row r="385" spans="2:4" s="2" customFormat="1" x14ac:dyDescent="0.2">
      <c r="B385" s="15"/>
      <c r="C385" s="12"/>
      <c r="D385" s="12"/>
    </row>
    <row r="386" spans="2:4" s="2" customFormat="1" x14ac:dyDescent="0.2">
      <c r="B386" s="15"/>
      <c r="C386" s="12"/>
      <c r="D386" s="12"/>
    </row>
    <row r="387" spans="2:4" s="2" customFormat="1" x14ac:dyDescent="0.2">
      <c r="B387" s="15"/>
      <c r="C387" s="12"/>
      <c r="D387" s="12"/>
    </row>
    <row r="388" spans="2:4" s="2" customFormat="1" x14ac:dyDescent="0.2">
      <c r="B388" s="15"/>
      <c r="C388" s="12"/>
      <c r="D388" s="12"/>
    </row>
    <row r="389" spans="2:4" s="2" customFormat="1" x14ac:dyDescent="0.2">
      <c r="B389" s="15"/>
      <c r="C389" s="12"/>
      <c r="D389" s="12"/>
    </row>
    <row r="390" spans="2:4" s="2" customFormat="1" x14ac:dyDescent="0.2">
      <c r="B390" s="15"/>
      <c r="C390" s="12"/>
      <c r="D390" s="12"/>
    </row>
    <row r="391" spans="2:4" s="2" customFormat="1" x14ac:dyDescent="0.2">
      <c r="B391" s="15"/>
      <c r="C391" s="12"/>
      <c r="D391" s="12"/>
    </row>
    <row r="392" spans="2:4" s="2" customFormat="1" x14ac:dyDescent="0.2">
      <c r="B392" s="15"/>
      <c r="C392" s="12"/>
      <c r="D392" s="12"/>
    </row>
    <row r="393" spans="2:4" s="2" customFormat="1" x14ac:dyDescent="0.2">
      <c r="B393" s="15"/>
      <c r="C393" s="12"/>
      <c r="D393" s="12"/>
    </row>
    <row r="394" spans="2:4" s="2" customFormat="1" x14ac:dyDescent="0.2">
      <c r="B394" s="15"/>
      <c r="C394" s="12"/>
      <c r="D394" s="12"/>
    </row>
    <row r="395" spans="2:4" s="2" customFormat="1" x14ac:dyDescent="0.2">
      <c r="B395" s="15"/>
      <c r="C395" s="12"/>
      <c r="D395" s="12"/>
    </row>
    <row r="396" spans="2:4" s="2" customFormat="1" x14ac:dyDescent="0.2">
      <c r="B396" s="15"/>
      <c r="C396" s="12"/>
      <c r="D396" s="12"/>
    </row>
    <row r="397" spans="2:4" s="2" customFormat="1" x14ac:dyDescent="0.2">
      <c r="B397" s="15"/>
      <c r="C397" s="12"/>
      <c r="D397" s="12"/>
    </row>
    <row r="398" spans="2:4" s="2" customFormat="1" x14ac:dyDescent="0.2">
      <c r="B398" s="15"/>
      <c r="C398" s="12"/>
      <c r="D398" s="12"/>
    </row>
    <row r="399" spans="2:4" s="2" customFormat="1" x14ac:dyDescent="0.2">
      <c r="B399" s="15"/>
      <c r="C399" s="12"/>
      <c r="D399" s="12"/>
    </row>
    <row r="400" spans="2:4" s="2" customFormat="1" x14ac:dyDescent="0.2">
      <c r="B400" s="15"/>
      <c r="C400" s="12"/>
      <c r="D400" s="12"/>
    </row>
    <row r="401" spans="2:4" s="2" customFormat="1" x14ac:dyDescent="0.2">
      <c r="B401" s="15"/>
      <c r="C401" s="12"/>
      <c r="D401" s="12"/>
    </row>
    <row r="402" spans="2:4" s="2" customFormat="1" x14ac:dyDescent="0.2">
      <c r="B402" s="15"/>
      <c r="C402" s="12"/>
      <c r="D402" s="12"/>
    </row>
    <row r="403" spans="2:4" s="2" customFormat="1" x14ac:dyDescent="0.2">
      <c r="B403" s="15"/>
      <c r="C403" s="12"/>
      <c r="D403" s="12"/>
    </row>
    <row r="404" spans="2:4" s="2" customFormat="1" x14ac:dyDescent="0.2">
      <c r="B404" s="15"/>
      <c r="C404" s="12"/>
      <c r="D404" s="12"/>
    </row>
    <row r="405" spans="2:4" s="2" customFormat="1" x14ac:dyDescent="0.2">
      <c r="B405" s="15"/>
      <c r="C405" s="12"/>
      <c r="D405" s="12"/>
    </row>
    <row r="406" spans="2:4" s="2" customFormat="1" x14ac:dyDescent="0.2">
      <c r="B406" s="15"/>
      <c r="C406" s="12"/>
      <c r="D406" s="12"/>
    </row>
    <row r="407" spans="2:4" s="2" customFormat="1" x14ac:dyDescent="0.2">
      <c r="B407" s="15"/>
      <c r="C407" s="12"/>
      <c r="D407" s="12"/>
    </row>
    <row r="408" spans="2:4" s="2" customFormat="1" x14ac:dyDescent="0.2">
      <c r="B408" s="15"/>
      <c r="C408" s="12"/>
      <c r="D408" s="12"/>
    </row>
    <row r="409" spans="2:4" s="2" customFormat="1" x14ac:dyDescent="0.2">
      <c r="B409" s="15"/>
      <c r="C409" s="12"/>
      <c r="D409" s="12"/>
    </row>
    <row r="410" spans="2:4" s="2" customFormat="1" x14ac:dyDescent="0.2">
      <c r="B410" s="15"/>
      <c r="C410" s="12"/>
      <c r="D410" s="12"/>
    </row>
    <row r="411" spans="2:4" s="2" customFormat="1" x14ac:dyDescent="0.2">
      <c r="B411" s="15"/>
      <c r="C411" s="12"/>
      <c r="D411" s="12"/>
    </row>
    <row r="412" spans="2:4" s="2" customFormat="1" x14ac:dyDescent="0.2">
      <c r="B412" s="15"/>
      <c r="C412" s="12"/>
      <c r="D412" s="12"/>
    </row>
    <row r="413" spans="2:4" s="2" customFormat="1" x14ac:dyDescent="0.2">
      <c r="B413" s="15"/>
      <c r="C413" s="12"/>
      <c r="D413" s="12"/>
    </row>
    <row r="414" spans="2:4" s="2" customFormat="1" x14ac:dyDescent="0.2">
      <c r="B414" s="15"/>
      <c r="C414" s="12"/>
      <c r="D414" s="12"/>
    </row>
    <row r="415" spans="2:4" s="2" customFormat="1" x14ac:dyDescent="0.2">
      <c r="B415" s="15"/>
      <c r="C415" s="12"/>
      <c r="D415" s="12"/>
    </row>
    <row r="416" spans="2:4" s="2" customFormat="1" x14ac:dyDescent="0.2">
      <c r="B416" s="15"/>
      <c r="C416" s="12"/>
      <c r="D416" s="12"/>
    </row>
    <row r="417" spans="2:4" s="2" customFormat="1" x14ac:dyDescent="0.2">
      <c r="B417" s="15"/>
      <c r="C417" s="12"/>
      <c r="D417" s="12"/>
    </row>
    <row r="418" spans="2:4" s="2" customFormat="1" x14ac:dyDescent="0.2">
      <c r="B418" s="15"/>
      <c r="C418" s="12"/>
      <c r="D418" s="12"/>
    </row>
    <row r="419" spans="2:4" s="2" customFormat="1" x14ac:dyDescent="0.2">
      <c r="B419" s="15"/>
      <c r="C419" s="12"/>
      <c r="D419" s="12"/>
    </row>
    <row r="420" spans="2:4" s="2" customFormat="1" x14ac:dyDescent="0.2">
      <c r="B420" s="15"/>
      <c r="C420" s="12"/>
      <c r="D420" s="12"/>
    </row>
    <row r="421" spans="2:4" s="2" customFormat="1" x14ac:dyDescent="0.2">
      <c r="B421" s="15"/>
      <c r="C421" s="12"/>
      <c r="D421" s="12"/>
    </row>
    <row r="422" spans="2:4" s="2" customFormat="1" x14ac:dyDescent="0.2">
      <c r="B422" s="15"/>
      <c r="C422" s="12"/>
      <c r="D422" s="12"/>
    </row>
    <row r="423" spans="2:4" s="2" customFormat="1" x14ac:dyDescent="0.2">
      <c r="B423" s="15"/>
      <c r="C423" s="12"/>
      <c r="D423" s="12"/>
    </row>
    <row r="424" spans="2:4" s="2" customFormat="1" x14ac:dyDescent="0.2">
      <c r="B424" s="15"/>
      <c r="C424" s="12"/>
      <c r="D424" s="12"/>
    </row>
    <row r="425" spans="2:4" s="2" customFormat="1" x14ac:dyDescent="0.2">
      <c r="B425" s="15"/>
      <c r="C425" s="12"/>
      <c r="D425" s="12"/>
    </row>
    <row r="426" spans="2:4" s="2" customFormat="1" x14ac:dyDescent="0.2">
      <c r="B426" s="15"/>
      <c r="C426" s="12"/>
      <c r="D426" s="12"/>
    </row>
    <row r="427" spans="2:4" s="2" customFormat="1" x14ac:dyDescent="0.2">
      <c r="B427" s="15"/>
      <c r="C427" s="12"/>
      <c r="D427" s="12"/>
    </row>
    <row r="428" spans="2:4" s="2" customFormat="1" x14ac:dyDescent="0.2">
      <c r="B428" s="15"/>
      <c r="C428" s="12"/>
      <c r="D428" s="12"/>
    </row>
    <row r="429" spans="2:4" s="2" customFormat="1" x14ac:dyDescent="0.2">
      <c r="B429" s="15"/>
      <c r="C429" s="12"/>
      <c r="D429" s="12"/>
    </row>
    <row r="430" spans="2:4" s="2" customFormat="1" x14ac:dyDescent="0.2">
      <c r="B430" s="15"/>
      <c r="C430" s="12"/>
      <c r="D430" s="12"/>
    </row>
    <row r="431" spans="2:4" s="2" customFormat="1" x14ac:dyDescent="0.2">
      <c r="B431" s="15"/>
      <c r="C431" s="12"/>
      <c r="D431" s="12"/>
    </row>
    <row r="432" spans="2:4" s="2" customFormat="1" x14ac:dyDescent="0.2">
      <c r="B432" s="15"/>
      <c r="C432" s="12"/>
      <c r="D432" s="12"/>
    </row>
    <row r="433" spans="2:4" s="2" customFormat="1" x14ac:dyDescent="0.2">
      <c r="B433" s="15"/>
      <c r="C433" s="12"/>
      <c r="D433" s="12"/>
    </row>
  </sheetData>
  <mergeCells count="4">
    <mergeCell ref="C3:D3"/>
    <mergeCell ref="E3:F3"/>
    <mergeCell ref="A2:I2"/>
    <mergeCell ref="A1:I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E2513-8B89-481B-9216-F59C39CE7065}">
  <dimension ref="A1:I34"/>
  <sheetViews>
    <sheetView workbookViewId="0">
      <selection activeCell="C20" sqref="C20"/>
    </sheetView>
  </sheetViews>
  <sheetFormatPr defaultRowHeight="11.25" x14ac:dyDescent="0.2"/>
  <cols>
    <col min="1" max="1" width="7.42578125" style="2" bestFit="1" customWidth="1"/>
    <col min="2" max="2" width="64.5703125" style="2" bestFit="1" customWidth="1"/>
    <col min="3" max="3" width="15.42578125" style="12" bestFit="1" customWidth="1"/>
    <col min="4" max="4" width="18.140625" style="12" bestFit="1" customWidth="1"/>
    <col min="5" max="5" width="23.42578125" style="2" bestFit="1" customWidth="1"/>
    <col min="6" max="16384" width="9.140625" style="2"/>
  </cols>
  <sheetData>
    <row r="1" spans="1:9" ht="30.75" customHeight="1" x14ac:dyDescent="0.2">
      <c r="A1" s="29" t="s">
        <v>234</v>
      </c>
      <c r="B1" s="29"/>
      <c r="C1" s="29"/>
      <c r="D1" s="29"/>
      <c r="E1" s="29"/>
      <c r="F1" s="21"/>
      <c r="G1" s="21"/>
      <c r="H1" s="21"/>
      <c r="I1" s="21"/>
    </row>
    <row r="2" spans="1:9" x14ac:dyDescent="0.2">
      <c r="A2" s="27" t="s">
        <v>239</v>
      </c>
      <c r="B2" s="27"/>
      <c r="C2" s="27"/>
      <c r="D2" s="27"/>
      <c r="E2" s="27"/>
    </row>
    <row r="3" spans="1:9" x14ac:dyDescent="0.2">
      <c r="B3" s="15"/>
    </row>
    <row r="4" spans="1:9" x14ac:dyDescent="0.2">
      <c r="A4" s="3" t="s">
        <v>95</v>
      </c>
      <c r="B4" s="16" t="s">
        <v>96</v>
      </c>
      <c r="C4" s="4" t="s">
        <v>97</v>
      </c>
      <c r="D4" s="4" t="s">
        <v>98</v>
      </c>
      <c r="E4" s="6" t="s">
        <v>233</v>
      </c>
    </row>
    <row r="5" spans="1:9" x14ac:dyDescent="0.2">
      <c r="A5" s="7">
        <v>1</v>
      </c>
      <c r="B5" s="7" t="s">
        <v>170</v>
      </c>
      <c r="C5" s="8"/>
      <c r="D5" s="8"/>
      <c r="E5" s="9">
        <f>D5-C5</f>
        <v>0</v>
      </c>
    </row>
    <row r="6" spans="1:9" x14ac:dyDescent="0.2">
      <c r="A6" s="7">
        <v>2</v>
      </c>
      <c r="B6" s="7" t="s">
        <v>171</v>
      </c>
      <c r="C6" s="8"/>
      <c r="D6" s="8"/>
      <c r="E6" s="9">
        <f t="shared" ref="E6:E34" si="0">D6-C6</f>
        <v>0</v>
      </c>
    </row>
    <row r="7" spans="1:9" x14ac:dyDescent="0.2">
      <c r="A7" s="7">
        <v>3</v>
      </c>
      <c r="B7" s="7" t="s">
        <v>172</v>
      </c>
      <c r="C7" s="8"/>
      <c r="D7" s="8"/>
      <c r="E7" s="9">
        <f t="shared" si="0"/>
        <v>0</v>
      </c>
    </row>
    <row r="8" spans="1:9" s="11" customFormat="1" x14ac:dyDescent="0.2">
      <c r="A8" s="3">
        <v>4</v>
      </c>
      <c r="B8" s="3" t="s">
        <v>173</v>
      </c>
      <c r="C8" s="4">
        <f>SUM(C5:C7)</f>
        <v>0</v>
      </c>
      <c r="D8" s="4">
        <v>0</v>
      </c>
      <c r="E8" s="10">
        <f t="shared" si="0"/>
        <v>0</v>
      </c>
    </row>
    <row r="9" spans="1:9" x14ac:dyDescent="0.2">
      <c r="A9" s="7">
        <v>5</v>
      </c>
      <c r="B9" s="7" t="s">
        <v>174</v>
      </c>
      <c r="C9" s="8"/>
      <c r="D9" s="8"/>
      <c r="E9" s="9">
        <f t="shared" si="0"/>
        <v>0</v>
      </c>
    </row>
    <row r="10" spans="1:9" x14ac:dyDescent="0.2">
      <c r="A10" s="7">
        <v>6</v>
      </c>
      <c r="B10" s="7" t="s">
        <v>175</v>
      </c>
      <c r="C10" s="8"/>
      <c r="D10" s="8"/>
      <c r="E10" s="9">
        <f t="shared" si="0"/>
        <v>0</v>
      </c>
    </row>
    <row r="11" spans="1:9" x14ac:dyDescent="0.2">
      <c r="A11" s="7">
        <v>7</v>
      </c>
      <c r="B11" s="7" t="s">
        <v>176</v>
      </c>
      <c r="C11" s="8"/>
      <c r="D11" s="8"/>
      <c r="E11" s="9">
        <f t="shared" si="0"/>
        <v>0</v>
      </c>
    </row>
    <row r="12" spans="1:9" x14ac:dyDescent="0.2">
      <c r="A12" s="7">
        <v>8</v>
      </c>
      <c r="B12" s="7" t="s">
        <v>177</v>
      </c>
      <c r="C12" s="8"/>
      <c r="D12" s="8"/>
      <c r="E12" s="9">
        <f t="shared" si="0"/>
        <v>0</v>
      </c>
    </row>
    <row r="13" spans="1:9" x14ac:dyDescent="0.2">
      <c r="A13" s="7">
        <v>9</v>
      </c>
      <c r="B13" s="7" t="s">
        <v>178</v>
      </c>
      <c r="C13" s="8"/>
      <c r="D13" s="8"/>
      <c r="E13" s="9">
        <f t="shared" si="0"/>
        <v>0</v>
      </c>
    </row>
    <row r="14" spans="1:9" x14ac:dyDescent="0.2">
      <c r="A14" s="7">
        <v>10</v>
      </c>
      <c r="B14" s="7" t="s">
        <v>179</v>
      </c>
      <c r="C14" s="8"/>
      <c r="D14" s="8"/>
      <c r="E14" s="9">
        <f t="shared" si="0"/>
        <v>0</v>
      </c>
    </row>
    <row r="15" spans="1:9" s="11" customFormat="1" x14ac:dyDescent="0.2">
      <c r="A15" s="3">
        <v>11</v>
      </c>
      <c r="B15" s="3" t="s">
        <v>180</v>
      </c>
      <c r="C15" s="4">
        <f>SUM(C9:C14)</f>
        <v>0</v>
      </c>
      <c r="D15" s="4">
        <v>0</v>
      </c>
      <c r="E15" s="10">
        <f t="shared" si="0"/>
        <v>0</v>
      </c>
    </row>
    <row r="16" spans="1:9" x14ac:dyDescent="0.2">
      <c r="A16" s="7">
        <v>12</v>
      </c>
      <c r="B16" s="7" t="s">
        <v>181</v>
      </c>
      <c r="C16" s="8"/>
      <c r="D16" s="8"/>
      <c r="E16" s="9">
        <f t="shared" si="0"/>
        <v>0</v>
      </c>
    </row>
    <row r="17" spans="1:5" x14ac:dyDescent="0.2">
      <c r="A17" s="7">
        <v>13</v>
      </c>
      <c r="B17" s="7" t="s">
        <v>182</v>
      </c>
      <c r="C17" s="8"/>
      <c r="D17" s="8"/>
      <c r="E17" s="9">
        <f t="shared" si="0"/>
        <v>0</v>
      </c>
    </row>
    <row r="18" spans="1:5" x14ac:dyDescent="0.2">
      <c r="A18" s="7">
        <v>14</v>
      </c>
      <c r="B18" s="7" t="s">
        <v>183</v>
      </c>
      <c r="C18" s="8">
        <v>116009328</v>
      </c>
      <c r="D18" s="8">
        <v>123330076</v>
      </c>
      <c r="E18" s="9">
        <f t="shared" si="0"/>
        <v>7320748</v>
      </c>
    </row>
    <row r="19" spans="1:5" x14ac:dyDescent="0.2">
      <c r="A19" s="7">
        <v>15</v>
      </c>
      <c r="B19" s="7" t="s">
        <v>184</v>
      </c>
      <c r="C19" s="8"/>
      <c r="D19" s="8"/>
      <c r="E19" s="9">
        <f t="shared" si="0"/>
        <v>0</v>
      </c>
    </row>
    <row r="20" spans="1:5" x14ac:dyDescent="0.2">
      <c r="A20" s="7">
        <v>16</v>
      </c>
      <c r="B20" s="7" t="s">
        <v>185</v>
      </c>
      <c r="C20" s="8"/>
      <c r="D20" s="8"/>
      <c r="E20" s="9">
        <f t="shared" si="0"/>
        <v>0</v>
      </c>
    </row>
    <row r="21" spans="1:5" x14ac:dyDescent="0.2">
      <c r="A21" s="7">
        <v>17</v>
      </c>
      <c r="B21" s="7" t="s">
        <v>186</v>
      </c>
      <c r="C21" s="8"/>
      <c r="D21" s="8"/>
      <c r="E21" s="9">
        <f t="shared" si="0"/>
        <v>0</v>
      </c>
    </row>
    <row r="22" spans="1:5" x14ac:dyDescent="0.2">
      <c r="A22" s="7">
        <v>18</v>
      </c>
      <c r="B22" s="7" t="s">
        <v>187</v>
      </c>
      <c r="C22" s="8"/>
      <c r="D22" s="8"/>
      <c r="E22" s="9">
        <f t="shared" si="0"/>
        <v>0</v>
      </c>
    </row>
    <row r="23" spans="1:5" x14ac:dyDescent="0.2">
      <c r="A23" s="7">
        <v>19</v>
      </c>
      <c r="B23" s="7" t="s">
        <v>188</v>
      </c>
      <c r="C23" s="8"/>
      <c r="D23" s="8"/>
      <c r="E23" s="9">
        <f t="shared" si="0"/>
        <v>0</v>
      </c>
    </row>
    <row r="24" spans="1:5" s="11" customFormat="1" x14ac:dyDescent="0.2">
      <c r="A24" s="3">
        <v>20</v>
      </c>
      <c r="B24" s="3" t="s">
        <v>189</v>
      </c>
      <c r="C24" s="4">
        <f>SUM(C22:C23)</f>
        <v>0</v>
      </c>
      <c r="D24" s="4">
        <v>0</v>
      </c>
      <c r="E24" s="10">
        <f t="shared" si="0"/>
        <v>0</v>
      </c>
    </row>
    <row r="25" spans="1:5" s="11" customFormat="1" x14ac:dyDescent="0.2">
      <c r="A25" s="3">
        <v>21</v>
      </c>
      <c r="B25" s="3" t="s">
        <v>190</v>
      </c>
      <c r="C25" s="4">
        <f>C8+C15+C16+C17+C18+C19+C20+C21+C24</f>
        <v>116009328</v>
      </c>
      <c r="D25" s="4">
        <v>123330076</v>
      </c>
      <c r="E25" s="10">
        <f t="shared" si="0"/>
        <v>7320748</v>
      </c>
    </row>
    <row r="26" spans="1:5" x14ac:dyDescent="0.2">
      <c r="A26" s="7">
        <v>22</v>
      </c>
      <c r="B26" s="7" t="s">
        <v>191</v>
      </c>
      <c r="C26" s="8"/>
      <c r="D26" s="8"/>
      <c r="E26" s="9">
        <f t="shared" si="0"/>
        <v>0</v>
      </c>
    </row>
    <row r="27" spans="1:5" x14ac:dyDescent="0.2">
      <c r="A27" s="7">
        <v>23</v>
      </c>
      <c r="B27" s="7" t="s">
        <v>192</v>
      </c>
      <c r="C27" s="8"/>
      <c r="D27" s="8"/>
      <c r="E27" s="9">
        <f t="shared" si="0"/>
        <v>0</v>
      </c>
    </row>
    <row r="28" spans="1:5" x14ac:dyDescent="0.2">
      <c r="A28" s="7">
        <v>24</v>
      </c>
      <c r="B28" s="7" t="s">
        <v>193</v>
      </c>
      <c r="C28" s="8"/>
      <c r="D28" s="8"/>
      <c r="E28" s="9">
        <f t="shared" si="0"/>
        <v>0</v>
      </c>
    </row>
    <row r="29" spans="1:5" x14ac:dyDescent="0.2">
      <c r="A29" s="7">
        <v>25</v>
      </c>
      <c r="B29" s="7" t="s">
        <v>194</v>
      </c>
      <c r="C29" s="8"/>
      <c r="D29" s="8"/>
      <c r="E29" s="9">
        <f t="shared" si="0"/>
        <v>0</v>
      </c>
    </row>
    <row r="30" spans="1:5" x14ac:dyDescent="0.2">
      <c r="A30" s="7">
        <v>26</v>
      </c>
      <c r="B30" s="7" t="s">
        <v>195</v>
      </c>
      <c r="C30" s="8"/>
      <c r="D30" s="8"/>
      <c r="E30" s="9">
        <f t="shared" si="0"/>
        <v>0</v>
      </c>
    </row>
    <row r="31" spans="1:5" s="11" customFormat="1" x14ac:dyDescent="0.2">
      <c r="A31" s="3">
        <v>27</v>
      </c>
      <c r="B31" s="3" t="s">
        <v>196</v>
      </c>
      <c r="C31" s="4">
        <f>SUM(C26:C30)</f>
        <v>0</v>
      </c>
      <c r="D31" s="4">
        <v>0</v>
      </c>
      <c r="E31" s="10">
        <f t="shared" si="0"/>
        <v>0</v>
      </c>
    </row>
    <row r="32" spans="1:5" x14ac:dyDescent="0.2">
      <c r="A32" s="7">
        <v>28</v>
      </c>
      <c r="B32" s="7" t="s">
        <v>197</v>
      </c>
      <c r="C32" s="8"/>
      <c r="D32" s="8"/>
      <c r="E32" s="9">
        <f t="shared" si="0"/>
        <v>0</v>
      </c>
    </row>
    <row r="33" spans="1:5" x14ac:dyDescent="0.2">
      <c r="A33" s="7">
        <v>29</v>
      </c>
      <c r="B33" s="7" t="s">
        <v>198</v>
      </c>
      <c r="C33" s="8"/>
      <c r="D33" s="8"/>
      <c r="E33" s="9">
        <f t="shared" si="0"/>
        <v>0</v>
      </c>
    </row>
    <row r="34" spans="1:5" s="11" customFormat="1" x14ac:dyDescent="0.2">
      <c r="A34" s="3">
        <v>30</v>
      </c>
      <c r="B34" s="3" t="s">
        <v>199</v>
      </c>
      <c r="C34" s="4">
        <f>C25+C31+C32+C33</f>
        <v>116009328</v>
      </c>
      <c r="D34" s="4">
        <v>123330076</v>
      </c>
      <c r="E34" s="10">
        <f t="shared" si="0"/>
        <v>7320748</v>
      </c>
    </row>
  </sheetData>
  <mergeCells count="2">
    <mergeCell ref="A1:E1"/>
    <mergeCell ref="A2:E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D69A-E174-492B-8FB8-8BFA1201806F}">
  <dimension ref="A1:K34"/>
  <sheetViews>
    <sheetView tabSelected="1" workbookViewId="0">
      <selection activeCell="J34" sqref="J34"/>
    </sheetView>
  </sheetViews>
  <sheetFormatPr defaultRowHeight="11.25" x14ac:dyDescent="0.2"/>
  <cols>
    <col min="1" max="1" width="7.42578125" style="2" bestFit="1" customWidth="1"/>
    <col min="2" max="2" width="61.85546875" style="2" bestFit="1" customWidth="1"/>
    <col min="3" max="3" width="19.28515625" style="12" hidden="1" customWidth="1"/>
    <col min="4" max="4" width="23" style="12" hidden="1" customWidth="1"/>
    <col min="5" max="5" width="19.28515625" style="2" hidden="1" customWidth="1"/>
    <col min="6" max="6" width="23" style="2" hidden="1" customWidth="1"/>
    <col min="7" max="7" width="19.28515625" style="2" hidden="1" customWidth="1"/>
    <col min="8" max="8" width="23" style="2" hidden="1" customWidth="1"/>
    <col min="9" max="9" width="19.28515625" style="2" bestFit="1" customWidth="1"/>
    <col min="10" max="10" width="23" style="2" bestFit="1" customWidth="1"/>
    <col min="11" max="11" width="23.42578125" style="1" bestFit="1" customWidth="1"/>
    <col min="12" max="16384" width="9.140625" style="2"/>
  </cols>
  <sheetData>
    <row r="1" spans="1:11" ht="34.5" customHeight="1" x14ac:dyDescent="0.2">
      <c r="A1" s="29" t="s">
        <v>234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x14ac:dyDescent="0.2">
      <c r="A2" s="27" t="s">
        <v>241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x14ac:dyDescent="0.2">
      <c r="B3" s="15"/>
      <c r="C3" s="25" t="s">
        <v>236</v>
      </c>
      <c r="D3" s="25"/>
      <c r="E3" s="26" t="s">
        <v>240</v>
      </c>
      <c r="F3" s="26"/>
      <c r="G3" s="26" t="s">
        <v>237</v>
      </c>
      <c r="H3" s="26"/>
    </row>
    <row r="4" spans="1:11" x14ac:dyDescent="0.2">
      <c r="A4" s="3" t="s">
        <v>95</v>
      </c>
      <c r="B4" s="16" t="s">
        <v>96</v>
      </c>
      <c r="C4" s="4" t="s">
        <v>97</v>
      </c>
      <c r="D4" s="4" t="s">
        <v>98</v>
      </c>
      <c r="E4" s="4" t="s">
        <v>97</v>
      </c>
      <c r="F4" s="4" t="s">
        <v>98</v>
      </c>
      <c r="G4" s="4" t="s">
        <v>97</v>
      </c>
      <c r="H4" s="4" t="s">
        <v>98</v>
      </c>
      <c r="I4" s="22" t="s">
        <v>97</v>
      </c>
      <c r="J4" s="22" t="s">
        <v>98</v>
      </c>
      <c r="K4" s="6" t="s">
        <v>233</v>
      </c>
    </row>
    <row r="5" spans="1:11" x14ac:dyDescent="0.2">
      <c r="A5" s="7">
        <v>1</v>
      </c>
      <c r="B5" s="7" t="s">
        <v>200</v>
      </c>
      <c r="C5" s="8"/>
      <c r="D5" s="8"/>
      <c r="E5" s="8"/>
      <c r="F5" s="8"/>
      <c r="G5" s="8"/>
      <c r="H5" s="8"/>
      <c r="I5" s="8">
        <f>C5+E5+G5</f>
        <v>0</v>
      </c>
      <c r="J5" s="8">
        <f>D5+F5+H5</f>
        <v>0</v>
      </c>
      <c r="K5" s="9">
        <f>I5-J5</f>
        <v>0</v>
      </c>
    </row>
    <row r="6" spans="1:11" x14ac:dyDescent="0.2">
      <c r="A6" s="7">
        <v>2</v>
      </c>
      <c r="B6" s="7" t="s">
        <v>201</v>
      </c>
      <c r="C6" s="8"/>
      <c r="D6" s="8"/>
      <c r="E6" s="8"/>
      <c r="F6" s="8"/>
      <c r="G6" s="8"/>
      <c r="H6" s="8"/>
      <c r="I6" s="8">
        <f t="shared" ref="I6:I34" si="0">C6+E6+G6</f>
        <v>0</v>
      </c>
      <c r="J6" s="8">
        <f t="shared" ref="J6:J34" si="1">D6+F6+H6</f>
        <v>0</v>
      </c>
      <c r="K6" s="9">
        <f t="shared" ref="K6:K34" si="2">J6-I6</f>
        <v>0</v>
      </c>
    </row>
    <row r="7" spans="1:11" x14ac:dyDescent="0.2">
      <c r="A7" s="7">
        <v>3</v>
      </c>
      <c r="B7" s="7" t="s">
        <v>202</v>
      </c>
      <c r="C7" s="8"/>
      <c r="D7" s="8"/>
      <c r="E7" s="8"/>
      <c r="F7" s="8"/>
      <c r="G7" s="8"/>
      <c r="H7" s="8"/>
      <c r="I7" s="8">
        <f t="shared" si="0"/>
        <v>0</v>
      </c>
      <c r="J7" s="8">
        <f t="shared" si="1"/>
        <v>0</v>
      </c>
      <c r="K7" s="9">
        <f t="shared" si="2"/>
        <v>0</v>
      </c>
    </row>
    <row r="8" spans="1:11" s="11" customFormat="1" x14ac:dyDescent="0.2">
      <c r="A8" s="3">
        <v>4</v>
      </c>
      <c r="B8" s="3" t="s">
        <v>203</v>
      </c>
      <c r="C8" s="4"/>
      <c r="D8" s="4"/>
      <c r="E8" s="4">
        <v>0</v>
      </c>
      <c r="F8" s="4">
        <v>0</v>
      </c>
      <c r="G8" s="4">
        <v>0</v>
      </c>
      <c r="H8" s="4">
        <v>0</v>
      </c>
      <c r="I8" s="4">
        <f t="shared" si="0"/>
        <v>0</v>
      </c>
      <c r="J8" s="4">
        <f t="shared" si="1"/>
        <v>0</v>
      </c>
      <c r="K8" s="10">
        <f t="shared" si="2"/>
        <v>0</v>
      </c>
    </row>
    <row r="9" spans="1:11" x14ac:dyDescent="0.2">
      <c r="A9" s="7">
        <v>5</v>
      </c>
      <c r="B9" s="7" t="s">
        <v>204</v>
      </c>
      <c r="C9" s="8"/>
      <c r="D9" s="8"/>
      <c r="E9" s="8"/>
      <c r="F9" s="8"/>
      <c r="G9" s="8"/>
      <c r="H9" s="8"/>
      <c r="I9" s="8">
        <f t="shared" si="0"/>
        <v>0</v>
      </c>
      <c r="J9" s="8">
        <f t="shared" si="1"/>
        <v>0</v>
      </c>
      <c r="K9" s="9">
        <f t="shared" si="2"/>
        <v>0</v>
      </c>
    </row>
    <row r="10" spans="1:11" x14ac:dyDescent="0.2">
      <c r="A10" s="7">
        <v>6</v>
      </c>
      <c r="B10" s="7" t="s">
        <v>205</v>
      </c>
      <c r="C10" s="8"/>
      <c r="D10" s="8"/>
      <c r="E10" s="8"/>
      <c r="F10" s="8"/>
      <c r="G10" s="8"/>
      <c r="H10" s="8"/>
      <c r="I10" s="8">
        <f t="shared" si="0"/>
        <v>0</v>
      </c>
      <c r="J10" s="8">
        <f t="shared" si="1"/>
        <v>0</v>
      </c>
      <c r="K10" s="9">
        <f t="shared" si="2"/>
        <v>0</v>
      </c>
    </row>
    <row r="11" spans="1:11" x14ac:dyDescent="0.2">
      <c r="A11" s="7">
        <v>7</v>
      </c>
      <c r="B11" s="7" t="s">
        <v>206</v>
      </c>
      <c r="C11" s="8"/>
      <c r="D11" s="8"/>
      <c r="E11" s="8"/>
      <c r="F11" s="8"/>
      <c r="G11" s="8"/>
      <c r="H11" s="8"/>
      <c r="I11" s="8">
        <f t="shared" si="0"/>
        <v>0</v>
      </c>
      <c r="J11" s="8">
        <f t="shared" si="1"/>
        <v>0</v>
      </c>
      <c r="K11" s="9">
        <f t="shared" si="2"/>
        <v>0</v>
      </c>
    </row>
    <row r="12" spans="1:11" x14ac:dyDescent="0.2">
      <c r="A12" s="7">
        <v>8</v>
      </c>
      <c r="B12" s="7" t="s">
        <v>207</v>
      </c>
      <c r="C12" s="8"/>
      <c r="D12" s="8"/>
      <c r="E12" s="8"/>
      <c r="F12" s="8"/>
      <c r="G12" s="8"/>
      <c r="H12" s="8"/>
      <c r="I12" s="8">
        <f t="shared" si="0"/>
        <v>0</v>
      </c>
      <c r="J12" s="8">
        <f t="shared" si="1"/>
        <v>0</v>
      </c>
      <c r="K12" s="9">
        <f t="shared" si="2"/>
        <v>0</v>
      </c>
    </row>
    <row r="13" spans="1:11" s="11" customFormat="1" x14ac:dyDescent="0.2">
      <c r="A13" s="3">
        <v>9</v>
      </c>
      <c r="B13" s="3" t="s">
        <v>208</v>
      </c>
      <c r="C13" s="4"/>
      <c r="D13" s="4"/>
      <c r="E13" s="4">
        <v>0</v>
      </c>
      <c r="F13" s="4">
        <v>0</v>
      </c>
      <c r="G13" s="4">
        <v>0</v>
      </c>
      <c r="H13" s="4">
        <v>0</v>
      </c>
      <c r="I13" s="4">
        <f t="shared" si="0"/>
        <v>0</v>
      </c>
      <c r="J13" s="4">
        <f t="shared" si="1"/>
        <v>0</v>
      </c>
      <c r="K13" s="10">
        <f t="shared" si="2"/>
        <v>0</v>
      </c>
    </row>
    <row r="14" spans="1:11" x14ac:dyDescent="0.2">
      <c r="A14" s="7">
        <v>10</v>
      </c>
      <c r="B14" s="7" t="s">
        <v>209</v>
      </c>
      <c r="C14" s="8">
        <v>207688166</v>
      </c>
      <c r="D14" s="8">
        <v>219281252</v>
      </c>
      <c r="E14" s="8"/>
      <c r="F14" s="8">
        <v>13181391</v>
      </c>
      <c r="G14" s="8"/>
      <c r="H14" s="8">
        <v>1445843</v>
      </c>
      <c r="I14" s="8">
        <f t="shared" si="0"/>
        <v>207688166</v>
      </c>
      <c r="J14" s="8">
        <f t="shared" si="1"/>
        <v>233908486</v>
      </c>
      <c r="K14" s="9">
        <f t="shared" si="2"/>
        <v>26220320</v>
      </c>
    </row>
    <row r="15" spans="1:11" x14ac:dyDescent="0.2">
      <c r="A15" s="7">
        <v>11</v>
      </c>
      <c r="B15" s="7" t="s">
        <v>210</v>
      </c>
      <c r="C15" s="8"/>
      <c r="D15" s="8"/>
      <c r="E15" s="8"/>
      <c r="F15" s="8"/>
      <c r="G15" s="8"/>
      <c r="H15" s="8"/>
      <c r="I15" s="8">
        <f t="shared" si="0"/>
        <v>0</v>
      </c>
      <c r="J15" s="8">
        <f t="shared" si="1"/>
        <v>0</v>
      </c>
      <c r="K15" s="9">
        <f t="shared" si="2"/>
        <v>0</v>
      </c>
    </row>
    <row r="16" spans="1:11" s="11" customFormat="1" x14ac:dyDescent="0.2">
      <c r="A16" s="3">
        <v>12</v>
      </c>
      <c r="B16" s="3" t="s">
        <v>211</v>
      </c>
      <c r="C16" s="4">
        <v>207688166</v>
      </c>
      <c r="D16" s="4">
        <v>219281252</v>
      </c>
      <c r="E16" s="4">
        <v>0</v>
      </c>
      <c r="F16" s="4">
        <f>SUM(F14:F15)</f>
        <v>13181391</v>
      </c>
      <c r="G16" s="4">
        <v>0</v>
      </c>
      <c r="H16" s="4">
        <f>H14</f>
        <v>1445843</v>
      </c>
      <c r="I16" s="4">
        <f t="shared" si="0"/>
        <v>207688166</v>
      </c>
      <c r="J16" s="4">
        <f t="shared" si="1"/>
        <v>233908486</v>
      </c>
      <c r="K16" s="10">
        <f t="shared" si="2"/>
        <v>26220320</v>
      </c>
    </row>
    <row r="17" spans="1:11" x14ac:dyDescent="0.2">
      <c r="A17" s="7">
        <v>13</v>
      </c>
      <c r="B17" s="7" t="s">
        <v>212</v>
      </c>
      <c r="C17" s="8"/>
      <c r="D17" s="8">
        <v>3144773</v>
      </c>
      <c r="E17" s="8"/>
      <c r="F17" s="8"/>
      <c r="G17" s="8"/>
      <c r="H17" s="8"/>
      <c r="I17" s="8">
        <f t="shared" si="0"/>
        <v>0</v>
      </c>
      <c r="J17" s="8">
        <f t="shared" si="1"/>
        <v>3144773</v>
      </c>
      <c r="K17" s="9">
        <f t="shared" si="2"/>
        <v>3144773</v>
      </c>
    </row>
    <row r="18" spans="1:11" x14ac:dyDescent="0.2">
      <c r="A18" s="7">
        <v>14</v>
      </c>
      <c r="B18" s="7" t="s">
        <v>213</v>
      </c>
      <c r="C18" s="8"/>
      <c r="D18" s="8"/>
      <c r="E18" s="8"/>
      <c r="F18" s="8"/>
      <c r="G18" s="8"/>
      <c r="H18" s="8"/>
      <c r="I18" s="8">
        <f t="shared" si="0"/>
        <v>0</v>
      </c>
      <c r="J18" s="8">
        <f t="shared" si="1"/>
        <v>0</v>
      </c>
      <c r="K18" s="9">
        <f t="shared" si="2"/>
        <v>0</v>
      </c>
    </row>
    <row r="19" spans="1:11" x14ac:dyDescent="0.2">
      <c r="A19" s="7">
        <v>15</v>
      </c>
      <c r="B19" s="7" t="s">
        <v>214</v>
      </c>
      <c r="C19" s="8"/>
      <c r="D19" s="8"/>
      <c r="E19" s="8">
        <v>50714591</v>
      </c>
      <c r="F19" s="8">
        <v>41696269</v>
      </c>
      <c r="G19" s="8">
        <v>65294737</v>
      </c>
      <c r="H19" s="8">
        <v>81633807</v>
      </c>
      <c r="I19" s="8">
        <f t="shared" si="0"/>
        <v>116009328</v>
      </c>
      <c r="J19" s="8">
        <f t="shared" si="1"/>
        <v>123330076</v>
      </c>
      <c r="K19" s="9">
        <f t="shared" si="2"/>
        <v>7320748</v>
      </c>
    </row>
    <row r="20" spans="1:11" x14ac:dyDescent="0.2">
      <c r="A20" s="7">
        <v>16</v>
      </c>
      <c r="B20" s="7" t="s">
        <v>215</v>
      </c>
      <c r="C20" s="8"/>
      <c r="D20" s="8"/>
      <c r="E20" s="8"/>
      <c r="F20" s="8"/>
      <c r="G20" s="8"/>
      <c r="H20" s="8"/>
      <c r="I20" s="8">
        <f t="shared" si="0"/>
        <v>0</v>
      </c>
      <c r="J20" s="8">
        <f t="shared" si="1"/>
        <v>0</v>
      </c>
      <c r="K20" s="9">
        <f t="shared" si="2"/>
        <v>0</v>
      </c>
    </row>
    <row r="21" spans="1:11" x14ac:dyDescent="0.2">
      <c r="A21" s="7">
        <v>17</v>
      </c>
      <c r="B21" s="7" t="s">
        <v>216</v>
      </c>
      <c r="C21" s="8"/>
      <c r="D21" s="8"/>
      <c r="E21" s="8"/>
      <c r="F21" s="8"/>
      <c r="G21" s="8"/>
      <c r="H21" s="8"/>
      <c r="I21" s="8">
        <f t="shared" si="0"/>
        <v>0</v>
      </c>
      <c r="J21" s="8">
        <f t="shared" si="1"/>
        <v>0</v>
      </c>
      <c r="K21" s="9">
        <f t="shared" si="2"/>
        <v>0</v>
      </c>
    </row>
    <row r="22" spans="1:11" x14ac:dyDescent="0.2">
      <c r="A22" s="7">
        <v>18</v>
      </c>
      <c r="B22" s="7" t="s">
        <v>217</v>
      </c>
      <c r="C22" s="8"/>
      <c r="D22" s="8"/>
      <c r="E22" s="8"/>
      <c r="F22" s="8"/>
      <c r="G22" s="8"/>
      <c r="H22" s="8"/>
      <c r="I22" s="8">
        <f t="shared" si="0"/>
        <v>0</v>
      </c>
      <c r="J22" s="8">
        <f t="shared" si="1"/>
        <v>0</v>
      </c>
      <c r="K22" s="9">
        <f t="shared" si="2"/>
        <v>0</v>
      </c>
    </row>
    <row r="23" spans="1:11" x14ac:dyDescent="0.2">
      <c r="A23" s="7">
        <v>19</v>
      </c>
      <c r="B23" s="7" t="s">
        <v>218</v>
      </c>
      <c r="C23" s="8"/>
      <c r="D23" s="8"/>
      <c r="E23" s="8"/>
      <c r="F23" s="8"/>
      <c r="G23" s="8"/>
      <c r="H23" s="8"/>
      <c r="I23" s="8">
        <f t="shared" si="0"/>
        <v>0</v>
      </c>
      <c r="J23" s="8">
        <f t="shared" si="1"/>
        <v>0</v>
      </c>
      <c r="K23" s="9">
        <f t="shared" si="2"/>
        <v>0</v>
      </c>
    </row>
    <row r="24" spans="1:11" s="11" customFormat="1" x14ac:dyDescent="0.2">
      <c r="A24" s="3">
        <v>20</v>
      </c>
      <c r="B24" s="3" t="s">
        <v>219</v>
      </c>
      <c r="C24" s="4"/>
      <c r="D24" s="4"/>
      <c r="E24" s="4">
        <v>0</v>
      </c>
      <c r="F24" s="4">
        <v>0</v>
      </c>
      <c r="G24" s="4">
        <v>0</v>
      </c>
      <c r="H24" s="4">
        <v>0</v>
      </c>
      <c r="I24" s="4">
        <f t="shared" si="0"/>
        <v>0</v>
      </c>
      <c r="J24" s="4">
        <f t="shared" si="1"/>
        <v>0</v>
      </c>
      <c r="K24" s="10">
        <f t="shared" si="2"/>
        <v>0</v>
      </c>
    </row>
    <row r="25" spans="1:11" s="11" customFormat="1" x14ac:dyDescent="0.2">
      <c r="A25" s="3">
        <v>21</v>
      </c>
      <c r="B25" s="3" t="s">
        <v>220</v>
      </c>
      <c r="C25" s="4">
        <v>207688166</v>
      </c>
      <c r="D25" s="4">
        <v>222426025</v>
      </c>
      <c r="E25" s="4">
        <v>50714591</v>
      </c>
      <c r="F25" s="4">
        <f>F16+F19</f>
        <v>54877660</v>
      </c>
      <c r="G25" s="4">
        <v>65294737</v>
      </c>
      <c r="H25" s="4">
        <f>H16+H19</f>
        <v>83079650</v>
      </c>
      <c r="I25" s="4">
        <f t="shared" si="0"/>
        <v>323697494</v>
      </c>
      <c r="J25" s="4">
        <f t="shared" si="1"/>
        <v>360383335</v>
      </c>
      <c r="K25" s="10">
        <f t="shared" si="2"/>
        <v>36685841</v>
      </c>
    </row>
    <row r="26" spans="1:11" x14ac:dyDescent="0.2">
      <c r="A26" s="7">
        <v>22</v>
      </c>
      <c r="B26" s="7" t="s">
        <v>221</v>
      </c>
      <c r="C26" s="8"/>
      <c r="D26" s="8"/>
      <c r="E26" s="8"/>
      <c r="F26" s="8"/>
      <c r="G26" s="8"/>
      <c r="H26" s="8"/>
      <c r="I26" s="8">
        <f t="shared" si="0"/>
        <v>0</v>
      </c>
      <c r="J26" s="8">
        <f t="shared" si="1"/>
        <v>0</v>
      </c>
      <c r="K26" s="9">
        <f t="shared" si="2"/>
        <v>0</v>
      </c>
    </row>
    <row r="27" spans="1:11" x14ac:dyDescent="0.2">
      <c r="A27" s="7">
        <v>23</v>
      </c>
      <c r="B27" s="7" t="s">
        <v>222</v>
      </c>
      <c r="C27" s="8"/>
      <c r="D27" s="8"/>
      <c r="E27" s="8"/>
      <c r="F27" s="8"/>
      <c r="G27" s="8"/>
      <c r="H27" s="8"/>
      <c r="I27" s="8">
        <f t="shared" si="0"/>
        <v>0</v>
      </c>
      <c r="J27" s="8">
        <f t="shared" si="1"/>
        <v>0</v>
      </c>
      <c r="K27" s="9">
        <f t="shared" si="2"/>
        <v>0</v>
      </c>
    </row>
    <row r="28" spans="1:11" x14ac:dyDescent="0.2">
      <c r="A28" s="7">
        <v>24</v>
      </c>
      <c r="B28" s="7" t="s">
        <v>223</v>
      </c>
      <c r="C28" s="8"/>
      <c r="D28" s="8"/>
      <c r="E28" s="8"/>
      <c r="F28" s="8"/>
      <c r="G28" s="8"/>
      <c r="H28" s="8"/>
      <c r="I28" s="8">
        <f t="shared" si="0"/>
        <v>0</v>
      </c>
      <c r="J28" s="8">
        <f t="shared" si="1"/>
        <v>0</v>
      </c>
      <c r="K28" s="9">
        <f t="shared" si="2"/>
        <v>0</v>
      </c>
    </row>
    <row r="29" spans="1:11" x14ac:dyDescent="0.2">
      <c r="A29" s="7">
        <v>25</v>
      </c>
      <c r="B29" s="7" t="s">
        <v>224</v>
      </c>
      <c r="C29" s="8"/>
      <c r="D29" s="8"/>
      <c r="E29" s="8"/>
      <c r="F29" s="8"/>
      <c r="G29" s="8"/>
      <c r="H29" s="8"/>
      <c r="I29" s="8">
        <f t="shared" si="0"/>
        <v>0</v>
      </c>
      <c r="J29" s="8">
        <f t="shared" si="1"/>
        <v>0</v>
      </c>
      <c r="K29" s="9">
        <f t="shared" si="2"/>
        <v>0</v>
      </c>
    </row>
    <row r="30" spans="1:11" x14ac:dyDescent="0.2">
      <c r="A30" s="7">
        <v>26</v>
      </c>
      <c r="B30" s="7" t="s">
        <v>225</v>
      </c>
      <c r="C30" s="8"/>
      <c r="D30" s="8"/>
      <c r="E30" s="8"/>
      <c r="F30" s="8"/>
      <c r="G30" s="8"/>
      <c r="H30" s="8"/>
      <c r="I30" s="8">
        <f t="shared" si="0"/>
        <v>0</v>
      </c>
      <c r="J30" s="8">
        <f t="shared" si="1"/>
        <v>0</v>
      </c>
      <c r="K30" s="9">
        <f t="shared" si="2"/>
        <v>0</v>
      </c>
    </row>
    <row r="31" spans="1:11" s="11" customFormat="1" x14ac:dyDescent="0.2">
      <c r="A31" s="3">
        <v>27</v>
      </c>
      <c r="B31" s="3" t="s">
        <v>226</v>
      </c>
      <c r="C31" s="4"/>
      <c r="D31" s="4"/>
      <c r="E31" s="4">
        <v>0</v>
      </c>
      <c r="F31" s="4">
        <v>0</v>
      </c>
      <c r="G31" s="4">
        <v>0</v>
      </c>
      <c r="H31" s="4">
        <v>0</v>
      </c>
      <c r="I31" s="4">
        <f t="shared" si="0"/>
        <v>0</v>
      </c>
      <c r="J31" s="4">
        <f t="shared" si="1"/>
        <v>0</v>
      </c>
      <c r="K31" s="9">
        <f t="shared" si="2"/>
        <v>0</v>
      </c>
    </row>
    <row r="32" spans="1:11" x14ac:dyDescent="0.2">
      <c r="A32" s="7">
        <v>28</v>
      </c>
      <c r="B32" s="7" t="s">
        <v>227</v>
      </c>
      <c r="C32" s="8"/>
      <c r="D32" s="8"/>
      <c r="E32" s="8"/>
      <c r="F32" s="8"/>
      <c r="G32" s="8"/>
      <c r="H32" s="8"/>
      <c r="I32" s="8">
        <f t="shared" si="0"/>
        <v>0</v>
      </c>
      <c r="J32" s="8">
        <f t="shared" si="1"/>
        <v>0</v>
      </c>
      <c r="K32" s="9">
        <f t="shared" si="2"/>
        <v>0</v>
      </c>
    </row>
    <row r="33" spans="1:11" x14ac:dyDescent="0.2">
      <c r="A33" s="7">
        <v>29</v>
      </c>
      <c r="B33" s="7" t="s">
        <v>228</v>
      </c>
      <c r="C33" s="8"/>
      <c r="D33" s="8"/>
      <c r="E33" s="8"/>
      <c r="F33" s="8"/>
      <c r="G33" s="8"/>
      <c r="H33" s="8"/>
      <c r="I33" s="8">
        <f t="shared" si="0"/>
        <v>0</v>
      </c>
      <c r="J33" s="8">
        <f t="shared" si="1"/>
        <v>0</v>
      </c>
      <c r="K33" s="9">
        <f t="shared" si="2"/>
        <v>0</v>
      </c>
    </row>
    <row r="34" spans="1:11" s="11" customFormat="1" x14ac:dyDescent="0.2">
      <c r="A34" s="3">
        <v>30</v>
      </c>
      <c r="B34" s="3" t="s">
        <v>229</v>
      </c>
      <c r="C34" s="4">
        <v>207688166</v>
      </c>
      <c r="D34" s="4">
        <v>222426025</v>
      </c>
      <c r="E34" s="4">
        <v>50714591</v>
      </c>
      <c r="F34" s="4">
        <f>F25</f>
        <v>54877660</v>
      </c>
      <c r="G34" s="4">
        <v>65294737</v>
      </c>
      <c r="H34" s="4">
        <v>83079650</v>
      </c>
      <c r="I34" s="4">
        <f t="shared" si="0"/>
        <v>323697494</v>
      </c>
      <c r="J34" s="4">
        <f t="shared" si="1"/>
        <v>360383335</v>
      </c>
      <c r="K34" s="10">
        <f t="shared" si="2"/>
        <v>36685841</v>
      </c>
    </row>
  </sheetData>
  <mergeCells count="5">
    <mergeCell ref="C3:D3"/>
    <mergeCell ref="E3:F3"/>
    <mergeCell ref="G3:H3"/>
    <mergeCell ref="A1:K1"/>
    <mergeCell ref="A2:K2"/>
  </mergeCells>
  <pageMargins left="0.62992125984251968" right="0.43307086614173229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költségvetési kiadások</vt:lpstr>
      <vt:lpstr>költségvetési bevételek</vt:lpstr>
      <vt:lpstr>Finanszírozási kiadások</vt:lpstr>
      <vt:lpstr>Finanszírozási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Pénzügy 1</cp:lastModifiedBy>
  <cp:lastPrinted>2019-05-10T08:12:00Z</cp:lastPrinted>
  <dcterms:created xsi:type="dcterms:W3CDTF">2018-11-21T07:56:33Z</dcterms:created>
  <dcterms:modified xsi:type="dcterms:W3CDTF">2019-06-03T09:11:20Z</dcterms:modified>
</cp:coreProperties>
</file>