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24" i="1"/>
  <c r="C23" i="1"/>
  <c r="C20" i="1" s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<sst xmlns="http://schemas.openxmlformats.org/spreadsheetml/2006/main" count="113" uniqueCount="99">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</sst>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" fontId="2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C61"/>
  <sheetViews>
    <sheetView tabSelected="1" view="pageLayout" zoomScaleNormal="100" workbookViewId="0">
      <selection activeCell="D23" sqref="D23"/>
    </sheetView>
  </sheetViews>
  <sheetFormatPr defaultRowHeight="12.75" x14ac:dyDescent="0.2"/>
  <cols>
    <col min="1" max="1" width="13.83203125" style="79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10277500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84000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667021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0">
        <f>458250+94208+114563</f>
        <v>667021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f>458250+114563</f>
        <v>572813</v>
      </c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v>0</v>
      </c>
    </row>
    <row r="27" spans="1:3" s="37" customFormat="1" ht="12" customHeight="1" x14ac:dyDescent="0.2">
      <c r="A27" s="44" t="s">
        <v>52</v>
      </c>
      <c r="B27" s="45" t="s">
        <v>53</v>
      </c>
      <c r="C27" s="46"/>
    </row>
    <row r="28" spans="1:3" s="37" customFormat="1" ht="12" customHeight="1" x14ac:dyDescent="0.2">
      <c r="A28" s="44" t="s">
        <v>54</v>
      </c>
      <c r="B28" s="45" t="s">
        <v>43</v>
      </c>
      <c r="C28" s="47"/>
    </row>
    <row r="29" spans="1:3" s="37" customFormat="1" ht="12" customHeight="1" x14ac:dyDescent="0.2">
      <c r="A29" s="44" t="s">
        <v>55</v>
      </c>
      <c r="B29" s="48" t="s">
        <v>56</v>
      </c>
      <c r="C29" s="47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1" t="s">
        <v>59</v>
      </c>
      <c r="B31" s="42" t="s">
        <v>60</v>
      </c>
      <c r="C31" s="27">
        <v>0</v>
      </c>
    </row>
    <row r="32" spans="1:3" s="37" customFormat="1" ht="12" customHeight="1" x14ac:dyDescent="0.2">
      <c r="A32" s="44" t="s">
        <v>61</v>
      </c>
      <c r="B32" s="45" t="s">
        <v>62</v>
      </c>
      <c r="C32" s="46"/>
    </row>
    <row r="33" spans="1:3" s="37" customFormat="1" ht="12" customHeight="1" x14ac:dyDescent="0.2">
      <c r="A33" s="44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1" t="s">
        <v>67</v>
      </c>
      <c r="B35" s="42" t="s">
        <v>68</v>
      </c>
      <c r="C35" s="43">
        <v>70000</v>
      </c>
    </row>
    <row r="36" spans="1:3" s="28" customFormat="1" ht="12" customHeight="1" thickBot="1" x14ac:dyDescent="0.25">
      <c r="A36" s="41" t="s">
        <v>69</v>
      </c>
      <c r="B36" s="42" t="s">
        <v>70</v>
      </c>
      <c r="C36" s="51"/>
    </row>
    <row r="37" spans="1:3" s="28" customFormat="1" ht="12" customHeight="1" thickBot="1" x14ac:dyDescent="0.25">
      <c r="A37" s="19" t="s">
        <v>71</v>
      </c>
      <c r="B37" s="42" t="s">
        <v>72</v>
      </c>
      <c r="C37" s="52">
        <f>+C8+C20+C25+C26+C31+C35+C36</f>
        <v>11014521</v>
      </c>
    </row>
    <row r="38" spans="1:3" s="28" customFormat="1" ht="12" customHeight="1" thickBot="1" x14ac:dyDescent="0.25">
      <c r="A38" s="53" t="s">
        <v>73</v>
      </c>
      <c r="B38" s="42" t="s">
        <v>74</v>
      </c>
      <c r="C38" s="54">
        <f>SUM(C39:C41)</f>
        <v>95396539</v>
      </c>
    </row>
    <row r="39" spans="1:3" s="28" customFormat="1" ht="12" customHeight="1" x14ac:dyDescent="0.2">
      <c r="A39" s="44" t="s">
        <v>75</v>
      </c>
      <c r="B39" s="45" t="s">
        <v>76</v>
      </c>
      <c r="C39" s="46">
        <v>435258</v>
      </c>
    </row>
    <row r="40" spans="1:3" s="37" customFormat="1" ht="12" customHeight="1" x14ac:dyDescent="0.2">
      <c r="A40" s="44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100489731+82550+389000-6000000</f>
        <v>94961281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4">
        <f>+C37+C38</f>
        <v>106411060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83</v>
      </c>
      <c r="C45" s="65"/>
    </row>
    <row r="46" spans="1:3" ht="12" customHeight="1" thickBot="1" x14ac:dyDescent="0.25">
      <c r="A46" s="41" t="s">
        <v>14</v>
      </c>
      <c r="B46" s="42" t="s">
        <v>84</v>
      </c>
      <c r="C46" s="67">
        <f>SUM(C47:C49)</f>
        <v>100967638</v>
      </c>
    </row>
    <row r="47" spans="1:3" ht="12" customHeight="1" x14ac:dyDescent="0.2">
      <c r="A47" s="32" t="s">
        <v>16</v>
      </c>
      <c r="B47" s="39" t="s">
        <v>85</v>
      </c>
      <c r="C47" s="68">
        <f>48217919-330000-528500-2000000</f>
        <v>45359419</v>
      </c>
    </row>
    <row r="48" spans="1:3" ht="12" customHeight="1" x14ac:dyDescent="0.2">
      <c r="A48" s="32" t="s">
        <v>18</v>
      </c>
      <c r="B48" s="33" t="s">
        <v>86</v>
      </c>
      <c r="C48" s="40">
        <f>9145004+9588-179500+124502-59850+227751</f>
        <v>9267495</v>
      </c>
    </row>
    <row r="49" spans="1:3" ht="12" customHeight="1" x14ac:dyDescent="0.2">
      <c r="A49" s="32" t="s">
        <v>20</v>
      </c>
      <c r="B49" s="33" t="s">
        <v>87</v>
      </c>
      <c r="C49" s="69">
        <f>50355247-857235+528750-69450-69450+82550+370312-4000000</f>
        <v>46340724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6" customFormat="1" ht="12" customHeight="1" thickBot="1" x14ac:dyDescent="0.25">
      <c r="A52" s="41" t="s">
        <v>38</v>
      </c>
      <c r="B52" s="42" t="s">
        <v>90</v>
      </c>
      <c r="C52" s="27">
        <f>SUM(C53:C54)</f>
        <v>5564282</v>
      </c>
    </row>
    <row r="53" spans="1:3" ht="12" customHeight="1" x14ac:dyDescent="0.2">
      <c r="A53" s="32" t="s">
        <v>40</v>
      </c>
      <c r="B53" s="39" t="s">
        <v>91</v>
      </c>
      <c r="C53" s="46">
        <f>4710214+121000+299068+45000+389000</f>
        <v>5564282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1" t="s">
        <v>48</v>
      </c>
      <c r="B57" s="42" t="s">
        <v>95</v>
      </c>
      <c r="C57" s="43"/>
    </row>
    <row r="58" spans="1:3" ht="15" customHeight="1" thickBot="1" x14ac:dyDescent="0.25">
      <c r="A58" s="41" t="s">
        <v>50</v>
      </c>
      <c r="B58" s="70" t="s">
        <v>96</v>
      </c>
      <c r="C58" s="67">
        <f>+C46+C52+C57</f>
        <v>106531920</v>
      </c>
    </row>
    <row r="59" spans="1:3" ht="14.25" customHeight="1" thickBot="1" x14ac:dyDescent="0.25">
      <c r="A59"/>
      <c r="B59"/>
      <c r="C59" s="71"/>
    </row>
    <row r="60" spans="1:3" ht="13.5" thickBot="1" x14ac:dyDescent="0.25">
      <c r="A60" s="72" t="s">
        <v>97</v>
      </c>
      <c r="B60" s="73"/>
      <c r="C60" s="74">
        <v>18.25</v>
      </c>
    </row>
    <row r="61" spans="1:3" s="78" customFormat="1" ht="13.5" thickBot="1" x14ac:dyDescent="0.25">
      <c r="A61" s="75" t="s">
        <v>98</v>
      </c>
      <c r="B61" s="76"/>
      <c r="C61" s="77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2020-03-02T10:51:03Z</dcterms:created>
  <dcterms:modified xsi:type="dcterms:W3CDTF">2020-03-02T10:51:04Z</dcterms:modified>
</cp:coreProperties>
</file>