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225" windowHeight="9300"/>
  </bookViews>
  <sheets>
    <sheet name="1" sheetId="4" r:id="rId1"/>
    <sheet name="3" sheetId="20" r:id="rId2"/>
    <sheet name="4" sheetId="21" r:id="rId3"/>
    <sheet name="6 " sheetId="23" r:id="rId4"/>
  </sheets>
  <definedNames>
    <definedName name="_xlnm.Print_Area" localSheetId="1">'3'!$A$1:$F$42</definedName>
  </definedNames>
  <calcPr calcId="125725"/>
</workbook>
</file>

<file path=xl/calcChain.xml><?xml version="1.0" encoding="utf-8"?>
<calcChain xmlns="http://schemas.openxmlformats.org/spreadsheetml/2006/main">
  <c r="D39" i="20"/>
  <c r="E39"/>
  <c r="F39"/>
  <c r="D7"/>
  <c r="D6" s="1"/>
  <c r="D14"/>
  <c r="D19"/>
  <c r="D22"/>
  <c r="D18"/>
  <c r="D17" s="1"/>
  <c r="D25"/>
  <c r="D31"/>
  <c r="D33"/>
  <c r="D36"/>
  <c r="E7"/>
  <c r="E6" s="1"/>
  <c r="E14"/>
  <c r="E19"/>
  <c r="E22"/>
  <c r="E18"/>
  <c r="E17" s="1"/>
  <c r="E25"/>
  <c r="E31"/>
  <c r="E33"/>
  <c r="E36"/>
  <c r="F7"/>
  <c r="F6" s="1"/>
  <c r="F14"/>
  <c r="F22"/>
  <c r="F19"/>
  <c r="F18" s="1"/>
  <c r="F17" s="1"/>
  <c r="F25"/>
  <c r="F31"/>
  <c r="F33"/>
  <c r="F36"/>
  <c r="C25"/>
  <c r="C22"/>
  <c r="D41" i="21"/>
  <c r="E41"/>
  <c r="F41"/>
  <c r="D34"/>
  <c r="E34"/>
  <c r="F34"/>
  <c r="D29"/>
  <c r="E29"/>
  <c r="F29"/>
  <c r="D19"/>
  <c r="E19"/>
  <c r="F19"/>
  <c r="E7"/>
  <c r="E13"/>
  <c r="E6"/>
  <c r="E24"/>
  <c r="E38"/>
  <c r="E40"/>
  <c r="E43" s="1"/>
  <c r="F13"/>
  <c r="F24"/>
  <c r="D38"/>
  <c r="F38"/>
  <c r="D24"/>
  <c r="D13"/>
  <c r="D6" s="1"/>
  <c r="D40" s="1"/>
  <c r="D43" s="1"/>
  <c r="D7"/>
  <c r="F7"/>
  <c r="F6" s="1"/>
  <c r="F40" s="1"/>
  <c r="F43" s="1"/>
  <c r="I34" i="4"/>
  <c r="J34"/>
  <c r="K34"/>
  <c r="H27"/>
  <c r="J14"/>
  <c r="J19" s="1"/>
  <c r="J28" s="1"/>
  <c r="J35" s="1"/>
  <c r="I14"/>
  <c r="I19" s="1"/>
  <c r="I28" s="1"/>
  <c r="I35" s="1"/>
  <c r="H14"/>
  <c r="H19" s="1"/>
  <c r="H28" s="1"/>
  <c r="H35" s="1"/>
  <c r="J27"/>
  <c r="I27"/>
  <c r="E17"/>
  <c r="E19"/>
  <c r="E34"/>
  <c r="D34"/>
  <c r="F30"/>
  <c r="F34" s="1"/>
  <c r="F31"/>
  <c r="D27"/>
  <c r="E27"/>
  <c r="E28" s="1"/>
  <c r="E35" s="1"/>
  <c r="D17"/>
  <c r="D19" s="1"/>
  <c r="D28" s="1"/>
  <c r="D35" s="1"/>
  <c r="O46" i="23"/>
  <c r="N45"/>
  <c r="M45"/>
  <c r="L45"/>
  <c r="K45"/>
  <c r="J45"/>
  <c r="I45"/>
  <c r="H45"/>
  <c r="G45"/>
  <c r="F45"/>
  <c r="E45"/>
  <c r="D45"/>
  <c r="C45"/>
  <c r="O44"/>
  <c r="O43"/>
  <c r="O42"/>
  <c r="O41"/>
  <c r="O40"/>
  <c r="O39"/>
  <c r="O38"/>
  <c r="O37"/>
  <c r="N36"/>
  <c r="M36"/>
  <c r="L36"/>
  <c r="K36"/>
  <c r="J36"/>
  <c r="I36"/>
  <c r="H36"/>
  <c r="G36"/>
  <c r="F36"/>
  <c r="E36"/>
  <c r="D36"/>
  <c r="C36"/>
  <c r="O35"/>
  <c r="O34"/>
  <c r="O33"/>
  <c r="O32"/>
  <c r="O31"/>
  <c r="O30"/>
  <c r="O29"/>
  <c r="O28"/>
  <c r="O27"/>
  <c r="O26"/>
  <c r="O24"/>
  <c r="O23"/>
  <c r="N22"/>
  <c r="M22"/>
  <c r="L22"/>
  <c r="K22"/>
  <c r="J22"/>
  <c r="I22"/>
  <c r="H22"/>
  <c r="G22"/>
  <c r="F22"/>
  <c r="E22"/>
  <c r="D22"/>
  <c r="C22"/>
  <c r="O22"/>
  <c r="O21"/>
  <c r="O20"/>
  <c r="O19"/>
  <c r="O18"/>
  <c r="O17"/>
  <c r="O16"/>
  <c r="O15"/>
  <c r="N14"/>
  <c r="M14"/>
  <c r="L14"/>
  <c r="K14"/>
  <c r="J14"/>
  <c r="I14"/>
  <c r="H14"/>
  <c r="G14"/>
  <c r="F14"/>
  <c r="E14"/>
  <c r="D14"/>
  <c r="C14"/>
  <c r="O13"/>
  <c r="O12"/>
  <c r="O11"/>
  <c r="O10"/>
  <c r="O9"/>
  <c r="O8"/>
  <c r="O36"/>
  <c r="E47"/>
  <c r="G47"/>
  <c r="I47"/>
  <c r="K47"/>
  <c r="M47"/>
  <c r="D47"/>
  <c r="F47"/>
  <c r="H47"/>
  <c r="J47"/>
  <c r="L47"/>
  <c r="N47"/>
  <c r="C47"/>
  <c r="O14"/>
  <c r="E25"/>
  <c r="G25"/>
  <c r="I25"/>
  <c r="I49"/>
  <c r="K25"/>
  <c r="M25"/>
  <c r="D25"/>
  <c r="F25"/>
  <c r="H25"/>
  <c r="J25"/>
  <c r="L25"/>
  <c r="N25"/>
  <c r="N49" s="1"/>
  <c r="C25"/>
  <c r="O45"/>
  <c r="M49"/>
  <c r="E49"/>
  <c r="H49"/>
  <c r="G49"/>
  <c r="L49"/>
  <c r="K49"/>
  <c r="F49"/>
  <c r="J49"/>
  <c r="D49"/>
  <c r="O47"/>
  <c r="C49"/>
  <c r="O25"/>
  <c r="C19" i="20"/>
  <c r="C41" i="21"/>
  <c r="C38"/>
  <c r="C34"/>
  <c r="C29"/>
  <c r="C24"/>
  <c r="C19"/>
  <c r="C13"/>
  <c r="C7"/>
  <c r="C39" i="20"/>
  <c r="C36"/>
  <c r="C33"/>
  <c r="C31"/>
  <c r="C14"/>
  <c r="C7"/>
  <c r="C6" s="1"/>
  <c r="C27" i="4"/>
  <c r="H34"/>
  <c r="C34"/>
  <c r="F26"/>
  <c r="F24"/>
  <c r="F27" s="1"/>
  <c r="K18"/>
  <c r="K14" s="1"/>
  <c r="K19" s="1"/>
  <c r="C17"/>
  <c r="C19" s="1"/>
  <c r="C28" s="1"/>
  <c r="C35" s="1"/>
  <c r="F13"/>
  <c r="K12"/>
  <c r="F12"/>
  <c r="F11"/>
  <c r="F17" s="1"/>
  <c r="F19" s="1"/>
  <c r="F28" s="1"/>
  <c r="F35" s="1"/>
  <c r="C6" i="21"/>
  <c r="C40"/>
  <c r="C43" s="1"/>
  <c r="C18" i="20"/>
  <c r="C17" s="1"/>
  <c r="K25" i="4"/>
  <c r="K27" s="1"/>
  <c r="K28" l="1"/>
  <c r="K35" s="1"/>
  <c r="C38" i="20"/>
  <c r="C42" s="1"/>
  <c r="E38"/>
  <c r="E42" s="1"/>
  <c r="F38"/>
  <c r="F42" s="1"/>
  <c r="D38"/>
  <c r="D42" s="1"/>
</calcChain>
</file>

<file path=xl/sharedStrings.xml><?xml version="1.0" encoding="utf-8"?>
<sst xmlns="http://schemas.openxmlformats.org/spreadsheetml/2006/main" count="376" uniqueCount="323">
  <si>
    <t>Megnevezés</t>
  </si>
  <si>
    <t>Sor- szám</t>
  </si>
  <si>
    <t>2.</t>
  </si>
  <si>
    <t>1.</t>
  </si>
  <si>
    <t>3.</t>
  </si>
  <si>
    <t>Felújítások</t>
  </si>
  <si>
    <t>Beruházások</t>
  </si>
  <si>
    <t>6.</t>
  </si>
  <si>
    <t>5.</t>
  </si>
  <si>
    <t>Egyéb működési célú kiadások</t>
  </si>
  <si>
    <t>4.</t>
  </si>
  <si>
    <t>Személyi juttatások</t>
  </si>
  <si>
    <t>e Ft</t>
  </si>
  <si>
    <t>A</t>
  </si>
  <si>
    <t>B</t>
  </si>
  <si>
    <t>C</t>
  </si>
  <si>
    <t>D</t>
  </si>
  <si>
    <t>Bevételek</t>
  </si>
  <si>
    <t>Kiadások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</si>
  <si>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</si>
  <si>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</si>
  <si>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</si>
  <si>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</si>
  <si>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</si>
  <si>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</si>
  <si>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</si>
  <si>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</si>
  <si>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</si>
  <si>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</si>
  <si>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</si>
  <si>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</si>
  <si>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</si>
  <si>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>Végleges támogatás,pénzeszköz-átvétel összesen: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</si>
  <si>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</si>
  <si>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</si>
  <si>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</si>
  <si>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</si>
  <si>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</si>
  <si>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</si>
  <si>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</si>
  <si>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</si>
  <si>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</si>
  <si>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</si>
  <si>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</si>
  <si>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</si>
  <si>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</si>
  <si>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</si>
  <si>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</si>
  <si>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</si>
  <si>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</si>
  <si>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</si>
  <si>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</si>
  <si>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</si>
  <si>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</si>
  <si>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</si>
  <si>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</si>
  <si>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</si>
  <si>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4.3. Belföldi finanszírozás kiadásai 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</si>
  <si>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</si>
  <si>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</si>
  <si>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</si>
  <si>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</si>
  <si>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>Június</t>
  </si>
  <si>
    <t>Július</t>
  </si>
  <si>
    <t>Összesen</t>
  </si>
  <si>
    <t>Dologi kiadások</t>
  </si>
  <si>
    <t>7.</t>
  </si>
  <si>
    <t>8.</t>
  </si>
  <si>
    <t>9.</t>
  </si>
  <si>
    <t>ezer Ft-ban</t>
  </si>
  <si>
    <t>11.</t>
  </si>
  <si>
    <t>12.</t>
  </si>
  <si>
    <t>13.</t>
  </si>
  <si>
    <t>14.</t>
  </si>
  <si>
    <t>Közhatalmi bevételek</t>
  </si>
  <si>
    <t>Működési bevételek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</si>
  <si>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</si>
  <si>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</si>
  <si>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</si>
  <si>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</si>
  <si>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</si>
  <si>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</si>
  <si>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</si>
  <si>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</si>
  <si>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</si>
  <si>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</si>
  <si>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</si>
  <si>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</si>
  <si>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</si>
  <si>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</si>
  <si>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</si>
  <si>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</si>
  <si>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</si>
  <si>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</si>
  <si>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</si>
  <si>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</si>
  <si>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</si>
  <si>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</si>
  <si>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</si>
  <si>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</si>
  <si>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</si>
  <si>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</si>
  <si>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</si>
  <si>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</si>
  <si>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</si>
  <si>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</si>
  <si>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</si>
  <si>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</si>
  <si>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B36.</t>
  </si>
  <si>
    <t>Egyéb közhatalmi bevételek</t>
  </si>
  <si>
    <t>B4.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</si>
  <si>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</si>
  <si>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</si>
  <si>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</si>
  <si>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</si>
  <si>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</si>
  <si>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</si>
  <si>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</si>
  <si>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</si>
  <si>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</si>
  <si>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</si>
  <si>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</si>
  <si>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</si>
  <si>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</si>
  <si>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 xml:space="preserve">Ingatlan értékesítés </t>
  </si>
  <si>
    <t>B6.</t>
  </si>
  <si>
    <t>Működési célú átvett pénzeszközök</t>
  </si>
  <si>
    <t>B62.</t>
  </si>
  <si>
    <t>Működési célú kölcsönök visszatér. ÁH-on kívül</t>
  </si>
  <si>
    <t>B63.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</si>
  <si>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</si>
  <si>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</si>
  <si>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</si>
  <si>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</si>
  <si>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</si>
  <si>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</si>
  <si>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</si>
  <si>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</si>
  <si>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</si>
  <si>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</si>
  <si>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B7+ B8</t>
  </si>
  <si>
    <t>3. melléklet</t>
  </si>
  <si>
    <t>K1.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</si>
  <si>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</si>
  <si>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</si>
  <si>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</si>
  <si>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</si>
  <si>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</si>
  <si>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</si>
  <si>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</si>
  <si>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K1109.</t>
  </si>
  <si>
    <t>Közlekedés költségtérítés</t>
  </si>
  <si>
    <t>K1110.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</si>
  <si>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</si>
  <si>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</si>
  <si>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</si>
  <si>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</si>
  <si>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</si>
  <si>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</si>
  <si>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</si>
  <si>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K2.</t>
  </si>
  <si>
    <t>Munkaadót terhelő járulékok és szociális hozzájárulási adó</t>
  </si>
  <si>
    <t>K3.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</si>
  <si>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</si>
  <si>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</si>
  <si>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</si>
  <si>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</si>
  <si>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</si>
  <si>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</si>
  <si>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</si>
  <si>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</si>
  <si>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</si>
  <si>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</si>
  <si>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</si>
  <si>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K502.</t>
  </si>
  <si>
    <t>Elvonások és befizetések</t>
  </si>
  <si>
    <t>K506.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</si>
  <si>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</si>
  <si>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</si>
  <si>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</si>
  <si>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</si>
  <si>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</si>
  <si>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K62.</t>
  </si>
  <si>
    <t>Ingatlanok beszerzése, létesítése</t>
  </si>
  <si>
    <t>K64.</t>
  </si>
  <si>
    <t>K67.</t>
  </si>
  <si>
    <t>Beruházási célú áfa</t>
  </si>
  <si>
    <t>K7.</t>
  </si>
  <si>
    <t>K71.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</si>
  <si>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</si>
  <si>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</si>
  <si>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</si>
  <si>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</si>
  <si>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</si>
  <si>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</si>
  <si>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</si>
  <si>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</si>
  <si>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</si>
  <si>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</si>
  <si>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</si>
  <si>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</si>
  <si>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K8.+ K9.</t>
  </si>
  <si>
    <t>Kiadások összesen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</si>
  <si>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</si>
  <si>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</si>
  <si>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</si>
  <si>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</si>
  <si>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</si>
  <si>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</si>
  <si>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</si>
  <si>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</si>
  <si>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</si>
  <si>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</si>
  <si>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</si>
  <si>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</si>
  <si>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</si>
  <si>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</si>
  <si>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</si>
  <si>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Augusztus</t>
  </si>
  <si>
    <t>Szeptember</t>
  </si>
  <si>
    <t>Október</t>
  </si>
  <si>
    <t>November</t>
  </si>
  <si>
    <t>December</t>
  </si>
  <si>
    <t>Működési bevétel</t>
  </si>
  <si>
    <t xml:space="preserve">Közhatalmi bevétel </t>
  </si>
  <si>
    <t xml:space="preserve">Önkormányzatok működési támogatása </t>
  </si>
  <si>
    <t>Működési támogatás ÁHT-én belül</t>
  </si>
  <si>
    <t>Áht-n kívüli működési pénze. átvétel</t>
  </si>
  <si>
    <t>Támogatás felügyeleti szervtől</t>
  </si>
  <si>
    <t>Működéci c. bev. össz.</t>
  </si>
  <si>
    <t>Immat. javak értékesítése</t>
  </si>
  <si>
    <t>10.</t>
  </si>
  <si>
    <t>Ingatlanok értékesítése</t>
  </si>
  <si>
    <t xml:space="preserve">Egyéb tárgyi eszközök értékesítése </t>
  </si>
  <si>
    <t xml:space="preserve">Részesedések </t>
  </si>
  <si>
    <t>Felhalmozási célú támogatás ÁHT-én belül</t>
  </si>
  <si>
    <t>Felhalmozási célú támogatás ÁHT-én kívül</t>
  </si>
  <si>
    <t>15.</t>
  </si>
  <si>
    <t>16.</t>
  </si>
  <si>
    <t>Felhalmozási c. bev. össz.</t>
  </si>
  <si>
    <t>17.</t>
  </si>
  <si>
    <t>18.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</si>
  <si>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</si>
  <si>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</si>
  <si>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</si>
  <si>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</si>
  <si>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</si>
  <si>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</si>
  <si>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</si>
  <si>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</si>
  <si>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</si>
  <si>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</si>
  <si>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</si>
  <si>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</si>
  <si>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</si>
  <si>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</si>
  <si>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</si>
  <si>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</si>
  <si>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</si>
  <si>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</si>
  <si>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</si>
  <si>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</si>
  <si>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</si>
  <si>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</si>
  <si>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</si>
  <si>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</si>
  <si>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</si>
  <si>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</si>
  <si>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</si>
  <si>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</si>
  <si>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</si>
  <si>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</si>
  <si>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</si>
  <si>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</si>
  <si>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</si>
  <si>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41.</t>
  </si>
  <si>
    <t>Kiadások összesen:</t>
  </si>
  <si>
    <t>1.sz.melléklet</t>
  </si>
  <si>
    <t xml:space="preserve">2015. évi előirányzat </t>
  </si>
  <si>
    <t>Kötelező feladatok Eredeti előir.</t>
  </si>
  <si>
    <t>Egyéb működési célú átvett pénzeszköz önkormányzattól</t>
  </si>
  <si>
    <t>Egyéb külső személyi juttatások reprezentáció</t>
  </si>
  <si>
    <t xml:space="preserve">Egyéb költségtérítés </t>
  </si>
  <si>
    <t>Egyéb működési célú kiadások ÁHT-n belülre</t>
  </si>
  <si>
    <t xml:space="preserve">4.1. Beruházás megelőlegezési hitel felvétel államháztartáson kívülről </t>
  </si>
  <si>
    <t>Béren kívüli juttatások (Erzsébet út., Széchenyi Pihenő k.)</t>
  </si>
  <si>
    <t>2015. év</t>
  </si>
  <si>
    <t>Egyéb építmények felújítása</t>
  </si>
  <si>
    <t>4. melléklet</t>
  </si>
  <si>
    <t xml:space="preserve">2015. évi  pénzügyi mérlege </t>
  </si>
  <si>
    <t>B34.</t>
  </si>
  <si>
    <t>Vagyoni tipusú adók</t>
  </si>
  <si>
    <t>Magánszemélyek kommunális adója</t>
  </si>
  <si>
    <t xml:space="preserve">Felsőszenterzsébet Község Önkormányzata </t>
  </si>
  <si>
    <t xml:space="preserve">Felsőszenterzsébet Község Önkormányzatának bevételei </t>
  </si>
  <si>
    <t>Felsőszenterzsébet Község Önkormányzatának kiadásai</t>
  </si>
  <si>
    <t>Fininaszírozási műv. Ktgv. maradvány</t>
  </si>
  <si>
    <t>Pénzkészlet</t>
  </si>
  <si>
    <t xml:space="preserve">Felsőszenterzsébet Község Önkormányzat </t>
  </si>
  <si>
    <t>előirányzat felhasználási és likviditásí ütemterve a 2015. évi költségvetési rendeletéhez</t>
  </si>
  <si>
    <t xml:space="preserve">4.3  Kv.-i maradvány igénybevétele </t>
  </si>
  <si>
    <t xml:space="preserve">4.4  Államháztartáson belüli megelőlegezések </t>
  </si>
  <si>
    <t>4.4  Államháztartáson belüli megelőleg vfizetése</t>
  </si>
  <si>
    <t>B814.</t>
  </si>
  <si>
    <t xml:space="preserve">Államháztartáson belüli megelőlegezések </t>
  </si>
  <si>
    <t>K914</t>
  </si>
  <si>
    <t>Államháztartáson belüli megelőleg vfizetése</t>
  </si>
  <si>
    <t>Egyéb tárgyi eszközök beszerzése, létesítése</t>
  </si>
  <si>
    <t xml:space="preserve">Államháztartáson belüli megelőlegezések visszafiz. </t>
  </si>
  <si>
    <t>Eredeti előirányzat</t>
  </si>
  <si>
    <t>Módosított előirányzat 03.31.</t>
  </si>
  <si>
    <t>Módosítás  11.30.</t>
  </si>
  <si>
    <t>Módosított előirányzat 11.30.</t>
  </si>
  <si>
    <t>Módosítottelőirányzat 03.31.</t>
  </si>
  <si>
    <t>Módosítás 11.30.</t>
  </si>
  <si>
    <t>Eredeti előirányzat 11.30.</t>
  </si>
  <si>
    <t xml:space="preserve">     b, Munkaadót terh. jár. és szoc. hozzájárulási adó </t>
  </si>
  <si>
    <t xml:space="preserve">       működési célú támog. államháztartáson belülre </t>
  </si>
  <si>
    <t xml:space="preserve">       működési célú támog. államháztartáson kívülre </t>
  </si>
  <si>
    <t xml:space="preserve">       elvonások és befizetések </t>
  </si>
  <si>
    <t>K63</t>
  </si>
  <si>
    <t>Informatikai eszközök beszerzése, létesítése</t>
  </si>
  <si>
    <t xml:space="preserve">  elvonások és befizetések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</si>
</sst>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6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Arial CE"/>
      <family val="2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3" borderId="0" applyNumberFormat="0" applyBorder="0" applyAlignment="0" applyProtection="0"/>
    <xf numFmtId="0" fontId="17" fillId="0" borderId="0"/>
    <xf numFmtId="0" fontId="23" fillId="0" borderId="0"/>
    <xf numFmtId="0" fontId="24" fillId="0" borderId="0"/>
    <xf numFmtId="0" fontId="37" fillId="0" borderId="0"/>
    <xf numFmtId="0" fontId="34" fillId="0" borderId="0"/>
    <xf numFmtId="0" fontId="18" fillId="0" borderId="0"/>
    <xf numFmtId="0" fontId="4" fillId="22" borderId="7" applyNumberFormat="0" applyFont="0" applyAlignment="0" applyProtection="0"/>
    <xf numFmtId="0" fontId="19" fillId="20" borderId="8" applyNumberFormat="0" applyAlignment="0" applyProtection="0"/>
    <xf numFmtId="9" fontId="2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6">
    <xf numFmtId="0" fontId="0" fillId="0" borderId="0" xfId="0"/>
    <xf numFmtId="0" fontId="25" fillId="0" borderId="0" xfId="39" applyFont="1"/>
    <xf numFmtId="0" fontId="25" fillId="0" borderId="0" xfId="39" applyFont="1" applyAlignment="1">
      <alignment wrapText="1"/>
    </xf>
    <xf numFmtId="3" fontId="25" fillId="0" borderId="0" xfId="39" applyNumberFormat="1" applyFont="1"/>
    <xf numFmtId="0" fontId="27" fillId="0" borderId="0" xfId="39" applyFont="1"/>
    <xf numFmtId="0" fontId="25" fillId="0" borderId="0" xfId="39" applyFont="1" applyAlignment="1"/>
    <xf numFmtId="0" fontId="2" fillId="0" borderId="0" xfId="39" applyFont="1" applyBorder="1" applyAlignment="1"/>
    <xf numFmtId="0" fontId="27" fillId="0" borderId="0" xfId="39" applyFont="1" applyAlignment="1"/>
    <xf numFmtId="0" fontId="30" fillId="0" borderId="10" xfId="39" applyFont="1" applyBorder="1" applyAlignment="1">
      <alignment horizontal="center" vertical="center" wrapText="1"/>
    </xf>
    <xf numFmtId="3" fontId="30" fillId="0" borderId="11" xfId="39" applyNumberFormat="1" applyFont="1" applyBorder="1" applyAlignment="1">
      <alignment horizontal="center" vertical="center" wrapText="1"/>
    </xf>
    <xf numFmtId="3" fontId="30" fillId="0" borderId="11" xfId="39" applyNumberFormat="1" applyFont="1" applyBorder="1" applyAlignment="1">
      <alignment horizontal="center" vertical="center"/>
    </xf>
    <xf numFmtId="0" fontId="3" fillId="0" borderId="0" xfId="39" applyFont="1" applyBorder="1" applyAlignment="1">
      <alignment horizontal="center" vertical="center"/>
    </xf>
    <xf numFmtId="0" fontId="32" fillId="0" borderId="0" xfId="39" applyFont="1" applyAlignment="1">
      <alignment horizontal="center" vertical="center"/>
    </xf>
    <xf numFmtId="0" fontId="25" fillId="0" borderId="11" xfId="39" applyFont="1" applyBorder="1" applyAlignment="1">
      <alignment horizontal="center"/>
    </xf>
    <xf numFmtId="0" fontId="30" fillId="0" borderId="10" xfId="39" applyFont="1" applyBorder="1" applyAlignment="1">
      <alignment horizontal="left" wrapText="1"/>
    </xf>
    <xf numFmtId="3" fontId="30" fillId="0" borderId="11" xfId="39" applyNumberFormat="1" applyFont="1" applyBorder="1"/>
    <xf numFmtId="3" fontId="33" fillId="0" borderId="11" xfId="39" applyNumberFormat="1" applyFont="1" applyBorder="1"/>
    <xf numFmtId="0" fontId="2" fillId="0" borderId="0" xfId="39" applyFont="1" applyBorder="1"/>
    <xf numFmtId="0" fontId="33" fillId="0" borderId="10" xfId="39" applyFont="1" applyBorder="1" applyAlignment="1">
      <alignment wrapText="1"/>
    </xf>
    <xf numFmtId="3" fontId="33" fillId="0" borderId="11" xfId="43" applyNumberFormat="1" applyFont="1" applyBorder="1"/>
    <xf numFmtId="3" fontId="25" fillId="0" borderId="11" xfId="39" applyNumberFormat="1" applyFont="1" applyBorder="1"/>
    <xf numFmtId="0" fontId="35" fillId="0" borderId="10" xfId="39" applyFont="1" applyBorder="1" applyAlignment="1">
      <alignment wrapText="1"/>
    </xf>
    <xf numFmtId="3" fontId="33" fillId="0" borderId="11" xfId="39" applyNumberFormat="1" applyFont="1" applyBorder="1" applyAlignment="1">
      <alignment horizontal="left"/>
    </xf>
    <xf numFmtId="0" fontId="36" fillId="0" borderId="10" xfId="39" applyFont="1" applyBorder="1" applyAlignment="1">
      <alignment wrapText="1"/>
    </xf>
    <xf numFmtId="3" fontId="36" fillId="0" borderId="11" xfId="39" applyNumberFormat="1" applyFont="1" applyBorder="1"/>
    <xf numFmtId="3" fontId="35" fillId="0" borderId="11" xfId="39" applyNumberFormat="1" applyFont="1" applyBorder="1"/>
    <xf numFmtId="0" fontId="33" fillId="0" borderId="10" xfId="43" applyFont="1" applyBorder="1" applyAlignment="1">
      <alignment wrapText="1"/>
    </xf>
    <xf numFmtId="0" fontId="30" fillId="0" borderId="10" xfId="39" applyFont="1" applyBorder="1" applyAlignment="1">
      <alignment wrapText="1"/>
    </xf>
    <xf numFmtId="0" fontId="3" fillId="0" borderId="0" xfId="39" applyFont="1" applyBorder="1"/>
    <xf numFmtId="0" fontId="32" fillId="0" borderId="0" xfId="39" applyFont="1"/>
    <xf numFmtId="3" fontId="30" fillId="0" borderId="10" xfId="39" applyNumberFormat="1" applyFont="1" applyBorder="1" applyAlignment="1">
      <alignment wrapText="1"/>
    </xf>
    <xf numFmtId="3" fontId="33" fillId="0" borderId="10" xfId="39" applyNumberFormat="1" applyFont="1" applyBorder="1" applyAlignment="1">
      <alignment wrapText="1"/>
    </xf>
    <xf numFmtId="0" fontId="30" fillId="0" borderId="12" xfId="39" applyFont="1" applyBorder="1" applyAlignment="1">
      <alignment wrapText="1"/>
    </xf>
    <xf numFmtId="3" fontId="30" fillId="0" borderId="13" xfId="39" applyNumberFormat="1" applyFont="1" applyBorder="1"/>
    <xf numFmtId="0" fontId="30" fillId="0" borderId="14" xfId="39" applyFont="1" applyBorder="1" applyAlignment="1">
      <alignment wrapText="1"/>
    </xf>
    <xf numFmtId="3" fontId="30" fillId="0" borderId="15" xfId="39" applyNumberFormat="1" applyFont="1" applyBorder="1"/>
    <xf numFmtId="0" fontId="3" fillId="0" borderId="15" xfId="39" applyFont="1" applyBorder="1"/>
    <xf numFmtId="0" fontId="30" fillId="0" borderId="0" xfId="39" applyFont="1" applyBorder="1" applyAlignment="1">
      <alignment wrapText="1"/>
    </xf>
    <xf numFmtId="3" fontId="30" fillId="0" borderId="0" xfId="39" applyNumberFormat="1" applyFont="1" applyBorder="1"/>
    <xf numFmtId="0" fontId="33" fillId="0" borderId="0" xfId="39" applyFont="1" applyBorder="1" applyAlignment="1">
      <alignment wrapText="1"/>
    </xf>
    <xf numFmtId="3" fontId="33" fillId="0" borderId="0" xfId="39" applyNumberFormat="1" applyFont="1" applyBorder="1"/>
    <xf numFmtId="0" fontId="25" fillId="0" borderId="0" xfId="39" applyFont="1" applyBorder="1" applyAlignment="1">
      <alignment wrapText="1"/>
    </xf>
    <xf numFmtId="3" fontId="25" fillId="0" borderId="0" xfId="39" applyNumberFormat="1" applyFont="1" applyBorder="1"/>
    <xf numFmtId="0" fontId="27" fillId="0" borderId="0" xfId="39" applyFont="1" applyBorder="1"/>
    <xf numFmtId="0" fontId="37" fillId="0" borderId="0" xfId="42"/>
    <xf numFmtId="0" fontId="53" fillId="0" borderId="0" xfId="39" applyFont="1"/>
    <xf numFmtId="0" fontId="39" fillId="0" borderId="0" xfId="39" applyFont="1"/>
    <xf numFmtId="0" fontId="55" fillId="0" borderId="0" xfId="39" applyFont="1" applyAlignment="1">
      <alignment horizontal="center"/>
    </xf>
    <xf numFmtId="0" fontId="55" fillId="0" borderId="16" xfId="39" applyFont="1" applyBorder="1" applyAlignment="1">
      <alignment horizontal="center"/>
    </xf>
    <xf numFmtId="0" fontId="39" fillId="0" borderId="0" xfId="39" applyFont="1" applyAlignment="1">
      <alignment horizontal="center"/>
    </xf>
    <xf numFmtId="0" fontId="55" fillId="0" borderId="0" xfId="39" applyFont="1"/>
    <xf numFmtId="0" fontId="56" fillId="0" borderId="0" xfId="39" applyFont="1"/>
    <xf numFmtId="3" fontId="39" fillId="0" borderId="0" xfId="39" applyNumberFormat="1" applyFont="1"/>
    <xf numFmtId="3" fontId="56" fillId="0" borderId="0" xfId="39" applyNumberFormat="1" applyFont="1"/>
    <xf numFmtId="3" fontId="46" fillId="0" borderId="0" xfId="39" applyNumberFormat="1" applyFont="1"/>
    <xf numFmtId="0" fontId="39" fillId="0" borderId="0" xfId="39" applyFont="1" applyBorder="1"/>
    <xf numFmtId="3" fontId="39" fillId="0" borderId="0" xfId="39" applyNumberFormat="1" applyFont="1" applyBorder="1"/>
    <xf numFmtId="0" fontId="55" fillId="0" borderId="17" xfId="39" applyFont="1" applyBorder="1"/>
    <xf numFmtId="3" fontId="55" fillId="0" borderId="17" xfId="39" applyNumberFormat="1" applyFont="1" applyBorder="1"/>
    <xf numFmtId="3" fontId="55" fillId="0" borderId="0" xfId="39" applyNumberFormat="1" applyFont="1"/>
    <xf numFmtId="3" fontId="45" fillId="0" borderId="18" xfId="39" applyNumberFormat="1" applyFont="1" applyBorder="1"/>
    <xf numFmtId="3" fontId="55" fillId="0" borderId="0" xfId="39" applyNumberFormat="1" applyFont="1" applyBorder="1"/>
    <xf numFmtId="0" fontId="55" fillId="0" borderId="0" xfId="39" applyFont="1" applyBorder="1"/>
    <xf numFmtId="3" fontId="56" fillId="0" borderId="19" xfId="39" applyNumberFormat="1" applyFont="1" applyBorder="1"/>
    <xf numFmtId="0" fontId="55" fillId="0" borderId="20" xfId="39" applyFont="1" applyBorder="1"/>
    <xf numFmtId="3" fontId="55" fillId="0" borderId="21" xfId="39" applyNumberFormat="1" applyFont="1" applyBorder="1"/>
    <xf numFmtId="0" fontId="53" fillId="0" borderId="0" xfId="39" applyFont="1" applyAlignment="1">
      <alignment horizontal="center"/>
    </xf>
    <xf numFmtId="0" fontId="57" fillId="0" borderId="0" xfId="39" applyFont="1"/>
    <xf numFmtId="3" fontId="57" fillId="0" borderId="0" xfId="39" applyNumberFormat="1" applyFont="1"/>
    <xf numFmtId="0" fontId="39" fillId="0" borderId="17" xfId="39" applyFont="1" applyBorder="1"/>
    <xf numFmtId="3" fontId="39" fillId="0" borderId="17" xfId="39" applyNumberFormat="1" applyFont="1" applyBorder="1"/>
    <xf numFmtId="3" fontId="56" fillId="0" borderId="18" xfId="39" applyNumberFormat="1" applyFont="1" applyBorder="1"/>
    <xf numFmtId="3" fontId="56" fillId="0" borderId="22" xfId="39" applyNumberFormat="1" applyFont="1" applyBorder="1"/>
    <xf numFmtId="3" fontId="53" fillId="0" borderId="0" xfId="39" applyNumberFormat="1" applyFont="1"/>
    <xf numFmtId="0" fontId="28" fillId="0" borderId="0" xfId="42" applyFont="1" applyAlignment="1">
      <alignment wrapText="1"/>
    </xf>
    <xf numFmtId="0" fontId="41" fillId="0" borderId="0" xfId="42" applyFont="1" applyAlignment="1">
      <alignment wrapText="1"/>
    </xf>
    <xf numFmtId="0" fontId="28" fillId="0" borderId="0" xfId="42" applyFont="1" applyAlignment="1">
      <alignment horizontal="center" wrapText="1"/>
    </xf>
    <xf numFmtId="0" fontId="42" fillId="0" borderId="0" xfId="42" applyFont="1" applyAlignment="1">
      <alignment wrapText="1"/>
    </xf>
    <xf numFmtId="0" fontId="29" fillId="0" borderId="0" xfId="42" applyFont="1" applyAlignment="1">
      <alignment horizontal="center" wrapText="1"/>
    </xf>
    <xf numFmtId="0" fontId="42" fillId="0" borderId="0" xfId="42" applyFont="1" applyAlignment="1">
      <alignment horizontal="right" wrapText="1"/>
    </xf>
    <xf numFmtId="0" fontId="43" fillId="0" borderId="23" xfId="42" applyFont="1" applyBorder="1" applyAlignment="1">
      <alignment horizontal="center" wrapText="1"/>
    </xf>
    <xf numFmtId="0" fontId="28" fillId="0" borderId="24" xfId="42" applyFont="1" applyBorder="1" applyAlignment="1">
      <alignment horizontal="center" wrapText="1"/>
    </xf>
    <xf numFmtId="0" fontId="29" fillId="0" borderId="24" xfId="42" applyFont="1" applyBorder="1" applyAlignment="1">
      <alignment horizontal="center" wrapText="1"/>
    </xf>
    <xf numFmtId="0" fontId="28" fillId="0" borderId="25" xfId="42" applyFont="1" applyBorder="1" applyAlignment="1">
      <alignment wrapText="1"/>
    </xf>
    <xf numFmtId="0" fontId="28" fillId="0" borderId="26" xfId="42" applyFont="1" applyBorder="1" applyAlignment="1">
      <alignment wrapText="1"/>
    </xf>
    <xf numFmtId="3" fontId="28" fillId="0" borderId="26" xfId="42" applyNumberFormat="1" applyFont="1" applyBorder="1" applyAlignment="1">
      <alignment horizontal="right" wrapText="1"/>
    </xf>
    <xf numFmtId="0" fontId="44" fillId="0" borderId="27" xfId="42" applyFont="1" applyBorder="1" applyAlignment="1">
      <alignment wrapText="1"/>
    </xf>
    <xf numFmtId="0" fontId="44" fillId="0" borderId="11" xfId="42" applyFont="1" applyBorder="1" applyAlignment="1">
      <alignment wrapText="1"/>
    </xf>
    <xf numFmtId="3" fontId="44" fillId="0" borderId="11" xfId="42" applyNumberFormat="1" applyFont="1" applyBorder="1" applyAlignment="1">
      <alignment horizontal="right" wrapText="1"/>
    </xf>
    <xf numFmtId="0" fontId="42" fillId="0" borderId="27" xfId="42" applyFont="1" applyBorder="1" applyAlignment="1">
      <alignment wrapText="1"/>
    </xf>
    <xf numFmtId="0" fontId="42" fillId="0" borderId="11" xfId="42" applyFont="1" applyBorder="1" applyAlignment="1">
      <alignment wrapText="1"/>
    </xf>
    <xf numFmtId="3" fontId="42" fillId="0" borderId="11" xfId="42" applyNumberFormat="1" applyFont="1" applyBorder="1" applyAlignment="1">
      <alignment horizontal="right" wrapText="1"/>
    </xf>
    <xf numFmtId="0" fontId="1" fillId="0" borderId="11" xfId="42" applyFont="1" applyBorder="1" applyAlignment="1">
      <alignment wrapText="1"/>
    </xf>
    <xf numFmtId="3" fontId="1" fillId="0" borderId="11" xfId="42" applyNumberFormat="1" applyFont="1" applyBorder="1" applyAlignment="1">
      <alignment horizontal="right" wrapText="1"/>
    </xf>
    <xf numFmtId="0" fontId="28" fillId="0" borderId="27" xfId="42" applyFont="1" applyBorder="1" applyAlignment="1">
      <alignment wrapText="1"/>
    </xf>
    <xf numFmtId="0" fontId="28" fillId="0" borderId="11" xfId="42" applyFont="1" applyBorder="1" applyAlignment="1">
      <alignment wrapText="1"/>
    </xf>
    <xf numFmtId="3" fontId="28" fillId="0" borderId="11" xfId="42" applyNumberFormat="1" applyFont="1" applyBorder="1" applyAlignment="1">
      <alignment horizontal="right" wrapText="1"/>
    </xf>
    <xf numFmtId="0" fontId="42" fillId="0" borderId="11" xfId="42" applyFont="1" applyBorder="1" applyAlignment="1">
      <alignment horizontal="right" wrapText="1"/>
    </xf>
    <xf numFmtId="0" fontId="37" fillId="0" borderId="0" xfId="42" applyFont="1"/>
    <xf numFmtId="3" fontId="42" fillId="0" borderId="11" xfId="42" applyNumberFormat="1" applyFont="1" applyBorder="1" applyAlignment="1">
      <alignment wrapText="1"/>
    </xf>
    <xf numFmtId="0" fontId="45" fillId="0" borderId="27" xfId="42" applyFont="1" applyBorder="1" applyAlignment="1">
      <alignment wrapText="1"/>
    </xf>
    <xf numFmtId="0" fontId="45" fillId="0" borderId="11" xfId="42" applyFont="1" applyBorder="1" applyAlignment="1">
      <alignment wrapText="1"/>
    </xf>
    <xf numFmtId="3" fontId="45" fillId="0" borderId="11" xfId="42" applyNumberFormat="1" applyFont="1" applyBorder="1" applyAlignment="1">
      <alignment horizontal="right" wrapText="1"/>
    </xf>
    <xf numFmtId="0" fontId="45" fillId="0" borderId="28" xfId="42" applyFont="1" applyBorder="1" applyAlignment="1">
      <alignment wrapText="1"/>
    </xf>
    <xf numFmtId="3" fontId="45" fillId="0" borderId="28" xfId="42" applyNumberFormat="1" applyFont="1" applyBorder="1" applyAlignment="1">
      <alignment horizontal="right" wrapText="1"/>
    </xf>
    <xf numFmtId="0" fontId="58" fillId="0" borderId="0" xfId="42" applyFont="1"/>
    <xf numFmtId="0" fontId="47" fillId="0" borderId="0" xfId="42" applyFont="1" applyAlignment="1">
      <alignment wrapText="1"/>
    </xf>
    <xf numFmtId="0" fontId="47" fillId="0" borderId="0" xfId="42" applyFont="1"/>
    <xf numFmtId="0" fontId="43" fillId="0" borderId="29" xfId="42" applyFont="1" applyBorder="1" applyAlignment="1">
      <alignment horizontal="center" wrapText="1"/>
    </xf>
    <xf numFmtId="0" fontId="28" fillId="0" borderId="30" xfId="42" applyFont="1" applyBorder="1" applyAlignment="1">
      <alignment horizontal="center" wrapText="1"/>
    </xf>
    <xf numFmtId="0" fontId="28" fillId="0" borderId="31" xfId="42" applyFont="1" applyBorder="1" applyAlignment="1">
      <alignment wrapText="1"/>
    </xf>
    <xf numFmtId="0" fontId="48" fillId="0" borderId="0" xfId="42" applyFont="1"/>
    <xf numFmtId="0" fontId="44" fillId="0" borderId="32" xfId="42" applyFont="1" applyBorder="1" applyAlignment="1">
      <alignment wrapText="1"/>
    </xf>
    <xf numFmtId="0" fontId="1" fillId="0" borderId="0" xfId="42" applyFont="1"/>
    <xf numFmtId="0" fontId="42" fillId="0" borderId="32" xfId="42" applyFont="1" applyBorder="1" applyAlignment="1">
      <alignment wrapText="1"/>
    </xf>
    <xf numFmtId="0" fontId="28" fillId="0" borderId="32" xfId="42" applyFont="1" applyBorder="1" applyAlignment="1">
      <alignment wrapText="1"/>
    </xf>
    <xf numFmtId="0" fontId="49" fillId="0" borderId="11" xfId="42" applyFont="1" applyBorder="1" applyAlignment="1">
      <alignment wrapText="1"/>
    </xf>
    <xf numFmtId="3" fontId="49" fillId="0" borderId="11" xfId="42" applyNumberFormat="1" applyFont="1" applyBorder="1" applyAlignment="1">
      <alignment horizontal="right" wrapText="1"/>
    </xf>
    <xf numFmtId="0" fontId="41" fillId="0" borderId="32" xfId="42" applyFont="1" applyBorder="1" applyAlignment="1">
      <alignment wrapText="1"/>
    </xf>
    <xf numFmtId="0" fontId="41" fillId="0" borderId="11" xfId="42" applyFont="1" applyBorder="1" applyAlignment="1">
      <alignment wrapText="1"/>
    </xf>
    <xf numFmtId="0" fontId="50" fillId="0" borderId="32" xfId="42" applyFont="1" applyBorder="1" applyAlignment="1">
      <alignment wrapText="1"/>
    </xf>
    <xf numFmtId="0" fontId="50" fillId="0" borderId="11" xfId="42" applyFont="1" applyBorder="1" applyAlignment="1">
      <alignment wrapText="1"/>
    </xf>
    <xf numFmtId="3" fontId="50" fillId="0" borderId="11" xfId="42" applyNumberFormat="1" applyFont="1" applyBorder="1" applyAlignment="1">
      <alignment horizontal="right" wrapText="1"/>
    </xf>
    <xf numFmtId="0" fontId="51" fillId="0" borderId="0" xfId="42" applyFont="1"/>
    <xf numFmtId="0" fontId="50" fillId="0" borderId="33" xfId="42" applyFont="1" applyBorder="1" applyAlignment="1">
      <alignment wrapText="1"/>
    </xf>
    <xf numFmtId="0" fontId="50" fillId="0" borderId="34" xfId="42" applyFont="1" applyBorder="1" applyAlignment="1">
      <alignment wrapText="1"/>
    </xf>
    <xf numFmtId="3" fontId="50" fillId="0" borderId="34" xfId="42" applyNumberFormat="1" applyFont="1" applyBorder="1" applyAlignment="1">
      <alignment horizontal="right" wrapText="1"/>
    </xf>
    <xf numFmtId="0" fontId="52" fillId="0" borderId="0" xfId="42" applyFont="1" applyAlignment="1">
      <alignment wrapText="1"/>
    </xf>
    <xf numFmtId="0" fontId="29" fillId="0" borderId="35" xfId="42" applyFont="1" applyBorder="1" applyAlignment="1">
      <alignment horizontal="center" vertical="center" wrapText="1"/>
    </xf>
    <xf numFmtId="0" fontId="30" fillId="0" borderId="24" xfId="42" applyFont="1" applyBorder="1" applyAlignment="1">
      <alignment horizontal="center" wrapText="1"/>
    </xf>
    <xf numFmtId="0" fontId="28" fillId="0" borderId="36" xfId="42" applyFont="1" applyBorder="1" applyAlignment="1">
      <alignment wrapText="1"/>
    </xf>
    <xf numFmtId="3" fontId="1" fillId="0" borderId="11" xfId="42" applyNumberFormat="1" applyFont="1" applyBorder="1" applyAlignment="1">
      <alignment wrapText="1"/>
    </xf>
    <xf numFmtId="0" fontId="39" fillId="0" borderId="16" xfId="39" applyFont="1" applyBorder="1" applyAlignment="1">
      <alignment horizontal="center"/>
    </xf>
    <xf numFmtId="3" fontId="45" fillId="0" borderId="0" xfId="39" applyNumberFormat="1" applyFont="1"/>
    <xf numFmtId="3" fontId="45" fillId="0" borderId="19" xfId="39" applyNumberFormat="1" applyFont="1" applyBorder="1"/>
    <xf numFmtId="0" fontId="59" fillId="0" borderId="0" xfId="39" applyFont="1"/>
    <xf numFmtId="3" fontId="59" fillId="0" borderId="0" xfId="39" applyNumberFormat="1" applyFont="1"/>
    <xf numFmtId="3" fontId="42" fillId="0" borderId="10" xfId="39" applyNumberFormat="1" applyFont="1" applyBorder="1" applyAlignment="1">
      <alignment wrapText="1"/>
    </xf>
    <xf numFmtId="3" fontId="41" fillId="0" borderId="10" xfId="39" applyNumberFormat="1" applyFont="1" applyBorder="1" applyAlignment="1">
      <alignment wrapText="1"/>
    </xf>
    <xf numFmtId="0" fontId="60" fillId="0" borderId="0" xfId="39" applyFont="1" applyBorder="1"/>
    <xf numFmtId="0" fontId="2" fillId="0" borderId="11" xfId="39" applyFont="1" applyBorder="1"/>
    <xf numFmtId="3" fontId="26" fillId="0" borderId="0" xfId="39" applyNumberFormat="1" applyFont="1" applyBorder="1" applyAlignment="1">
      <alignment horizontal="right"/>
    </xf>
    <xf numFmtId="0" fontId="28" fillId="0" borderId="0" xfId="39" applyFont="1" applyBorder="1" applyAlignment="1">
      <alignment horizontal="center"/>
    </xf>
    <xf numFmtId="0" fontId="29" fillId="0" borderId="0" xfId="39" applyFont="1" applyBorder="1" applyAlignment="1">
      <alignment horizontal="center"/>
    </xf>
    <xf numFmtId="0" fontId="30" fillId="0" borderId="0" xfId="39" applyFont="1" applyBorder="1" applyAlignment="1">
      <alignment horizontal="right"/>
    </xf>
    <xf numFmtId="3" fontId="30" fillId="0" borderId="11" xfId="39" applyNumberFormat="1" applyFont="1" applyBorder="1" applyAlignment="1">
      <alignment horizontal="center" vertical="center"/>
    </xf>
    <xf numFmtId="0" fontId="25" fillId="0" borderId="11" xfId="39" applyFont="1" applyBorder="1" applyAlignment="1">
      <alignment horizontal="center" vertical="center" wrapText="1"/>
    </xf>
    <xf numFmtId="0" fontId="30" fillId="0" borderId="10" xfId="39" applyFont="1" applyBorder="1" applyAlignment="1">
      <alignment horizontal="center" vertical="center" wrapText="1"/>
    </xf>
    <xf numFmtId="0" fontId="30" fillId="0" borderId="11" xfId="39" applyFont="1" applyBorder="1" applyAlignment="1">
      <alignment horizontal="center" vertical="center"/>
    </xf>
    <xf numFmtId="3" fontId="31" fillId="0" borderId="11" xfId="39" applyNumberFormat="1" applyFont="1" applyBorder="1" applyAlignment="1">
      <alignment horizontal="center" vertical="center"/>
    </xf>
    <xf numFmtId="0" fontId="40" fillId="0" borderId="0" xfId="42" applyFont="1" applyAlignment="1">
      <alignment horizontal="center" wrapText="1"/>
    </xf>
    <xf numFmtId="0" fontId="28" fillId="0" borderId="0" xfId="42" applyFont="1" applyAlignment="1">
      <alignment horizontal="center" wrapText="1"/>
    </xf>
    <xf numFmtId="0" fontId="28" fillId="0" borderId="0" xfId="42" applyFont="1" applyAlignment="1">
      <alignment horizontal="right" wrapText="1"/>
    </xf>
    <xf numFmtId="0" fontId="54" fillId="0" borderId="0" xfId="39" applyFont="1" applyBorder="1" applyAlignment="1">
      <alignment horizontal="right"/>
    </xf>
    <xf numFmtId="0" fontId="55" fillId="0" borderId="0" xfId="39" applyFont="1" applyBorder="1" applyAlignment="1">
      <alignment horizontal="center"/>
    </xf>
    <xf numFmtId="0" fontId="39" fillId="0" borderId="16" xfId="39" applyFont="1" applyBorder="1" applyAlignment="1">
      <alignment horizont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29"/>
    <cellStyle name="Ezre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ál" xfId="0" builtinId="0"/>
    <cellStyle name="Normál 2" xfId="39"/>
    <cellStyle name="Normál 3" xfId="40"/>
    <cellStyle name="Normál 4" xfId="41"/>
    <cellStyle name="Normál 5" xfId="42"/>
    <cellStyle name="Normál_2006.I.févi pénzügyi mérleg" xfId="43"/>
    <cellStyle name="Normal_tanusitv" xfId="44"/>
    <cellStyle name="Note" xfId="45"/>
    <cellStyle name="Output" xfId="46"/>
    <cellStyle name="Százalék 2" xfId="47"/>
    <cellStyle name="Title" xfId="48"/>
    <cellStyle name="Total" xfId="49"/>
    <cellStyle name="Warning Text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78"/>
  <sheetViews>
    <sheetView tabSelected="1" zoomScale="120" workbookViewId="0">
      <selection activeCell="B39" sqref="B39"/>
    </sheetView>
  </sheetViews>
  <sheetFormatPr defaultColWidth="7.85546875" defaultRowHeight="11.25"/>
  <cols>
    <col min="1" max="1" width="4.85546875" style="1" customWidth="1"/>
    <col min="2" max="2" width="32" style="2" customWidth="1"/>
    <col min="3" max="3" width="8.7109375" style="3" customWidth="1"/>
    <col min="4" max="4" width="8.85546875" style="3" customWidth="1"/>
    <col min="5" max="5" width="7.85546875" style="3" bestFit="1" customWidth="1"/>
    <col min="6" max="6" width="8.85546875" style="3" customWidth="1"/>
    <col min="7" max="7" width="35" style="3" customWidth="1"/>
    <col min="8" max="9" width="9" style="3" customWidth="1"/>
    <col min="10" max="10" width="7.85546875" style="3" customWidth="1"/>
    <col min="11" max="11" width="8.7109375" style="3" customWidth="1"/>
    <col min="12" max="252" width="9.140625" style="4" customWidth="1"/>
    <col min="253" max="253" width="4.85546875" style="4" customWidth="1"/>
    <col min="254" max="254" width="32" style="4" customWidth="1"/>
    <col min="255" max="255" width="8" style="4" customWidth="1"/>
    <col min="256" max="16384" width="7.85546875" style="4"/>
  </cols>
  <sheetData>
    <row r="1" spans="1:12">
      <c r="G1" s="141" t="s">
        <v>277</v>
      </c>
      <c r="H1" s="141"/>
      <c r="I1" s="141"/>
      <c r="J1" s="141"/>
      <c r="K1" s="141"/>
    </row>
    <row r="2" spans="1:12" s="7" customFormat="1" ht="14.25">
      <c r="A2" s="5"/>
      <c r="B2" s="142" t="s">
        <v>293</v>
      </c>
      <c r="C2" s="142"/>
      <c r="D2" s="142"/>
      <c r="E2" s="142"/>
      <c r="F2" s="142"/>
      <c r="G2" s="142"/>
      <c r="H2" s="142"/>
      <c r="I2" s="142"/>
      <c r="J2" s="142"/>
      <c r="K2" s="142"/>
      <c r="L2" s="6"/>
    </row>
    <row r="3" spans="1:12" s="7" customFormat="1" ht="21" customHeight="1">
      <c r="A3" s="5"/>
      <c r="B3" s="143" t="s">
        <v>289</v>
      </c>
      <c r="C3" s="143"/>
      <c r="D3" s="143"/>
      <c r="E3" s="143"/>
      <c r="F3" s="143"/>
      <c r="G3" s="143"/>
      <c r="H3" s="143"/>
      <c r="I3" s="143"/>
      <c r="J3" s="143"/>
      <c r="K3" s="143"/>
      <c r="L3" s="6"/>
    </row>
    <row r="4" spans="1:12" s="7" customFormat="1" ht="12">
      <c r="A4" s="5"/>
      <c r="B4" s="144" t="s">
        <v>12</v>
      </c>
      <c r="C4" s="144"/>
      <c r="D4" s="144"/>
      <c r="E4" s="144"/>
      <c r="F4" s="144"/>
      <c r="G4" s="144"/>
      <c r="H4" s="144"/>
      <c r="I4" s="144"/>
      <c r="J4" s="144"/>
      <c r="K4" s="144"/>
      <c r="L4" s="6"/>
    </row>
    <row r="5" spans="1:12" s="7" customFormat="1" ht="12.75" customHeight="1">
      <c r="A5" s="146" t="s">
        <v>1</v>
      </c>
      <c r="B5" s="147" t="s">
        <v>13</v>
      </c>
      <c r="C5" s="148" t="s">
        <v>14</v>
      </c>
      <c r="D5" s="148"/>
      <c r="E5" s="148"/>
      <c r="F5" s="148"/>
      <c r="G5" s="149" t="s">
        <v>15</v>
      </c>
      <c r="H5" s="148" t="s">
        <v>16</v>
      </c>
      <c r="I5" s="148"/>
      <c r="J5" s="148"/>
      <c r="K5" s="148"/>
      <c r="L5" s="6"/>
    </row>
    <row r="6" spans="1:12" s="7" customFormat="1" ht="12.75" customHeight="1">
      <c r="A6" s="146"/>
      <c r="B6" s="147"/>
      <c r="C6" s="145" t="s">
        <v>278</v>
      </c>
      <c r="D6" s="145"/>
      <c r="E6" s="145"/>
      <c r="F6" s="145"/>
      <c r="G6" s="149"/>
      <c r="H6" s="145" t="s">
        <v>278</v>
      </c>
      <c r="I6" s="145"/>
      <c r="J6" s="145"/>
      <c r="K6" s="145"/>
      <c r="L6" s="6"/>
    </row>
    <row r="7" spans="1:12" s="12" customFormat="1" ht="36.6" customHeight="1">
      <c r="A7" s="146"/>
      <c r="B7" s="8" t="s">
        <v>17</v>
      </c>
      <c r="C7" s="9" t="s">
        <v>309</v>
      </c>
      <c r="D7" s="9" t="s">
        <v>310</v>
      </c>
      <c r="E7" s="9" t="s">
        <v>311</v>
      </c>
      <c r="F7" s="9" t="s">
        <v>312</v>
      </c>
      <c r="G7" s="10" t="s">
        <v>18</v>
      </c>
      <c r="H7" s="9" t="s">
        <v>309</v>
      </c>
      <c r="I7" s="9" t="s">
        <v>313</v>
      </c>
      <c r="J7" s="9" t="s">
        <v>314</v>
      </c>
      <c r="K7" s="9" t="s">
        <v>312</v>
      </c>
      <c r="L7" s="11"/>
    </row>
    <row r="8" spans="1:12" ht="12">
      <c r="A8" s="13" t="s">
        <v>3</v>
      </c>
      <c r="B8" s="14" t="s">
        <v>19</v>
      </c>
      <c r="C8" s="15"/>
      <c r="D8" s="15"/>
      <c r="E8" s="15"/>
      <c r="F8" s="15"/>
      <c r="G8" s="15" t="s">
        <v>20</v>
      </c>
      <c r="H8" s="15"/>
      <c r="I8" s="15"/>
      <c r="J8" s="15"/>
      <c r="K8" s="16"/>
      <c r="L8" s="17"/>
    </row>
    <row r="9" spans="1:12" ht="12">
      <c r="A9" s="13" t="s">
        <v>2</v>
      </c>
      <c r="B9" s="18" t="s">
        <v>21</v>
      </c>
      <c r="C9" s="16">
        <v>17</v>
      </c>
      <c r="D9" s="16">
        <v>17</v>
      </c>
      <c r="E9" s="16">
        <v>193</v>
      </c>
      <c r="F9" s="16">
        <v>210</v>
      </c>
      <c r="G9" s="16" t="s">
        <v>22</v>
      </c>
      <c r="H9" s="16">
        <v>1400</v>
      </c>
      <c r="I9" s="16">
        <v>1400</v>
      </c>
      <c r="J9" s="16">
        <v>860</v>
      </c>
      <c r="K9" s="19">
        <v>2260</v>
      </c>
      <c r="L9" s="17"/>
    </row>
    <row r="10" spans="1:12" ht="12">
      <c r="A10" s="13" t="s">
        <v>4</v>
      </c>
      <c r="B10" s="18" t="s">
        <v>23</v>
      </c>
      <c r="C10" s="16">
        <v>345</v>
      </c>
      <c r="D10" s="16">
        <v>345</v>
      </c>
      <c r="E10" s="16">
        <v>3</v>
      </c>
      <c r="F10" s="16">
        <v>348</v>
      </c>
      <c r="G10" s="20" t="s">
        <v>316</v>
      </c>
      <c r="H10" s="16">
        <v>370</v>
      </c>
      <c r="I10" s="16">
        <v>370</v>
      </c>
      <c r="J10" s="16">
        <v>190</v>
      </c>
      <c r="K10" s="19">
        <v>560</v>
      </c>
      <c r="L10" s="17"/>
    </row>
    <row r="11" spans="1:12" ht="24">
      <c r="A11" s="13" t="s">
        <v>10</v>
      </c>
      <c r="B11" s="18" t="s">
        <v>24</v>
      </c>
      <c r="C11" s="16">
        <v>0</v>
      </c>
      <c r="D11" s="16">
        <v>0</v>
      </c>
      <c r="E11" s="16"/>
      <c r="F11" s="16">
        <f>SUM(C11:E11)</f>
        <v>0</v>
      </c>
      <c r="G11" s="16" t="s">
        <v>25</v>
      </c>
      <c r="H11" s="16">
        <v>3410</v>
      </c>
      <c r="I11" s="16">
        <v>3410</v>
      </c>
      <c r="J11" s="16">
        <v>1146</v>
      </c>
      <c r="K11" s="19">
        <v>4556</v>
      </c>
      <c r="L11" s="17"/>
    </row>
    <row r="12" spans="1:12" ht="21.75" customHeight="1">
      <c r="A12" s="13" t="s">
        <v>8</v>
      </c>
      <c r="B12" s="18" t="s">
        <v>26</v>
      </c>
      <c r="C12" s="16">
        <v>0</v>
      </c>
      <c r="D12" s="16">
        <v>0</v>
      </c>
      <c r="E12" s="16"/>
      <c r="F12" s="16">
        <f>SUM(C12:E12)</f>
        <v>0</v>
      </c>
      <c r="G12" s="16" t="s">
        <v>27</v>
      </c>
      <c r="H12" s="16">
        <v>0</v>
      </c>
      <c r="I12" s="16">
        <v>0</v>
      </c>
      <c r="J12" s="16"/>
      <c r="K12" s="19">
        <f>SUM(H12:J12)</f>
        <v>0</v>
      </c>
      <c r="L12" s="17"/>
    </row>
    <row r="13" spans="1:12" ht="15" customHeight="1">
      <c r="A13" s="13" t="s">
        <v>7</v>
      </c>
      <c r="B13" s="18" t="s">
        <v>28</v>
      </c>
      <c r="C13" s="16">
        <v>0</v>
      </c>
      <c r="D13" s="16">
        <v>0</v>
      </c>
      <c r="E13" s="16"/>
      <c r="F13" s="16">
        <f>SUM(C13:E13)</f>
        <v>0</v>
      </c>
      <c r="G13" s="16" t="s">
        <v>29</v>
      </c>
      <c r="H13" s="16">
        <v>300</v>
      </c>
      <c r="I13" s="16">
        <v>300</v>
      </c>
      <c r="J13" s="16">
        <v>0</v>
      </c>
      <c r="K13" s="19">
        <v>300</v>
      </c>
      <c r="L13" s="17"/>
    </row>
    <row r="14" spans="1:12" ht="24">
      <c r="A14" s="13" t="s">
        <v>66</v>
      </c>
      <c r="B14" s="18" t="s">
        <v>30</v>
      </c>
      <c r="C14" s="16">
        <v>6848</v>
      </c>
      <c r="D14" s="16">
        <v>6848</v>
      </c>
      <c r="E14" s="16">
        <v>588</v>
      </c>
      <c r="F14" s="16">
        <v>7436</v>
      </c>
      <c r="G14" s="16" t="s">
        <v>31</v>
      </c>
      <c r="H14" s="16">
        <f>H15+H16+H17+H18</f>
        <v>190</v>
      </c>
      <c r="I14" s="16">
        <f>I15+I16+I17+I18</f>
        <v>1995</v>
      </c>
      <c r="J14" s="16">
        <f>J15+J16+J17+J18</f>
        <v>-30</v>
      </c>
      <c r="K14" s="16">
        <f>K15+K16+K17+K18</f>
        <v>1965</v>
      </c>
      <c r="L14" s="17"/>
    </row>
    <row r="15" spans="1:12" ht="12">
      <c r="A15" s="13" t="s">
        <v>67</v>
      </c>
      <c r="B15" s="18"/>
      <c r="C15" s="16"/>
      <c r="D15" s="16"/>
      <c r="E15" s="16"/>
      <c r="F15" s="16"/>
      <c r="G15" s="16" t="s">
        <v>319</v>
      </c>
      <c r="H15" s="16">
        <v>0</v>
      </c>
      <c r="I15" s="16">
        <v>0</v>
      </c>
      <c r="J15" s="16">
        <v>1825</v>
      </c>
      <c r="K15" s="19">
        <v>1825</v>
      </c>
      <c r="L15" s="17"/>
    </row>
    <row r="16" spans="1:12" ht="12">
      <c r="A16" s="13" t="s">
        <v>68</v>
      </c>
      <c r="B16" s="18"/>
      <c r="C16" s="19"/>
      <c r="D16" s="19"/>
      <c r="E16" s="19"/>
      <c r="F16" s="19"/>
      <c r="G16" s="16" t="s">
        <v>317</v>
      </c>
      <c r="H16" s="16">
        <v>185</v>
      </c>
      <c r="I16" s="16">
        <v>1905</v>
      </c>
      <c r="J16" s="16">
        <v>-1855</v>
      </c>
      <c r="K16" s="19">
        <v>50</v>
      </c>
      <c r="L16" s="17"/>
    </row>
    <row r="17" spans="1:12" ht="24">
      <c r="A17" s="13" t="s">
        <v>231</v>
      </c>
      <c r="B17" s="21" t="s">
        <v>32</v>
      </c>
      <c r="C17" s="19">
        <f>SUM(C11:C16)</f>
        <v>6848</v>
      </c>
      <c r="D17" s="19">
        <f>SUM(D11:D16)</f>
        <v>6848</v>
      </c>
      <c r="E17" s="19">
        <f>SUM(E11:E16)</f>
        <v>588</v>
      </c>
      <c r="F17" s="19">
        <f>SUM(F11:F16)</f>
        <v>7436</v>
      </c>
      <c r="G17" s="22" t="s">
        <v>318</v>
      </c>
      <c r="H17" s="16">
        <v>5</v>
      </c>
      <c r="I17" s="16">
        <v>90</v>
      </c>
      <c r="J17" s="16">
        <v>0</v>
      </c>
      <c r="K17" s="19">
        <v>90</v>
      </c>
      <c r="L17" s="17"/>
    </row>
    <row r="18" spans="1:12" ht="12">
      <c r="A18" s="13" t="s">
        <v>70</v>
      </c>
      <c r="B18" s="18"/>
      <c r="C18" s="19"/>
      <c r="D18" s="19"/>
      <c r="E18" s="19"/>
      <c r="F18" s="19"/>
      <c r="G18" s="16" t="s">
        <v>33</v>
      </c>
      <c r="H18" s="16">
        <v>0</v>
      </c>
      <c r="I18" s="16">
        <v>0</v>
      </c>
      <c r="J18" s="16">
        <v>0</v>
      </c>
      <c r="K18" s="19">
        <f>SUM(H18:J18)</f>
        <v>0</v>
      </c>
      <c r="L18" s="17"/>
    </row>
    <row r="19" spans="1:12" ht="12">
      <c r="A19" s="13" t="s">
        <v>71</v>
      </c>
      <c r="B19" s="23" t="s">
        <v>34</v>
      </c>
      <c r="C19" s="24">
        <f>C9+C17+C10</f>
        <v>7210</v>
      </c>
      <c r="D19" s="24">
        <f>D9+D17+D10</f>
        <v>7210</v>
      </c>
      <c r="E19" s="24">
        <f>E9+E17+E10</f>
        <v>784</v>
      </c>
      <c r="F19" s="24">
        <f>F9+F17+F10</f>
        <v>7994</v>
      </c>
      <c r="G19" s="24" t="s">
        <v>35</v>
      </c>
      <c r="H19" s="25">
        <f>H9+H10+H11+H13+H14</f>
        <v>5670</v>
      </c>
      <c r="I19" s="25">
        <f>I9+I10+I11+I13+I14</f>
        <v>7475</v>
      </c>
      <c r="J19" s="25">
        <f>J9+J10+J11+J13+J14</f>
        <v>2166</v>
      </c>
      <c r="K19" s="25">
        <f>K9+K10+K11+K13+K14</f>
        <v>9641</v>
      </c>
      <c r="L19" s="17"/>
    </row>
    <row r="20" spans="1:12" ht="12">
      <c r="A20" s="13" t="s">
        <v>72</v>
      </c>
      <c r="B20" s="26"/>
      <c r="C20" s="19"/>
      <c r="D20" s="19"/>
      <c r="E20" s="19"/>
      <c r="F20" s="19"/>
      <c r="G20" s="16"/>
      <c r="H20" s="16"/>
      <c r="I20" s="16"/>
      <c r="J20" s="16"/>
      <c r="K20" s="16"/>
      <c r="L20" s="17"/>
    </row>
    <row r="21" spans="1:12" ht="12">
      <c r="A21" s="13" t="s">
        <v>73</v>
      </c>
      <c r="B21" s="27" t="s">
        <v>36</v>
      </c>
      <c r="C21" s="15"/>
      <c r="D21" s="15"/>
      <c r="E21" s="15"/>
      <c r="F21" s="15"/>
      <c r="G21" s="15" t="s">
        <v>37</v>
      </c>
      <c r="H21" s="15"/>
      <c r="I21" s="15"/>
      <c r="J21" s="15"/>
      <c r="K21" s="16"/>
      <c r="L21" s="17"/>
    </row>
    <row r="22" spans="1:12" ht="12">
      <c r="A22" s="13" t="s">
        <v>237</v>
      </c>
      <c r="B22" s="18" t="s">
        <v>38</v>
      </c>
      <c r="C22" s="16">
        <v>0</v>
      </c>
      <c r="D22" s="16">
        <v>0</v>
      </c>
      <c r="E22" s="16"/>
      <c r="F22" s="16">
        <v>0</v>
      </c>
      <c r="G22" s="16" t="s">
        <v>39</v>
      </c>
      <c r="H22" s="16">
        <v>1770</v>
      </c>
      <c r="I22" s="16">
        <v>500</v>
      </c>
      <c r="J22" s="16">
        <v>184</v>
      </c>
      <c r="K22" s="16">
        <v>684</v>
      </c>
      <c r="L22" s="17"/>
    </row>
    <row r="23" spans="1:12" ht="12">
      <c r="A23" s="13" t="s">
        <v>238</v>
      </c>
      <c r="B23" s="18" t="s">
        <v>40</v>
      </c>
      <c r="C23" s="16">
        <v>0</v>
      </c>
      <c r="D23" s="16">
        <v>0</v>
      </c>
      <c r="E23" s="16"/>
      <c r="F23" s="16">
        <v>0</v>
      </c>
      <c r="G23" s="16" t="s">
        <v>41</v>
      </c>
      <c r="H23" s="16">
        <v>1270</v>
      </c>
      <c r="I23" s="16">
        <v>1566</v>
      </c>
      <c r="J23" s="16">
        <v>-1566</v>
      </c>
      <c r="K23" s="16">
        <v>0</v>
      </c>
      <c r="L23" s="17"/>
    </row>
    <row r="24" spans="1:12" ht="12">
      <c r="A24" s="13" t="s">
        <v>240</v>
      </c>
      <c r="B24" s="18" t="s">
        <v>42</v>
      </c>
      <c r="C24" s="16">
        <v>0</v>
      </c>
      <c r="D24" s="16">
        <v>0</v>
      </c>
      <c r="E24" s="16"/>
      <c r="F24" s="16">
        <f t="shared" ref="F24:F31" si="0">SUM(C24:E24)</f>
        <v>0</v>
      </c>
      <c r="G24" s="16" t="s">
        <v>43</v>
      </c>
      <c r="H24" s="16">
        <v>0</v>
      </c>
      <c r="I24" s="16">
        <v>0</v>
      </c>
      <c r="J24" s="16">
        <v>0</v>
      </c>
      <c r="K24" s="16">
        <v>0</v>
      </c>
      <c r="L24" s="17"/>
    </row>
    <row r="25" spans="1:12" ht="24">
      <c r="A25" s="13" t="s">
        <v>241</v>
      </c>
      <c r="B25" s="18" t="s">
        <v>44</v>
      </c>
      <c r="C25" s="16">
        <v>0</v>
      </c>
      <c r="D25" s="16">
        <v>0</v>
      </c>
      <c r="E25" s="16"/>
      <c r="F25" s="16">
        <v>0</v>
      </c>
      <c r="G25" s="16" t="s">
        <v>45</v>
      </c>
      <c r="H25" s="16">
        <v>0</v>
      </c>
      <c r="I25" s="16">
        <v>0</v>
      </c>
      <c r="J25" s="16">
        <v>0</v>
      </c>
      <c r="K25" s="16">
        <f>SUM(H25:J25)</f>
        <v>0</v>
      </c>
      <c r="L25" s="17"/>
    </row>
    <row r="26" spans="1:12" s="29" customFormat="1" ht="24">
      <c r="A26" s="13" t="s">
        <v>242</v>
      </c>
      <c r="B26" s="18" t="s">
        <v>46</v>
      </c>
      <c r="C26" s="19">
        <v>0</v>
      </c>
      <c r="D26" s="19">
        <v>0</v>
      </c>
      <c r="E26" s="19"/>
      <c r="F26" s="16">
        <f t="shared" si="0"/>
        <v>0</v>
      </c>
      <c r="G26" s="16" t="s">
        <v>47</v>
      </c>
      <c r="H26" s="16">
        <v>0</v>
      </c>
      <c r="I26" s="16">
        <v>0</v>
      </c>
      <c r="J26" s="16">
        <v>0</v>
      </c>
      <c r="K26" s="16">
        <v>0</v>
      </c>
      <c r="L26" s="28"/>
    </row>
    <row r="27" spans="1:12" ht="24">
      <c r="A27" s="13" t="s">
        <v>244</v>
      </c>
      <c r="B27" s="23" t="s">
        <v>48</v>
      </c>
      <c r="C27" s="24">
        <f>SUM(C22:C26)</f>
        <v>0</v>
      </c>
      <c r="D27" s="24">
        <f>SUM(D22:D26)</f>
        <v>0</v>
      </c>
      <c r="E27" s="24">
        <f>SUM(E22:E26)</f>
        <v>0</v>
      </c>
      <c r="F27" s="24">
        <f>SUM(F22:F26)</f>
        <v>0</v>
      </c>
      <c r="G27" s="24" t="s">
        <v>49</v>
      </c>
      <c r="H27" s="24">
        <f>SUM(H22:H26)</f>
        <v>3040</v>
      </c>
      <c r="I27" s="24">
        <f>SUM(I22:I26)</f>
        <v>2066</v>
      </c>
      <c r="J27" s="24">
        <f>SUM(J22:J26)</f>
        <v>-1382</v>
      </c>
      <c r="K27" s="24">
        <f>SUM(K22:K26)</f>
        <v>684</v>
      </c>
      <c r="L27" s="17"/>
    </row>
    <row r="28" spans="1:12" ht="12">
      <c r="A28" s="13" t="s">
        <v>245</v>
      </c>
      <c r="B28" s="27" t="s">
        <v>50</v>
      </c>
      <c r="C28" s="15">
        <f>SUM(C19,C27)</f>
        <v>7210</v>
      </c>
      <c r="D28" s="15">
        <f>SUM(D19,D27)</f>
        <v>7210</v>
      </c>
      <c r="E28" s="15">
        <f>SUM(E19,E27)</f>
        <v>784</v>
      </c>
      <c r="F28" s="15">
        <f>SUM(F19,F27)</f>
        <v>7994</v>
      </c>
      <c r="G28" s="15" t="s">
        <v>51</v>
      </c>
      <c r="H28" s="15">
        <f>H19+H27</f>
        <v>8710</v>
      </c>
      <c r="I28" s="15">
        <f>I19+I27</f>
        <v>9541</v>
      </c>
      <c r="J28" s="15">
        <f>J19+J27</f>
        <v>784</v>
      </c>
      <c r="K28" s="15">
        <f>K19+K27</f>
        <v>10325</v>
      </c>
      <c r="L28" s="17"/>
    </row>
    <row r="29" spans="1:12" s="29" customFormat="1" ht="12">
      <c r="A29" s="13" t="s">
        <v>246</v>
      </c>
      <c r="B29" s="30" t="s">
        <v>52</v>
      </c>
      <c r="C29" s="15"/>
      <c r="D29" s="15"/>
      <c r="E29" s="15"/>
      <c r="F29" s="15"/>
      <c r="G29" s="15" t="s">
        <v>53</v>
      </c>
      <c r="H29" s="15"/>
      <c r="I29" s="15"/>
      <c r="J29" s="15"/>
      <c r="K29" s="15"/>
      <c r="L29" s="28"/>
    </row>
    <row r="30" spans="1:12" s="29" customFormat="1" ht="24">
      <c r="A30" s="13" t="s">
        <v>248</v>
      </c>
      <c r="B30" s="31" t="s">
        <v>284</v>
      </c>
      <c r="C30" s="16">
        <v>0</v>
      </c>
      <c r="D30" s="16">
        <v>0</v>
      </c>
      <c r="E30" s="16">
        <v>0</v>
      </c>
      <c r="F30" s="16">
        <f t="shared" si="0"/>
        <v>0</v>
      </c>
      <c r="G30" s="16" t="s">
        <v>54</v>
      </c>
      <c r="H30" s="140">
        <v>0</v>
      </c>
      <c r="I30" s="140">
        <v>0</v>
      </c>
      <c r="J30" s="140">
        <v>0</v>
      </c>
      <c r="K30" s="140">
        <v>0</v>
      </c>
      <c r="L30" s="28"/>
    </row>
    <row r="31" spans="1:12" s="29" customFormat="1" ht="12">
      <c r="A31" s="13" t="s">
        <v>249</v>
      </c>
      <c r="B31" s="31" t="s">
        <v>55</v>
      </c>
      <c r="C31" s="16">
        <v>0</v>
      </c>
      <c r="D31" s="16">
        <v>0</v>
      </c>
      <c r="E31" s="16">
        <v>0</v>
      </c>
      <c r="F31" s="16">
        <f t="shared" si="0"/>
        <v>0</v>
      </c>
      <c r="G31" s="16" t="s">
        <v>56</v>
      </c>
      <c r="H31" s="16">
        <v>0</v>
      </c>
      <c r="I31" s="16">
        <v>0</v>
      </c>
      <c r="J31" s="16">
        <v>0</v>
      </c>
      <c r="K31" s="16">
        <v>0</v>
      </c>
      <c r="L31" s="28"/>
    </row>
    <row r="32" spans="1:12" ht="12">
      <c r="A32" s="13" t="s">
        <v>251</v>
      </c>
      <c r="B32" s="31" t="s">
        <v>300</v>
      </c>
      <c r="C32" s="16">
        <v>1500</v>
      </c>
      <c r="D32" s="16">
        <v>2331</v>
      </c>
      <c r="E32" s="16">
        <v>274</v>
      </c>
      <c r="F32" s="16">
        <v>2605</v>
      </c>
      <c r="G32" s="16" t="s">
        <v>57</v>
      </c>
      <c r="H32" s="16">
        <v>0</v>
      </c>
      <c r="I32" s="16">
        <v>0</v>
      </c>
      <c r="J32" s="16">
        <v>0</v>
      </c>
      <c r="K32" s="16">
        <v>0</v>
      </c>
      <c r="L32" s="17"/>
    </row>
    <row r="33" spans="1:12" ht="12.75" customHeight="1">
      <c r="A33" s="13" t="s">
        <v>253</v>
      </c>
      <c r="B33" s="31" t="s">
        <v>301</v>
      </c>
      <c r="C33" s="16">
        <v>0</v>
      </c>
      <c r="D33" s="16">
        <v>274</v>
      </c>
      <c r="E33" s="16">
        <v>-274</v>
      </c>
      <c r="F33" s="16">
        <v>0</v>
      </c>
      <c r="G33" s="31" t="s">
        <v>302</v>
      </c>
      <c r="H33" s="16">
        <v>0</v>
      </c>
      <c r="I33" s="16">
        <v>274</v>
      </c>
      <c r="J33" s="16">
        <v>0</v>
      </c>
      <c r="K33" s="16">
        <v>274</v>
      </c>
      <c r="L33" s="17"/>
    </row>
    <row r="34" spans="1:12" ht="12.75" thickBot="1">
      <c r="A34" s="13" t="s">
        <v>255</v>
      </c>
      <c r="B34" s="32" t="s">
        <v>58</v>
      </c>
      <c r="C34" s="33">
        <f>C30+C31+C32+C33</f>
        <v>1500</v>
      </c>
      <c r="D34" s="33">
        <f>D30+D31+D32+D33</f>
        <v>2605</v>
      </c>
      <c r="E34" s="33">
        <f>E30+E31+E32+E33</f>
        <v>0</v>
      </c>
      <c r="F34" s="33">
        <f>F30+F31+F32+F33</f>
        <v>2605</v>
      </c>
      <c r="G34" s="33" t="s">
        <v>59</v>
      </c>
      <c r="H34" s="33">
        <f>H33</f>
        <v>0</v>
      </c>
      <c r="I34" s="33">
        <f>I33</f>
        <v>274</v>
      </c>
      <c r="J34" s="33">
        <f>J33</f>
        <v>0</v>
      </c>
      <c r="K34" s="33">
        <f>K33</f>
        <v>274</v>
      </c>
      <c r="L34" s="17"/>
    </row>
    <row r="35" spans="1:12" ht="12.75" thickBot="1">
      <c r="A35" s="13" t="s">
        <v>257</v>
      </c>
      <c r="B35" s="34" t="s">
        <v>60</v>
      </c>
      <c r="C35" s="35">
        <f>C28+C34</f>
        <v>8710</v>
      </c>
      <c r="D35" s="35">
        <f>D28+D34</f>
        <v>9815</v>
      </c>
      <c r="E35" s="35">
        <f>E28+E34</f>
        <v>784</v>
      </c>
      <c r="F35" s="35">
        <f>F28+F34</f>
        <v>10599</v>
      </c>
      <c r="G35" s="36" t="s">
        <v>61</v>
      </c>
      <c r="H35" s="35">
        <f>H28+H34</f>
        <v>8710</v>
      </c>
      <c r="I35" s="35">
        <f>I28+I34</f>
        <v>9815</v>
      </c>
      <c r="J35" s="35">
        <f>J28+J34</f>
        <v>784</v>
      </c>
      <c r="K35" s="35">
        <f>K28+K34</f>
        <v>10599</v>
      </c>
      <c r="L35" s="17"/>
    </row>
    <row r="36" spans="1:12" ht="12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17"/>
    </row>
    <row r="37" spans="1:12" ht="12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17"/>
    </row>
    <row r="38" spans="1:12" ht="12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17"/>
    </row>
    <row r="39" spans="1:12" ht="12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17"/>
    </row>
    <row r="40" spans="1:12" ht="12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17"/>
    </row>
    <row r="41" spans="1:12" ht="12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17"/>
    </row>
    <row r="42" spans="1:12" ht="12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17"/>
    </row>
    <row r="43" spans="1:12" ht="12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17"/>
    </row>
    <row r="44" spans="1:12" ht="12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7"/>
    </row>
    <row r="45" spans="1:12" ht="12"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17"/>
    </row>
    <row r="46" spans="1:12" ht="12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7"/>
    </row>
    <row r="47" spans="1:12" ht="12"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7"/>
    </row>
    <row r="48" spans="1:12" ht="12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7"/>
    </row>
    <row r="49" spans="1:12" ht="12"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7"/>
    </row>
    <row r="50" spans="1:12" ht="12">
      <c r="A50" s="4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17"/>
    </row>
    <row r="51" spans="1:12" ht="12">
      <c r="A51" s="4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7"/>
    </row>
    <row r="52" spans="1:12" ht="12">
      <c r="A52" s="4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7"/>
    </row>
    <row r="53" spans="1:12">
      <c r="A53" s="4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3"/>
    </row>
    <row r="54" spans="1:12">
      <c r="A54" s="4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3"/>
    </row>
    <row r="55" spans="1:12">
      <c r="A55" s="4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43"/>
    </row>
    <row r="56" spans="1:12">
      <c r="A56" s="4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3"/>
    </row>
    <row r="57" spans="1:12">
      <c r="A57" s="4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3"/>
    </row>
    <row r="58" spans="1:12">
      <c r="A58" s="4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3"/>
    </row>
    <row r="59" spans="1:12">
      <c r="A59" s="4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3"/>
    </row>
    <row r="60" spans="1:12">
      <c r="A60" s="4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3"/>
    </row>
    <row r="61" spans="1:12">
      <c r="A61" s="4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3"/>
    </row>
    <row r="62" spans="1:12">
      <c r="A62" s="4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3"/>
    </row>
    <row r="63" spans="1:12">
      <c r="A63" s="4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3"/>
    </row>
    <row r="64" spans="1:12">
      <c r="A64" s="4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3"/>
    </row>
    <row r="65" spans="1:12">
      <c r="A65" s="4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3"/>
    </row>
    <row r="66" spans="1:12">
      <c r="A66" s="4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3"/>
    </row>
    <row r="67" spans="1:12">
      <c r="A67" s="4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3"/>
    </row>
    <row r="68" spans="1:12">
      <c r="A68" s="4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3"/>
    </row>
    <row r="69" spans="1:12">
      <c r="A69" s="4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3"/>
    </row>
    <row r="70" spans="1:12">
      <c r="A70" s="4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3"/>
    </row>
    <row r="71" spans="1:12">
      <c r="A71" s="4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3"/>
    </row>
    <row r="72" spans="1:12">
      <c r="A72" s="4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3"/>
    </row>
    <row r="73" spans="1:12">
      <c r="A73" s="4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3"/>
    </row>
    <row r="74" spans="1:12">
      <c r="A74" s="4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3"/>
    </row>
    <row r="75" spans="1:12">
      <c r="A75" s="4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3"/>
    </row>
    <row r="76" spans="1:12">
      <c r="A76" s="4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3"/>
    </row>
    <row r="77" spans="1:12">
      <c r="A77" s="4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3"/>
    </row>
    <row r="78" spans="1:12">
      <c r="A78" s="4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3"/>
    </row>
  </sheetData>
  <sheetProtection selectLockedCells="1" selectUnlockedCells="1"/>
  <mergeCells count="11">
    <mergeCell ref="A5:A7"/>
    <mergeCell ref="B5:B6"/>
    <mergeCell ref="C5:F5"/>
    <mergeCell ref="G5:G6"/>
    <mergeCell ref="H5:K5"/>
    <mergeCell ref="G1:K1"/>
    <mergeCell ref="B2:K2"/>
    <mergeCell ref="B3:K3"/>
    <mergeCell ref="B4:K4"/>
    <mergeCell ref="C6:F6"/>
    <mergeCell ref="H6:K6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Normal="100" zoomScaleSheetLayoutView="100" workbookViewId="0">
      <selection activeCell="F41" sqref="F41"/>
    </sheetView>
  </sheetViews>
  <sheetFormatPr defaultRowHeight="12.75"/>
  <cols>
    <col min="1" max="1" width="6.7109375" style="44" customWidth="1"/>
    <col min="2" max="2" width="47.5703125" style="44" customWidth="1"/>
    <col min="3" max="4" width="11.42578125" style="44" customWidth="1"/>
    <col min="5" max="5" width="10.42578125" style="44" customWidth="1"/>
    <col min="6" max="6" width="11.28515625" style="44" customWidth="1"/>
    <col min="7" max="16384" width="9.140625" style="44"/>
  </cols>
  <sheetData>
    <row r="1" spans="1:6" ht="30" customHeight="1">
      <c r="A1" s="150" t="s">
        <v>294</v>
      </c>
      <c r="B1" s="150"/>
      <c r="C1" s="150"/>
      <c r="D1" s="150"/>
      <c r="E1" s="150"/>
      <c r="F1" s="150"/>
    </row>
    <row r="2" spans="1:6" ht="18" customHeight="1">
      <c r="A2" s="151" t="s">
        <v>286</v>
      </c>
      <c r="B2" s="151"/>
      <c r="C2" s="151"/>
      <c r="D2" s="151"/>
      <c r="E2" s="151"/>
      <c r="F2" s="151"/>
    </row>
    <row r="3" spans="1:6" ht="17.25" customHeight="1">
      <c r="A3" s="74"/>
      <c r="B3" s="75"/>
      <c r="C3" s="76"/>
      <c r="D3" s="76"/>
      <c r="E3" s="152" t="s">
        <v>141</v>
      </c>
      <c r="F3" s="152"/>
    </row>
    <row r="4" spans="1:6" ht="13.5" thickBot="1">
      <c r="A4" s="77"/>
      <c r="B4" s="77"/>
      <c r="C4" s="78"/>
      <c r="D4" s="78"/>
      <c r="E4" s="77"/>
      <c r="F4" s="79" t="s">
        <v>69</v>
      </c>
    </row>
    <row r="5" spans="1:6" ht="44.25" customHeight="1" thickTop="1" thickBot="1">
      <c r="A5" s="80" t="s">
        <v>76</v>
      </c>
      <c r="B5" s="81" t="s">
        <v>77</v>
      </c>
      <c r="C5" s="82" t="s">
        <v>279</v>
      </c>
      <c r="D5" s="82" t="s">
        <v>310</v>
      </c>
      <c r="E5" s="82" t="s">
        <v>314</v>
      </c>
      <c r="F5" s="128" t="s">
        <v>312</v>
      </c>
    </row>
    <row r="6" spans="1:6" ht="21.95" customHeight="1" thickTop="1">
      <c r="A6" s="83" t="s">
        <v>78</v>
      </c>
      <c r="B6" s="84" t="s">
        <v>79</v>
      </c>
      <c r="C6" s="85">
        <f>C7+C13</f>
        <v>6848</v>
      </c>
      <c r="D6" s="85">
        <f>D7+D13</f>
        <v>6848</v>
      </c>
      <c r="E6" s="85">
        <f>E7+E13</f>
        <v>588</v>
      </c>
      <c r="F6" s="85">
        <f>F7+F13</f>
        <v>7436</v>
      </c>
    </row>
    <row r="7" spans="1:6" ht="21.95" customHeight="1">
      <c r="A7" s="86" t="s">
        <v>80</v>
      </c>
      <c r="B7" s="87" t="s">
        <v>81</v>
      </c>
      <c r="C7" s="88">
        <f>SUM(C8:C12)</f>
        <v>6848</v>
      </c>
      <c r="D7" s="88">
        <f>SUM(D8:D12)</f>
        <v>6848</v>
      </c>
      <c r="E7" s="88">
        <f>SUM(E8:E12)</f>
        <v>588</v>
      </c>
      <c r="F7" s="88">
        <f>SUM(F8:F12)</f>
        <v>7436</v>
      </c>
    </row>
    <row r="8" spans="1:6" ht="21.95" customHeight="1">
      <c r="A8" s="89" t="s">
        <v>82</v>
      </c>
      <c r="B8" s="90" t="s">
        <v>83</v>
      </c>
      <c r="C8" s="91">
        <v>5601</v>
      </c>
      <c r="D8" s="91">
        <v>5601</v>
      </c>
      <c r="E8" s="91">
        <v>0</v>
      </c>
      <c r="F8" s="91">
        <v>5601</v>
      </c>
    </row>
    <row r="9" spans="1:6" ht="21.95" customHeight="1">
      <c r="A9" s="89" t="s">
        <v>84</v>
      </c>
      <c r="B9" s="90" t="s">
        <v>85</v>
      </c>
      <c r="C9" s="91">
        <v>47</v>
      </c>
      <c r="D9" s="91">
        <v>47</v>
      </c>
      <c r="E9" s="91">
        <v>0</v>
      </c>
      <c r="F9" s="91">
        <v>47</v>
      </c>
    </row>
    <row r="10" spans="1:6" ht="21.95" customHeight="1">
      <c r="A10" s="89" t="s">
        <v>86</v>
      </c>
      <c r="B10" s="90" t="s">
        <v>87</v>
      </c>
      <c r="C10" s="91">
        <v>1200</v>
      </c>
      <c r="D10" s="91">
        <v>1200</v>
      </c>
      <c r="E10" s="91">
        <v>0</v>
      </c>
      <c r="F10" s="91">
        <v>1200</v>
      </c>
    </row>
    <row r="11" spans="1:6" ht="21.95" customHeight="1">
      <c r="A11" s="89" t="s">
        <v>88</v>
      </c>
      <c r="B11" s="92" t="s">
        <v>89</v>
      </c>
      <c r="C11" s="93">
        <v>0</v>
      </c>
      <c r="D11" s="93">
        <v>0</v>
      </c>
      <c r="E11" s="91">
        <v>588</v>
      </c>
      <c r="F11" s="93">
        <v>588</v>
      </c>
    </row>
    <row r="12" spans="1:6" ht="21.95" customHeight="1">
      <c r="A12" s="89" t="s">
        <v>90</v>
      </c>
      <c r="B12" s="92" t="s">
        <v>91</v>
      </c>
      <c r="C12" s="131">
        <v>0</v>
      </c>
      <c r="D12" s="131">
        <v>0</v>
      </c>
      <c r="E12" s="91">
        <v>0</v>
      </c>
      <c r="F12" s="131">
        <v>0</v>
      </c>
    </row>
    <row r="13" spans="1:6" ht="21.95" customHeight="1">
      <c r="A13" s="86" t="s">
        <v>92</v>
      </c>
      <c r="B13" s="87" t="s">
        <v>93</v>
      </c>
      <c r="C13" s="88">
        <v>0</v>
      </c>
      <c r="D13" s="88">
        <v>0</v>
      </c>
      <c r="E13" s="88">
        <v>0</v>
      </c>
      <c r="F13" s="88">
        <v>0</v>
      </c>
    </row>
    <row r="14" spans="1:6" ht="21.95" customHeight="1">
      <c r="A14" s="94" t="s">
        <v>94</v>
      </c>
      <c r="B14" s="95" t="s">
        <v>95</v>
      </c>
      <c r="C14" s="96">
        <f>SUM(C15:C16)</f>
        <v>0</v>
      </c>
      <c r="D14" s="96">
        <f>SUM(D15:D16)</f>
        <v>0</v>
      </c>
      <c r="E14" s="96">
        <f>SUM(E15:E16)</f>
        <v>0</v>
      </c>
      <c r="F14" s="96">
        <f>SUM(F15:F16)</f>
        <v>0</v>
      </c>
    </row>
    <row r="15" spans="1:6" ht="21.95" customHeight="1">
      <c r="A15" s="89" t="s">
        <v>96</v>
      </c>
      <c r="B15" s="90" t="s">
        <v>97</v>
      </c>
      <c r="C15" s="91">
        <v>0</v>
      </c>
      <c r="D15" s="91">
        <v>0</v>
      </c>
      <c r="E15" s="97">
        <v>0</v>
      </c>
      <c r="F15" s="91">
        <v>0</v>
      </c>
    </row>
    <row r="16" spans="1:6" ht="21.95" customHeight="1">
      <c r="A16" s="89" t="s">
        <v>98</v>
      </c>
      <c r="B16" s="90" t="s">
        <v>99</v>
      </c>
      <c r="C16" s="91">
        <v>0</v>
      </c>
      <c r="D16" s="91">
        <v>0</v>
      </c>
      <c r="E16" s="91">
        <v>0</v>
      </c>
      <c r="F16" s="91">
        <v>0</v>
      </c>
    </row>
    <row r="17" spans="1:6" ht="21.95" customHeight="1">
      <c r="A17" s="94" t="s">
        <v>100</v>
      </c>
      <c r="B17" s="95" t="s">
        <v>74</v>
      </c>
      <c r="C17" s="96">
        <f>C18+C24</f>
        <v>345</v>
      </c>
      <c r="D17" s="96">
        <f>D18+D24</f>
        <v>345</v>
      </c>
      <c r="E17" s="96">
        <f>E18+E24</f>
        <v>3</v>
      </c>
      <c r="F17" s="96">
        <f>F18+F24</f>
        <v>348</v>
      </c>
    </row>
    <row r="18" spans="1:6" s="98" customFormat="1" ht="23.25" customHeight="1">
      <c r="A18" s="89" t="s">
        <v>101</v>
      </c>
      <c r="B18" s="90" t="s">
        <v>102</v>
      </c>
      <c r="C18" s="91">
        <f>C19+C21+C22</f>
        <v>330</v>
      </c>
      <c r="D18" s="91">
        <f>D19+D21+D22</f>
        <v>330</v>
      </c>
      <c r="E18" s="91">
        <f>E19+E21+E22</f>
        <v>3</v>
      </c>
      <c r="F18" s="91">
        <f>F19+F21+F22</f>
        <v>333</v>
      </c>
    </row>
    <row r="19" spans="1:6" s="98" customFormat="1" ht="21.95" customHeight="1">
      <c r="A19" s="89" t="s">
        <v>103</v>
      </c>
      <c r="B19" s="90" t="s">
        <v>104</v>
      </c>
      <c r="C19" s="91">
        <f>C20</f>
        <v>0</v>
      </c>
      <c r="D19" s="91">
        <f>D20</f>
        <v>0</v>
      </c>
      <c r="E19" s="91">
        <f>E20</f>
        <v>0</v>
      </c>
      <c r="F19" s="91">
        <f>F20</f>
        <v>0</v>
      </c>
    </row>
    <row r="20" spans="1:6" s="98" customFormat="1" ht="21.95" customHeight="1">
      <c r="A20" s="89"/>
      <c r="B20" s="90" t="s">
        <v>105</v>
      </c>
      <c r="C20" s="91">
        <v>0</v>
      </c>
      <c r="D20" s="91">
        <v>0</v>
      </c>
      <c r="E20" s="99">
        <v>0</v>
      </c>
      <c r="F20" s="91">
        <v>0</v>
      </c>
    </row>
    <row r="21" spans="1:6" s="98" customFormat="1" ht="21.95" customHeight="1">
      <c r="A21" s="89" t="s">
        <v>106</v>
      </c>
      <c r="B21" s="90" t="s">
        <v>107</v>
      </c>
      <c r="C21" s="91">
        <v>80</v>
      </c>
      <c r="D21" s="91">
        <v>80</v>
      </c>
      <c r="E21" s="90">
        <v>0</v>
      </c>
      <c r="F21" s="91">
        <v>80</v>
      </c>
    </row>
    <row r="22" spans="1:6" s="98" customFormat="1" ht="21.95" customHeight="1">
      <c r="A22" s="89" t="s">
        <v>290</v>
      </c>
      <c r="B22" s="90" t="s">
        <v>291</v>
      </c>
      <c r="C22" s="91">
        <f>C23</f>
        <v>250</v>
      </c>
      <c r="D22" s="91">
        <f>D23</f>
        <v>250</v>
      </c>
      <c r="E22" s="91">
        <f>E23</f>
        <v>3</v>
      </c>
      <c r="F22" s="91">
        <f>F23</f>
        <v>253</v>
      </c>
    </row>
    <row r="23" spans="1:6" s="98" customFormat="1" ht="21.95" customHeight="1">
      <c r="A23" s="89"/>
      <c r="B23" s="90" t="s">
        <v>292</v>
      </c>
      <c r="C23" s="91">
        <v>250</v>
      </c>
      <c r="D23" s="91">
        <v>250</v>
      </c>
      <c r="E23" s="90">
        <v>3</v>
      </c>
      <c r="F23" s="91">
        <v>253</v>
      </c>
    </row>
    <row r="24" spans="1:6" s="98" customFormat="1" ht="21.95" customHeight="1">
      <c r="A24" s="89" t="s">
        <v>108</v>
      </c>
      <c r="B24" s="90" t="s">
        <v>109</v>
      </c>
      <c r="C24" s="91">
        <v>15</v>
      </c>
      <c r="D24" s="91">
        <v>15</v>
      </c>
      <c r="E24" s="91">
        <v>0</v>
      </c>
      <c r="F24" s="91">
        <v>15</v>
      </c>
    </row>
    <row r="25" spans="1:6" ht="21.95" customHeight="1">
      <c r="A25" s="94" t="s">
        <v>110</v>
      </c>
      <c r="B25" s="95" t="s">
        <v>75</v>
      </c>
      <c r="C25" s="96">
        <f>SUM(C26:C30)</f>
        <v>17</v>
      </c>
      <c r="D25" s="96">
        <f>SUM(D26:D30)</f>
        <v>17</v>
      </c>
      <c r="E25" s="96">
        <f>SUM(E26:E30)</f>
        <v>193</v>
      </c>
      <c r="F25" s="96">
        <f>SUM(F26:F30)</f>
        <v>210</v>
      </c>
    </row>
    <row r="26" spans="1:6" ht="21.95" customHeight="1">
      <c r="A26" s="89" t="s">
        <v>111</v>
      </c>
      <c r="B26" s="90" t="s">
        <v>112</v>
      </c>
      <c r="C26" s="91">
        <v>0</v>
      </c>
      <c r="D26" s="91">
        <v>0</v>
      </c>
      <c r="E26" s="91">
        <v>0</v>
      </c>
      <c r="F26" s="91">
        <v>0</v>
      </c>
    </row>
    <row r="27" spans="1:6" ht="21.95" customHeight="1">
      <c r="A27" s="89" t="s">
        <v>113</v>
      </c>
      <c r="B27" s="90" t="s">
        <v>114</v>
      </c>
      <c r="C27" s="91">
        <v>0</v>
      </c>
      <c r="D27" s="91">
        <v>0</v>
      </c>
      <c r="E27" s="91">
        <v>0</v>
      </c>
      <c r="F27" s="91">
        <v>0</v>
      </c>
    </row>
    <row r="28" spans="1:6" ht="18.75" customHeight="1">
      <c r="A28" s="89" t="s">
        <v>115</v>
      </c>
      <c r="B28" s="90" t="s">
        <v>116</v>
      </c>
      <c r="C28" s="91">
        <v>0</v>
      </c>
      <c r="D28" s="91">
        <v>0</v>
      </c>
      <c r="E28" s="91">
        <v>0</v>
      </c>
      <c r="F28" s="91">
        <v>0</v>
      </c>
    </row>
    <row r="29" spans="1:6" ht="21.95" customHeight="1">
      <c r="A29" s="89" t="s">
        <v>117</v>
      </c>
      <c r="B29" s="90" t="s">
        <v>118</v>
      </c>
      <c r="C29" s="97">
        <v>10</v>
      </c>
      <c r="D29" s="97">
        <v>10</v>
      </c>
      <c r="E29" s="91">
        <v>0</v>
      </c>
      <c r="F29" s="97">
        <v>10</v>
      </c>
    </row>
    <row r="30" spans="1:6" ht="21.95" customHeight="1">
      <c r="A30" s="89" t="s">
        <v>119</v>
      </c>
      <c r="B30" s="90" t="s">
        <v>120</v>
      </c>
      <c r="C30" s="90">
        <v>7</v>
      </c>
      <c r="D30" s="90">
        <v>7</v>
      </c>
      <c r="E30" s="91">
        <v>193</v>
      </c>
      <c r="F30" s="90">
        <v>200</v>
      </c>
    </row>
    <row r="31" spans="1:6" ht="21.95" customHeight="1">
      <c r="A31" s="94" t="s">
        <v>121</v>
      </c>
      <c r="B31" s="95" t="s">
        <v>122</v>
      </c>
      <c r="C31" s="96">
        <f>SUM(C32)</f>
        <v>0</v>
      </c>
      <c r="D31" s="96">
        <f>SUM(D32)</f>
        <v>0</v>
      </c>
      <c r="E31" s="96">
        <f>SUM(E32)</f>
        <v>0</v>
      </c>
      <c r="F31" s="96">
        <f>SUM(F32)</f>
        <v>0</v>
      </c>
    </row>
    <row r="32" spans="1:6" ht="23.25" customHeight="1">
      <c r="A32" s="89" t="s">
        <v>123</v>
      </c>
      <c r="B32" s="90" t="s">
        <v>124</v>
      </c>
      <c r="C32" s="91">
        <v>0</v>
      </c>
      <c r="D32" s="91">
        <v>0</v>
      </c>
      <c r="E32" s="99">
        <v>0</v>
      </c>
      <c r="F32" s="91">
        <v>0</v>
      </c>
    </row>
    <row r="33" spans="1:6" ht="21.95" customHeight="1">
      <c r="A33" s="94" t="s">
        <v>125</v>
      </c>
      <c r="B33" s="95" t="s">
        <v>126</v>
      </c>
      <c r="C33" s="96">
        <f>SUM(C34:C35)</f>
        <v>0</v>
      </c>
      <c r="D33" s="96">
        <f>SUM(D34:D35)</f>
        <v>0</v>
      </c>
      <c r="E33" s="96">
        <f>SUM(E34:E35)</f>
        <v>0</v>
      </c>
      <c r="F33" s="96">
        <f>SUM(F34:F35)</f>
        <v>0</v>
      </c>
    </row>
    <row r="34" spans="1:6" ht="21.95" customHeight="1">
      <c r="A34" s="89" t="s">
        <v>127</v>
      </c>
      <c r="B34" s="90" t="s">
        <v>128</v>
      </c>
      <c r="C34" s="91">
        <v>0</v>
      </c>
      <c r="D34" s="91">
        <v>0</v>
      </c>
      <c r="E34" s="91">
        <v>0</v>
      </c>
      <c r="F34" s="91">
        <v>0</v>
      </c>
    </row>
    <row r="35" spans="1:6" ht="21.95" customHeight="1">
      <c r="A35" s="89" t="s">
        <v>129</v>
      </c>
      <c r="B35" s="90" t="s">
        <v>280</v>
      </c>
      <c r="C35" s="90">
        <v>0</v>
      </c>
      <c r="D35" s="90">
        <v>0</v>
      </c>
      <c r="E35" s="91">
        <v>0</v>
      </c>
      <c r="F35" s="90">
        <v>0</v>
      </c>
    </row>
    <row r="36" spans="1:6" ht="21.95" customHeight="1">
      <c r="A36" s="94" t="s">
        <v>130</v>
      </c>
      <c r="B36" s="95" t="s">
        <v>131</v>
      </c>
      <c r="C36" s="95">
        <f>SUM(C37)</f>
        <v>0</v>
      </c>
      <c r="D36" s="95">
        <f>SUM(D37)</f>
        <v>0</v>
      </c>
      <c r="E36" s="95">
        <f>SUM(E37)</f>
        <v>0</v>
      </c>
      <c r="F36" s="95">
        <f>SUM(F37)</f>
        <v>0</v>
      </c>
    </row>
    <row r="37" spans="1:6" ht="21.95" customHeight="1">
      <c r="A37" s="89" t="s">
        <v>132</v>
      </c>
      <c r="B37" s="90" t="s">
        <v>133</v>
      </c>
      <c r="C37" s="90">
        <v>0</v>
      </c>
      <c r="D37" s="90">
        <v>0</v>
      </c>
      <c r="E37" s="90">
        <v>0</v>
      </c>
      <c r="F37" s="90">
        <v>0</v>
      </c>
    </row>
    <row r="38" spans="1:6" ht="30" customHeight="1">
      <c r="A38" s="100" t="s">
        <v>134</v>
      </c>
      <c r="B38" s="101" t="s">
        <v>135</v>
      </c>
      <c r="C38" s="102">
        <f>C6+C14+C17+C25+C31+C33+C36</f>
        <v>7210</v>
      </c>
      <c r="D38" s="102">
        <f>D6+D14+D17+D25+D31+D33+D36</f>
        <v>7210</v>
      </c>
      <c r="E38" s="102">
        <f>E6+E14+E17+E25+E31+E33+E36</f>
        <v>784</v>
      </c>
      <c r="F38" s="102">
        <f>F6+F14+F17+F25+F31+F33+F36</f>
        <v>7994</v>
      </c>
    </row>
    <row r="39" spans="1:6" ht="21.95" customHeight="1">
      <c r="A39" s="94" t="s">
        <v>136</v>
      </c>
      <c r="B39" s="95" t="s">
        <v>137</v>
      </c>
      <c r="C39" s="96">
        <f>SUM(C40:C41)</f>
        <v>1500</v>
      </c>
      <c r="D39" s="96">
        <f>SUM(D40:D41)</f>
        <v>2605</v>
      </c>
      <c r="E39" s="96">
        <f>SUM(E40:E41)</f>
        <v>0</v>
      </c>
      <c r="F39" s="96">
        <f>SUM(F40:F41)</f>
        <v>2605</v>
      </c>
    </row>
    <row r="40" spans="1:6" ht="18" customHeight="1">
      <c r="A40" s="89" t="s">
        <v>138</v>
      </c>
      <c r="B40" s="90" t="s">
        <v>139</v>
      </c>
      <c r="C40" s="91">
        <v>1500</v>
      </c>
      <c r="D40" s="91">
        <v>2331</v>
      </c>
      <c r="E40" s="97">
        <v>274</v>
      </c>
      <c r="F40" s="91">
        <v>2605</v>
      </c>
    </row>
    <row r="41" spans="1:6" ht="16.5" customHeight="1">
      <c r="A41" s="89" t="s">
        <v>303</v>
      </c>
      <c r="B41" s="137" t="s">
        <v>304</v>
      </c>
      <c r="C41" s="91">
        <v>0</v>
      </c>
      <c r="D41" s="91">
        <v>274</v>
      </c>
      <c r="E41" s="97">
        <v>-274</v>
      </c>
      <c r="F41" s="91">
        <v>0</v>
      </c>
    </row>
    <row r="42" spans="1:6" s="105" customFormat="1" ht="28.5" customHeight="1" thickBot="1">
      <c r="A42" s="130" t="s">
        <v>140</v>
      </c>
      <c r="B42" s="103" t="s">
        <v>60</v>
      </c>
      <c r="C42" s="104">
        <f>C38+C39</f>
        <v>8710</v>
      </c>
      <c r="D42" s="104">
        <f>D38+D39</f>
        <v>9815</v>
      </c>
      <c r="E42" s="104">
        <f>E38+E39</f>
        <v>784</v>
      </c>
      <c r="F42" s="104">
        <f>F38+F39</f>
        <v>10599</v>
      </c>
    </row>
    <row r="43" spans="1:6" ht="15.75" thickTop="1">
      <c r="A43" s="106"/>
      <c r="B43" s="106"/>
      <c r="C43" s="106"/>
      <c r="D43" s="106"/>
      <c r="E43" s="106"/>
      <c r="F43" s="107"/>
    </row>
  </sheetData>
  <mergeCells count="3">
    <mergeCell ref="A1:F1"/>
    <mergeCell ref="A2:F2"/>
    <mergeCell ref="E3:F3"/>
  </mergeCells>
  <phoneticPr fontId="0" type="noConversion"/>
  <pageMargins left="0.75" right="0.75" top="1" bottom="1" header="0.5" footer="0.5"/>
  <pageSetup paperSize="9" scale="77" orientation="portrait" r:id="rId1"/>
  <headerFooter alignWithMargins="0"/>
  <rowBreaks count="1" manualBreakCount="1">
    <brk id="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E15" sqref="E15"/>
    </sheetView>
  </sheetViews>
  <sheetFormatPr defaultRowHeight="12.75"/>
  <cols>
    <col min="1" max="1" width="7.140625" style="44" customWidth="1"/>
    <col min="2" max="2" width="44.42578125" style="44" customWidth="1"/>
    <col min="3" max="4" width="10.5703125" style="44" customWidth="1"/>
    <col min="5" max="5" width="10.28515625" style="44" customWidth="1"/>
    <col min="6" max="6" width="10.140625" style="44" customWidth="1"/>
    <col min="7" max="16384" width="9.140625" style="44"/>
  </cols>
  <sheetData>
    <row r="1" spans="1:6" ht="30" customHeight="1">
      <c r="A1" s="150" t="s">
        <v>295</v>
      </c>
      <c r="B1" s="150"/>
      <c r="C1" s="150"/>
      <c r="D1" s="150"/>
      <c r="E1" s="150"/>
      <c r="F1" s="150"/>
    </row>
    <row r="2" spans="1:6" ht="18" customHeight="1">
      <c r="A2" s="151" t="s">
        <v>286</v>
      </c>
      <c r="B2" s="151"/>
      <c r="C2" s="151"/>
      <c r="D2" s="151"/>
      <c r="E2" s="151"/>
      <c r="F2" s="151"/>
    </row>
    <row r="3" spans="1:6" ht="19.5" customHeight="1">
      <c r="A3" s="74"/>
      <c r="B3" s="75"/>
      <c r="C3" s="76"/>
      <c r="D3" s="76"/>
      <c r="E3" s="152" t="s">
        <v>288</v>
      </c>
      <c r="F3" s="152"/>
    </row>
    <row r="4" spans="1:6" ht="13.5" thickBot="1">
      <c r="A4" s="77"/>
      <c r="B4" s="77"/>
      <c r="C4" s="78"/>
      <c r="D4" s="78"/>
      <c r="E4" s="77"/>
      <c r="F4" s="79" t="s">
        <v>69</v>
      </c>
    </row>
    <row r="5" spans="1:6" ht="44.25" customHeight="1" thickTop="1" thickBot="1">
      <c r="A5" s="108" t="s">
        <v>76</v>
      </c>
      <c r="B5" s="109" t="s">
        <v>77</v>
      </c>
      <c r="C5" s="129" t="s">
        <v>279</v>
      </c>
      <c r="D5" s="129" t="s">
        <v>310</v>
      </c>
      <c r="E5" s="82" t="s">
        <v>314</v>
      </c>
      <c r="F5" s="128" t="s">
        <v>315</v>
      </c>
    </row>
    <row r="6" spans="1:6" s="111" customFormat="1" ht="21.95" customHeight="1" thickTop="1">
      <c r="A6" s="110" t="s">
        <v>142</v>
      </c>
      <c r="B6" s="84" t="s">
        <v>11</v>
      </c>
      <c r="C6" s="85">
        <f>C7+C13</f>
        <v>1400</v>
      </c>
      <c r="D6" s="85">
        <f>D7+D13</f>
        <v>1400</v>
      </c>
      <c r="E6" s="85">
        <f>E7+E13</f>
        <v>860</v>
      </c>
      <c r="F6" s="85">
        <f>F7+F13</f>
        <v>2260</v>
      </c>
    </row>
    <row r="7" spans="1:6" s="113" customFormat="1" ht="21.95" customHeight="1">
      <c r="A7" s="112" t="s">
        <v>143</v>
      </c>
      <c r="B7" s="87" t="s">
        <v>144</v>
      </c>
      <c r="C7" s="88">
        <f>SUM(C8:C12)</f>
        <v>0</v>
      </c>
      <c r="D7" s="88">
        <f>SUM(D8:D12)</f>
        <v>0</v>
      </c>
      <c r="E7" s="88">
        <f>SUM(E8:E12)</f>
        <v>0</v>
      </c>
      <c r="F7" s="88">
        <f>SUM(F8:F12)</f>
        <v>0</v>
      </c>
    </row>
    <row r="8" spans="1:6" s="113" customFormat="1" ht="22.5" customHeight="1">
      <c r="A8" s="114" t="s">
        <v>145</v>
      </c>
      <c r="B8" s="90" t="s">
        <v>146</v>
      </c>
      <c r="C8" s="91">
        <v>0</v>
      </c>
      <c r="D8" s="91">
        <v>0</v>
      </c>
      <c r="E8" s="91">
        <v>0</v>
      </c>
      <c r="F8" s="91">
        <v>0</v>
      </c>
    </row>
    <row r="9" spans="1:6" s="113" customFormat="1" ht="21.95" customHeight="1">
      <c r="A9" s="114" t="s">
        <v>147</v>
      </c>
      <c r="B9" s="90" t="s">
        <v>148</v>
      </c>
      <c r="C9" s="90">
        <v>0</v>
      </c>
      <c r="D9" s="90">
        <v>0</v>
      </c>
      <c r="E9" s="91">
        <v>0</v>
      </c>
      <c r="F9" s="90">
        <v>0</v>
      </c>
    </row>
    <row r="10" spans="1:6" s="113" customFormat="1" ht="21.95" customHeight="1">
      <c r="A10" s="114" t="s">
        <v>149</v>
      </c>
      <c r="B10" s="90" t="s">
        <v>285</v>
      </c>
      <c r="C10" s="97">
        <v>0</v>
      </c>
      <c r="D10" s="97">
        <v>0</v>
      </c>
      <c r="E10" s="91">
        <v>0</v>
      </c>
      <c r="F10" s="97">
        <v>0</v>
      </c>
    </row>
    <row r="11" spans="1:6" s="113" customFormat="1" ht="21.95" customHeight="1">
      <c r="A11" s="114" t="s">
        <v>150</v>
      </c>
      <c r="B11" s="90" t="s">
        <v>151</v>
      </c>
      <c r="C11" s="90">
        <v>0</v>
      </c>
      <c r="D11" s="90">
        <v>0</v>
      </c>
      <c r="E11" s="91">
        <v>0</v>
      </c>
      <c r="F11" s="90">
        <v>0</v>
      </c>
    </row>
    <row r="12" spans="1:6" s="113" customFormat="1" ht="21.95" customHeight="1">
      <c r="A12" s="114" t="s">
        <v>152</v>
      </c>
      <c r="B12" s="90" t="s">
        <v>282</v>
      </c>
      <c r="C12" s="97">
        <v>0</v>
      </c>
      <c r="D12" s="97">
        <v>0</v>
      </c>
      <c r="E12" s="91">
        <v>0</v>
      </c>
      <c r="F12" s="97">
        <v>0</v>
      </c>
    </row>
    <row r="13" spans="1:6" s="113" customFormat="1" ht="21.95" customHeight="1">
      <c r="A13" s="112" t="s">
        <v>153</v>
      </c>
      <c r="B13" s="87" t="s">
        <v>154</v>
      </c>
      <c r="C13" s="88">
        <f>SUM(C14:C16)</f>
        <v>1400</v>
      </c>
      <c r="D13" s="88">
        <f>SUM(D14:D16)</f>
        <v>1400</v>
      </c>
      <c r="E13" s="88">
        <f>SUM(E14:E16)</f>
        <v>860</v>
      </c>
      <c r="F13" s="88">
        <f>SUM(F14:F16)</f>
        <v>2260</v>
      </c>
    </row>
    <row r="14" spans="1:6" s="113" customFormat="1" ht="21.95" customHeight="1">
      <c r="A14" s="114" t="s">
        <v>155</v>
      </c>
      <c r="B14" s="90" t="s">
        <v>156</v>
      </c>
      <c r="C14" s="91">
        <v>850</v>
      </c>
      <c r="D14" s="91">
        <v>850</v>
      </c>
      <c r="E14" s="91">
        <v>650</v>
      </c>
      <c r="F14" s="91">
        <v>1500</v>
      </c>
    </row>
    <row r="15" spans="1:6" s="113" customFormat="1" ht="28.5" customHeight="1">
      <c r="A15" s="114" t="s">
        <v>157</v>
      </c>
      <c r="B15" s="90" t="s">
        <v>158</v>
      </c>
      <c r="C15" s="90">
        <v>500</v>
      </c>
      <c r="D15" s="90">
        <v>500</v>
      </c>
      <c r="E15" s="90">
        <v>210</v>
      </c>
      <c r="F15" s="90">
        <v>710</v>
      </c>
    </row>
    <row r="16" spans="1:6" s="113" customFormat="1" ht="21.95" customHeight="1">
      <c r="A16" s="114" t="s">
        <v>159</v>
      </c>
      <c r="B16" s="90" t="s">
        <v>281</v>
      </c>
      <c r="C16" s="91">
        <v>50</v>
      </c>
      <c r="D16" s="91">
        <v>50</v>
      </c>
      <c r="E16" s="90">
        <v>0</v>
      </c>
      <c r="F16" s="91">
        <v>50</v>
      </c>
    </row>
    <row r="17" spans="1:6" s="111" customFormat="1" ht="34.5" customHeight="1">
      <c r="A17" s="115" t="s">
        <v>160</v>
      </c>
      <c r="B17" s="116" t="s">
        <v>161</v>
      </c>
      <c r="C17" s="117">
        <v>370</v>
      </c>
      <c r="D17" s="117">
        <v>370</v>
      </c>
      <c r="E17" s="117">
        <v>190</v>
      </c>
      <c r="F17" s="117">
        <v>560</v>
      </c>
    </row>
    <row r="18" spans="1:6" s="111" customFormat="1" ht="21.95" customHeight="1">
      <c r="A18" s="115" t="s">
        <v>162</v>
      </c>
      <c r="B18" s="95" t="s">
        <v>65</v>
      </c>
      <c r="C18" s="96">
        <v>3410</v>
      </c>
      <c r="D18" s="96">
        <v>3410</v>
      </c>
      <c r="E18" s="96">
        <v>1146</v>
      </c>
      <c r="F18" s="96">
        <v>4556</v>
      </c>
    </row>
    <row r="19" spans="1:6" s="111" customFormat="1" ht="21" customHeight="1">
      <c r="A19" s="115" t="s">
        <v>163</v>
      </c>
      <c r="B19" s="95" t="s">
        <v>164</v>
      </c>
      <c r="C19" s="96">
        <f>SUM(C20:C23)</f>
        <v>300</v>
      </c>
      <c r="D19" s="96">
        <f>SUM(D20:D23)</f>
        <v>300</v>
      </c>
      <c r="E19" s="96">
        <f>SUM(E20:E23)</f>
        <v>0</v>
      </c>
      <c r="F19" s="96">
        <f>SUM(F20:F23)</f>
        <v>300</v>
      </c>
    </row>
    <row r="20" spans="1:6" s="111" customFormat="1" ht="21.95" customHeight="1">
      <c r="A20" s="114" t="s">
        <v>165</v>
      </c>
      <c r="B20" s="90" t="s">
        <v>166</v>
      </c>
      <c r="C20" s="91">
        <v>0</v>
      </c>
      <c r="D20" s="91">
        <v>0</v>
      </c>
      <c r="E20" s="97">
        <v>0</v>
      </c>
      <c r="F20" s="91">
        <v>0</v>
      </c>
    </row>
    <row r="21" spans="1:6" s="111" customFormat="1" ht="32.25" customHeight="1">
      <c r="A21" s="114" t="s">
        <v>167</v>
      </c>
      <c r="B21" s="90" t="s">
        <v>168</v>
      </c>
      <c r="C21" s="91">
        <v>0</v>
      </c>
      <c r="D21" s="91">
        <v>0</v>
      </c>
      <c r="E21" s="97">
        <v>0</v>
      </c>
      <c r="F21" s="91">
        <v>0</v>
      </c>
    </row>
    <row r="22" spans="1:6" s="111" customFormat="1" ht="20.25" customHeight="1">
      <c r="A22" s="114" t="s">
        <v>169</v>
      </c>
      <c r="B22" s="90" t="s">
        <v>170</v>
      </c>
      <c r="C22" s="91">
        <v>0</v>
      </c>
      <c r="D22" s="91">
        <v>0</v>
      </c>
      <c r="E22" s="97">
        <v>0</v>
      </c>
      <c r="F22" s="91">
        <v>0</v>
      </c>
    </row>
    <row r="23" spans="1:6" s="111" customFormat="1" ht="24" customHeight="1">
      <c r="A23" s="114" t="s">
        <v>171</v>
      </c>
      <c r="B23" s="90" t="s">
        <v>172</v>
      </c>
      <c r="C23" s="91">
        <v>300</v>
      </c>
      <c r="D23" s="91">
        <v>300</v>
      </c>
      <c r="E23" s="97">
        <v>0</v>
      </c>
      <c r="F23" s="91">
        <v>300</v>
      </c>
    </row>
    <row r="24" spans="1:6" s="111" customFormat="1" ht="21.95" customHeight="1">
      <c r="A24" s="115" t="s">
        <v>173</v>
      </c>
      <c r="B24" s="95" t="s">
        <v>9</v>
      </c>
      <c r="C24" s="96">
        <f>SUM(C25:C28)</f>
        <v>190</v>
      </c>
      <c r="D24" s="96">
        <f>SUM(D25:D28)</f>
        <v>1995</v>
      </c>
      <c r="E24" s="96">
        <f>SUM(E25:E28)</f>
        <v>-30</v>
      </c>
      <c r="F24" s="96">
        <f>SUM(F25:F28)</f>
        <v>1965</v>
      </c>
    </row>
    <row r="25" spans="1:6" s="111" customFormat="1" ht="21.95" customHeight="1">
      <c r="A25" s="114" t="s">
        <v>174</v>
      </c>
      <c r="B25" s="90" t="s">
        <v>175</v>
      </c>
      <c r="C25" s="91">
        <v>0</v>
      </c>
      <c r="D25" s="91">
        <v>0</v>
      </c>
      <c r="E25" s="91">
        <v>1825</v>
      </c>
      <c r="F25" s="91">
        <v>1825</v>
      </c>
    </row>
    <row r="26" spans="1:6" s="111" customFormat="1" ht="21.95" customHeight="1">
      <c r="A26" s="114" t="s">
        <v>176</v>
      </c>
      <c r="B26" s="90" t="s">
        <v>283</v>
      </c>
      <c r="C26" s="91">
        <v>185</v>
      </c>
      <c r="D26" s="91">
        <v>1905</v>
      </c>
      <c r="E26" s="91">
        <v>-1855</v>
      </c>
      <c r="F26" s="91">
        <v>50</v>
      </c>
    </row>
    <row r="27" spans="1:6" s="111" customFormat="1" ht="30.75" customHeight="1">
      <c r="A27" s="114" t="s">
        <v>177</v>
      </c>
      <c r="B27" s="90" t="s">
        <v>178</v>
      </c>
      <c r="C27" s="91">
        <v>0</v>
      </c>
      <c r="D27" s="91">
        <v>0</v>
      </c>
      <c r="E27" s="91">
        <v>0</v>
      </c>
      <c r="F27" s="91">
        <v>0</v>
      </c>
    </row>
    <row r="28" spans="1:6" s="111" customFormat="1" ht="21.95" customHeight="1">
      <c r="A28" s="114" t="s">
        <v>179</v>
      </c>
      <c r="B28" s="90" t="s">
        <v>180</v>
      </c>
      <c r="C28" s="91">
        <v>5</v>
      </c>
      <c r="D28" s="91">
        <v>90</v>
      </c>
      <c r="E28" s="91">
        <v>0</v>
      </c>
      <c r="F28" s="91">
        <v>90</v>
      </c>
    </row>
    <row r="29" spans="1:6" s="111" customFormat="1" ht="21.95" customHeight="1">
      <c r="A29" s="115" t="s">
        <v>181</v>
      </c>
      <c r="B29" s="95" t="s">
        <v>6</v>
      </c>
      <c r="C29" s="96">
        <f>SUM(C30:C33)</f>
        <v>1770</v>
      </c>
      <c r="D29" s="96">
        <f>SUM(D30:D33)</f>
        <v>500</v>
      </c>
      <c r="E29" s="96">
        <f>SUM(E30:E33)</f>
        <v>184</v>
      </c>
      <c r="F29" s="96">
        <f>SUM(F30:F33)</f>
        <v>684</v>
      </c>
    </row>
    <row r="30" spans="1:6" s="111" customFormat="1" ht="21.95" customHeight="1">
      <c r="A30" s="114" t="s">
        <v>182</v>
      </c>
      <c r="B30" s="90" t="s">
        <v>183</v>
      </c>
      <c r="C30" s="91">
        <v>1000</v>
      </c>
      <c r="D30" s="91">
        <v>0</v>
      </c>
      <c r="E30" s="91">
        <v>0</v>
      </c>
      <c r="F30" s="91">
        <v>0</v>
      </c>
    </row>
    <row r="31" spans="1:6" s="111" customFormat="1" ht="21.95" customHeight="1">
      <c r="A31" s="114" t="s">
        <v>320</v>
      </c>
      <c r="B31" s="90" t="s">
        <v>321</v>
      </c>
      <c r="C31" s="91">
        <v>400</v>
      </c>
      <c r="D31" s="91">
        <v>0</v>
      </c>
      <c r="E31" s="91">
        <v>0</v>
      </c>
      <c r="F31" s="91">
        <v>0</v>
      </c>
    </row>
    <row r="32" spans="1:6" s="111" customFormat="1" ht="21.95" customHeight="1">
      <c r="A32" s="114" t="s">
        <v>184</v>
      </c>
      <c r="B32" s="90" t="s">
        <v>307</v>
      </c>
      <c r="C32" s="91">
        <v>0</v>
      </c>
      <c r="D32" s="91">
        <v>400</v>
      </c>
      <c r="E32" s="91">
        <v>138</v>
      </c>
      <c r="F32" s="91">
        <v>538</v>
      </c>
    </row>
    <row r="33" spans="1:6" s="113" customFormat="1" ht="21.95" customHeight="1">
      <c r="A33" s="114" t="s">
        <v>185</v>
      </c>
      <c r="B33" s="90" t="s">
        <v>186</v>
      </c>
      <c r="C33" s="91">
        <v>370</v>
      </c>
      <c r="D33" s="91">
        <v>100</v>
      </c>
      <c r="E33" s="91">
        <v>46</v>
      </c>
      <c r="F33" s="91">
        <v>146</v>
      </c>
    </row>
    <row r="34" spans="1:6" s="111" customFormat="1" ht="21.95" customHeight="1">
      <c r="A34" s="115" t="s">
        <v>187</v>
      </c>
      <c r="B34" s="95" t="s">
        <v>5</v>
      </c>
      <c r="C34" s="96">
        <f>SUM(C35:C37)</f>
        <v>1270</v>
      </c>
      <c r="D34" s="96">
        <f>SUM(D35:D37)</f>
        <v>1566</v>
      </c>
      <c r="E34" s="96">
        <f>SUM(E35:E37)</f>
        <v>-1566</v>
      </c>
      <c r="F34" s="96">
        <f>SUM(F35:F37)</f>
        <v>0</v>
      </c>
    </row>
    <row r="35" spans="1:6" s="111" customFormat="1" ht="21.95" customHeight="1">
      <c r="A35" s="114" t="s">
        <v>188</v>
      </c>
      <c r="B35" s="90" t="s">
        <v>287</v>
      </c>
      <c r="C35" s="91">
        <v>1000</v>
      </c>
      <c r="D35" s="91">
        <v>1300</v>
      </c>
      <c r="E35" s="91">
        <v>-1300</v>
      </c>
      <c r="F35" s="91">
        <v>0</v>
      </c>
    </row>
    <row r="36" spans="1:6" s="111" customFormat="1" ht="21.95" customHeight="1">
      <c r="A36" s="114" t="s">
        <v>189</v>
      </c>
      <c r="B36" s="90" t="s">
        <v>190</v>
      </c>
      <c r="C36" s="91">
        <v>0</v>
      </c>
      <c r="D36" s="91">
        <v>0</v>
      </c>
      <c r="E36" s="91">
        <v>0</v>
      </c>
      <c r="F36" s="91">
        <v>0</v>
      </c>
    </row>
    <row r="37" spans="1:6" s="113" customFormat="1" ht="21.95" customHeight="1">
      <c r="A37" s="114" t="s">
        <v>191</v>
      </c>
      <c r="B37" s="90" t="s">
        <v>192</v>
      </c>
      <c r="C37" s="91">
        <v>270</v>
      </c>
      <c r="D37" s="91">
        <v>266</v>
      </c>
      <c r="E37" s="91">
        <v>-266</v>
      </c>
      <c r="F37" s="91">
        <v>0</v>
      </c>
    </row>
    <row r="38" spans="1:6" s="111" customFormat="1" ht="21.95" customHeight="1">
      <c r="A38" s="115" t="s">
        <v>193</v>
      </c>
      <c r="B38" s="95" t="s">
        <v>194</v>
      </c>
      <c r="C38" s="95">
        <f>SUM(C39)</f>
        <v>0</v>
      </c>
      <c r="D38" s="95">
        <f>SUM(D39)</f>
        <v>0</v>
      </c>
      <c r="E38" s="95">
        <f>SUM(E39)</f>
        <v>0</v>
      </c>
      <c r="F38" s="95">
        <f>SUM(F39)</f>
        <v>0</v>
      </c>
    </row>
    <row r="39" spans="1:6" s="111" customFormat="1" ht="21.95" customHeight="1">
      <c r="A39" s="118" t="s">
        <v>195</v>
      </c>
      <c r="B39" s="119" t="s">
        <v>196</v>
      </c>
      <c r="C39" s="119">
        <v>0</v>
      </c>
      <c r="D39" s="119">
        <v>0</v>
      </c>
      <c r="E39" s="119">
        <v>0</v>
      </c>
      <c r="F39" s="119">
        <v>0</v>
      </c>
    </row>
    <row r="40" spans="1:6" s="123" customFormat="1" ht="29.25" customHeight="1">
      <c r="A40" s="120" t="s">
        <v>197</v>
      </c>
      <c r="B40" s="121" t="s">
        <v>198</v>
      </c>
      <c r="C40" s="122">
        <f>C6+C17+C18+C19+C24+C29+C34+C38</f>
        <v>8710</v>
      </c>
      <c r="D40" s="122">
        <f>D6+D17+D18+D19+D24+D29+D34+D38</f>
        <v>9541</v>
      </c>
      <c r="E40" s="122">
        <f>E6+E17+E18+E19+E24+E29+E34+E38</f>
        <v>784</v>
      </c>
      <c r="F40" s="122">
        <f>F6+F17+F18+F19+F24+F29+F34+F38</f>
        <v>10325</v>
      </c>
    </row>
    <row r="41" spans="1:6" s="123" customFormat="1" ht="21.95" customHeight="1">
      <c r="A41" s="120" t="s">
        <v>199</v>
      </c>
      <c r="B41" s="121" t="s">
        <v>200</v>
      </c>
      <c r="C41" s="122">
        <f>SUM(C42)</f>
        <v>0</v>
      </c>
      <c r="D41" s="122">
        <f>SUM(D42)</f>
        <v>274</v>
      </c>
      <c r="E41" s="122">
        <f>SUM(E42)</f>
        <v>0</v>
      </c>
      <c r="F41" s="122">
        <f>SUM(F42)</f>
        <v>274</v>
      </c>
    </row>
    <row r="42" spans="1:6" s="113" customFormat="1" ht="21.95" customHeight="1">
      <c r="A42" s="114" t="s">
        <v>305</v>
      </c>
      <c r="B42" s="138" t="s">
        <v>306</v>
      </c>
      <c r="C42" s="91">
        <v>0</v>
      </c>
      <c r="D42" s="91">
        <v>274</v>
      </c>
      <c r="E42" s="91">
        <v>0</v>
      </c>
      <c r="F42" s="91">
        <v>274</v>
      </c>
    </row>
    <row r="43" spans="1:6" s="123" customFormat="1" ht="30.75" customHeight="1" thickBot="1">
      <c r="A43" s="124" t="s">
        <v>201</v>
      </c>
      <c r="B43" s="125" t="s">
        <v>202</v>
      </c>
      <c r="C43" s="126">
        <f>C40+C41</f>
        <v>8710</v>
      </c>
      <c r="D43" s="126">
        <f>D40+D41</f>
        <v>9815</v>
      </c>
      <c r="E43" s="126">
        <f>E40+E41</f>
        <v>784</v>
      </c>
      <c r="F43" s="126">
        <f>F40+F41</f>
        <v>10599</v>
      </c>
    </row>
    <row r="44" spans="1:6">
      <c r="A44" s="127"/>
      <c r="B44" s="127"/>
      <c r="C44" s="127"/>
      <c r="D44" s="127"/>
      <c r="E44" s="127"/>
      <c r="F44" s="127"/>
    </row>
  </sheetData>
  <mergeCells count="3">
    <mergeCell ref="A1:F1"/>
    <mergeCell ref="A2:F2"/>
    <mergeCell ref="E3:F3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V70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38" sqref="F38"/>
    </sheetView>
  </sheetViews>
  <sheetFormatPr defaultRowHeight="15.75"/>
  <cols>
    <col min="1" max="1" width="3.85546875" style="45" customWidth="1"/>
    <col min="2" max="2" width="42.5703125" style="45" customWidth="1"/>
    <col min="3" max="4" width="9.7109375" style="45" customWidth="1"/>
    <col min="5" max="5" width="10.42578125" style="45" bestFit="1" customWidth="1"/>
    <col min="6" max="9" width="9.7109375" style="45" customWidth="1"/>
    <col min="10" max="10" width="10.140625" style="45" customWidth="1"/>
    <col min="11" max="14" width="9.7109375" style="45" customWidth="1"/>
    <col min="15" max="15" width="11.5703125" style="45" customWidth="1"/>
    <col min="16" max="16" width="10.140625" style="45" customWidth="1"/>
    <col min="17" max="16384" width="9.140625" style="45"/>
  </cols>
  <sheetData>
    <row r="1" spans="1:16" ht="12.75" customHeight="1">
      <c r="B1" s="46"/>
      <c r="C1" s="46"/>
      <c r="D1" s="46"/>
      <c r="E1" s="46"/>
      <c r="F1" s="46"/>
      <c r="G1" s="46"/>
      <c r="H1" s="46"/>
      <c r="I1" s="46"/>
      <c r="J1" s="46"/>
      <c r="K1" s="153"/>
      <c r="L1" s="153"/>
      <c r="M1" s="153"/>
      <c r="N1" s="153"/>
      <c r="O1" s="153"/>
    </row>
    <row r="2" spans="1:16" ht="14.1" customHeight="1">
      <c r="B2" s="154" t="s">
        <v>298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6" ht="14.1" customHeight="1">
      <c r="B3" s="154" t="s">
        <v>299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6" ht="14.1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6" ht="15" customHeight="1">
      <c r="A5" s="155"/>
      <c r="B5" s="48" t="s">
        <v>13</v>
      </c>
      <c r="C5" s="48" t="s">
        <v>14</v>
      </c>
      <c r="D5" s="48" t="s">
        <v>15</v>
      </c>
      <c r="E5" s="48" t="s">
        <v>16</v>
      </c>
      <c r="F5" s="48" t="s">
        <v>203</v>
      </c>
      <c r="G5" s="48" t="s">
        <v>204</v>
      </c>
      <c r="H5" s="48" t="s">
        <v>205</v>
      </c>
      <c r="I5" s="48" t="s">
        <v>206</v>
      </c>
      <c r="J5" s="48" t="s">
        <v>207</v>
      </c>
      <c r="K5" s="48" t="s">
        <v>208</v>
      </c>
      <c r="L5" s="48" t="s">
        <v>209</v>
      </c>
      <c r="M5" s="48" t="s">
        <v>210</v>
      </c>
      <c r="N5" s="48" t="s">
        <v>211</v>
      </c>
      <c r="O5" s="48" t="s">
        <v>212</v>
      </c>
    </row>
    <row r="6" spans="1:16" ht="12.75" customHeight="1">
      <c r="A6" s="155"/>
      <c r="B6" s="132" t="s">
        <v>0</v>
      </c>
      <c r="C6" s="132" t="s">
        <v>213</v>
      </c>
      <c r="D6" s="132" t="s">
        <v>214</v>
      </c>
      <c r="E6" s="132" t="s">
        <v>215</v>
      </c>
      <c r="F6" s="132" t="s">
        <v>216</v>
      </c>
      <c r="G6" s="132" t="s">
        <v>217</v>
      </c>
      <c r="H6" s="132" t="s">
        <v>62</v>
      </c>
      <c r="I6" s="132" t="s">
        <v>63</v>
      </c>
      <c r="J6" s="132" t="s">
        <v>218</v>
      </c>
      <c r="K6" s="132" t="s">
        <v>219</v>
      </c>
      <c r="L6" s="132" t="s">
        <v>220</v>
      </c>
      <c r="M6" s="132" t="s">
        <v>221</v>
      </c>
      <c r="N6" s="132" t="s">
        <v>222</v>
      </c>
      <c r="O6" s="132" t="s">
        <v>64</v>
      </c>
    </row>
    <row r="7" spans="1:16" s="46" customFormat="1" ht="12.75" customHeight="1">
      <c r="A7" s="49" t="s">
        <v>3</v>
      </c>
      <c r="B7" s="50" t="s">
        <v>17</v>
      </c>
      <c r="O7" s="51"/>
    </row>
    <row r="8" spans="1:16" s="46" customFormat="1" ht="15.75" customHeight="1">
      <c r="A8" s="49" t="s">
        <v>2</v>
      </c>
      <c r="B8" s="46" t="s">
        <v>223</v>
      </c>
      <c r="C8" s="52"/>
      <c r="D8" s="52">
        <v>4</v>
      </c>
      <c r="E8" s="52"/>
      <c r="F8" s="52">
        <v>3</v>
      </c>
      <c r="G8" s="52"/>
      <c r="H8" s="52">
        <v>5</v>
      </c>
      <c r="I8" s="52"/>
      <c r="J8" s="52">
        <v>193</v>
      </c>
      <c r="K8" s="52">
        <v>2</v>
      </c>
      <c r="L8" s="52">
        <v>3</v>
      </c>
      <c r="M8" s="52"/>
      <c r="N8" s="52"/>
      <c r="O8" s="53">
        <f>SUM(C8:N8)</f>
        <v>210</v>
      </c>
      <c r="P8" s="52"/>
    </row>
    <row r="9" spans="1:16" s="46" customFormat="1" ht="16.5" customHeight="1">
      <c r="A9" s="49" t="s">
        <v>4</v>
      </c>
      <c r="B9" s="46" t="s">
        <v>224</v>
      </c>
      <c r="C9" s="54"/>
      <c r="D9" s="54"/>
      <c r="E9" s="52">
        <v>170</v>
      </c>
      <c r="F9" s="52"/>
      <c r="G9" s="52"/>
      <c r="H9" s="52"/>
      <c r="I9" s="52"/>
      <c r="J9" s="52"/>
      <c r="K9" s="52">
        <v>175</v>
      </c>
      <c r="L9" s="54">
        <v>3</v>
      </c>
      <c r="M9" s="54"/>
      <c r="N9" s="54"/>
      <c r="O9" s="53">
        <f t="shared" ref="O9:O47" si="0">SUM(C9:N9)</f>
        <v>348</v>
      </c>
      <c r="P9" s="52"/>
    </row>
    <row r="10" spans="1:16" s="46" customFormat="1" ht="15.75" customHeight="1">
      <c r="A10" s="49" t="s">
        <v>10</v>
      </c>
      <c r="B10" s="46" t="s">
        <v>225</v>
      </c>
      <c r="C10" s="46">
        <v>574</v>
      </c>
      <c r="D10" s="46">
        <v>574</v>
      </c>
      <c r="E10" s="46">
        <v>570</v>
      </c>
      <c r="F10" s="46">
        <v>570</v>
      </c>
      <c r="G10" s="46">
        <v>570</v>
      </c>
      <c r="H10" s="46">
        <v>570</v>
      </c>
      <c r="I10" s="46">
        <v>570</v>
      </c>
      <c r="J10" s="46">
        <v>570</v>
      </c>
      <c r="K10" s="46">
        <v>570</v>
      </c>
      <c r="L10" s="46">
        <v>1158</v>
      </c>
      <c r="M10" s="46">
        <v>570</v>
      </c>
      <c r="N10" s="46">
        <v>570</v>
      </c>
      <c r="O10" s="53">
        <f t="shared" si="0"/>
        <v>7436</v>
      </c>
      <c r="P10" s="52"/>
    </row>
    <row r="11" spans="1:16" s="55" customFormat="1" ht="12.75" customHeight="1">
      <c r="A11" s="49" t="s">
        <v>8</v>
      </c>
      <c r="B11" s="55" t="s">
        <v>226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>
        <f t="shared" si="0"/>
        <v>0</v>
      </c>
      <c r="P11" s="52"/>
    </row>
    <row r="12" spans="1:16" s="46" customFormat="1" ht="13.5" customHeight="1">
      <c r="A12" s="49" t="s">
        <v>7</v>
      </c>
      <c r="B12" s="46" t="s">
        <v>227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>
        <f t="shared" si="0"/>
        <v>0</v>
      </c>
      <c r="P12" s="52"/>
    </row>
    <row r="13" spans="1:16" s="46" customFormat="1" ht="15" customHeight="1">
      <c r="A13" s="49" t="s">
        <v>66</v>
      </c>
      <c r="B13" s="46" t="s">
        <v>228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>
        <f t="shared" si="0"/>
        <v>0</v>
      </c>
      <c r="P13" s="52"/>
    </row>
    <row r="14" spans="1:16" s="50" customFormat="1" ht="15.75" customHeight="1">
      <c r="A14" s="49" t="s">
        <v>67</v>
      </c>
      <c r="B14" s="57" t="s">
        <v>229</v>
      </c>
      <c r="C14" s="58">
        <f>SUM(C8:C12)</f>
        <v>574</v>
      </c>
      <c r="D14" s="58">
        <f>SUM(D8:D12)</f>
        <v>578</v>
      </c>
      <c r="E14" s="58">
        <f>SUM(E8:E12)</f>
        <v>740</v>
      </c>
      <c r="F14" s="58">
        <f>SUM(F8:F13)</f>
        <v>573</v>
      </c>
      <c r="G14" s="58">
        <f>SUM(G8:G13)</f>
        <v>570</v>
      </c>
      <c r="H14" s="58">
        <f t="shared" ref="H14:N14" si="1">SUM(H8:H12)</f>
        <v>575</v>
      </c>
      <c r="I14" s="58">
        <f t="shared" si="1"/>
        <v>570</v>
      </c>
      <c r="J14" s="58">
        <f t="shared" si="1"/>
        <v>763</v>
      </c>
      <c r="K14" s="58">
        <f t="shared" si="1"/>
        <v>747</v>
      </c>
      <c r="L14" s="58">
        <f t="shared" si="1"/>
        <v>1164</v>
      </c>
      <c r="M14" s="58">
        <f t="shared" si="1"/>
        <v>570</v>
      </c>
      <c r="N14" s="58">
        <f t="shared" si="1"/>
        <v>570</v>
      </c>
      <c r="O14" s="60">
        <f t="shared" si="0"/>
        <v>7994</v>
      </c>
      <c r="P14" s="59"/>
    </row>
    <row r="15" spans="1:16" s="46" customFormat="1" ht="15.75" customHeight="1">
      <c r="A15" s="49" t="s">
        <v>68</v>
      </c>
      <c r="B15" s="46" t="s">
        <v>230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3">
        <f t="shared" si="0"/>
        <v>0</v>
      </c>
      <c r="P15" s="52"/>
    </row>
    <row r="16" spans="1:16" s="46" customFormat="1" ht="15" customHeight="1">
      <c r="A16" s="49" t="s">
        <v>231</v>
      </c>
      <c r="B16" s="46" t="s">
        <v>232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>
        <f t="shared" si="0"/>
        <v>0</v>
      </c>
      <c r="P16" s="52"/>
    </row>
    <row r="17" spans="1:256" s="46" customFormat="1" ht="16.5" customHeight="1">
      <c r="A17" s="49" t="s">
        <v>70</v>
      </c>
      <c r="B17" s="46" t="s">
        <v>233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>
        <f t="shared" si="0"/>
        <v>0</v>
      </c>
      <c r="P17" s="52"/>
    </row>
    <row r="18" spans="1:256" s="55" customFormat="1" ht="15" customHeight="1">
      <c r="A18" s="49" t="s">
        <v>71</v>
      </c>
      <c r="B18" s="55" t="s">
        <v>234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3">
        <f t="shared" si="0"/>
        <v>0</v>
      </c>
      <c r="P18" s="52"/>
    </row>
    <row r="19" spans="1:256" s="46" customFormat="1" ht="14.25" customHeight="1">
      <c r="A19" s="49" t="s">
        <v>72</v>
      </c>
      <c r="B19" s="55" t="s">
        <v>235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3">
        <f t="shared" si="0"/>
        <v>0</v>
      </c>
      <c r="P19" s="52"/>
    </row>
    <row r="20" spans="1:256" s="46" customFormat="1" ht="15.75" customHeight="1">
      <c r="A20" s="49" t="s">
        <v>73</v>
      </c>
      <c r="B20" s="55" t="s">
        <v>236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3">
        <f t="shared" si="0"/>
        <v>0</v>
      </c>
      <c r="P20" s="52"/>
    </row>
    <row r="21" spans="1:256" s="46" customFormat="1" ht="15.75" customHeight="1">
      <c r="A21" s="49" t="s">
        <v>237</v>
      </c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3">
        <f t="shared" si="0"/>
        <v>0</v>
      </c>
      <c r="P21" s="52"/>
    </row>
    <row r="22" spans="1:256" s="62" customFormat="1" ht="16.5" customHeight="1">
      <c r="A22" s="49" t="s">
        <v>238</v>
      </c>
      <c r="B22" s="57" t="s">
        <v>239</v>
      </c>
      <c r="C22" s="58">
        <f t="shared" ref="C22:N22" si="2">SUM(C15:C21)</f>
        <v>0</v>
      </c>
      <c r="D22" s="58">
        <f t="shared" si="2"/>
        <v>0</v>
      </c>
      <c r="E22" s="58">
        <f t="shared" si="2"/>
        <v>0</v>
      </c>
      <c r="F22" s="58">
        <f t="shared" si="2"/>
        <v>0</v>
      </c>
      <c r="G22" s="58">
        <f t="shared" si="2"/>
        <v>0</v>
      </c>
      <c r="H22" s="58">
        <f t="shared" si="2"/>
        <v>0</v>
      </c>
      <c r="I22" s="58">
        <f t="shared" si="2"/>
        <v>0</v>
      </c>
      <c r="J22" s="58">
        <f t="shared" si="2"/>
        <v>0</v>
      </c>
      <c r="K22" s="58">
        <f t="shared" si="2"/>
        <v>0</v>
      </c>
      <c r="L22" s="58">
        <f t="shared" si="2"/>
        <v>0</v>
      </c>
      <c r="M22" s="58">
        <f t="shared" si="2"/>
        <v>0</v>
      </c>
      <c r="N22" s="58">
        <f t="shared" si="2"/>
        <v>0</v>
      </c>
      <c r="O22" s="60">
        <f t="shared" si="0"/>
        <v>0</v>
      </c>
      <c r="P22" s="61"/>
    </row>
    <row r="23" spans="1:256" s="50" customFormat="1" ht="16.5" customHeight="1">
      <c r="A23" s="49" t="s">
        <v>240</v>
      </c>
      <c r="B23" s="139" t="s">
        <v>296</v>
      </c>
      <c r="C23" s="56">
        <v>500</v>
      </c>
      <c r="D23" s="56"/>
      <c r="E23" s="56"/>
      <c r="F23" s="56">
        <v>1100</v>
      </c>
      <c r="G23" s="56">
        <v>274</v>
      </c>
      <c r="H23" s="56"/>
      <c r="I23" s="56">
        <v>231</v>
      </c>
      <c r="J23" s="56"/>
      <c r="K23" s="56"/>
      <c r="L23" s="56"/>
      <c r="M23" s="56"/>
      <c r="N23" s="56">
        <v>500</v>
      </c>
      <c r="O23" s="133">
        <f t="shared" si="0"/>
        <v>2605</v>
      </c>
      <c r="P23" s="59"/>
    </row>
    <row r="24" spans="1:256" s="46" customFormat="1" ht="15.75" customHeight="1" thickBot="1">
      <c r="A24" s="49" t="s">
        <v>241</v>
      </c>
      <c r="B24" s="137" t="s">
        <v>304</v>
      </c>
      <c r="C24" s="56"/>
      <c r="D24" s="56"/>
      <c r="E24" s="56"/>
      <c r="F24" s="56">
        <v>0</v>
      </c>
      <c r="G24" s="56"/>
      <c r="H24" s="56"/>
      <c r="I24" s="56"/>
      <c r="J24" s="56"/>
      <c r="K24" s="56"/>
      <c r="L24" s="56"/>
      <c r="M24" s="56"/>
      <c r="N24" s="56"/>
      <c r="O24" s="63">
        <f t="shared" si="0"/>
        <v>0</v>
      </c>
      <c r="P24" s="52"/>
    </row>
    <row r="25" spans="1:256" s="50" customFormat="1" ht="16.5" customHeight="1" thickBot="1">
      <c r="A25" s="49" t="s">
        <v>242</v>
      </c>
      <c r="B25" s="64" t="s">
        <v>243</v>
      </c>
      <c r="C25" s="65">
        <f t="shared" ref="C25:N25" si="3">C22+C14+C23+C24</f>
        <v>1074</v>
      </c>
      <c r="D25" s="65">
        <f t="shared" si="3"/>
        <v>578</v>
      </c>
      <c r="E25" s="65">
        <f t="shared" si="3"/>
        <v>740</v>
      </c>
      <c r="F25" s="65">
        <f t="shared" si="3"/>
        <v>1673</v>
      </c>
      <c r="G25" s="65">
        <f t="shared" si="3"/>
        <v>844</v>
      </c>
      <c r="H25" s="65">
        <f t="shared" si="3"/>
        <v>575</v>
      </c>
      <c r="I25" s="65">
        <f t="shared" si="3"/>
        <v>801</v>
      </c>
      <c r="J25" s="65">
        <f t="shared" si="3"/>
        <v>763</v>
      </c>
      <c r="K25" s="65">
        <f t="shared" si="3"/>
        <v>747</v>
      </c>
      <c r="L25" s="65">
        <f t="shared" si="3"/>
        <v>1164</v>
      </c>
      <c r="M25" s="65">
        <f t="shared" si="3"/>
        <v>570</v>
      </c>
      <c r="N25" s="65">
        <f t="shared" si="3"/>
        <v>1070</v>
      </c>
      <c r="O25" s="134">
        <f t="shared" si="0"/>
        <v>10599</v>
      </c>
      <c r="P25" s="59"/>
    </row>
    <row r="26" spans="1:256" s="67" customFormat="1" ht="9.75" customHeight="1">
      <c r="A26" s="66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53">
        <f t="shared" si="0"/>
        <v>0</v>
      </c>
    </row>
    <row r="27" spans="1:256" s="50" customFormat="1" ht="12.75" customHeight="1">
      <c r="A27" s="49" t="s">
        <v>244</v>
      </c>
      <c r="B27" s="50" t="s">
        <v>18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3">
        <f t="shared" si="0"/>
        <v>0</v>
      </c>
    </row>
    <row r="28" spans="1:256" s="46" customFormat="1" ht="15.75" customHeight="1">
      <c r="A28" s="49" t="s">
        <v>245</v>
      </c>
      <c r="B28" s="46" t="s">
        <v>11</v>
      </c>
      <c r="C28" s="52">
        <v>188</v>
      </c>
      <c r="D28" s="52">
        <v>188</v>
      </c>
      <c r="E28" s="52">
        <v>188</v>
      </c>
      <c r="F28" s="52">
        <v>188</v>
      </c>
      <c r="G28" s="52">
        <v>188</v>
      </c>
      <c r="H28" s="52">
        <v>188</v>
      </c>
      <c r="I28" s="52">
        <v>188</v>
      </c>
      <c r="J28" s="52">
        <v>188</v>
      </c>
      <c r="K28" s="52">
        <v>188</v>
      </c>
      <c r="L28" s="52">
        <v>188</v>
      </c>
      <c r="M28" s="52">
        <v>188</v>
      </c>
      <c r="N28" s="52">
        <v>192</v>
      </c>
      <c r="O28" s="53">
        <f t="shared" si="0"/>
        <v>2260</v>
      </c>
    </row>
    <row r="29" spans="1:256" s="46" customFormat="1" ht="17.25" customHeight="1">
      <c r="A29" s="49" t="s">
        <v>246</v>
      </c>
      <c r="B29" s="46" t="s">
        <v>247</v>
      </c>
      <c r="C29" s="52">
        <v>47</v>
      </c>
      <c r="D29" s="52">
        <v>47</v>
      </c>
      <c r="E29" s="52">
        <v>47</v>
      </c>
      <c r="F29" s="52">
        <v>47</v>
      </c>
      <c r="G29" s="52">
        <v>47</v>
      </c>
      <c r="H29" s="52">
        <v>47</v>
      </c>
      <c r="I29" s="52">
        <v>47</v>
      </c>
      <c r="J29" s="52">
        <v>47</v>
      </c>
      <c r="K29" s="52">
        <v>47</v>
      </c>
      <c r="L29" s="52">
        <v>47</v>
      </c>
      <c r="M29" s="52">
        <v>47</v>
      </c>
      <c r="N29" s="52">
        <v>43</v>
      </c>
      <c r="O29" s="53">
        <f t="shared" si="0"/>
        <v>560</v>
      </c>
    </row>
    <row r="30" spans="1:256" s="46" customFormat="1" ht="13.5" customHeight="1">
      <c r="A30" s="49" t="s">
        <v>248</v>
      </c>
      <c r="B30" s="46" t="s">
        <v>65</v>
      </c>
      <c r="C30" s="52">
        <v>250</v>
      </c>
      <c r="D30" s="52">
        <v>400</v>
      </c>
      <c r="E30" s="52">
        <v>250</v>
      </c>
      <c r="F30" s="52">
        <v>200</v>
      </c>
      <c r="G30" s="52">
        <v>346</v>
      </c>
      <c r="H30" s="52">
        <v>450</v>
      </c>
      <c r="I30" s="52">
        <v>350</v>
      </c>
      <c r="J30" s="52">
        <v>250</v>
      </c>
      <c r="K30" s="52">
        <v>550</v>
      </c>
      <c r="L30" s="52">
        <v>410</v>
      </c>
      <c r="M30" s="52">
        <v>450</v>
      </c>
      <c r="N30" s="52">
        <v>650</v>
      </c>
      <c r="O30" s="53">
        <f t="shared" si="0"/>
        <v>4556</v>
      </c>
    </row>
    <row r="31" spans="1:256" s="46" customFormat="1" ht="15" customHeight="1">
      <c r="A31" s="49" t="s">
        <v>249</v>
      </c>
      <c r="B31" s="46" t="s">
        <v>250</v>
      </c>
      <c r="C31" s="52"/>
      <c r="D31" s="52"/>
      <c r="E31" s="52"/>
      <c r="F31" s="52"/>
      <c r="G31" s="52"/>
      <c r="H31" s="52"/>
      <c r="I31" s="52"/>
      <c r="J31" s="52">
        <v>100</v>
      </c>
      <c r="K31" s="52"/>
      <c r="L31" s="52"/>
      <c r="M31" s="52"/>
      <c r="N31" s="52">
        <v>200</v>
      </c>
      <c r="O31" s="53">
        <f t="shared" si="0"/>
        <v>300</v>
      </c>
      <c r="IV31" s="52"/>
    </row>
    <row r="32" spans="1:256" s="46" customFormat="1" ht="15" customHeight="1">
      <c r="A32" s="49" t="s">
        <v>251</v>
      </c>
      <c r="B32" s="46" t="s">
        <v>252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>
        <f t="shared" si="0"/>
        <v>0</v>
      </c>
    </row>
    <row r="33" spans="1:16" s="46" customFormat="1" ht="12.75" customHeight="1">
      <c r="A33" s="49" t="s">
        <v>253</v>
      </c>
      <c r="B33" s="46" t="s">
        <v>254</v>
      </c>
      <c r="C33" s="52">
        <v>10</v>
      </c>
      <c r="D33" s="52">
        <v>5</v>
      </c>
      <c r="E33" s="52">
        <v>5</v>
      </c>
      <c r="F33" s="52">
        <v>0</v>
      </c>
      <c r="G33" s="52">
        <v>5</v>
      </c>
      <c r="H33" s="52">
        <v>0</v>
      </c>
      <c r="I33" s="52">
        <v>5</v>
      </c>
      <c r="J33" s="52">
        <v>5</v>
      </c>
      <c r="K33" s="52">
        <v>5</v>
      </c>
      <c r="L33" s="52">
        <v>5</v>
      </c>
      <c r="M33" s="52">
        <v>5</v>
      </c>
      <c r="N33" s="52">
        <v>0</v>
      </c>
      <c r="O33" s="53">
        <f t="shared" si="0"/>
        <v>50</v>
      </c>
    </row>
    <row r="34" spans="1:16" s="46" customFormat="1" ht="15.75" customHeight="1">
      <c r="A34" s="49" t="s">
        <v>255</v>
      </c>
      <c r="B34" s="46" t="s">
        <v>256</v>
      </c>
      <c r="C34" s="52"/>
      <c r="D34" s="52"/>
      <c r="E34" s="52"/>
      <c r="F34" s="52">
        <v>90</v>
      </c>
      <c r="G34" s="52"/>
      <c r="H34" s="52"/>
      <c r="I34" s="52"/>
      <c r="J34" s="52"/>
      <c r="K34" s="52"/>
      <c r="L34" s="52"/>
      <c r="M34" s="52"/>
      <c r="N34" s="52"/>
      <c r="O34" s="53">
        <f t="shared" si="0"/>
        <v>90</v>
      </c>
    </row>
    <row r="35" spans="1:16" s="46" customFormat="1" ht="15" customHeight="1">
      <c r="A35" s="49" t="s">
        <v>257</v>
      </c>
      <c r="B35" s="46" t="s">
        <v>322</v>
      </c>
      <c r="C35" s="52"/>
      <c r="D35" s="52"/>
      <c r="E35" s="52"/>
      <c r="F35" s="52"/>
      <c r="G35" s="52"/>
      <c r="H35" s="52"/>
      <c r="I35" s="52">
        <v>10</v>
      </c>
      <c r="J35" s="52"/>
      <c r="K35" s="52"/>
      <c r="L35" s="52"/>
      <c r="M35" s="52"/>
      <c r="N35" s="52">
        <v>1815</v>
      </c>
      <c r="O35" s="53">
        <f t="shared" si="0"/>
        <v>1825</v>
      </c>
    </row>
    <row r="36" spans="1:16" s="55" customFormat="1" ht="15.75" customHeight="1">
      <c r="A36" s="49" t="s">
        <v>259</v>
      </c>
      <c r="B36" s="69" t="s">
        <v>260</v>
      </c>
      <c r="C36" s="70">
        <f t="shared" ref="C36:N36" si="4">SUM(C28:C35)</f>
        <v>495</v>
      </c>
      <c r="D36" s="70">
        <f t="shared" si="4"/>
        <v>640</v>
      </c>
      <c r="E36" s="70">
        <f t="shared" si="4"/>
        <v>490</v>
      </c>
      <c r="F36" s="70">
        <f t="shared" si="4"/>
        <v>525</v>
      </c>
      <c r="G36" s="70">
        <f t="shared" si="4"/>
        <v>586</v>
      </c>
      <c r="H36" s="70">
        <f t="shared" si="4"/>
        <v>685</v>
      </c>
      <c r="I36" s="70">
        <f t="shared" si="4"/>
        <v>600</v>
      </c>
      <c r="J36" s="70">
        <f t="shared" si="4"/>
        <v>590</v>
      </c>
      <c r="K36" s="70">
        <f t="shared" si="4"/>
        <v>790</v>
      </c>
      <c r="L36" s="70">
        <f t="shared" si="4"/>
        <v>650</v>
      </c>
      <c r="M36" s="70">
        <f t="shared" si="4"/>
        <v>690</v>
      </c>
      <c r="N36" s="70">
        <f t="shared" si="4"/>
        <v>2900</v>
      </c>
      <c r="O36" s="71">
        <f t="shared" si="0"/>
        <v>9641</v>
      </c>
    </row>
    <row r="37" spans="1:16" s="55" customFormat="1" ht="15" customHeight="1">
      <c r="A37" s="49" t="s">
        <v>261</v>
      </c>
      <c r="B37" s="55" t="s">
        <v>262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3">
        <f t="shared" si="0"/>
        <v>0</v>
      </c>
    </row>
    <row r="38" spans="1:16" s="55" customFormat="1" ht="15" customHeight="1">
      <c r="A38" s="49" t="s">
        <v>263</v>
      </c>
      <c r="B38" s="55" t="s">
        <v>264</v>
      </c>
      <c r="C38" s="56"/>
      <c r="D38" s="56">
        <v>500</v>
      </c>
      <c r="E38" s="56"/>
      <c r="F38" s="56"/>
      <c r="G38" s="56"/>
      <c r="H38" s="56"/>
      <c r="I38" s="56"/>
      <c r="J38" s="56">
        <v>184</v>
      </c>
      <c r="K38" s="56"/>
      <c r="L38" s="56"/>
      <c r="M38" s="56"/>
      <c r="N38" s="56"/>
      <c r="O38" s="53">
        <f t="shared" si="0"/>
        <v>684</v>
      </c>
    </row>
    <row r="39" spans="1:16" s="55" customFormat="1" ht="15.75" customHeight="1">
      <c r="A39" s="49" t="s">
        <v>265</v>
      </c>
      <c r="B39" s="55" t="s">
        <v>266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3">
        <f t="shared" si="0"/>
        <v>0</v>
      </c>
    </row>
    <row r="40" spans="1:16" s="55" customFormat="1" ht="15.75" customHeight="1">
      <c r="A40" s="49" t="s">
        <v>267</v>
      </c>
      <c r="B40" s="46" t="s">
        <v>254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3">
        <f t="shared" si="0"/>
        <v>0</v>
      </c>
    </row>
    <row r="41" spans="1:16" s="55" customFormat="1" ht="16.5" customHeight="1">
      <c r="A41" s="49" t="s">
        <v>268</v>
      </c>
      <c r="B41" s="46" t="s">
        <v>256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3">
        <f t="shared" si="0"/>
        <v>0</v>
      </c>
    </row>
    <row r="42" spans="1:16" s="55" customFormat="1" ht="15" customHeight="1">
      <c r="A42" s="49" t="s">
        <v>269</v>
      </c>
      <c r="B42" s="46" t="s">
        <v>258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3">
        <f t="shared" si="0"/>
        <v>0</v>
      </c>
    </row>
    <row r="43" spans="1:16" s="55" customFormat="1" ht="16.5" customHeight="1">
      <c r="A43" s="49" t="s">
        <v>270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3">
        <f t="shared" si="0"/>
        <v>0</v>
      </c>
    </row>
    <row r="44" spans="1:16" s="55" customFormat="1" ht="15.75" customHeight="1">
      <c r="A44" s="49" t="s">
        <v>271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3">
        <f t="shared" si="0"/>
        <v>0</v>
      </c>
    </row>
    <row r="45" spans="1:16" s="62" customFormat="1" ht="15" customHeight="1">
      <c r="A45" s="49" t="s">
        <v>272</v>
      </c>
      <c r="B45" s="57" t="s">
        <v>273</v>
      </c>
      <c r="C45" s="58">
        <f t="shared" ref="C45:N45" si="5">SUM(C37:C44)</f>
        <v>0</v>
      </c>
      <c r="D45" s="58">
        <f t="shared" si="5"/>
        <v>500</v>
      </c>
      <c r="E45" s="58">
        <f t="shared" si="5"/>
        <v>0</v>
      </c>
      <c r="F45" s="58">
        <f t="shared" si="5"/>
        <v>0</v>
      </c>
      <c r="G45" s="58">
        <f t="shared" si="5"/>
        <v>0</v>
      </c>
      <c r="H45" s="58">
        <f t="shared" si="5"/>
        <v>0</v>
      </c>
      <c r="I45" s="58">
        <f t="shared" si="5"/>
        <v>0</v>
      </c>
      <c r="J45" s="58">
        <f t="shared" si="5"/>
        <v>184</v>
      </c>
      <c r="K45" s="58">
        <f t="shared" si="5"/>
        <v>0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60">
        <f t="shared" si="0"/>
        <v>684</v>
      </c>
    </row>
    <row r="46" spans="1:16" s="46" customFormat="1" ht="15.75" customHeight="1" thickBot="1">
      <c r="A46" s="49" t="s">
        <v>274</v>
      </c>
      <c r="B46" s="137" t="s">
        <v>308</v>
      </c>
      <c r="C46" s="52"/>
      <c r="D46" s="52"/>
      <c r="E46" s="52"/>
      <c r="F46" s="52">
        <v>274</v>
      </c>
      <c r="G46" s="52"/>
      <c r="H46" s="52"/>
      <c r="I46" s="52"/>
      <c r="J46" s="52"/>
      <c r="K46" s="52"/>
      <c r="L46" s="52"/>
      <c r="M46" s="52"/>
      <c r="N46" s="52"/>
      <c r="O46" s="72">
        <f t="shared" si="0"/>
        <v>274</v>
      </c>
    </row>
    <row r="47" spans="1:16" s="50" customFormat="1" ht="16.5" customHeight="1" thickBot="1">
      <c r="A47" s="49" t="s">
        <v>275</v>
      </c>
      <c r="B47" s="64" t="s">
        <v>276</v>
      </c>
      <c r="C47" s="65">
        <f t="shared" ref="C47:N47" si="6">C45+C36+C46</f>
        <v>495</v>
      </c>
      <c r="D47" s="65">
        <f t="shared" si="6"/>
        <v>1140</v>
      </c>
      <c r="E47" s="65">
        <f t="shared" si="6"/>
        <v>490</v>
      </c>
      <c r="F47" s="65">
        <f t="shared" si="6"/>
        <v>799</v>
      </c>
      <c r="G47" s="65">
        <f t="shared" si="6"/>
        <v>586</v>
      </c>
      <c r="H47" s="65">
        <f t="shared" si="6"/>
        <v>685</v>
      </c>
      <c r="I47" s="65">
        <f t="shared" si="6"/>
        <v>600</v>
      </c>
      <c r="J47" s="65">
        <f t="shared" si="6"/>
        <v>774</v>
      </c>
      <c r="K47" s="65">
        <f t="shared" si="6"/>
        <v>790</v>
      </c>
      <c r="L47" s="65">
        <f t="shared" si="6"/>
        <v>650</v>
      </c>
      <c r="M47" s="65">
        <f t="shared" si="6"/>
        <v>690</v>
      </c>
      <c r="N47" s="65">
        <f t="shared" si="6"/>
        <v>2900</v>
      </c>
      <c r="O47" s="134">
        <f t="shared" si="0"/>
        <v>10599</v>
      </c>
      <c r="P47" s="59"/>
    </row>
    <row r="48" spans="1:16" ht="12.75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  <row r="49" spans="2:15" ht="12.75" customHeight="1">
      <c r="B49" s="135" t="s">
        <v>297</v>
      </c>
      <c r="C49" s="136">
        <f>C25-C47</f>
        <v>579</v>
      </c>
      <c r="D49" s="136">
        <f t="shared" ref="D49:N49" si="7">D25-D47</f>
        <v>-562</v>
      </c>
      <c r="E49" s="136">
        <f t="shared" si="7"/>
        <v>250</v>
      </c>
      <c r="F49" s="136">
        <f t="shared" si="7"/>
        <v>874</v>
      </c>
      <c r="G49" s="136">
        <f t="shared" si="7"/>
        <v>258</v>
      </c>
      <c r="H49" s="136">
        <f t="shared" si="7"/>
        <v>-110</v>
      </c>
      <c r="I49" s="136">
        <f t="shared" si="7"/>
        <v>201</v>
      </c>
      <c r="J49" s="136">
        <f t="shared" si="7"/>
        <v>-11</v>
      </c>
      <c r="K49" s="136">
        <f t="shared" si="7"/>
        <v>-43</v>
      </c>
      <c r="L49" s="136">
        <f t="shared" si="7"/>
        <v>514</v>
      </c>
      <c r="M49" s="136">
        <f t="shared" si="7"/>
        <v>-120</v>
      </c>
      <c r="N49" s="136">
        <f t="shared" si="7"/>
        <v>-1830</v>
      </c>
      <c r="O49" s="68"/>
    </row>
    <row r="50" spans="2:15" ht="12.75" customHeight="1"/>
    <row r="51" spans="2:15" ht="12.75" customHeight="1"/>
    <row r="52" spans="2:15" ht="12.75" customHeight="1">
      <c r="H52" s="73"/>
    </row>
    <row r="53" spans="2:15" ht="12.75" customHeight="1"/>
    <row r="54" spans="2:15" ht="12.75" customHeight="1"/>
    <row r="55" spans="2:15" ht="12.75" customHeight="1"/>
    <row r="56" spans="2:15" ht="12.75" customHeight="1"/>
    <row r="57" spans="2:15" ht="12.75" customHeight="1"/>
    <row r="58" spans="2:15" ht="12.75" customHeight="1"/>
    <row r="59" spans="2:15" ht="12.75" customHeight="1"/>
    <row r="60" spans="2:15" ht="12.75" customHeight="1"/>
    <row r="61" spans="2:15" ht="12.75" customHeight="1"/>
    <row r="62" spans="2:15" ht="12.75" customHeight="1"/>
    <row r="63" spans="2:15" ht="12.75" customHeight="1"/>
    <row r="64" spans="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electLockedCells="1" selectUnlockedCells="1"/>
  <mergeCells count="4">
    <mergeCell ref="K1:O1"/>
    <mergeCell ref="B2:O2"/>
    <mergeCell ref="B3:O3"/>
    <mergeCell ref="A5:A6"/>
  </mergeCells>
  <phoneticPr fontId="0" type="noConversion"/>
  <pageMargins left="0.39374999999999999" right="0.39374999999999999" top="0.19652777777777777" bottom="0.19652777777777777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1</vt:lpstr>
      <vt:lpstr>3</vt:lpstr>
      <vt:lpstr>4</vt:lpstr>
      <vt:lpstr>6 </vt:lpstr>
      <vt:lpstr>'3'!Nyomtatási_terület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Tüskéné Balogh Anikó</cp:lastModifiedBy>
  <cp:lastPrinted>2015-12-11T10:48:39Z</cp:lastPrinted>
  <dcterms:created xsi:type="dcterms:W3CDTF">2013-03-07T15:30:27Z</dcterms:created>
  <dcterms:modified xsi:type="dcterms:W3CDTF">2015-12-11T10:49:00Z</dcterms:modified>
</cp:coreProperties>
</file>