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RM_9.2.1.sz.mell" sheetId="1" r:id="rId1"/>
  </sheets>
  <externalReferences>
    <externalReference r:id="rId2"/>
    <externalReference r:id="rId3"/>
    <externalReference r:id="rId4"/>
  </externalReferences>
  <definedNames>
    <definedName name="_xlnm.Print_Titles" localSheetId="0">RM_9.2.1.sz.mell!$1:$7</definedName>
  </definedNames>
  <calcPr calcId="125725" fullCalcOnLoad="1"/>
</workbook>
</file>

<file path=xl/calcChain.xml><?xml version="1.0" encoding="utf-8"?>
<calcChain xmlns="http://schemas.openxmlformats.org/spreadsheetml/2006/main">
  <c r="K1" i="1"/>
  <c r="B2"/>
  <c r="B3"/>
  <c r="D5"/>
  <c r="E5"/>
  <c r="F5"/>
  <c r="G5"/>
  <c r="H5"/>
  <c r="I5"/>
  <c r="K5"/>
  <c r="D10"/>
  <c r="E10"/>
  <c r="F10"/>
  <c r="G10"/>
  <c r="H10"/>
  <c r="I10"/>
  <c r="C11"/>
  <c r="J11"/>
  <c r="C12"/>
  <c r="J12"/>
  <c r="K12"/>
  <c r="C13"/>
  <c r="K13" s="1"/>
  <c r="J13"/>
  <c r="C14"/>
  <c r="J14"/>
  <c r="C15"/>
  <c r="J15"/>
  <c r="C16"/>
  <c r="J16"/>
  <c r="C17"/>
  <c r="J17"/>
  <c r="C18"/>
  <c r="K18" s="1"/>
  <c r="J18"/>
  <c r="C19"/>
  <c r="J19"/>
  <c r="K19" s="1"/>
  <c r="C20"/>
  <c r="K20" s="1"/>
  <c r="J20"/>
  <c r="C21"/>
  <c r="K21" s="1"/>
  <c r="J21"/>
  <c r="D22"/>
  <c r="E22"/>
  <c r="F22"/>
  <c r="G22"/>
  <c r="H22"/>
  <c r="I22"/>
  <c r="C23"/>
  <c r="K23" s="1"/>
  <c r="J23"/>
  <c r="C24"/>
  <c r="J24"/>
  <c r="J22" s="1"/>
  <c r="C25"/>
  <c r="J25"/>
  <c r="C26"/>
  <c r="J26"/>
  <c r="K26"/>
  <c r="C27"/>
  <c r="K27" s="1"/>
  <c r="J27"/>
  <c r="C28"/>
  <c r="D28"/>
  <c r="E28"/>
  <c r="F28"/>
  <c r="G28"/>
  <c r="H28"/>
  <c r="I28"/>
  <c r="C29"/>
  <c r="J29"/>
  <c r="C30"/>
  <c r="K30" s="1"/>
  <c r="J30"/>
  <c r="C31"/>
  <c r="J31"/>
  <c r="K31" s="1"/>
  <c r="C32"/>
  <c r="K32" s="1"/>
  <c r="J32"/>
  <c r="D33"/>
  <c r="E33"/>
  <c r="F33"/>
  <c r="G33"/>
  <c r="H33"/>
  <c r="I33"/>
  <c r="C34"/>
  <c r="K34" s="1"/>
  <c r="J34"/>
  <c r="C35"/>
  <c r="J35"/>
  <c r="C36"/>
  <c r="J36"/>
  <c r="C37"/>
  <c r="J37"/>
  <c r="K37" s="1"/>
  <c r="C38"/>
  <c r="K38" s="1"/>
  <c r="J38"/>
  <c r="F39"/>
  <c r="F44" s="1"/>
  <c r="D40"/>
  <c r="E40"/>
  <c r="F40"/>
  <c r="G40"/>
  <c r="H40"/>
  <c r="I40"/>
  <c r="C41"/>
  <c r="J41"/>
  <c r="C42"/>
  <c r="J42"/>
  <c r="K42"/>
  <c r="C43"/>
  <c r="K43" s="1"/>
  <c r="J43"/>
  <c r="C46"/>
  <c r="D46"/>
  <c r="E46"/>
  <c r="F46"/>
  <c r="G46"/>
  <c r="H46"/>
  <c r="I46"/>
  <c r="C47"/>
  <c r="J47"/>
  <c r="C48"/>
  <c r="J48"/>
  <c r="C49"/>
  <c r="K49" s="1"/>
  <c r="J49"/>
  <c r="C50"/>
  <c r="J50"/>
  <c r="K50" s="1"/>
  <c r="C51"/>
  <c r="K51" s="1"/>
  <c r="J51"/>
  <c r="C52"/>
  <c r="D52"/>
  <c r="D58" s="1"/>
  <c r="E52"/>
  <c r="F52"/>
  <c r="G52"/>
  <c r="H52"/>
  <c r="I52"/>
  <c r="C53"/>
  <c r="J53"/>
  <c r="J52" s="1"/>
  <c r="C54"/>
  <c r="J54"/>
  <c r="C55"/>
  <c r="K55" s="1"/>
  <c r="J55"/>
  <c r="C56"/>
  <c r="J56"/>
  <c r="K56" s="1"/>
  <c r="C57"/>
  <c r="J57"/>
  <c r="E58"/>
  <c r="G58"/>
  <c r="H58"/>
  <c r="I58"/>
  <c r="C60"/>
  <c r="J60"/>
  <c r="C61"/>
  <c r="J61"/>
  <c r="K61" s="1"/>
  <c r="C33"/>
  <c r="C22"/>
  <c r="C10"/>
  <c r="C40" l="1"/>
  <c r="K57"/>
  <c r="K60"/>
  <c r="K53"/>
  <c r="F58"/>
  <c r="I39"/>
  <c r="I44" s="1"/>
  <c r="K47"/>
  <c r="K46" s="1"/>
  <c r="K58" s="1"/>
  <c r="J33"/>
  <c r="K16"/>
  <c r="K14"/>
  <c r="E39"/>
  <c r="E44" s="1"/>
  <c r="J40"/>
  <c r="J28"/>
  <c r="G39"/>
  <c r="G44" s="1"/>
  <c r="K54"/>
  <c r="K48"/>
  <c r="K35"/>
  <c r="K29"/>
  <c r="K24"/>
  <c r="K17"/>
  <c r="K15"/>
  <c r="H39"/>
  <c r="H44" s="1"/>
  <c r="D39"/>
  <c r="D44" s="1"/>
  <c r="K22"/>
  <c r="K52"/>
  <c r="K28"/>
  <c r="J46"/>
  <c r="J58" s="1"/>
  <c r="K41"/>
  <c r="K40" s="1"/>
  <c r="K25"/>
  <c r="K36"/>
  <c r="K33" s="1"/>
  <c r="K11"/>
  <c r="J10"/>
  <c r="C58"/>
  <c r="C39"/>
  <c r="K10" l="1"/>
  <c r="J39"/>
  <c r="J44" s="1"/>
  <c r="K39"/>
  <c r="K44" s="1"/>
  <c r="K59" s="1"/>
  <c r="C44"/>
  <c r="C59" l="1"/>
</calcChain>
</file>

<file path=xl/sharedStrings.xml><?xml version="1.0" encoding="utf-8"?>
<sst xmlns="http://schemas.openxmlformats.org/spreadsheetml/2006/main" count="120" uniqueCount="105">
  <si>
    <t>Közfoglalkoztatottak létszáma (fő)</t>
  </si>
  <si>
    <t>Éves tervezett létszám előirányzat (fő)</t>
  </si>
  <si>
    <t>KIADÁSOK ÖSSZESEN: (1.+2.+3.)</t>
  </si>
  <si>
    <t>4.</t>
  </si>
  <si>
    <t>Finanszírozási kiadások</t>
  </si>
  <si>
    <t>3.</t>
  </si>
  <si>
    <t xml:space="preserve"> 2.3.-ból EU-s támogatásból megvalósuló programok, projektek kiadása</t>
  </si>
  <si>
    <t>2.4.</t>
  </si>
  <si>
    <t>Egyéb fejlesztési célú kiadások</t>
  </si>
  <si>
    <t>2.3.</t>
  </si>
  <si>
    <t>Felújítások</t>
  </si>
  <si>
    <t>2.2.</t>
  </si>
  <si>
    <t>Beruházások</t>
  </si>
  <si>
    <t>2.1.</t>
  </si>
  <si>
    <t>Felhalmozási költségvetés kiadásai (2.1.+…+2.3.)</t>
  </si>
  <si>
    <t>2.</t>
  </si>
  <si>
    <t>Egyéb működési célú kiadások</t>
  </si>
  <si>
    <t>1.5.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</si>
  <si>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</si>
  <si>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</si>
  <si>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</si>
  <si>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</si>
  <si>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</si>
  <si>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</si>
  <si>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</si>
  <si>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</si>
  <si>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Működési költségvetés kiadásai (1.1+…+1.5.)</t>
  </si>
  <si>
    <t>1.</t>
  </si>
  <si>
    <t>Kiadások</t>
  </si>
  <si>
    <t>BEVÉTELEK ÖSSZESEN: (8.+9.)</t>
  </si>
  <si>
    <t>10.</t>
  </si>
  <si>
    <t>Irányító szervi (önkormányzati) támogatás (intézményfinanszírozás)</t>
  </si>
  <si>
    <t>9.3.</t>
  </si>
  <si>
    <t>Vállalkozási maradvány igénybevétele</t>
  </si>
  <si>
    <t>9.2.</t>
  </si>
  <si>
    <t>Költségvetési maradvány igénybevétele</t>
  </si>
  <si>
    <t>9.1.</t>
  </si>
  <si>
    <t>Finanszírozási bevételek (9.1.+…+9.3.)</t>
  </si>
  <si>
    <t>9.</t>
  </si>
  <si>
    <t>Költségvetési bevételek összesen (1.+…+7.)</t>
  </si>
  <si>
    <t>8.</t>
  </si>
  <si>
    <t>Felhalmozási célú átvett pénzeszközök</t>
  </si>
  <si>
    <t>7.</t>
  </si>
  <si>
    <t>Működési célú átvett pénzeszközök</t>
  </si>
  <si>
    <t>6.</t>
  </si>
  <si>
    <t>Egyéb tárgyi eszközök értékesítése</t>
  </si>
  <si>
    <t>5.3.</t>
  </si>
  <si>
    <t>Ingatlanok értékesítése</t>
  </si>
  <si>
    <t>5.2.</t>
  </si>
  <si>
    <t>Immateriális javak értékesítése</t>
  </si>
  <si>
    <t>5.1.</t>
  </si>
  <si>
    <t>Felhalmozási bevételek (5.1.+…+5.3.)</t>
  </si>
  <si>
    <t>5.</t>
  </si>
  <si>
    <t xml:space="preserve">  4.3.-ból EU-s támogatás</t>
  </si>
  <si>
    <t>4.4.</t>
  </si>
  <si>
    <t>Egyéb felhalmozási célú támogatások bevételei államháztartáson belülről</t>
  </si>
  <si>
    <t>4.3.</t>
  </si>
  <si>
    <t>Visszatérítendő támogatások, kölcsönök visszatérülése ÁH-n belülről</t>
  </si>
  <si>
    <t>4.2.</t>
  </si>
  <si>
    <t>Felhalmozási célú önkormányzati támogatások</t>
  </si>
  <si>
    <t>4.1.</t>
  </si>
  <si>
    <t>Felhalmozási célú támogatások államháztartáson belülről (4.1.+…+4.3.)</t>
  </si>
  <si>
    <t>Közhatalmi bevételek</t>
  </si>
  <si>
    <t xml:space="preserve">  2.3-ból EU támogatás</t>
  </si>
  <si>
    <t>Egyéb működési célú támogatások bevételei államháztartáson belülről</t>
  </si>
  <si>
    <t>Elvonások és befizetések bevételei</t>
  </si>
  <si>
    <t>Működési célú támogatások államháztartáson belülről (2.1.+…+2.3.)</t>
  </si>
  <si>
    <t>Egyéb működési bevételek</t>
  </si>
  <si>
    <t>1.11.</t>
  </si>
  <si>
    <t>Biztosító által fizetett kártérítés</t>
  </si>
  <si>
    <t>1.10.</t>
  </si>
  <si>
    <t>Egyéb pénzügyi műveletek bevételei</t>
  </si>
  <si>
    <t>1.9.</t>
  </si>
  <si>
    <t>Kamatbevételek</t>
  </si>
  <si>
    <t>1.8.</t>
  </si>
  <si>
    <t>Általános forgalmi adó visszatérülése</t>
  </si>
  <si>
    <t>1.7.</t>
  </si>
  <si>
    <t>Kiszámlázott általános forgalmi adó</t>
  </si>
  <si>
    <t>1.6.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</si>
  <si>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</si>
  <si>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</si>
  <si>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</si>
  <si>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</si>
  <si>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</si>
  <si>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(1.1.+…+1.11.)</t>
  </si>
  <si>
    <t>Bevételek</t>
  </si>
  <si>
    <t>K=(C+J)</t>
  </si>
  <si>
    <t>J=(D+…+I)</t>
  </si>
  <si>
    <t>I</t>
  </si>
  <si>
    <t>H</t>
  </si>
  <si>
    <t>G</t>
  </si>
  <si>
    <t xml:space="preserve">F </t>
  </si>
  <si>
    <t>E</t>
  </si>
  <si>
    <t>D</t>
  </si>
  <si>
    <t>C</t>
  </si>
  <si>
    <t>B</t>
  </si>
  <si>
    <t>A</t>
  </si>
  <si>
    <t>Módosítások
 összesen</t>
  </si>
  <si>
    <t>Eeredeti
 előirányzat</t>
  </si>
  <si>
    <t>Bevételi jogcím</t>
  </si>
  <si>
    <t>Sor-
szám</t>
  </si>
  <si>
    <t>Forintban!</t>
  </si>
  <si>
    <t>02</t>
  </si>
  <si>
    <t>Feladat megnevezése</t>
  </si>
  <si>
    <t>Költségvetési szerv megnevezése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</si>
</sst>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0"/>
      <name val="Times New Roman CE"/>
      <charset val="238"/>
    </font>
    <font>
      <b/>
      <sz val="10"/>
      <name val="Times New Roman CE"/>
      <family val="1"/>
      <charset val="238"/>
    </font>
    <font>
      <sz val="10"/>
      <color rgb="FFFF0000"/>
      <name val="Times New Roman CE"/>
      <charset val="238"/>
    </font>
    <font>
      <b/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b/>
      <sz val="9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9"/>
      <name val="Times New Roman CE"/>
      <charset val="238"/>
    </font>
    <font>
      <b/>
      <i/>
      <sz val="10"/>
      <name val="Times New Roman CE"/>
      <charset val="238"/>
    </font>
    <font>
      <b/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7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left" vertical="center" wrapText="1"/>
    </xf>
    <xf numFmtId="164" fontId="2" fillId="0" borderId="1" xfId="0" applyNumberFormat="1" applyFont="1" applyFill="1" applyBorder="1" applyAlignment="1" applyProtection="1">
      <alignment horizontal="right" vertical="center" wrapText="1" indent="1"/>
    </xf>
    <xf numFmtId="16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horizontal="right" vertical="center" wrapText="1"/>
      <protection locked="0"/>
    </xf>
    <xf numFmtId="0" fontId="2" fillId="0" borderId="3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left" vertical="center"/>
    </xf>
    <xf numFmtId="164" fontId="3" fillId="0" borderId="0" xfId="0" applyNumberFormat="1" applyFont="1" applyFill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right" vertical="center" wrapText="1"/>
    </xf>
    <xf numFmtId="164" fontId="3" fillId="0" borderId="0" xfId="0" applyNumberFormat="1" applyFont="1" applyFill="1" applyAlignment="1" applyProtection="1">
      <alignment horizontal="right" vertical="center" wrapText="1"/>
    </xf>
    <xf numFmtId="164" fontId="4" fillId="0" borderId="1" xfId="0" applyNumberFormat="1" applyFont="1" applyFill="1" applyBorder="1" applyAlignment="1" applyProtection="1">
      <alignment horizontal="right" vertical="center" wrapText="1" indent="1"/>
    </xf>
    <xf numFmtId="164" fontId="5" fillId="0" borderId="5" xfId="0" applyNumberFormat="1" applyFont="1" applyFill="1" applyBorder="1" applyAlignment="1" applyProtection="1">
      <alignment horizontal="right" vertical="center" wrapText="1" indent="1"/>
    </xf>
    <xf numFmtId="0" fontId="5" fillId="0" borderId="2" xfId="0" applyFont="1" applyFill="1" applyBorder="1" applyAlignment="1" applyProtection="1">
      <alignment horizontal="left" vertical="center" wrapText="1" indent="1"/>
    </xf>
    <xf numFmtId="0" fontId="6" fillId="0" borderId="4" xfId="0" applyFont="1" applyFill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 applyProtection="1">
      <alignment horizontal="right" vertical="center" wrapText="1" indent="1"/>
    </xf>
    <xf numFmtId="164" fontId="6" fillId="0" borderId="5" xfId="1" applyNumberFormat="1" applyFont="1" applyFill="1" applyBorder="1" applyAlignment="1" applyProtection="1">
      <alignment horizontal="right" vertical="center" wrapText="1" indent="1"/>
    </xf>
    <xf numFmtId="0" fontId="6" fillId="0" borderId="5" xfId="1" applyFont="1" applyFill="1" applyBorder="1" applyAlignment="1" applyProtection="1">
      <alignment horizontal="right" vertical="center" wrapText="1" indent="1"/>
      <protection locked="0"/>
    </xf>
    <xf numFmtId="0" fontId="6" fillId="0" borderId="2" xfId="1" applyFont="1" applyFill="1" applyBorder="1" applyAlignment="1" applyProtection="1">
      <alignment horizontal="left" vertical="center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</xf>
    <xf numFmtId="0" fontId="9" fillId="0" borderId="7" xfId="1" applyFont="1" applyFill="1" applyBorder="1" applyAlignment="1" applyProtection="1">
      <alignment horizontal="right" vertical="center" wrapText="1" indent="1"/>
      <protection locked="0"/>
    </xf>
    <xf numFmtId="0" fontId="9" fillId="0" borderId="8" xfId="1" applyFont="1" applyFill="1" applyBorder="1" applyAlignment="1" applyProtection="1">
      <alignment horizontal="left" vertical="center" wrapText="1" indent="1"/>
    </xf>
    <xf numFmtId="49" fontId="8" fillId="0" borderId="9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horizontal="right" vertical="center" wrapText="1" indent="1"/>
    </xf>
    <xf numFmtId="164" fontId="9" fillId="0" borderId="11" xfId="1" applyNumberFormat="1" applyFont="1" applyFill="1" applyBorder="1" applyAlignment="1" applyProtection="1">
      <alignment horizontal="right" vertical="center" wrapText="1" indent="1"/>
    </xf>
    <xf numFmtId="0" fontId="9" fillId="0" borderId="11" xfId="1" applyFont="1" applyFill="1" applyBorder="1" applyAlignment="1" applyProtection="1">
      <alignment horizontal="right" vertical="center" wrapText="1" indent="1"/>
      <protection locked="0"/>
    </xf>
    <xf numFmtId="0" fontId="9" fillId="0" borderId="12" xfId="1" applyFont="1" applyFill="1" applyBorder="1" applyAlignment="1" applyProtection="1">
      <alignment horizontal="left" vertical="center" wrapText="1" indent="1"/>
    </xf>
    <xf numFmtId="164" fontId="9" fillId="0" borderId="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0" xfId="0" applyFont="1" applyFill="1" applyAlignment="1" applyProtection="1">
      <alignment horizontal="center"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vertical="center" wrapText="1"/>
    </xf>
    <xf numFmtId="164" fontId="6" fillId="0" borderId="13" xfId="0" applyNumberFormat="1" applyFont="1" applyFill="1" applyBorder="1" applyAlignment="1" applyProtection="1">
      <alignment horizontal="right" vertical="center" wrapText="1" indent="1"/>
    </xf>
    <xf numFmtId="164" fontId="6" fillId="0" borderId="2" xfId="0" applyNumberFormat="1" applyFont="1" applyFill="1" applyBorder="1" applyAlignment="1" applyProtection="1">
      <alignment horizontal="right" vertical="center" wrapText="1" indent="1"/>
    </xf>
    <xf numFmtId="0" fontId="13" fillId="0" borderId="3" xfId="0" applyFont="1" applyBorder="1" applyAlignment="1" applyProtection="1">
      <alignment horizontal="left" wrapText="1" indent="1"/>
    </xf>
    <xf numFmtId="0" fontId="14" fillId="0" borderId="4" xfId="0" applyFont="1" applyBorder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right" vertical="center" wrapText="1" indent="1"/>
    </xf>
    <xf numFmtId="164" fontId="6" fillId="0" borderId="17" xfId="0" applyNumberFormat="1" applyFont="1" applyFill="1" applyBorder="1" applyAlignment="1" applyProtection="1">
      <alignment horizontal="right" vertical="center" wrapText="1" indent="1"/>
    </xf>
    <xf numFmtId="3" fontId="8" fillId="0" borderId="1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1" applyNumberFormat="1" applyFont="1" applyFill="1" applyBorder="1" applyAlignment="1" applyProtection="1">
      <alignment horizontal="right" vertical="center" wrapText="1" indent="1"/>
    </xf>
    <xf numFmtId="0" fontId="8" fillId="0" borderId="19" xfId="1" applyFont="1" applyFill="1" applyBorder="1" applyAlignment="1" applyProtection="1">
      <alignment horizontal="left" vertical="center" wrapText="1" indent="1"/>
    </xf>
    <xf numFmtId="0" fontId="15" fillId="0" borderId="0" xfId="0" applyFont="1" applyFill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horizontal="right" vertical="center" wrapText="1" indent="1"/>
    </xf>
    <xf numFmtId="3" fontId="8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8" xfId="1" applyNumberFormat="1" applyFont="1" applyFill="1" applyBorder="1" applyAlignment="1" applyProtection="1">
      <alignment horizontal="right" vertical="center" wrapText="1" indent="1"/>
    </xf>
    <xf numFmtId="0" fontId="8" fillId="0" borderId="8" xfId="1" applyFont="1" applyFill="1" applyBorder="1" applyAlignment="1" applyProtection="1">
      <alignment horizontal="left" vertical="center" wrapText="1" indent="1"/>
    </xf>
    <xf numFmtId="49" fontId="8" fillId="0" borderId="20" xfId="0" applyNumberFormat="1" applyFont="1" applyFill="1" applyBorder="1" applyAlignment="1" applyProtection="1">
      <alignment horizontal="center" vertical="center" wrapText="1"/>
    </xf>
    <xf numFmtId="164" fontId="6" fillId="0" borderId="10" xfId="0" applyNumberFormat="1" applyFont="1" applyFill="1" applyBorder="1" applyAlignment="1" applyProtection="1">
      <alignment horizontal="right" vertical="center" wrapText="1" indent="1"/>
    </xf>
    <xf numFmtId="3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8" fillId="0" borderId="12" xfId="1" applyFont="1" applyFill="1" applyBorder="1" applyAlignment="1" applyProtection="1">
      <alignment horizontal="left" vertical="center" wrapText="1" indent="1"/>
    </xf>
    <xf numFmtId="0" fontId="4" fillId="0" borderId="4" xfId="0" applyFont="1" applyFill="1" applyBorder="1" applyAlignment="1" applyProtection="1">
      <alignment horizontal="center" vertical="center" wrapText="1"/>
    </xf>
    <xf numFmtId="164" fontId="6" fillId="0" borderId="21" xfId="0" applyNumberFormat="1" applyFont="1" applyFill="1" applyBorder="1" applyAlignment="1" applyProtection="1">
      <alignment horizontal="right" vertical="center" wrapText="1" indent="1"/>
    </xf>
    <xf numFmtId="3" fontId="6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" xfId="1" applyNumberFormat="1" applyFont="1" applyFill="1" applyBorder="1" applyAlignment="1" applyProtection="1">
      <alignment horizontal="right" vertical="center" wrapText="1" indent="1"/>
    </xf>
    <xf numFmtId="164" fontId="6" fillId="0" borderId="22" xfId="0" applyNumberFormat="1" applyFont="1" applyFill="1" applyBorder="1" applyAlignment="1" applyProtection="1">
      <alignment horizontal="right" vertical="center" wrapText="1" indent="1"/>
    </xf>
    <xf numFmtId="3" fontId="8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7" xfId="1" applyNumberFormat="1" applyFont="1" applyFill="1" applyBorder="1" applyAlignment="1" applyProtection="1">
      <alignment horizontal="righ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6" fillId="0" borderId="19" xfId="0" applyNumberFormat="1" applyFont="1" applyFill="1" applyBorder="1" applyAlignment="1" applyProtection="1">
      <alignment horizontal="right" vertical="center" wrapText="1" indent="1"/>
    </xf>
    <xf numFmtId="3" fontId="9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17" xfId="1" applyFont="1" applyFill="1" applyBorder="1" applyAlignment="1" applyProtection="1">
      <alignment horizontal="left" vertical="center" wrapText="1" indent="1"/>
    </xf>
    <xf numFmtId="164" fontId="6" fillId="0" borderId="8" xfId="0" applyNumberFormat="1" applyFont="1" applyFill="1" applyBorder="1" applyAlignment="1" applyProtection="1">
      <alignment horizontal="right" vertical="center" wrapText="1" indent="1"/>
    </xf>
    <xf numFmtId="3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3" fontId="9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1" applyNumberFormat="1" applyFont="1" applyFill="1" applyBorder="1" applyAlignment="1" applyProtection="1">
      <alignment horizontal="right" vertical="center" wrapText="1" indent="1"/>
    </xf>
    <xf numFmtId="0" fontId="6" fillId="0" borderId="2" xfId="0" applyFont="1" applyFill="1" applyBorder="1" applyAlignment="1" applyProtection="1">
      <alignment horizontal="left" vertical="center" wrapText="1" indent="1"/>
    </xf>
    <xf numFmtId="164" fontId="6" fillId="0" borderId="18" xfId="0" applyNumberFormat="1" applyFont="1" applyFill="1" applyBorder="1" applyAlignment="1" applyProtection="1">
      <alignment horizontal="righ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1"/>
    </xf>
    <xf numFmtId="49" fontId="8" fillId="0" borderId="23" xfId="0" applyNumberFormat="1" applyFont="1" applyFill="1" applyBorder="1" applyAlignment="1" applyProtection="1">
      <alignment horizontal="center" vertical="center" wrapText="1"/>
    </xf>
    <xf numFmtId="164" fontId="6" fillId="0" borderId="24" xfId="0" applyNumberFormat="1" applyFont="1" applyFill="1" applyBorder="1" applyAlignment="1" applyProtection="1">
      <alignment horizontal="right" vertical="center" wrapText="1" indent="1"/>
    </xf>
    <xf numFmtId="3" fontId="9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5" xfId="1" applyNumberFormat="1" applyFont="1" applyFill="1" applyBorder="1" applyAlignment="1" applyProtection="1">
      <alignment horizontal="right" vertical="center" wrapText="1" indent="1"/>
    </xf>
    <xf numFmtId="0" fontId="9" fillId="0" borderId="25" xfId="1" applyFont="1" applyFill="1" applyBorder="1" applyAlignment="1" applyProtection="1">
      <alignment horizontal="left" vertical="center" wrapText="1" indent="1"/>
    </xf>
    <xf numFmtId="49" fontId="8" fillId="0" borderId="26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5" fillId="0" borderId="29" xfId="0" applyFont="1" applyFill="1" applyBorder="1" applyAlignment="1" applyProtection="1">
      <alignment horizontal="center" vertical="center" wrapText="1"/>
    </xf>
    <xf numFmtId="164" fontId="17" fillId="0" borderId="1" xfId="0" applyNumberFormat="1" applyFont="1" applyBorder="1" applyAlignment="1" applyProtection="1">
      <alignment horizontal="center" vertical="center" wrapText="1"/>
      <protection locked="0"/>
    </xf>
    <xf numFmtId="0" fontId="17" fillId="0" borderId="2" xfId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18" fillId="0" borderId="30" xfId="0" applyFont="1" applyFill="1" applyBorder="1" applyAlignment="1" applyProtection="1">
      <alignment horizontal="center"/>
      <protection locked="0"/>
    </xf>
    <xf numFmtId="0" fontId="5" fillId="0" borderId="19" xfId="0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/>
      <protection locked="0"/>
    </xf>
    <xf numFmtId="0" fontId="18" fillId="0" borderId="22" xfId="0" applyFont="1" applyFill="1" applyBorder="1" applyAlignment="1" applyProtection="1">
      <alignment horizont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2" fillId="0" borderId="0" xfId="0" applyFont="1" applyFill="1" applyAlignment="1" applyProtection="1">
      <alignment vertical="center"/>
    </xf>
    <xf numFmtId="0" fontId="18" fillId="0" borderId="33" xfId="0" applyFont="1" applyFill="1" applyBorder="1" applyAlignment="1" applyProtection="1">
      <alignment horizont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34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vertical="center"/>
    </xf>
    <xf numFmtId="49" fontId="19" fillId="0" borderId="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30" xfId="0" applyNumberFormat="1" applyFont="1" applyFill="1" applyBorder="1" applyAlignment="1" applyProtection="1">
      <alignment horizontal="right" vertical="center"/>
      <protection locked="0"/>
    </xf>
    <xf numFmtId="0" fontId="21" fillId="0" borderId="35" xfId="0" applyFont="1" applyBorder="1" applyAlignment="1" applyProtection="1">
      <alignment horizontal="center" vertical="center"/>
      <protection locked="0"/>
    </xf>
    <xf numFmtId="0" fontId="11" fillId="0" borderId="36" xfId="0" applyFont="1" applyFill="1" applyBorder="1" applyAlignment="1" applyProtection="1">
      <alignment horizontal="center" vertical="center"/>
      <protection locked="0"/>
    </xf>
    <xf numFmtId="0" fontId="5" fillId="0" borderId="37" xfId="0" applyFont="1" applyFill="1" applyBorder="1" applyAlignment="1" applyProtection="1">
      <alignment horizontal="center" vertical="center" wrapText="1"/>
      <protection locked="0"/>
    </xf>
    <xf numFmtId="49" fontId="5" fillId="0" borderId="38" xfId="0" applyNumberFormat="1" applyFont="1" applyFill="1" applyBorder="1" applyAlignment="1" applyProtection="1">
      <alignment horizontal="right" vertical="center"/>
      <protection locked="0"/>
    </xf>
    <xf numFmtId="0" fontId="21" fillId="0" borderId="39" xfId="0" applyFont="1" applyBorder="1" applyAlignment="1" applyProtection="1">
      <alignment horizontal="center" vertical="center"/>
      <protection locked="0"/>
    </xf>
    <xf numFmtId="0" fontId="11" fillId="0" borderId="40" xfId="0" applyFont="1" applyFill="1" applyBorder="1" applyAlignment="1" applyProtection="1">
      <alignment horizontal="center" vertical="center"/>
      <protection locked="0"/>
    </xf>
    <xf numFmtId="0" fontId="5" fillId="0" borderId="41" xfId="0" applyFont="1" applyFill="1" applyBorder="1" applyAlignment="1" applyProtection="1">
      <alignment horizontal="center" vertical="center" wrapText="1"/>
      <protection locked="0"/>
    </xf>
    <xf numFmtId="164" fontId="21" fillId="0" borderId="0" xfId="0" applyNumberFormat="1" applyFont="1" applyFill="1" applyAlignment="1" applyProtection="1">
      <alignment vertical="center" wrapText="1"/>
    </xf>
    <xf numFmtId="0" fontId="22" fillId="0" borderId="0" xfId="0" applyFont="1" applyAlignment="1" applyProtection="1">
      <alignment horizontal="right" vertical="top"/>
      <protection locked="0"/>
    </xf>
    <xf numFmtId="164" fontId="16" fillId="0" borderId="0" xfId="0" applyNumberFormat="1" applyFont="1" applyFill="1" applyAlignment="1" applyProtection="1">
      <alignment vertical="center" wrapText="1"/>
      <protection locked="0"/>
    </xf>
    <xf numFmtId="164" fontId="21" fillId="0" borderId="0" xfId="0" applyNumberFormat="1" applyFont="1" applyFill="1" applyAlignment="1" applyProtection="1">
      <alignment horizontal="left" vertical="center" wrapText="1"/>
      <protection locked="0"/>
    </xf>
  </cellXfs>
  <cellStyles count="7">
    <cellStyle name="Ezres 2" xfId="2"/>
    <cellStyle name="Ezres 3" xfId="3"/>
    <cellStyle name="Hiperhivatkozás" xfId="4"/>
    <cellStyle name="Már látott hiperhivatkozás" xfId="5"/>
    <cellStyle name="Normál" xfId="0" builtinId="0"/>
    <cellStyle name="Normál_KVRENMUNKA" xfId="1"/>
    <cellStyle name="Százalék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.3%20KVI_ZARSZ-2019-08_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9.1%20mell&#233;klet%20xlsx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9.1.1.%20mell&#233;kle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3.sz.mell."/>
      <sheetName val="RM_1.4.sz.mell."/>
      <sheetName val="RM_ELLENŐRZÉS"/>
      <sheetName val="RM_7.sz.mell."/>
      <sheetName val="RM_9.1.2.sz.mell"/>
      <sheetName val="RM_9.1.3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8">
          <cell r="C8">
            <v>250000</v>
          </cell>
        </row>
        <row r="10">
          <cell r="C10">
            <v>100000</v>
          </cell>
        </row>
        <row r="11">
          <cell r="C11">
            <v>150000</v>
          </cell>
        </row>
        <row r="20">
          <cell r="C20">
            <v>0</v>
          </cell>
        </row>
        <row r="26">
          <cell r="C26">
            <v>0</v>
          </cell>
        </row>
        <row r="31">
          <cell r="C31">
            <v>0</v>
          </cell>
        </row>
        <row r="37">
          <cell r="C37">
            <v>250000</v>
          </cell>
        </row>
        <row r="38">
          <cell r="C38">
            <v>64113973</v>
          </cell>
        </row>
        <row r="41">
          <cell r="C41">
            <v>64113973</v>
          </cell>
        </row>
        <row r="42">
          <cell r="C42">
            <v>64363973</v>
          </cell>
        </row>
        <row r="46">
          <cell r="C46">
            <v>64363973</v>
          </cell>
        </row>
        <row r="47">
          <cell r="C47">
            <v>49183055</v>
          </cell>
        </row>
        <row r="48">
          <cell r="C48">
            <v>8680918</v>
          </cell>
        </row>
        <row r="49">
          <cell r="C49">
            <v>6500000</v>
          </cell>
        </row>
        <row r="52">
          <cell r="C52">
            <v>0</v>
          </cell>
        </row>
        <row r="58">
          <cell r="C58">
            <v>64363973</v>
          </cell>
        </row>
        <row r="59">
          <cell r="C59">
            <v>0</v>
          </cell>
        </row>
        <row r="60">
          <cell r="C60">
            <v>13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7">
          <cell r="A7" t="str">
            <v>a</v>
          </cell>
          <cell r="B7" t="str">
            <v>…</v>
          </cell>
          <cell r="C7" t="str">
            <v>/</v>
          </cell>
          <cell r="D7">
            <v>2019</v>
          </cell>
          <cell r="E7" t="str">
            <v>(</v>
          </cell>
          <cell r="F7" t="str">
            <v>…….</v>
          </cell>
          <cell r="G7" t="str">
            <v>)</v>
          </cell>
          <cell r="H7" t="str">
            <v>önkormányzati rendelethez</v>
          </cell>
        </row>
        <row r="11">
          <cell r="A11" t="str">
            <v>Leveleki Közös Önkormányzati Hivatal</v>
          </cell>
        </row>
      </sheetData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M_9.1.sz.mell"/>
    </sheetNames>
    <sheetDataSet>
      <sheetData sheetId="0">
        <row r="5">
          <cell r="C5" t="str">
            <v>Eredeti
előirányzat</v>
          </cell>
          <cell r="D5" t="str">
            <v xml:space="preserve">1 . sz. módosítás </v>
          </cell>
          <cell r="E5" t="str">
            <v xml:space="preserve">2. sz. módosítás </v>
          </cell>
          <cell r="F5" t="str">
            <v xml:space="preserve">… . sz. módosítás </v>
          </cell>
          <cell r="G5" t="str">
            <v xml:space="preserve">… . sz. módosítás </v>
          </cell>
          <cell r="H5" t="str">
            <v xml:space="preserve">… . sz. módosítás </v>
          </cell>
          <cell r="I5" t="str">
            <v xml:space="preserve">… . sz. módosítás </v>
          </cell>
          <cell r="K5" t="str">
            <v>….számú módosítás utáni előirányzat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M_9.1.1.sz.mell"/>
    </sheetNames>
    <sheetDataSet>
      <sheetData sheetId="0">
        <row r="3">
          <cell r="B3" t="str">
            <v>Kötelező feladtok bevételeinek, kiadásainak módosítása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K61"/>
  <sheetViews>
    <sheetView tabSelected="1" topLeftCell="A25" zoomScale="120" zoomScaleNormal="120" workbookViewId="0">
      <selection activeCell="E28" sqref="E28"/>
    </sheetView>
  </sheetViews>
  <sheetFormatPr defaultRowHeight="12.75"/>
  <cols>
    <col min="1" max="1" width="13.83203125" style="2" customWidth="1"/>
    <col min="2" max="2" width="60.6640625" style="1" customWidth="1"/>
    <col min="3" max="3" width="15.83203125" style="1" customWidth="1"/>
    <col min="4" max="10" width="13.83203125" style="1" customWidth="1"/>
    <col min="11" max="11" width="15.83203125" style="1" customWidth="1"/>
    <col min="12" max="16384" width="9.33203125" style="1"/>
  </cols>
  <sheetData>
    <row r="1" spans="1:11" s="115" customFormat="1" ht="15.95" customHeight="1" thickBot="1">
      <c r="A1" s="118"/>
      <c r="B1" s="117"/>
      <c r="C1" s="117"/>
      <c r="D1" s="117"/>
      <c r="E1" s="117"/>
      <c r="F1" s="117"/>
      <c r="G1" s="117"/>
      <c r="H1" s="117"/>
      <c r="I1" s="117"/>
      <c r="J1" s="117"/>
      <c r="K1" s="116" t="str">
        <f>CONCATENATE("9.2.1. melléklet ",[1]RM_ALAPADATOK!A7," ",[1]RM_ALAPADATOK!B7," ",[1]RM_ALAPADATOK!C7," ",[1]RM_ALAPADATOK!D7," ",[1]RM_ALAPADATOK!E7," ",[1]RM_ALAPADATOK!F7," ",[1]RM_ALAPADATOK!G7," ",[1]RM_ALAPADATOK!H7)</f>
        <v>9.2.1. melléklet a … / 2019 ( ……. ) önkormányzati rendelethez</v>
      </c>
    </row>
    <row r="2" spans="1:11" s="102" customFormat="1" ht="36">
      <c r="A2" s="114" t="s">
        <v>104</v>
      </c>
      <c r="B2" s="113" t="str">
        <f>[1]RM_ALAPADATOK!A11</f>
        <v>Leveleki Közös Önkormányzati Hivatal</v>
      </c>
      <c r="C2" s="112"/>
      <c r="D2" s="112"/>
      <c r="E2" s="112"/>
      <c r="F2" s="112"/>
      <c r="G2" s="112"/>
      <c r="H2" s="112"/>
      <c r="I2" s="112"/>
      <c r="J2" s="112"/>
      <c r="K2" s="111" t="s">
        <v>102</v>
      </c>
    </row>
    <row r="3" spans="1:11" s="102" customFormat="1" ht="23.1" customHeight="1" thickBot="1">
      <c r="A3" s="110" t="s">
        <v>103</v>
      </c>
      <c r="B3" s="109" t="str">
        <f>CONCATENATE([3]RM_9.1.1.sz.mell!B3:J3)</f>
        <v>Kötelező feladtok bevételeinek, kiadásainak módosítása</v>
      </c>
      <c r="C3" s="108"/>
      <c r="D3" s="108"/>
      <c r="E3" s="108"/>
      <c r="F3" s="108"/>
      <c r="G3" s="108"/>
      <c r="H3" s="108"/>
      <c r="I3" s="108"/>
      <c r="J3" s="108"/>
      <c r="K3" s="107" t="s">
        <v>102</v>
      </c>
    </row>
    <row r="4" spans="1:11" s="102" customFormat="1" ht="12.95" customHeight="1" thickBot="1">
      <c r="A4" s="106"/>
      <c r="B4" s="105"/>
      <c r="C4" s="104"/>
      <c r="D4" s="104"/>
      <c r="E4" s="104"/>
      <c r="F4" s="104"/>
      <c r="G4" s="104"/>
      <c r="H4" s="104"/>
      <c r="I4" s="104"/>
      <c r="J4" s="104"/>
      <c r="K4" s="103" t="s">
        <v>101</v>
      </c>
    </row>
    <row r="5" spans="1:11" s="98" customFormat="1" ht="14.1" customHeight="1">
      <c r="A5" s="101" t="s">
        <v>100</v>
      </c>
      <c r="B5" s="100" t="s">
        <v>99</v>
      </c>
      <c r="C5" s="100" t="s">
        <v>98</v>
      </c>
      <c r="D5" s="100" t="str">
        <f>CONCATENATE([2]RM_9.1.sz.mell!D5:I5)</f>
        <v xml:space="preserve">1 . sz. módosítás </v>
      </c>
      <c r="E5" s="100" t="str">
        <f>CONCATENATE([2]RM_9.1.sz.mell!E5)</f>
        <v xml:space="preserve">2. sz. módosítás </v>
      </c>
      <c r="F5" s="100" t="str">
        <f>CONCATENATE([2]RM_9.1.sz.mell!F5)</f>
        <v xml:space="preserve">… . sz. módosítás </v>
      </c>
      <c r="G5" s="100" t="str">
        <f>CONCATENATE([2]RM_9.1.sz.mell!G5)</f>
        <v xml:space="preserve">… . sz. módosítás </v>
      </c>
      <c r="H5" s="100" t="str">
        <f>CONCATENATE([2]RM_9.1.sz.mell!H5)</f>
        <v xml:space="preserve">… . sz. módosítás </v>
      </c>
      <c r="I5" s="100" t="str">
        <f>CONCATENATE([2]RM_9.1.sz.mell!I5)</f>
        <v xml:space="preserve">… . sz. módosítás </v>
      </c>
      <c r="J5" s="100" t="s">
        <v>97</v>
      </c>
      <c r="K5" s="99" t="str">
        <f>CONCATENATE([2]RM_9.1.sz.mell!K5)</f>
        <v>….számú módosítás utáni előirányzat</v>
      </c>
    </row>
    <row r="6" spans="1:11" ht="12.75" customHeight="1">
      <c r="A6" s="97"/>
      <c r="B6" s="96"/>
      <c r="C6" s="95"/>
      <c r="D6" s="95"/>
      <c r="E6" s="95"/>
      <c r="F6" s="95"/>
      <c r="G6" s="95"/>
      <c r="H6" s="95"/>
      <c r="I6" s="95"/>
      <c r="J6" s="95"/>
      <c r="K6" s="94"/>
    </row>
    <row r="7" spans="1:11" s="31" customFormat="1" ht="9.9499999999999993" customHeight="1" thickBot="1">
      <c r="A7" s="93"/>
      <c r="B7" s="92"/>
      <c r="C7" s="91"/>
      <c r="D7" s="91"/>
      <c r="E7" s="91"/>
      <c r="F7" s="91"/>
      <c r="G7" s="91"/>
      <c r="H7" s="91"/>
      <c r="I7" s="91"/>
      <c r="J7" s="91"/>
      <c r="K7" s="90"/>
    </row>
    <row r="8" spans="1:11" s="82" customFormat="1" ht="10.5" customHeight="1" thickBot="1">
      <c r="A8" s="89" t="s">
        <v>96</v>
      </c>
      <c r="B8" s="88" t="s">
        <v>95</v>
      </c>
      <c r="C8" s="88" t="s">
        <v>94</v>
      </c>
      <c r="D8" s="88" t="s">
        <v>93</v>
      </c>
      <c r="E8" s="88" t="s">
        <v>92</v>
      </c>
      <c r="F8" s="88" t="s">
        <v>91</v>
      </c>
      <c r="G8" s="88" t="s">
        <v>90</v>
      </c>
      <c r="H8" s="88" t="s">
        <v>89</v>
      </c>
      <c r="I8" s="88" t="s">
        <v>88</v>
      </c>
      <c r="J8" s="87" t="s">
        <v>87</v>
      </c>
      <c r="K8" s="86" t="s">
        <v>86</v>
      </c>
    </row>
    <row r="9" spans="1:11" s="82" customFormat="1" ht="10.5" customHeight="1" thickBot="1">
      <c r="A9" s="85" t="s">
        <v>85</v>
      </c>
      <c r="B9" s="84"/>
      <c r="C9" s="84"/>
      <c r="D9" s="84"/>
      <c r="E9" s="84"/>
      <c r="F9" s="84"/>
      <c r="G9" s="84"/>
      <c r="H9" s="84"/>
      <c r="I9" s="84"/>
      <c r="J9" s="84"/>
      <c r="K9" s="83"/>
    </row>
    <row r="10" spans="1:11" s="45" customFormat="1" ht="12" customHeight="1" thickBot="1">
      <c r="A10" s="55" t="s">
        <v>27</v>
      </c>
      <c r="B10" s="73" t="s">
        <v>84</v>
      </c>
      <c r="C10" s="37">
        <f>[1]KV_9.2.1.sz.mell!C8</f>
        <v>250000</v>
      </c>
      <c r="D10" s="37">
        <f>SUM(D11:D21)</f>
        <v>0</v>
      </c>
      <c r="E10" s="37">
        <f>SUM(E11:E21)</f>
        <v>0</v>
      </c>
      <c r="F10" s="37">
        <f>SUM(F11:F21)</f>
        <v>0</v>
      </c>
      <c r="G10" s="37">
        <f>SUM(G11:G21)</f>
        <v>0</v>
      </c>
      <c r="H10" s="37">
        <f>SUM(H11:H21)</f>
        <v>0</v>
      </c>
      <c r="I10" s="37">
        <f>SUM(I11:I21)</f>
        <v>0</v>
      </c>
      <c r="J10" s="37">
        <f>SUM(J11:J21)</f>
        <v>0</v>
      </c>
      <c r="K10" s="37">
        <f>SUM(K11:K21)</f>
        <v>250000</v>
      </c>
    </row>
    <row r="11" spans="1:11" s="45" customFormat="1" ht="12" customHeight="1">
      <c r="A11" s="81" t="s">
        <v>25</v>
      </c>
      <c r="B11" s="80" t="s">
        <v>83</v>
      </c>
      <c r="C11" s="79">
        <f>[1]KV_9.2.1.sz.mell!C9</f>
        <v>0</v>
      </c>
      <c r="D11" s="78"/>
      <c r="E11" s="78"/>
      <c r="F11" s="78"/>
      <c r="G11" s="78"/>
      <c r="H11" s="78"/>
      <c r="I11" s="78"/>
      <c r="J11" s="77">
        <f>D11+E11+F11+G11+H11+I11</f>
        <v>0</v>
      </c>
      <c r="K11" s="51">
        <f>C11+J11</f>
        <v>0</v>
      </c>
    </row>
    <row r="12" spans="1:11" s="45" customFormat="1" ht="12" customHeight="1">
      <c r="A12" s="23" t="s">
        <v>23</v>
      </c>
      <c r="B12" s="22" t="s">
        <v>82</v>
      </c>
      <c r="C12" s="70">
        <f>[1]KV_9.2.1.sz.mell!C10</f>
        <v>100000</v>
      </c>
      <c r="D12" s="68"/>
      <c r="E12" s="68"/>
      <c r="F12" s="68"/>
      <c r="G12" s="68"/>
      <c r="H12" s="68"/>
      <c r="I12" s="68"/>
      <c r="J12" s="67">
        <f>D12+E12+F12+G12+H12+I12</f>
        <v>0</v>
      </c>
      <c r="K12" s="51">
        <f>C12+J12</f>
        <v>100000</v>
      </c>
    </row>
    <row r="13" spans="1:11" s="45" customFormat="1" ht="12" customHeight="1">
      <c r="A13" s="23" t="s">
        <v>21</v>
      </c>
      <c r="B13" s="22" t="s">
        <v>81</v>
      </c>
      <c r="C13" s="70">
        <f>[1]KV_9.2.1.sz.mell!C11</f>
        <v>150000</v>
      </c>
      <c r="D13" s="68"/>
      <c r="E13" s="68"/>
      <c r="F13" s="68"/>
      <c r="G13" s="68"/>
      <c r="H13" s="68"/>
      <c r="I13" s="68"/>
      <c r="J13" s="67">
        <f>D13+E13+F13+G13+H13+I13</f>
        <v>0</v>
      </c>
      <c r="K13" s="51">
        <f>C13+J13</f>
        <v>150000</v>
      </c>
    </row>
    <row r="14" spans="1:11" s="45" customFormat="1" ht="12" customHeight="1">
      <c r="A14" s="23" t="s">
        <v>19</v>
      </c>
      <c r="B14" s="22" t="s">
        <v>80</v>
      </c>
      <c r="C14" s="70">
        <f>[1]KV_9.2.1.sz.mell!C12</f>
        <v>0</v>
      </c>
      <c r="D14" s="68"/>
      <c r="E14" s="68"/>
      <c r="F14" s="68"/>
      <c r="G14" s="68"/>
      <c r="H14" s="68"/>
      <c r="I14" s="68"/>
      <c r="J14" s="67">
        <f>D14+E14+F14+G14+H14+I14</f>
        <v>0</v>
      </c>
      <c r="K14" s="51">
        <f>C14+J14</f>
        <v>0</v>
      </c>
    </row>
    <row r="15" spans="1:11" s="45" customFormat="1" ht="12" customHeight="1">
      <c r="A15" s="23" t="s">
        <v>17</v>
      </c>
      <c r="B15" s="22" t="s">
        <v>79</v>
      </c>
      <c r="C15" s="70">
        <f>[1]KV_9.2.1.sz.mell!C13</f>
        <v>0</v>
      </c>
      <c r="D15" s="68"/>
      <c r="E15" s="68"/>
      <c r="F15" s="68"/>
      <c r="G15" s="68"/>
      <c r="H15" s="68"/>
      <c r="I15" s="68"/>
      <c r="J15" s="67">
        <f>D15+E15+F15+G15+H15+I15</f>
        <v>0</v>
      </c>
      <c r="K15" s="51">
        <f>C15+J15</f>
        <v>0</v>
      </c>
    </row>
    <row r="16" spans="1:11" s="45" customFormat="1" ht="12" customHeight="1">
      <c r="A16" s="23" t="s">
        <v>78</v>
      </c>
      <c r="B16" s="22" t="s">
        <v>77</v>
      </c>
      <c r="C16" s="70">
        <f>[1]KV_9.2.1.sz.mell!C14</f>
        <v>0</v>
      </c>
      <c r="D16" s="68"/>
      <c r="E16" s="68"/>
      <c r="F16" s="68"/>
      <c r="G16" s="68"/>
      <c r="H16" s="68"/>
      <c r="I16" s="68"/>
      <c r="J16" s="67">
        <f>D16+E16+F16+G16+H16+I16</f>
        <v>0</v>
      </c>
      <c r="K16" s="51">
        <f>C16+J16</f>
        <v>0</v>
      </c>
    </row>
    <row r="17" spans="1:11" s="45" customFormat="1" ht="12" customHeight="1">
      <c r="A17" s="23" t="s">
        <v>76</v>
      </c>
      <c r="B17" s="75" t="s">
        <v>75</v>
      </c>
      <c r="C17" s="70">
        <f>[1]KV_9.2.1.sz.mell!C15</f>
        <v>0</v>
      </c>
      <c r="D17" s="68"/>
      <c r="E17" s="68"/>
      <c r="F17" s="68"/>
      <c r="G17" s="68"/>
      <c r="H17" s="68"/>
      <c r="I17" s="68"/>
      <c r="J17" s="67">
        <f>D17+E17+F17+G17+H17+I17</f>
        <v>0</v>
      </c>
      <c r="K17" s="51">
        <f>C17+J17</f>
        <v>0</v>
      </c>
    </row>
    <row r="18" spans="1:11" s="45" customFormat="1" ht="12" customHeight="1">
      <c r="A18" s="23" t="s">
        <v>74</v>
      </c>
      <c r="B18" s="22" t="s">
        <v>73</v>
      </c>
      <c r="C18" s="70">
        <f>[1]KV_9.2.1.sz.mell!C16</f>
        <v>0</v>
      </c>
      <c r="D18" s="68"/>
      <c r="E18" s="68"/>
      <c r="F18" s="68"/>
      <c r="G18" s="68"/>
      <c r="H18" s="68"/>
      <c r="I18" s="68"/>
      <c r="J18" s="67">
        <f>D18+E18+F18+G18+H18+I18</f>
        <v>0</v>
      </c>
      <c r="K18" s="51">
        <f>C18+J18</f>
        <v>0</v>
      </c>
    </row>
    <row r="19" spans="1:11" s="35" customFormat="1" ht="12" customHeight="1">
      <c r="A19" s="23" t="s">
        <v>72</v>
      </c>
      <c r="B19" s="22" t="s">
        <v>71</v>
      </c>
      <c r="C19" s="70">
        <f>[1]KV_9.2.1.sz.mell!C17</f>
        <v>0</v>
      </c>
      <c r="D19" s="68"/>
      <c r="E19" s="68"/>
      <c r="F19" s="68"/>
      <c r="G19" s="68"/>
      <c r="H19" s="68"/>
      <c r="I19" s="68"/>
      <c r="J19" s="67">
        <f>D19+E19+F19+G19+H19+I19</f>
        <v>0</v>
      </c>
      <c r="K19" s="51">
        <f>C19+J19</f>
        <v>0</v>
      </c>
    </row>
    <row r="20" spans="1:11" s="35" customFormat="1" ht="12" customHeight="1">
      <c r="A20" s="23" t="s">
        <v>70</v>
      </c>
      <c r="B20" s="22" t="s">
        <v>69</v>
      </c>
      <c r="C20" s="70">
        <f>[1]KV_9.2.1.sz.mell!C18</f>
        <v>0</v>
      </c>
      <c r="D20" s="68"/>
      <c r="E20" s="68"/>
      <c r="F20" s="68"/>
      <c r="G20" s="68"/>
      <c r="H20" s="68"/>
      <c r="I20" s="68"/>
      <c r="J20" s="67">
        <f>D20+E20+F20+G20+H20+I20</f>
        <v>0</v>
      </c>
      <c r="K20" s="51">
        <f>C20+J20</f>
        <v>0</v>
      </c>
    </row>
    <row r="21" spans="1:11" s="35" customFormat="1" ht="12" customHeight="1" thickBot="1">
      <c r="A21" s="76" t="s">
        <v>68</v>
      </c>
      <c r="B21" s="75" t="s">
        <v>67</v>
      </c>
      <c r="C21" s="65">
        <f>[1]KV_9.2.1.sz.mell!C19</f>
        <v>0</v>
      </c>
      <c r="D21" s="64"/>
      <c r="E21" s="64"/>
      <c r="F21" s="64"/>
      <c r="G21" s="64"/>
      <c r="H21" s="64"/>
      <c r="I21" s="64"/>
      <c r="J21" s="74">
        <f>D21+E21+F21+G21+H21+I21</f>
        <v>0</v>
      </c>
      <c r="K21" s="51">
        <f>C21+J21</f>
        <v>0</v>
      </c>
    </row>
    <row r="22" spans="1:11" s="45" customFormat="1" ht="12" customHeight="1" thickBot="1">
      <c r="A22" s="55" t="s">
        <v>15</v>
      </c>
      <c r="B22" s="73" t="s">
        <v>66</v>
      </c>
      <c r="C22" s="37">
        <f>[1]KV_9.2.1.sz.mell!C20</f>
        <v>0</v>
      </c>
      <c r="D22" s="37">
        <f>SUM(D23:D25)</f>
        <v>3170013</v>
      </c>
      <c r="E22" s="37">
        <f>SUM(E23:E25)</f>
        <v>2757300</v>
      </c>
      <c r="F22" s="37">
        <f>SUM(F23:F25)</f>
        <v>0</v>
      </c>
      <c r="G22" s="37">
        <f>SUM(G23:G25)</f>
        <v>0</v>
      </c>
      <c r="H22" s="37">
        <f>SUM(H23:H25)</f>
        <v>0</v>
      </c>
      <c r="I22" s="37">
        <f>SUM(I23:I25)</f>
        <v>0</v>
      </c>
      <c r="J22" s="37">
        <f>SUM(J23:J25)</f>
        <v>5927313</v>
      </c>
      <c r="K22" s="36">
        <f>SUM(K23:K25)</f>
        <v>5927313</v>
      </c>
    </row>
    <row r="23" spans="1:11" s="35" customFormat="1" ht="12" customHeight="1">
      <c r="A23" s="50" t="s">
        <v>13</v>
      </c>
      <c r="B23" s="28" t="s">
        <v>65</v>
      </c>
      <c r="C23" s="72">
        <f>[1]KV_9.2.1.sz.mell!C21</f>
        <v>0</v>
      </c>
      <c r="D23" s="71"/>
      <c r="E23" s="71"/>
      <c r="F23" s="71"/>
      <c r="G23" s="71"/>
      <c r="H23" s="71"/>
      <c r="I23" s="71"/>
      <c r="J23" s="41">
        <f>D23+E23+F23+G23+H23+I23</f>
        <v>0</v>
      </c>
      <c r="K23" s="51">
        <f>C23+J23</f>
        <v>0</v>
      </c>
    </row>
    <row r="24" spans="1:11" s="35" customFormat="1" ht="12" customHeight="1">
      <c r="A24" s="23" t="s">
        <v>11</v>
      </c>
      <c r="B24" s="22" t="s">
        <v>57</v>
      </c>
      <c r="C24" s="70">
        <f>[1]KV_9.2.1.sz.mell!C22</f>
        <v>0</v>
      </c>
      <c r="D24" s="68"/>
      <c r="E24" s="68"/>
      <c r="F24" s="68"/>
      <c r="G24" s="68"/>
      <c r="H24" s="68"/>
      <c r="I24" s="68"/>
      <c r="J24" s="67">
        <f>D24+E24+F24+G24+H24+I24</f>
        <v>0</v>
      </c>
      <c r="K24" s="46">
        <f>C24+J24</f>
        <v>0</v>
      </c>
    </row>
    <row r="25" spans="1:11" s="35" customFormat="1" ht="12" customHeight="1">
      <c r="A25" s="23" t="s">
        <v>9</v>
      </c>
      <c r="B25" s="22" t="s">
        <v>64</v>
      </c>
      <c r="C25" s="70">
        <f>[1]KV_9.2.1.sz.mell!C23</f>
        <v>0</v>
      </c>
      <c r="D25" s="69">
        <v>3170013</v>
      </c>
      <c r="E25" s="68">
        <v>2757300</v>
      </c>
      <c r="F25" s="68"/>
      <c r="G25" s="68"/>
      <c r="H25" s="68"/>
      <c r="I25" s="68"/>
      <c r="J25" s="67">
        <f>D25+E25+F25+G25+H25+I25</f>
        <v>5927313</v>
      </c>
      <c r="K25" s="46">
        <f>C25+J25</f>
        <v>5927313</v>
      </c>
    </row>
    <row r="26" spans="1:11" s="35" customFormat="1" ht="12" customHeight="1" thickBot="1">
      <c r="A26" s="23" t="s">
        <v>7</v>
      </c>
      <c r="B26" s="66" t="s">
        <v>63</v>
      </c>
      <c r="C26" s="65">
        <f>[1]KV_9.2.1.sz.mell!C24</f>
        <v>0</v>
      </c>
      <c r="D26" s="64"/>
      <c r="E26" s="64"/>
      <c r="F26" s="64"/>
      <c r="G26" s="64"/>
      <c r="H26" s="64"/>
      <c r="I26" s="64"/>
      <c r="J26" s="63">
        <f>D26+E26+F26+G26+H26+I26</f>
        <v>0</v>
      </c>
      <c r="K26" s="40">
        <f>C26+J26</f>
        <v>0</v>
      </c>
    </row>
    <row r="27" spans="1:11" s="35" customFormat="1" ht="12" customHeight="1" thickBot="1">
      <c r="A27" s="14" t="s">
        <v>5</v>
      </c>
      <c r="B27" s="18" t="s">
        <v>62</v>
      </c>
      <c r="C27" s="58">
        <f>[1]KV_9.2.1.sz.mell!C25</f>
        <v>0</v>
      </c>
      <c r="D27" s="57"/>
      <c r="E27" s="57"/>
      <c r="F27" s="57"/>
      <c r="G27" s="57"/>
      <c r="H27" s="57"/>
      <c r="I27" s="57"/>
      <c r="J27" s="63">
        <f>D27+E27+F27+G27+H27+I27</f>
        <v>0</v>
      </c>
      <c r="K27" s="15">
        <f>C27+J27</f>
        <v>0</v>
      </c>
    </row>
    <row r="28" spans="1:11" s="35" customFormat="1" ht="12" customHeight="1" thickBot="1">
      <c r="A28" s="14" t="s">
        <v>3</v>
      </c>
      <c r="B28" s="18" t="s">
        <v>61</v>
      </c>
      <c r="C28" s="37">
        <f>[1]KV_9.2.1.sz.mell!C26</f>
        <v>0</v>
      </c>
      <c r="D28" s="37">
        <f>+D29+D30+D31</f>
        <v>0</v>
      </c>
      <c r="E28" s="37">
        <f>+E29+E30+E31</f>
        <v>0</v>
      </c>
      <c r="F28" s="37">
        <f>+F29+F30+F31</f>
        <v>0</v>
      </c>
      <c r="G28" s="37">
        <f>+G29+G30+G31</f>
        <v>0</v>
      </c>
      <c r="H28" s="37">
        <f>+H29+H30+H31</f>
        <v>0</v>
      </c>
      <c r="I28" s="37">
        <f>+I29+I30+I31</f>
        <v>0</v>
      </c>
      <c r="J28" s="37">
        <f>+J29+J30+J31</f>
        <v>0</v>
      </c>
      <c r="K28" s="36">
        <f>+K29+K30+K31</f>
        <v>0</v>
      </c>
    </row>
    <row r="29" spans="1:11" s="35" customFormat="1" ht="12" customHeight="1">
      <c r="A29" s="50" t="s">
        <v>60</v>
      </c>
      <c r="B29" s="54" t="s">
        <v>59</v>
      </c>
      <c r="C29" s="53">
        <f>[1]KV_9.2.1.sz.mell!C27</f>
        <v>0</v>
      </c>
      <c r="D29" s="52"/>
      <c r="E29" s="52"/>
      <c r="F29" s="52"/>
      <c r="G29" s="52"/>
      <c r="H29" s="52"/>
      <c r="I29" s="52"/>
      <c r="J29" s="41">
        <f>D29+E29+F29+G29+H29+I29</f>
        <v>0</v>
      </c>
      <c r="K29" s="51">
        <f>C29+J29</f>
        <v>0</v>
      </c>
    </row>
    <row r="30" spans="1:11" s="35" customFormat="1" ht="12" customHeight="1">
      <c r="A30" s="50" t="s">
        <v>58</v>
      </c>
      <c r="B30" s="54" t="s">
        <v>57</v>
      </c>
      <c r="C30" s="48">
        <f>[1]KV_9.2.1.sz.mell!C28</f>
        <v>0</v>
      </c>
      <c r="D30" s="47"/>
      <c r="E30" s="47"/>
      <c r="F30" s="47"/>
      <c r="G30" s="47"/>
      <c r="H30" s="47"/>
      <c r="I30" s="47"/>
      <c r="J30" s="41">
        <f>D30+E30+F30+G30+H30+I30</f>
        <v>0</v>
      </c>
      <c r="K30" s="51">
        <f>C30+J30</f>
        <v>0</v>
      </c>
    </row>
    <row r="31" spans="1:11" s="35" customFormat="1" ht="12" customHeight="1">
      <c r="A31" s="50" t="s">
        <v>56</v>
      </c>
      <c r="B31" s="49" t="s">
        <v>55</v>
      </c>
      <c r="C31" s="48">
        <f>[1]KV_9.2.1.sz.mell!C29</f>
        <v>0</v>
      </c>
      <c r="D31" s="47"/>
      <c r="E31" s="47"/>
      <c r="F31" s="47"/>
      <c r="G31" s="47"/>
      <c r="H31" s="47"/>
      <c r="I31" s="47"/>
      <c r="J31" s="41">
        <f>D31+E31+F31+G31+H31+I31</f>
        <v>0</v>
      </c>
      <c r="K31" s="51">
        <f>C31+J31</f>
        <v>0</v>
      </c>
    </row>
    <row r="32" spans="1:11" s="35" customFormat="1" ht="12" customHeight="1" thickBot="1">
      <c r="A32" s="23" t="s">
        <v>54</v>
      </c>
      <c r="B32" s="62" t="s">
        <v>53</v>
      </c>
      <c r="C32" s="61">
        <f>[1]KV_9.2.1.sz.mell!C30</f>
        <v>0</v>
      </c>
      <c r="D32" s="60"/>
      <c r="E32" s="60"/>
      <c r="F32" s="60"/>
      <c r="G32" s="60"/>
      <c r="H32" s="60"/>
      <c r="I32" s="60"/>
      <c r="J32" s="41">
        <f>D32+E32+F32+G32+H32+I32</f>
        <v>0</v>
      </c>
      <c r="K32" s="51">
        <f>C32+J32</f>
        <v>0</v>
      </c>
    </row>
    <row r="33" spans="1:11" s="35" customFormat="1" ht="12" customHeight="1" thickBot="1">
      <c r="A33" s="14" t="s">
        <v>52</v>
      </c>
      <c r="B33" s="18" t="s">
        <v>51</v>
      </c>
      <c r="C33" s="37">
        <f>[1]KV_9.2.1.sz.mell!C31</f>
        <v>0</v>
      </c>
      <c r="D33" s="37">
        <f>+D34+D35+D36</f>
        <v>0</v>
      </c>
      <c r="E33" s="37">
        <f>+E34+E35+E36</f>
        <v>0</v>
      </c>
      <c r="F33" s="37">
        <f>+F34+F35+F36</f>
        <v>0</v>
      </c>
      <c r="G33" s="37">
        <f>+G34+G35+G36</f>
        <v>0</v>
      </c>
      <c r="H33" s="37">
        <f>+H34+H35+H36</f>
        <v>0</v>
      </c>
      <c r="I33" s="37">
        <f>+I34+I35+I36</f>
        <v>0</v>
      </c>
      <c r="J33" s="37">
        <f>+J34+J35+J36</f>
        <v>0</v>
      </c>
      <c r="K33" s="36">
        <f>+K34+K35+K36</f>
        <v>0</v>
      </c>
    </row>
    <row r="34" spans="1:11" s="35" customFormat="1" ht="12" customHeight="1">
      <c r="A34" s="50" t="s">
        <v>50</v>
      </c>
      <c r="B34" s="54" t="s">
        <v>49</v>
      </c>
      <c r="C34" s="53">
        <f>[1]KV_9.2.1.sz.mell!C32</f>
        <v>0</v>
      </c>
      <c r="D34" s="52"/>
      <c r="E34" s="52"/>
      <c r="F34" s="52"/>
      <c r="G34" s="52"/>
      <c r="H34" s="52"/>
      <c r="I34" s="52"/>
      <c r="J34" s="41">
        <f>D34+E34+F34+G34+H34+I34</f>
        <v>0</v>
      </c>
      <c r="K34" s="51">
        <f>C34+J34</f>
        <v>0</v>
      </c>
    </row>
    <row r="35" spans="1:11" s="35" customFormat="1" ht="12" customHeight="1">
      <c r="A35" s="50" t="s">
        <v>48</v>
      </c>
      <c r="B35" s="49" t="s">
        <v>47</v>
      </c>
      <c r="C35" s="48">
        <f>[1]KV_9.2.1.sz.mell!C33</f>
        <v>0</v>
      </c>
      <c r="D35" s="47"/>
      <c r="E35" s="47"/>
      <c r="F35" s="47"/>
      <c r="G35" s="47"/>
      <c r="H35" s="47"/>
      <c r="I35" s="47"/>
      <c r="J35" s="41">
        <f>D35+E35+F35+G35+H35+I35</f>
        <v>0</v>
      </c>
      <c r="K35" s="51">
        <f>C35+J35</f>
        <v>0</v>
      </c>
    </row>
    <row r="36" spans="1:11" s="35" customFormat="1" ht="12" customHeight="1" thickBot="1">
      <c r="A36" s="23" t="s">
        <v>46</v>
      </c>
      <c r="B36" s="62" t="s">
        <v>45</v>
      </c>
      <c r="C36" s="61">
        <f>[1]KV_9.2.1.sz.mell!C34</f>
        <v>0</v>
      </c>
      <c r="D36" s="60"/>
      <c r="E36" s="60"/>
      <c r="F36" s="60"/>
      <c r="G36" s="60"/>
      <c r="H36" s="60"/>
      <c r="I36" s="60"/>
      <c r="J36" s="41">
        <f>D36+E36+F36+G36+H36+I36</f>
        <v>0</v>
      </c>
      <c r="K36" s="59">
        <f>C36+J36</f>
        <v>0</v>
      </c>
    </row>
    <row r="37" spans="1:11" s="45" customFormat="1" ht="12" customHeight="1" thickBot="1">
      <c r="A37" s="14" t="s">
        <v>44</v>
      </c>
      <c r="B37" s="18" t="s">
        <v>43</v>
      </c>
      <c r="C37" s="58">
        <f>[1]KV_9.2.1.sz.mell!C35</f>
        <v>0</v>
      </c>
      <c r="D37" s="57"/>
      <c r="E37" s="57"/>
      <c r="F37" s="57"/>
      <c r="G37" s="57"/>
      <c r="H37" s="57"/>
      <c r="I37" s="57"/>
      <c r="J37" s="37">
        <f>D37+E37+F37+G37+H37+I37</f>
        <v>0</v>
      </c>
      <c r="K37" s="15">
        <f>C37+J37</f>
        <v>0</v>
      </c>
    </row>
    <row r="38" spans="1:11" s="45" customFormat="1" ht="12" customHeight="1" thickBot="1">
      <c r="A38" s="14" t="s">
        <v>42</v>
      </c>
      <c r="B38" s="18" t="s">
        <v>41</v>
      </c>
      <c r="C38" s="58">
        <f>[1]KV_9.2.1.sz.mell!C36</f>
        <v>0</v>
      </c>
      <c r="D38" s="57"/>
      <c r="E38" s="57"/>
      <c r="F38" s="57"/>
      <c r="G38" s="57"/>
      <c r="H38" s="57"/>
      <c r="I38" s="57"/>
      <c r="J38" s="56">
        <f>D38+E38+F38+G38+H38+I38</f>
        <v>0</v>
      </c>
      <c r="K38" s="51">
        <f>C38+J38</f>
        <v>0</v>
      </c>
    </row>
    <row r="39" spans="1:11" s="45" customFormat="1" ht="12" customHeight="1" thickBot="1">
      <c r="A39" s="55" t="s">
        <v>40</v>
      </c>
      <c r="B39" s="18" t="s">
        <v>39</v>
      </c>
      <c r="C39" s="37">
        <f>[1]KV_9.2.1.sz.mell!C37</f>
        <v>250000</v>
      </c>
      <c r="D39" s="37">
        <f>+D10+D22+D27+D28+D33+D37+D38</f>
        <v>3170013</v>
      </c>
      <c r="E39" s="37">
        <f>+E10+E22+E27+E28+E33+E37+E38</f>
        <v>2757300</v>
      </c>
      <c r="F39" s="37">
        <f>+F10+F22+F27+F28+F33+F37+F38</f>
        <v>0</v>
      </c>
      <c r="G39" s="37">
        <f>+G10+G22+G27+G28+G33+G37+G38</f>
        <v>0</v>
      </c>
      <c r="H39" s="37">
        <f>+H10+H22+H27+H28+H33+H37+H38</f>
        <v>0</v>
      </c>
      <c r="I39" s="37">
        <f>+I10+I22+I27+I28+I33+I37+I38</f>
        <v>0</v>
      </c>
      <c r="J39" s="37">
        <f>+J10+J22+J27+J28+J33+J37+J38</f>
        <v>5927313</v>
      </c>
      <c r="K39" s="36">
        <f>+K10+K22+K27+K28+K33+K37+K38</f>
        <v>6177313</v>
      </c>
    </row>
    <row r="40" spans="1:11" s="45" customFormat="1" ht="12" customHeight="1" thickBot="1">
      <c r="A40" s="39" t="s">
        <v>38</v>
      </c>
      <c r="B40" s="18" t="s">
        <v>37</v>
      </c>
      <c r="C40" s="37">
        <f>[1]KV_9.2.1.sz.mell!C38</f>
        <v>64113973</v>
      </c>
      <c r="D40" s="37">
        <f>+D41+D42+D43</f>
        <v>0</v>
      </c>
      <c r="E40" s="37">
        <f>+E41+E42+E43</f>
        <v>0</v>
      </c>
      <c r="F40" s="37">
        <f>+F41+F42+F43</f>
        <v>0</v>
      </c>
      <c r="G40" s="37">
        <f>+G41+G42+G43</f>
        <v>0</v>
      </c>
      <c r="H40" s="37">
        <f>+H41+H42+H43</f>
        <v>0</v>
      </c>
      <c r="I40" s="37">
        <f>+I41+I42+I43</f>
        <v>0</v>
      </c>
      <c r="J40" s="37">
        <f>+J41+J42+J43</f>
        <v>0</v>
      </c>
      <c r="K40" s="36">
        <f>+K41+K42+K43</f>
        <v>64113973</v>
      </c>
    </row>
    <row r="41" spans="1:11" s="45" customFormat="1" ht="12" customHeight="1">
      <c r="A41" s="50" t="s">
        <v>36</v>
      </c>
      <c r="B41" s="54" t="s">
        <v>35</v>
      </c>
      <c r="C41" s="53">
        <f>[1]KV_9.2.1.sz.mell!C39</f>
        <v>0</v>
      </c>
      <c r="D41" s="52"/>
      <c r="E41" s="52"/>
      <c r="F41" s="52"/>
      <c r="G41" s="52"/>
      <c r="H41" s="52"/>
      <c r="I41" s="52"/>
      <c r="J41" s="41">
        <f>D41+E41+F41+G41+H41+I41</f>
        <v>0</v>
      </c>
      <c r="K41" s="51">
        <f>C41+J41</f>
        <v>0</v>
      </c>
    </row>
    <row r="42" spans="1:11" s="45" customFormat="1" ht="12" customHeight="1">
      <c r="A42" s="50" t="s">
        <v>34</v>
      </c>
      <c r="B42" s="49" t="s">
        <v>33</v>
      </c>
      <c r="C42" s="48">
        <f>[1]KV_9.2.1.sz.mell!C40</f>
        <v>0</v>
      </c>
      <c r="D42" s="47"/>
      <c r="E42" s="47"/>
      <c r="F42" s="47"/>
      <c r="G42" s="47"/>
      <c r="H42" s="47"/>
      <c r="I42" s="47"/>
      <c r="J42" s="41">
        <f>D42+E42+F42+G42+H42+I42</f>
        <v>0</v>
      </c>
      <c r="K42" s="46">
        <f>C42+J42</f>
        <v>0</v>
      </c>
    </row>
    <row r="43" spans="1:11" s="35" customFormat="1" ht="12" customHeight="1" thickBot="1">
      <c r="A43" s="23" t="s">
        <v>32</v>
      </c>
      <c r="B43" s="44" t="s">
        <v>31</v>
      </c>
      <c r="C43" s="43">
        <f>[1]KV_9.2.1.sz.mell!C41</f>
        <v>64113973</v>
      </c>
      <c r="D43" s="42"/>
      <c r="E43" s="42"/>
      <c r="F43" s="42"/>
      <c r="G43" s="42"/>
      <c r="H43" s="42"/>
      <c r="I43" s="42"/>
      <c r="J43" s="41">
        <f>D43+E43+F43+G43+H43+I43</f>
        <v>0</v>
      </c>
      <c r="K43" s="40">
        <f>C43+J43</f>
        <v>64113973</v>
      </c>
    </row>
    <row r="44" spans="1:11" s="35" customFormat="1" ht="12.95" customHeight="1" thickBot="1">
      <c r="A44" s="39" t="s">
        <v>30</v>
      </c>
      <c r="B44" s="38" t="s">
        <v>29</v>
      </c>
      <c r="C44" s="37">
        <f>[1]KV_9.2.1.sz.mell!C42</f>
        <v>64363973</v>
      </c>
      <c r="D44" s="37">
        <f>+D39+D40</f>
        <v>3170013</v>
      </c>
      <c r="E44" s="37">
        <f>+E39+E40</f>
        <v>2757300</v>
      </c>
      <c r="F44" s="37">
        <f>+F39+F40</f>
        <v>0</v>
      </c>
      <c r="G44" s="37">
        <f>+G39+G40</f>
        <v>0</v>
      </c>
      <c r="H44" s="37">
        <f>+H39+H40</f>
        <v>0</v>
      </c>
      <c r="I44" s="37">
        <f>+I39+I40</f>
        <v>0</v>
      </c>
      <c r="J44" s="37">
        <f>+J39+J40</f>
        <v>5927313</v>
      </c>
      <c r="K44" s="36">
        <f>+K39+K40</f>
        <v>70291286</v>
      </c>
    </row>
    <row r="45" spans="1:11" s="31" customFormat="1" ht="14.1" customHeight="1" thickBot="1">
      <c r="A45" s="34" t="s">
        <v>28</v>
      </c>
      <c r="B45" s="33"/>
      <c r="C45" s="33"/>
      <c r="D45" s="33"/>
      <c r="E45" s="33"/>
      <c r="F45" s="33"/>
      <c r="G45" s="33"/>
      <c r="H45" s="33"/>
      <c r="I45" s="33"/>
      <c r="J45" s="33"/>
      <c r="K45" s="32"/>
    </row>
    <row r="46" spans="1:11" s="24" customFormat="1" ht="12" customHeight="1" thickBot="1">
      <c r="A46" s="14" t="s">
        <v>27</v>
      </c>
      <c r="B46" s="18" t="s">
        <v>26</v>
      </c>
      <c r="C46" s="16">
        <f>[1]KV_9.2.1.sz.mell!C46</f>
        <v>64363973</v>
      </c>
      <c r="D46" s="16">
        <f>SUM(D47:D51)</f>
        <v>3170013</v>
      </c>
      <c r="E46" s="16">
        <f>SUM(E47:E51)</f>
        <v>2757300</v>
      </c>
      <c r="F46" s="16">
        <f>SUM(F47:F51)</f>
        <v>0</v>
      </c>
      <c r="G46" s="16">
        <f>SUM(G47:G51)</f>
        <v>0</v>
      </c>
      <c r="H46" s="16">
        <f>SUM(H47:H51)</f>
        <v>0</v>
      </c>
      <c r="I46" s="16">
        <f>SUM(I47:I51)</f>
        <v>0</v>
      </c>
      <c r="J46" s="16">
        <f>SUM(J47:J51)</f>
        <v>5927313</v>
      </c>
      <c r="K46" s="15">
        <f>SUM(K47:K51)</f>
        <v>70291286</v>
      </c>
    </row>
    <row r="47" spans="1:11" ht="12" customHeight="1">
      <c r="A47" s="23" t="s">
        <v>25</v>
      </c>
      <c r="B47" s="28" t="s">
        <v>24</v>
      </c>
      <c r="C47" s="26">
        <f>[1]KV_9.2.1.sz.mell!C47</f>
        <v>49183055</v>
      </c>
      <c r="D47" s="30">
        <v>2630000</v>
      </c>
      <c r="E47" s="30">
        <v>2340000</v>
      </c>
      <c r="F47" s="27"/>
      <c r="G47" s="27"/>
      <c r="H47" s="27"/>
      <c r="I47" s="27"/>
      <c r="J47" s="26">
        <f>D47+E47+F47+G47+H47+I47</f>
        <v>4970000</v>
      </c>
      <c r="K47" s="25">
        <f>C47+J47</f>
        <v>54153055</v>
      </c>
    </row>
    <row r="48" spans="1:11" ht="12" customHeight="1">
      <c r="A48" s="23" t="s">
        <v>23</v>
      </c>
      <c r="B48" s="22" t="s">
        <v>22</v>
      </c>
      <c r="C48" s="20">
        <f>[1]KV_9.2.1.sz.mell!C48</f>
        <v>8680918</v>
      </c>
      <c r="D48" s="29">
        <v>358578</v>
      </c>
      <c r="E48" s="29">
        <v>417300</v>
      </c>
      <c r="F48" s="21"/>
      <c r="G48" s="21"/>
      <c r="H48" s="21"/>
      <c r="I48" s="21"/>
      <c r="J48" s="20">
        <f>D48+E48+F48+G48+H48+I48</f>
        <v>775878</v>
      </c>
      <c r="K48" s="19">
        <f>C48+J48</f>
        <v>9456796</v>
      </c>
    </row>
    <row r="49" spans="1:11" ht="12" customHeight="1">
      <c r="A49" s="23" t="s">
        <v>21</v>
      </c>
      <c r="B49" s="22" t="s">
        <v>20</v>
      </c>
      <c r="C49" s="20">
        <f>[1]KV_9.2.1.sz.mell!C49</f>
        <v>6500000</v>
      </c>
      <c r="D49" s="29">
        <v>181435</v>
      </c>
      <c r="E49" s="21"/>
      <c r="F49" s="21"/>
      <c r="G49" s="21"/>
      <c r="H49" s="21"/>
      <c r="I49" s="21"/>
      <c r="J49" s="20">
        <f>D49+E49+F49+G49+H49+I49</f>
        <v>181435</v>
      </c>
      <c r="K49" s="19">
        <f>C49+J49</f>
        <v>6681435</v>
      </c>
    </row>
    <row r="50" spans="1:11" ht="12" customHeight="1">
      <c r="A50" s="23" t="s">
        <v>19</v>
      </c>
      <c r="B50" s="22" t="s">
        <v>18</v>
      </c>
      <c r="C50" s="20">
        <f>[1]KV_9.2.1.sz.mell!C50</f>
        <v>0</v>
      </c>
      <c r="D50" s="21"/>
      <c r="E50" s="21"/>
      <c r="F50" s="21"/>
      <c r="G50" s="21"/>
      <c r="H50" s="21"/>
      <c r="I50" s="21"/>
      <c r="J50" s="20">
        <f>D50+E50+F50+G50+H50+I50</f>
        <v>0</v>
      </c>
      <c r="K50" s="19">
        <f>C50+J50</f>
        <v>0</v>
      </c>
    </row>
    <row r="51" spans="1:11" ht="12" customHeight="1" thickBot="1">
      <c r="A51" s="23" t="s">
        <v>17</v>
      </c>
      <c r="B51" s="22" t="s">
        <v>16</v>
      </c>
      <c r="C51" s="20">
        <f>[1]KV_9.2.1.sz.mell!C51</f>
        <v>0</v>
      </c>
      <c r="D51" s="21"/>
      <c r="E51" s="21"/>
      <c r="F51" s="21"/>
      <c r="G51" s="21"/>
      <c r="H51" s="21"/>
      <c r="I51" s="21"/>
      <c r="J51" s="20">
        <f>D51+E51+F51+G51+H51+I51</f>
        <v>0</v>
      </c>
      <c r="K51" s="19">
        <f>C51+J51</f>
        <v>0</v>
      </c>
    </row>
    <row r="52" spans="1:11" ht="12" customHeight="1" thickBot="1">
      <c r="A52" s="14" t="s">
        <v>15</v>
      </c>
      <c r="B52" s="18" t="s">
        <v>14</v>
      </c>
      <c r="C52" s="16">
        <f>[1]KV_9.2.1.sz.mell!C52</f>
        <v>0</v>
      </c>
      <c r="D52" s="16">
        <f>SUM(D53:D55)</f>
        <v>0</v>
      </c>
      <c r="E52" s="16">
        <f>SUM(E53:E55)</f>
        <v>0</v>
      </c>
      <c r="F52" s="16">
        <f>SUM(F53:F55)</f>
        <v>0</v>
      </c>
      <c r="G52" s="16">
        <f>SUM(G53:G55)</f>
        <v>0</v>
      </c>
      <c r="H52" s="16">
        <f>SUM(H53:H55)</f>
        <v>0</v>
      </c>
      <c r="I52" s="16">
        <f>SUM(I53:I55)</f>
        <v>0</v>
      </c>
      <c r="J52" s="16">
        <f>SUM(J53:J55)</f>
        <v>0</v>
      </c>
      <c r="K52" s="15">
        <f>SUM(K53:K55)</f>
        <v>0</v>
      </c>
    </row>
    <row r="53" spans="1:11" s="24" customFormat="1" ht="12" customHeight="1">
      <c r="A53" s="23" t="s">
        <v>13</v>
      </c>
      <c r="B53" s="28" t="s">
        <v>12</v>
      </c>
      <c r="C53" s="26">
        <f>[1]KV_9.2.1.sz.mell!C53</f>
        <v>0</v>
      </c>
      <c r="D53" s="27"/>
      <c r="E53" s="27"/>
      <c r="F53" s="27"/>
      <c r="G53" s="27"/>
      <c r="H53" s="27"/>
      <c r="I53" s="27"/>
      <c r="J53" s="26">
        <f>D53+E53+F53+G53+H53+I53</f>
        <v>0</v>
      </c>
      <c r="K53" s="25">
        <f>C53+J53</f>
        <v>0</v>
      </c>
    </row>
    <row r="54" spans="1:11" ht="12" customHeight="1">
      <c r="A54" s="23" t="s">
        <v>11</v>
      </c>
      <c r="B54" s="22" t="s">
        <v>10</v>
      </c>
      <c r="C54" s="20">
        <f>[1]KV_9.2.1.sz.mell!C54</f>
        <v>0</v>
      </c>
      <c r="D54" s="21"/>
      <c r="E54" s="21"/>
      <c r="F54" s="21"/>
      <c r="G54" s="21"/>
      <c r="H54" s="21"/>
      <c r="I54" s="21"/>
      <c r="J54" s="20">
        <f>D54+E54+F54+G54+H54+I54</f>
        <v>0</v>
      </c>
      <c r="K54" s="19">
        <f>C54+J54</f>
        <v>0</v>
      </c>
    </row>
    <row r="55" spans="1:11" ht="12" customHeight="1">
      <c r="A55" s="23" t="s">
        <v>9</v>
      </c>
      <c r="B55" s="22" t="s">
        <v>8</v>
      </c>
      <c r="C55" s="20">
        <f>[1]KV_9.2.1.sz.mell!C55</f>
        <v>0</v>
      </c>
      <c r="D55" s="21"/>
      <c r="E55" s="21"/>
      <c r="F55" s="21"/>
      <c r="G55" s="21"/>
      <c r="H55" s="21"/>
      <c r="I55" s="21"/>
      <c r="J55" s="20">
        <f>D55+E55+F55+G55+H55+I55</f>
        <v>0</v>
      </c>
      <c r="K55" s="19">
        <f>C55+J55</f>
        <v>0</v>
      </c>
    </row>
    <row r="56" spans="1:11" ht="12" customHeight="1" thickBot="1">
      <c r="A56" s="23" t="s">
        <v>7</v>
      </c>
      <c r="B56" s="22" t="s">
        <v>6</v>
      </c>
      <c r="C56" s="20">
        <f>[1]KV_9.2.1.sz.mell!C56</f>
        <v>0</v>
      </c>
      <c r="D56" s="21"/>
      <c r="E56" s="21"/>
      <c r="F56" s="21"/>
      <c r="G56" s="21"/>
      <c r="H56" s="21"/>
      <c r="I56" s="21"/>
      <c r="J56" s="20">
        <f>D56+E56+F56+G56+H56+I56</f>
        <v>0</v>
      </c>
      <c r="K56" s="19">
        <f>C56+J56</f>
        <v>0</v>
      </c>
    </row>
    <row r="57" spans="1:11" ht="12" customHeight="1" thickBot="1">
      <c r="A57" s="14" t="s">
        <v>5</v>
      </c>
      <c r="B57" s="18" t="s">
        <v>4</v>
      </c>
      <c r="C57" s="16">
        <f>[1]KV_9.2.1.sz.mell!C57</f>
        <v>0</v>
      </c>
      <c r="D57" s="17"/>
      <c r="E57" s="17"/>
      <c r="F57" s="17"/>
      <c r="G57" s="17"/>
      <c r="H57" s="17"/>
      <c r="I57" s="17"/>
      <c r="J57" s="16">
        <f>D57+E57+F57+G57+H57+I57</f>
        <v>0</v>
      </c>
      <c r="K57" s="15">
        <f>C57+J57</f>
        <v>0</v>
      </c>
    </row>
    <row r="58" spans="1:11" ht="12.95" customHeight="1" thickBot="1">
      <c r="A58" s="14" t="s">
        <v>3</v>
      </c>
      <c r="B58" s="13" t="s">
        <v>2</v>
      </c>
      <c r="C58" s="12">
        <f>[1]KV_9.2.1.sz.mell!C58</f>
        <v>64363973</v>
      </c>
      <c r="D58" s="12">
        <f>+D46+D52+D57</f>
        <v>3170013</v>
      </c>
      <c r="E58" s="12">
        <f>+E46+E52+E57</f>
        <v>2757300</v>
      </c>
      <c r="F58" s="12">
        <f>+F46+F52+F57</f>
        <v>0</v>
      </c>
      <c r="G58" s="12">
        <f>+G46+G52+G57</f>
        <v>0</v>
      </c>
      <c r="H58" s="12">
        <f>+H46+H52+H57</f>
        <v>0</v>
      </c>
      <c r="I58" s="12">
        <f>+I46+I52+I57</f>
        <v>0</v>
      </c>
      <c r="J58" s="12">
        <f>+J46+J52+J57</f>
        <v>5927313</v>
      </c>
      <c r="K58" s="11">
        <f>+K46+K52+K57</f>
        <v>70291286</v>
      </c>
    </row>
    <row r="59" spans="1:11" ht="14.1" customHeight="1" thickBot="1">
      <c r="C59" s="10">
        <f>[1]KV_9.2.1.sz.mell!C59</f>
        <v>0</v>
      </c>
      <c r="D59" s="9"/>
      <c r="E59" s="9"/>
      <c r="F59" s="9"/>
      <c r="G59" s="9"/>
      <c r="H59" s="9"/>
      <c r="I59" s="9"/>
      <c r="J59" s="9"/>
      <c r="K59" s="8">
        <f>K44-K58</f>
        <v>0</v>
      </c>
    </row>
    <row r="60" spans="1:11" ht="12.95" customHeight="1" thickBot="1">
      <c r="A60" s="7" t="s">
        <v>1</v>
      </c>
      <c r="B60" s="6"/>
      <c r="C60" s="4">
        <f>[1]KV_9.2.1.sz.mell!C60</f>
        <v>13</v>
      </c>
      <c r="D60" s="5">
        <v>1</v>
      </c>
      <c r="E60" s="5">
        <v>2</v>
      </c>
      <c r="F60" s="5"/>
      <c r="G60" s="5"/>
      <c r="H60" s="5"/>
      <c r="I60" s="5"/>
      <c r="J60" s="4">
        <f>D60+E60+F60+G60+H60+I60</f>
        <v>3</v>
      </c>
      <c r="K60" s="3">
        <f>C60+J60</f>
        <v>16</v>
      </c>
    </row>
    <row r="61" spans="1:11" ht="12.95" customHeight="1" thickBot="1">
      <c r="A61" s="7" t="s">
        <v>0</v>
      </c>
      <c r="B61" s="6"/>
      <c r="C61" s="4">
        <f>[1]KV_9.2.1.sz.mell!C61</f>
        <v>0</v>
      </c>
      <c r="D61" s="5"/>
      <c r="E61" s="5"/>
      <c r="F61" s="5"/>
      <c r="G61" s="5"/>
      <c r="H61" s="5"/>
      <c r="I61" s="5"/>
      <c r="J61" s="4">
        <f>D61+E61+F61+G61+H61+I61</f>
        <v>0</v>
      </c>
      <c r="K61" s="3">
        <f>C61+J61</f>
        <v>0</v>
      </c>
    </row>
  </sheetData>
  <sheetProtection formatCells="0"/>
  <mergeCells count="15">
    <mergeCell ref="D5:D7"/>
    <mergeCell ref="E5:E7"/>
    <mergeCell ref="F5:F7"/>
    <mergeCell ref="G5:G7"/>
    <mergeCell ref="H5:H7"/>
    <mergeCell ref="I5:I7"/>
    <mergeCell ref="J5:J7"/>
    <mergeCell ref="K5:K7"/>
    <mergeCell ref="A9:K9"/>
    <mergeCell ref="A45:K45"/>
    <mergeCell ref="B2:J2"/>
    <mergeCell ref="B3:J3"/>
    <mergeCell ref="A5:A7"/>
    <mergeCell ref="B5:B7"/>
    <mergeCell ref="C5:C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0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RM_9.2.1.sz.mell</vt:lpstr>
      <vt:lpstr>RM_9.2.1.sz.mell!Nyomtatási_cím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2019-08-29T09:17:17Z</dcterms:created>
  <dcterms:modified xsi:type="dcterms:W3CDTF">2019-08-29T09:17:34Z</dcterms:modified>
</cp:coreProperties>
</file>