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F37" i="1" l="1"/>
  <c r="C42" i="1"/>
  <c r="F42" i="1" s="1"/>
  <c r="F53" i="1"/>
  <c r="F8" i="1"/>
  <c r="F46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<sst xmlns="http://schemas.openxmlformats.org/spreadsheetml/2006/main" count="112" uniqueCount="98">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</sst>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70000</v>
          </cell>
        </row>
        <row r="37">
          <cell r="C37">
            <v>10263500</v>
          </cell>
        </row>
        <row r="38">
          <cell r="C38">
            <v>99133200</v>
          </cell>
        </row>
        <row r="39">
          <cell r="C39">
            <v>435258</v>
          </cell>
        </row>
        <row r="41">
          <cell r="C41">
            <v>98697942</v>
          </cell>
        </row>
        <row r="42">
          <cell r="C42">
            <v>109396700</v>
          </cell>
        </row>
        <row r="46">
          <cell r="C46">
            <v>104686486</v>
          </cell>
        </row>
        <row r="47">
          <cell r="C47">
            <v>47994047</v>
          </cell>
        </row>
        <row r="48">
          <cell r="C48">
            <v>9076754</v>
          </cell>
        </row>
        <row r="49">
          <cell r="C49">
            <v>47615685</v>
          </cell>
        </row>
        <row r="52">
          <cell r="C52">
            <v>4710214</v>
          </cell>
        </row>
        <row r="53">
          <cell r="C53">
            <v>4710214</v>
          </cell>
        </row>
        <row r="58">
          <cell r="C58">
            <v>109396700</v>
          </cell>
        </row>
        <row r="60">
          <cell r="C60">
            <v>18.25</v>
          </cell>
        </row>
      </sheetData>
      <sheetData sheetId="18">
        <row r="8">
          <cell r="C8">
            <v>857235</v>
          </cell>
        </row>
        <row r="10">
          <cell r="C10">
            <v>674990</v>
          </cell>
        </row>
        <row r="14">
          <cell r="C14">
            <v>182245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857235</v>
          </cell>
        </row>
        <row r="38">
          <cell r="C38">
            <v>0</v>
          </cell>
        </row>
        <row r="42">
          <cell r="C42">
            <v>857235</v>
          </cell>
        </row>
        <row r="46">
          <cell r="C46">
            <v>857235</v>
          </cell>
        </row>
        <row r="49">
          <cell r="C49">
            <v>857235</v>
          </cell>
        </row>
        <row r="52">
          <cell r="C52">
            <v>0</v>
          </cell>
        </row>
        <row r="58">
          <cell r="C58">
            <v>857235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0"/>
  <sheetViews>
    <sheetView tabSelected="1" topLeftCell="B1" zoomScaleNormal="100" workbookViewId="0">
      <selection activeCell="B14" sqref="B14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1" customWidth="1"/>
    <col min="4" max="4" width="0" style="20" hidden="1" customWidth="1"/>
    <col min="5" max="5" width="11.83203125" style="5" hidden="1" customWidth="1"/>
    <col min="6" max="6" width="12.6640625" style="5" hidden="1" customWidth="1"/>
    <col min="7" max="7" width="9.33203125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11050735</v>
      </c>
      <c r="E8" s="32">
        <f>'[1]9.4.1. sz. mell EKIK'!C8+'[1]9.4.2. sz. mell EKIK'!C8</f>
        <v>11050735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f>'[1]9.4.1. sz. mell EKIK'!C9+'[1]9.4.2. sz. mell EKIK'!C9</f>
        <v>20000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8820000+429400+75590</f>
        <v>9324990</v>
      </c>
      <c r="E10" s="32">
        <f>'[1]9.4.1. sz. mell EKIK'!C10+'[1]9.4.2. sz. mell EKIK'!C10</f>
        <v>9324990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50000</v>
      </c>
      <c r="E11" s="32">
        <f>'[1]9.4.1. sz. mell EKIK'!C11+'[1]9.4.2. sz. mell EKIK'!C11</f>
        <v>50000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>
        <f>'[1]9.4.1. sz. mell EKIK'!C12+'[1]9.4.2. sz. mell EKIK'!C12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9"/>
      <c r="E13" s="32">
        <f>'[1]9.4.1. sz. mell EKIK'!C13+'[1]9.4.2. sz. mell EKIK'!C13</f>
        <v>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869400+69985+45950+20410</f>
        <v>1005745</v>
      </c>
      <c r="E14" s="32">
        <f>'[1]9.4.1. sz. mell EKIK'!C14+'[1]9.4.2. sz. mell EKIK'!C14</f>
        <v>1005745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650000</v>
      </c>
      <c r="E15" s="32">
        <f>'[1]9.4.1. sz. mell EKIK'!C15+'[1]9.4.2. sz. mell EKIK'!C15</f>
        <v>650000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>
        <f>'[1]9.4.1. sz. mell EKIK'!C16+'[1]9.4.2. sz. mell EKIK'!C16</f>
        <v>0</v>
      </c>
      <c r="F16" s="32">
        <f t="shared" si="0"/>
        <v>0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>
        <f>'[1]9.4.1. sz. mell EKIK'!C17+'[1]9.4.2. sz. mell EKIK'!C17</f>
        <v>0</v>
      </c>
      <c r="F17" s="32">
        <f t="shared" si="0"/>
        <v>0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>
        <f>'[1]9.4.1. sz. mell EKIK'!C18+'[1]9.4.2. sz. mell EKIK'!C18</f>
        <v>0</v>
      </c>
      <c r="F18" s="32">
        <f t="shared" si="0"/>
        <v>0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/>
      <c r="E19" s="32">
        <f>'[1]9.4.1. sz. mell EKIK'!C19+'[1]9.4.2. sz. mell EKIK'!C19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0</v>
      </c>
      <c r="E20" s="32">
        <f>'[1]9.4.1. sz. mell EKIK'!C20+'[1]9.4.2. sz. mell EKIK'!C20</f>
        <v>0</v>
      </c>
      <c r="F20" s="32">
        <f t="shared" si="0"/>
        <v>0</v>
      </c>
    </row>
    <row r="21" spans="1:6" s="42" customFormat="1" ht="12" customHeight="1" x14ac:dyDescent="0.2">
      <c r="A21" s="36" t="s">
        <v>40</v>
      </c>
      <c r="B21" s="45" t="s">
        <v>41</v>
      </c>
      <c r="C21" s="46"/>
      <c r="E21" s="32">
        <f>'[1]9.4.1. sz. mell EKIK'!C21+'[1]9.4.2. sz. mell EKIK'!C21</f>
        <v>0</v>
      </c>
      <c r="F21" s="32">
        <f t="shared" si="0"/>
        <v>0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>
        <f>'[1]9.4.1. sz. mell EKIK'!C22+'[1]9.4.2. sz. mell EKIK'!C22</f>
        <v>0</v>
      </c>
      <c r="F22" s="32">
        <f t="shared" si="0"/>
        <v>0</v>
      </c>
    </row>
    <row r="23" spans="1:6" s="42" customFormat="1" ht="12" customHeight="1" x14ac:dyDescent="0.2">
      <c r="A23" s="36" t="s">
        <v>44</v>
      </c>
      <c r="B23" s="37" t="s">
        <v>45</v>
      </c>
      <c r="C23" s="47"/>
      <c r="E23" s="32">
        <f>'[1]9.4.1. sz. mell EKIK'!C23+'[1]9.4.2. sz. mell EKIK'!C23</f>
        <v>0</v>
      </c>
      <c r="F23" s="32">
        <f t="shared" si="0"/>
        <v>0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/>
      <c r="E24" s="32">
        <f>'[1]9.4.1. sz. mell EKIK'!C24+'[1]9.4.2. sz. mell EKIK'!C24</f>
        <v>0</v>
      </c>
      <c r="F24" s="32">
        <f t="shared" si="0"/>
        <v>0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>
        <f>'[1]9.4.1. sz. mell EKIK'!C25+'[1]9.4.2. sz. mell EKIK'!C25</f>
        <v>0</v>
      </c>
      <c r="F25" s="32">
        <f t="shared" si="0"/>
        <v>0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44">
        <f>+C27+C28+C29</f>
        <v>0</v>
      </c>
      <c r="E26" s="32">
        <f>'[1]9.4.1. sz. mell EKIK'!C26+'[1]9.4.2. sz. mell EKIK'!C26</f>
        <v>0</v>
      </c>
      <c r="F26" s="32">
        <f t="shared" si="0"/>
        <v>0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>
        <f>'[1]9.4.1. sz. mell EKIK'!C27+'[1]9.4.2. sz. mell EKIK'!C27</f>
        <v>0</v>
      </c>
      <c r="F27" s="32">
        <f t="shared" si="0"/>
        <v>0</v>
      </c>
    </row>
    <row r="28" spans="1:6" s="42" customFormat="1" ht="12" customHeight="1" x14ac:dyDescent="0.2">
      <c r="A28" s="51" t="s">
        <v>54</v>
      </c>
      <c r="B28" s="52" t="s">
        <v>43</v>
      </c>
      <c r="C28" s="46"/>
      <c r="E28" s="32">
        <f>'[1]9.4.1. sz. mell EKIK'!C28+'[1]9.4.2. sz. mell EKIK'!C28</f>
        <v>0</v>
      </c>
      <c r="F28" s="32">
        <f t="shared" si="0"/>
        <v>0</v>
      </c>
    </row>
    <row r="29" spans="1:6" s="42" customFormat="1" ht="12" customHeight="1" x14ac:dyDescent="0.2">
      <c r="A29" s="51" t="s">
        <v>55</v>
      </c>
      <c r="B29" s="54" t="s">
        <v>56</v>
      </c>
      <c r="C29" s="46"/>
      <c r="E29" s="32">
        <f>'[1]9.4.1. sz. mell EKIK'!C29+'[1]9.4.2. sz. mell EKIK'!C29</f>
        <v>0</v>
      </c>
      <c r="F29" s="32">
        <f t="shared" si="0"/>
        <v>0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>
        <f>'[1]9.4.1. sz. mell EKIK'!C30+'[1]9.4.2. sz. mell EKIK'!C30</f>
        <v>0</v>
      </c>
      <c r="F30" s="32">
        <f t="shared" si="0"/>
        <v>0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44">
        <f>+C32+C33+C34</f>
        <v>0</v>
      </c>
      <c r="E31" s="32">
        <f>'[1]9.4.1. sz. mell EKIK'!C31+'[1]9.4.2. sz. mell EKIK'!C31</f>
        <v>0</v>
      </c>
      <c r="F31" s="32">
        <f t="shared" si="0"/>
        <v>0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>
        <f>'[1]9.4.1. sz. mell EKIK'!C32+'[1]9.4.2. sz. mell EKIK'!C32</f>
        <v>0</v>
      </c>
      <c r="F32" s="32">
        <f t="shared" si="0"/>
        <v>0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>
        <f>'[1]9.4.1. sz. mell EKIK'!C33+'[1]9.4.2. sz. mell EKIK'!C33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>
        <f>'[1]9.4.1. sz. mell EKIK'!C34+'[1]9.4.2. sz. mell EKIK'!C34</f>
        <v>0</v>
      </c>
      <c r="F34" s="32">
        <f t="shared" si="0"/>
        <v>0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>
        <v>70000</v>
      </c>
      <c r="E35" s="32">
        <f>'[1]9.4.1. sz. mell EKIK'!C35+'[1]9.4.2. sz. mell EKIK'!C35</f>
        <v>70000</v>
      </c>
      <c r="F35" s="32">
        <f t="shared" si="0"/>
        <v>0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>
        <f>'[1]9.4.1. sz. mell EKIK'!C36+'[1]9.4.2. sz. mell EKIK'!C36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11120735</v>
      </c>
      <c r="E37" s="32">
        <f>'[1]9.4.1. sz. mell EKIK'!C37+'[1]9.4.2. sz. mell EKIK'!C37</f>
        <v>11120735</v>
      </c>
      <c r="F37" s="32">
        <f t="shared" si="0"/>
        <v>0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58">
        <f>+C39+C40+C41</f>
        <v>99133200</v>
      </c>
      <c r="E38" s="32">
        <f>'[1]9.4.1. sz. mell EKIK'!C38+'[1]9.4.2. sz. mell EKIK'!C38</f>
        <v>99133200</v>
      </c>
      <c r="F38" s="32">
        <f t="shared" si="0"/>
        <v>0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435258</v>
      </c>
      <c r="E39" s="32">
        <f>'[1]9.4.1. sz. mell EKIK'!C39+'[1]9.4.2. sz. mell EKIK'!C39</f>
        <v>435258</v>
      </c>
      <c r="F39" s="32">
        <f t="shared" si="0"/>
        <v>0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>
        <f>'[1]9.4.1. sz. mell EKIK'!C40+'[1]9.4.2. sz. mell EKIK'!C40</f>
        <v>0</v>
      </c>
      <c r="F40" s="32">
        <f t="shared" si="0"/>
        <v>0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0">
        <f>99521250-932600-1350000+80000+1654000+123963-398671</f>
        <v>98697942</v>
      </c>
      <c r="E41" s="32">
        <f>'[1]9.4.1. sz. mell EKIK'!C41+'[1]9.4.2. sz. mell EKIK'!C41</f>
        <v>98697942</v>
      </c>
      <c r="F41" s="32">
        <f t="shared" si="0"/>
        <v>0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62">
        <f>+C37+C38</f>
        <v>110253935</v>
      </c>
      <c r="E42" s="32">
        <f>'[1]9.4.1. sz. mell EKIK'!C42+'[1]9.4.2. sz. mell EKIK'!C42</f>
        <v>110253935</v>
      </c>
      <c r="F42" s="32">
        <f t="shared" si="0"/>
        <v>0</v>
      </c>
    </row>
    <row r="43" spans="1:6" x14ac:dyDescent="0.2">
      <c r="A43" s="63"/>
      <c r="B43" s="64"/>
      <c r="C43" s="65"/>
      <c r="E43" s="32">
        <f>'[1]9.4.1. sz. mell EKIK'!C43+'[1]9.4.2. sz. mell EKIK'!C43</f>
        <v>0</v>
      </c>
      <c r="F43" s="32">
        <f t="shared" si="0"/>
        <v>0</v>
      </c>
    </row>
    <row r="44" spans="1:6" s="24" customFormat="1" ht="16.5" customHeight="1" thickBot="1" x14ac:dyDescent="0.25">
      <c r="A44" s="66"/>
      <c r="B44" s="67"/>
      <c r="C44" s="68"/>
      <c r="E44" s="32">
        <f>'[1]9.4.1. sz. mell EKIK'!C44+'[1]9.4.2. sz. mell EKIK'!C44</f>
        <v>0</v>
      </c>
      <c r="F44" s="32">
        <f t="shared" si="0"/>
        <v>0</v>
      </c>
    </row>
    <row r="45" spans="1:6" s="72" customFormat="1" ht="12" customHeight="1" thickBot="1" x14ac:dyDescent="0.25">
      <c r="A45" s="69"/>
      <c r="B45" s="70" t="s">
        <v>83</v>
      </c>
      <c r="C45" s="71"/>
      <c r="E45" s="32">
        <f>'[1]9.4.1. sz. mell EKIK'!C45+'[1]9.4.2. sz. mell EKIK'!C45</f>
        <v>0</v>
      </c>
      <c r="F45" s="32">
        <f t="shared" si="0"/>
        <v>0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105543721</v>
      </c>
      <c r="E46" s="32">
        <f>'[1]9.4.1. sz. mell EKIK'!C46+'[1]9.4.2. sz. mell EKIK'!C46</f>
        <v>105543721</v>
      </c>
      <c r="F46" s="32">
        <f t="shared" si="0"/>
        <v>0</v>
      </c>
    </row>
    <row r="47" spans="1:6" ht="12" customHeight="1" x14ac:dyDescent="0.2">
      <c r="A47" s="36" t="s">
        <v>16</v>
      </c>
      <c r="B47" s="45" t="s">
        <v>85</v>
      </c>
      <c r="C47" s="73">
        <f>48091292+21255+20000+105500-44000-200000</f>
        <v>47994047</v>
      </c>
      <c r="E47" s="32">
        <f>'[1]9.4.1. sz. mell EKIK'!C47+'[1]9.4.2. sz. mell EKIK'!C47</f>
        <v>47994047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f>9499320+4145+8142+18463-19645-35000-398671</f>
        <v>9076754</v>
      </c>
      <c r="E48" s="32">
        <f>'[1]9.4.1. sz. mell EKIK'!C48+'[1]9.4.2. sz. mell EKIK'!C48</f>
        <v>9076754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f>50789082-932600-1350000+80000-1070000-25400+41858+608980+96000+235000</f>
        <v>48472920</v>
      </c>
      <c r="E49" s="32">
        <f>'[1]9.4.1. sz. mell EKIK'!C49+'[1]9.4.2. sz. mell EKIK'!C49</f>
        <v>48472920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9"/>
      <c r="E50" s="32">
        <f>'[1]9.4.1. sz. mell EKIK'!C50+'[1]9.4.2. sz. mell EKIK'!C50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>
        <f>'[1]9.4.1. sz. mell EKIK'!C51+'[1]9.4.2. sz. mell EKIK'!C51</f>
        <v>0</v>
      </c>
      <c r="F51" s="32">
        <f t="shared" si="0"/>
        <v>0</v>
      </c>
    </row>
    <row r="52" spans="1:6" s="72" customFormat="1" ht="12" customHeight="1" thickBot="1" x14ac:dyDescent="0.25">
      <c r="A52" s="48" t="s">
        <v>38</v>
      </c>
      <c r="B52" s="49" t="s">
        <v>90</v>
      </c>
      <c r="C52" s="44">
        <f>SUM(C53:C55)</f>
        <v>4710214</v>
      </c>
      <c r="E52" s="32">
        <f>'[1]9.4.1. sz. mell EKIK'!C52+'[1]9.4.2. sz. mell EKIK'!C52</f>
        <v>4710214</v>
      </c>
      <c r="F52" s="32">
        <f t="shared" si="0"/>
        <v>0</v>
      </c>
    </row>
    <row r="53" spans="1:6" ht="12" customHeight="1" x14ac:dyDescent="0.2">
      <c r="A53" s="36" t="s">
        <v>40</v>
      </c>
      <c r="B53" s="45" t="s">
        <v>91</v>
      </c>
      <c r="C53" s="53">
        <f>1986214+1070000+1654000</f>
        <v>4710214</v>
      </c>
      <c r="E53" s="32">
        <f>'[1]9.4.1. sz. mell EKIK'!C53+'[1]9.4.2. sz. mell EKIK'!C53</f>
        <v>4710214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9"/>
      <c r="E54" s="32">
        <f>'[1]9.4.1. sz. mell EKIK'!C54+'[1]9.4.2. sz. mell EKIK'!C54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9"/>
      <c r="E55" s="32">
        <f>'[1]9.4.1. sz. mell EKIK'!C55+'[1]9.4.2. sz. mell EKIK'!C55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9"/>
      <c r="E56" s="32">
        <f>'[1]9.4.1. sz. mell EKIK'!C56+'[1]9.4.2. sz. mell EKIK'!C56</f>
        <v>0</v>
      </c>
      <c r="F56" s="32">
        <f t="shared" si="0"/>
        <v>0</v>
      </c>
    </row>
    <row r="57" spans="1:6" ht="13.5" thickBot="1" x14ac:dyDescent="0.25">
      <c r="A57" s="48" t="s">
        <v>48</v>
      </c>
      <c r="B57" s="49" t="s">
        <v>95</v>
      </c>
      <c r="C57" s="50"/>
      <c r="E57" s="32">
        <f>'[1]9.4.1. sz. mell EKIK'!C57+'[1]9.4.2. sz. mell EKIK'!C57</f>
        <v>0</v>
      </c>
      <c r="F57" s="32">
        <f t="shared" si="0"/>
        <v>0</v>
      </c>
    </row>
    <row r="58" spans="1:6" ht="15" customHeight="1" thickBot="1" x14ac:dyDescent="0.25">
      <c r="A58" s="48" t="s">
        <v>50</v>
      </c>
      <c r="B58" s="74" t="s">
        <v>96</v>
      </c>
      <c r="C58" s="75">
        <f>+C46+C52+C57</f>
        <v>110253935</v>
      </c>
      <c r="E58" s="32">
        <f>'[1]9.4.1. sz. mell EKIK'!C58+'[1]9.4.2. sz. mell EKIK'!C58</f>
        <v>110253935</v>
      </c>
      <c r="F58" s="32">
        <f t="shared" si="0"/>
        <v>0</v>
      </c>
    </row>
    <row r="59" spans="1:6" ht="14.25" customHeight="1" thickBot="1" x14ac:dyDescent="0.25">
      <c r="C59" s="77"/>
      <c r="E59" s="32">
        <f>'[1]9.4.1. sz. mell EKIK'!C59+'[1]9.4.2. sz. mell EKIK'!C59</f>
        <v>0</v>
      </c>
      <c r="F59" s="32">
        <f t="shared" si="0"/>
        <v>0</v>
      </c>
    </row>
    <row r="60" spans="1:6" ht="13.5" thickBot="1" x14ac:dyDescent="0.25">
      <c r="A60" s="78" t="s">
        <v>97</v>
      </c>
      <c r="B60" s="79"/>
      <c r="C60" s="80">
        <v>18.25</v>
      </c>
      <c r="E60" s="32">
        <f>'[1]9.4.1. sz. mell EKIK'!C60+'[1]9.4.2. sz. mell EKIK'!C60</f>
        <v>18.25</v>
      </c>
      <c r="F60" s="32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2019-09-17T07:55:55Z</dcterms:created>
  <dcterms:modified xsi:type="dcterms:W3CDTF">2019-09-17T07:55:56Z</dcterms:modified>
</cp:coreProperties>
</file>