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9720" windowHeight="6690" activeTab="0"/>
  </bookViews>
  <sheets>
    <sheet name="pénzforg. kimutatás 1 mell." sheetId="1" r:id="rId1"/>
    <sheet name="vagyonmérleg 2. mell." sheetId="2" r:id="rId2"/>
    <sheet name="egyszerűsített v.mérleg 3. mell" sheetId="3" r:id="rId3"/>
    <sheet name="0-ra leírt eszközök 4 mell." sheetId="4" r:id="rId4"/>
    <sheet name="érték nélk. ny. eszközök 5 mell" sheetId="5" r:id="rId5"/>
    <sheet name="6. mell. bevétel kiadás " sheetId="6" r:id="rId6"/>
    <sheet name="7. mell. bevétel kiadás " sheetId="7" r:id="rId7"/>
    <sheet name="8 mell. mérleg " sheetId="8" r:id="rId8"/>
    <sheet name="9. mell.bevétel kiadás önk. " sheetId="9" r:id="rId9"/>
    <sheet name="10 mell ön műk. és felh. m  " sheetId="10" r:id="rId10"/>
    <sheet name="11. mell. létszám" sheetId="11" r:id="rId11"/>
    <sheet name="12. mell.bevétel kiadás PH. " sheetId="12" r:id="rId12"/>
    <sheet name="13 mell PH műk. és felh. m " sheetId="13" r:id="rId13"/>
    <sheet name="14  mell. PH szakfeladatok" sheetId="14" r:id="rId14"/>
    <sheet name="15. mell.PH létszám" sheetId="15" r:id="rId15"/>
    <sheet name="16. mell bevétel kiadás VÁR " sheetId="16" r:id="rId16"/>
    <sheet name="17 mell Vár műk. és felh. " sheetId="17" r:id="rId17"/>
    <sheet name="18. mell. Vár létszám  " sheetId="18" r:id="rId18"/>
    <sheet name="19 mell bevétel kiadás könyvt" sheetId="19" r:id="rId19"/>
    <sheet name="20 mell Könyv műk. és felh. m " sheetId="20" r:id="rId20"/>
    <sheet name="21. mell. Könyv létszám " sheetId="21" r:id="rId21"/>
    <sheet name="22 mell pénzmaradvány " sheetId="22" r:id="rId22"/>
    <sheet name="23 mell egysz. pénzmaradvány " sheetId="23" r:id="rId23"/>
    <sheet name="24 mell követelések" sheetId="24" r:id="rId24"/>
    <sheet name="25 mell kötelezettségek " sheetId="25" r:id="rId25"/>
    <sheet name="26 mell.több éves döntések köt." sheetId="26" r:id="rId26"/>
    <sheet name="27. mell. közvetett támogatások" sheetId="27" r:id="rId27"/>
    <sheet name="28 mell. társ. szocpol. juttatá" sheetId="28" r:id="rId28"/>
    <sheet name="29 mell. pénzeszköz átadás" sheetId="29" r:id="rId29"/>
    <sheet name="30 mell pénzeszközök " sheetId="30" r:id="rId30"/>
    <sheet name="31. mell. Beruházás" sheetId="31" r:id="rId31"/>
    <sheet name="32 mell. eu-s pályázatok" sheetId="32" r:id="rId32"/>
    <sheet name="33 mell. felújítás" sheetId="33" r:id="rId33"/>
  </sheets>
  <externalReferences>
    <externalReference r:id="rId36"/>
  </externalReferences>
  <definedNames>
    <definedName name="_xlnm.Print_Area" localSheetId="21">'22 mell pénzmaradvány '!$A$1:$AK$50</definedName>
    <definedName name="_xlnm.Print_Area" localSheetId="30">'31. mell. Beruházás'!$A$1:$K$71</definedName>
    <definedName name="_xlnm.Print_Area" localSheetId="32">'33 mell. felújítás'!$A$1:$I$17</definedName>
  </definedNames>
  <calcPr fullCalcOnLoad="1"/>
</workbook>
</file>

<file path=xl/sharedStrings.xml><?xml version="1.0" encoding="utf-8"?>
<sst xmlns="http://schemas.openxmlformats.org/spreadsheetml/2006/main" count="3034" uniqueCount="953">
  <si>
    <t>Összes bevétel összege</t>
  </si>
  <si>
    <t>Összes kiadás összege</t>
  </si>
  <si>
    <t>ezer Ft</t>
  </si>
  <si>
    <t>Megnevezés</t>
  </si>
  <si>
    <t>előirányzat</t>
  </si>
  <si>
    <t>ezer Ft-ban</t>
  </si>
  <si>
    <t>Személyi juttatások</t>
  </si>
  <si>
    <t>Átengedett központi adók</t>
  </si>
  <si>
    <t>Beruházás</t>
  </si>
  <si>
    <t>Felújítás</t>
  </si>
  <si>
    <t xml:space="preserve"> </t>
  </si>
  <si>
    <t>összesen</t>
  </si>
  <si>
    <t>Összesen</t>
  </si>
  <si>
    <t>Városi Könyvtár</t>
  </si>
  <si>
    <t>14.</t>
  </si>
  <si>
    <t>15.</t>
  </si>
  <si>
    <t>16.</t>
  </si>
  <si>
    <t>Összesen:</t>
  </si>
  <si>
    <t>1.</t>
  </si>
  <si>
    <t>2.</t>
  </si>
  <si>
    <t>3.</t>
  </si>
  <si>
    <t>4.</t>
  </si>
  <si>
    <t>5.</t>
  </si>
  <si>
    <t>6.</t>
  </si>
  <si>
    <t>7.</t>
  </si>
  <si>
    <t xml:space="preserve">Kimutatás </t>
  </si>
  <si>
    <t xml:space="preserve">a pénzeszközök tervezett változásáról </t>
  </si>
  <si>
    <t xml:space="preserve">Megnevezés </t>
  </si>
  <si>
    <t>Összeg</t>
  </si>
  <si>
    <t>Munkaadókat terhelő járulék</t>
  </si>
  <si>
    <t xml:space="preserve"> zárszámadási rendelethez</t>
  </si>
  <si>
    <t>Sor-sz.</t>
  </si>
  <si>
    <t>10.</t>
  </si>
  <si>
    <t>11.</t>
  </si>
  <si>
    <t>12.</t>
  </si>
  <si>
    <t>13.</t>
  </si>
  <si>
    <t>Intézményi működési bevételek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</si>
  <si>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</si>
  <si>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</si>
  <si>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</si>
  <si>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</si>
  <si>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</si>
  <si>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</si>
  <si>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</si>
  <si>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</si>
  <si>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</si>
  <si>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</si>
  <si>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</si>
  <si>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</si>
  <si>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</si>
  <si>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</si>
  <si>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</si>
  <si>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</si>
  <si>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ESZKÖZÖK</t>
  </si>
  <si>
    <t>Nyitó</t>
  </si>
  <si>
    <t>Záró</t>
  </si>
  <si>
    <t>Alapítás - 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</si>
  <si>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</si>
  <si>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</si>
  <si>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</si>
  <si>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</si>
  <si>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</si>
  <si>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I.</t>
  </si>
  <si>
    <t>Immateriális javak összesen (1+….+6)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</si>
  <si>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</si>
  <si>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</si>
  <si>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</si>
  <si>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</si>
  <si>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</si>
  <si>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</si>
  <si>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</si>
  <si>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</si>
  <si>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</si>
  <si>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</si>
  <si>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</si>
  <si>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</si>
  <si>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</si>
  <si>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</si>
  <si>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II.</t>
  </si>
  <si>
    <t>Tárgyi eszközök összesen (7+…..+13)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</si>
  <si>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</si>
  <si>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</si>
  <si>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</si>
  <si>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</si>
  <si>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</si>
  <si>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</si>
  <si>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</si>
  <si>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</si>
  <si>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</si>
  <si>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</si>
  <si>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</si>
  <si>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</si>
  <si>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</si>
  <si>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</si>
  <si>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</si>
  <si>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Anyagok</t>
  </si>
  <si>
    <t>Befejezetlen termékek, félkész termékek</t>
  </si>
  <si>
    <t>Növendék-, hízó- és egyéb állat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</si>
  <si>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</si>
  <si>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</si>
  <si>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</si>
  <si>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</si>
  <si>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</si>
  <si>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</si>
  <si>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Követelés áruszállításból (vevő)</t>
  </si>
  <si>
    <t>Adósok</t>
  </si>
  <si>
    <t>Rövid lejáratú kölcsönök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</si>
  <si>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</si>
  <si>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</si>
  <si>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</si>
  <si>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</si>
  <si>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</si>
  <si>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Értékpapírok összesen  (29+30)</t>
  </si>
  <si>
    <t>Pénztárak, csekkek, betétkönyvek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</si>
  <si>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</si>
  <si>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</si>
  <si>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</si>
  <si>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</si>
  <si>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</si>
  <si>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</si>
  <si>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</si>
  <si>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</si>
  <si>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</si>
  <si>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</si>
  <si>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</si>
  <si>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</si>
  <si>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</si>
  <si>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</si>
  <si>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</si>
  <si>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</si>
  <si>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</si>
  <si>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</si>
  <si>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</si>
  <si>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</si>
  <si>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Induló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</si>
  <si>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</si>
  <si>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</si>
  <si>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</si>
  <si>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</si>
  <si>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</si>
  <si>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</si>
  <si>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</si>
  <si>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</si>
  <si>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</si>
  <si>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</si>
  <si>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</si>
  <si>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</si>
  <si>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</si>
  <si>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</si>
  <si>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</si>
  <si>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</si>
  <si>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</si>
  <si>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</si>
  <si>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</si>
  <si>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</si>
  <si>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</si>
  <si>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</si>
  <si>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</si>
  <si>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</si>
  <si>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</si>
  <si>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</si>
  <si>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</si>
  <si>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</si>
  <si>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</si>
  <si>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</si>
  <si>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</si>
  <si>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</si>
  <si>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</si>
  <si>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</si>
  <si>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tárgyévi terh. rövidlejáratú kötelezettsége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</si>
  <si>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</si>
  <si>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</si>
  <si>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</si>
  <si>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</si>
  <si>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</si>
  <si>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</si>
  <si>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</si>
  <si>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</si>
  <si>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</si>
  <si>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</si>
  <si>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</si>
  <si>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Vállalkozási tevékenység pénzforgalmi eredménye</t>
  </si>
  <si>
    <t>Kötelezettségek részletezése</t>
  </si>
  <si>
    <t>Kötelezettségek</t>
  </si>
  <si>
    <t>Előző évek</t>
  </si>
  <si>
    <t>Tárgyévi</t>
  </si>
  <si>
    <t>Össesen</t>
  </si>
  <si>
    <t>Hosszú lejáratú kötelezettségek összesen</t>
  </si>
  <si>
    <t xml:space="preserve">     - Beruházási és fejlesztési hitelek</t>
  </si>
  <si>
    <t xml:space="preserve">     - Egyéb hosszú lejáratú kötelezettségek</t>
  </si>
  <si>
    <t>Rövid lejáratú kötelezettségek összesen</t>
  </si>
  <si>
    <t xml:space="preserve">       - Rövid lejáratú hitelek</t>
  </si>
  <si>
    <t>Egyéb rövid lejáratú kötelezettségek összesen</t>
  </si>
  <si>
    <t xml:space="preserve">       - Iparűzési adó feltöltés miatt</t>
  </si>
  <si>
    <t xml:space="preserve">       - Helyi adó túlfizetés miatt</t>
  </si>
  <si>
    <t xml:space="preserve">       - Tárgy.é ktgv-t terhelő egyéb rövid lej. kötelezettségek</t>
  </si>
  <si>
    <t>Kötelezettséek összesen</t>
  </si>
  <si>
    <t>Követelések részletezése</t>
  </si>
  <si>
    <t>Követelés</t>
  </si>
  <si>
    <t>tárgyévi</t>
  </si>
  <si>
    <t>Tartósan adott kölcsönök</t>
  </si>
  <si>
    <t>Intézményi működési bevételekkel kapcsolatos követelések</t>
  </si>
  <si>
    <t>Önk.sajátos működési bevételeivel kapcsolatos követelések</t>
  </si>
  <si>
    <t>Ebből:- gépjárműadóval kapcsolatos követelések</t>
  </si>
  <si>
    <t xml:space="preserve">         - helyi adókkal kapcsolatos követelések</t>
  </si>
  <si>
    <t>Egyéb rövid lejáratú követelések</t>
  </si>
  <si>
    <t>Követelések összesen</t>
  </si>
  <si>
    <t>Kötelezettségek megnevezése</t>
  </si>
  <si>
    <t>Köt.vállalás éve</t>
  </si>
  <si>
    <t>Beruházások összesen:</t>
  </si>
  <si>
    <t>Felújítások összesen:</t>
  </si>
  <si>
    <t>MINDÖSSZESEN:</t>
  </si>
  <si>
    <t>Tárgyi eszközök, immateriális javak értékesítése</t>
  </si>
  <si>
    <t>Deviza betét összege</t>
  </si>
  <si>
    <t xml:space="preserve">                  - Kötelezettségek áruszállításból és szolg.</t>
  </si>
  <si>
    <t xml:space="preserve">                 - Termékvásárlással kapcsolatos szállítók</t>
  </si>
  <si>
    <t xml:space="preserve">                 - Szolgáltatás-vásárlással kapcsolatos szállítók</t>
  </si>
  <si>
    <t>A</t>
  </si>
  <si>
    <t>B</t>
  </si>
  <si>
    <t>Eszközök összesen</t>
  </si>
  <si>
    <t>D</t>
  </si>
  <si>
    <t>E.</t>
  </si>
  <si>
    <t>II</t>
  </si>
  <si>
    <t>F.</t>
  </si>
  <si>
    <t>Források összesen</t>
  </si>
  <si>
    <t>Befektetett eszközök összesen</t>
  </si>
  <si>
    <t>Forgóeszközök összesen</t>
  </si>
  <si>
    <t>Saját tőke összesen</t>
  </si>
  <si>
    <t>Tartalékok összesen</t>
  </si>
  <si>
    <t>Kötelezettségek összesen</t>
  </si>
  <si>
    <t>előző év</t>
  </si>
  <si>
    <t>tárgy év</t>
  </si>
  <si>
    <t xml:space="preserve">   Induló tőke</t>
  </si>
  <si>
    <t xml:space="preserve">   Tőkeváltozások</t>
  </si>
  <si>
    <t xml:space="preserve">   Értékelési tartalék</t>
  </si>
  <si>
    <t xml:space="preserve">   Költségvetési tartalékok</t>
  </si>
  <si>
    <t xml:space="preserve">   Vállalkozási tartalékok</t>
  </si>
  <si>
    <t xml:space="preserve">   Immateriális javak</t>
  </si>
  <si>
    <t xml:space="preserve">   Tárgyi eszközök</t>
  </si>
  <si>
    <t xml:space="preserve">   Befektetett pénzügyi eszközök</t>
  </si>
  <si>
    <t xml:space="preserve">   Üzemeltetésre, kezelésre átadott eszközök</t>
  </si>
  <si>
    <t xml:space="preserve">   Készletek</t>
  </si>
  <si>
    <t xml:space="preserve">   Követelések</t>
  </si>
  <si>
    <t xml:space="preserve">   Értékpapírok</t>
  </si>
  <si>
    <t xml:space="preserve">   Pénzeszközök</t>
  </si>
  <si>
    <t xml:space="preserve">   Egyéb aktív pénzügyi elszámolások</t>
  </si>
  <si>
    <t xml:space="preserve">   Hosszúlejáratú kötelezettségek</t>
  </si>
  <si>
    <t xml:space="preserve">   Rövidlejáratú kötelezettségek</t>
  </si>
  <si>
    <t xml:space="preserve">   Egyéb passzív pénzügyi elszámolások</t>
  </si>
  <si>
    <t>"0"-ra leírt eszközök nyilvántartása</t>
  </si>
  <si>
    <t>Immateriális javak</t>
  </si>
  <si>
    <t>Ingatlanok</t>
  </si>
  <si>
    <t>Gépek, berendezések</t>
  </si>
  <si>
    <t>Üzemeltetésre átadott eszközök</t>
  </si>
  <si>
    <t>Br érték</t>
  </si>
  <si>
    <t>Záró pénzkészlet</t>
  </si>
  <si>
    <t>Előző években képzett tartalékok maradványa</t>
  </si>
  <si>
    <t>Tárgyévi helyesbített pénzmaradvány</t>
  </si>
  <si>
    <t>Finanszírozásból származó korrekció</t>
  </si>
  <si>
    <t>Pénzmaradványt terhelő elvonások</t>
  </si>
  <si>
    <t>Pénzmaradványt módosító tétel</t>
  </si>
  <si>
    <t>Kötelezettségekkel terhelt pénzmaradvány</t>
  </si>
  <si>
    <t>Szabad pénzmaradvány</t>
  </si>
  <si>
    <t>Előző év</t>
  </si>
  <si>
    <t>Tárgy év</t>
  </si>
  <si>
    <t>Egyéb aktív és passzív pü-i elszám. összevont egyenlege</t>
  </si>
  <si>
    <t>Váll. tev. eredményéből alaptev. ellátására felhasznált összeg</t>
  </si>
  <si>
    <t>Módosított pénzmaradvány</t>
  </si>
  <si>
    <t>jellege</t>
  </si>
  <si>
    <t>Anya gyermekével</t>
  </si>
  <si>
    <t>szobor</t>
  </si>
  <si>
    <t>Templom utca</t>
  </si>
  <si>
    <t>Plakett</t>
  </si>
  <si>
    <t>dombormű</t>
  </si>
  <si>
    <t>Patika homlokzat</t>
  </si>
  <si>
    <t>Szent István szobor</t>
  </si>
  <si>
    <t xml:space="preserve">Egressy Béni </t>
  </si>
  <si>
    <t>Vártér</t>
  </si>
  <si>
    <t>Sárkányfejes szökőkút</t>
  </si>
  <si>
    <t>Petőfi szobor</t>
  </si>
  <si>
    <t>Illyés Gyula emléktábla</t>
  </si>
  <si>
    <t>I. Világháborús emlékmű</t>
  </si>
  <si>
    <t>II Világháborús emlékmű</t>
  </si>
  <si>
    <t>Simontornyai mennyegző</t>
  </si>
  <si>
    <t>Kerámia dombormű</t>
  </si>
  <si>
    <t>Milleniumi emlékfal</t>
  </si>
  <si>
    <t>helye</t>
  </si>
  <si>
    <t>Szent István tér</t>
  </si>
  <si>
    <t>szökőkút</t>
  </si>
  <si>
    <t>Mészáros utca</t>
  </si>
  <si>
    <t>emléktábla</t>
  </si>
  <si>
    <t>Iskola utca</t>
  </si>
  <si>
    <t>Polgármesteri hivatal</t>
  </si>
  <si>
    <t>emlékfal</t>
  </si>
  <si>
    <t>Helytörténeti ház</t>
  </si>
  <si>
    <t>Hivatal elött</t>
  </si>
  <si>
    <t>Személyi juttatás</t>
  </si>
  <si>
    <t>Dologi kiadás</t>
  </si>
  <si>
    <t>Önkormányzatok sajátos működési bevételei</t>
  </si>
  <si>
    <t>Pénzügyi befektetések</t>
  </si>
  <si>
    <t>Tartalék</t>
  </si>
  <si>
    <t>Bevételek</t>
  </si>
  <si>
    <t>Kiadások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</si>
  <si>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</si>
  <si>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</si>
  <si>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</si>
  <si>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</si>
  <si>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</si>
  <si>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</si>
  <si>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</si>
  <si>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</si>
  <si>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</si>
  <si>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</si>
  <si>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</si>
  <si>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</si>
  <si>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</si>
  <si>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</si>
  <si>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</si>
  <si>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</si>
  <si>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</si>
  <si>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</si>
  <si>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</si>
  <si>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</si>
  <si>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</si>
  <si>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</si>
  <si>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</si>
  <si>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</si>
  <si>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</si>
  <si>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</si>
  <si>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</si>
  <si>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</si>
  <si>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</si>
  <si>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ezer forintban</t>
  </si>
  <si>
    <t>MEGNEVEZÉS</t>
  </si>
  <si>
    <t>Sor-szám</t>
  </si>
  <si>
    <t>Tárgyév</t>
  </si>
  <si>
    <t>01. A hosszú lejáratú költségvetési betétszámlák záróegyenlegei</t>
  </si>
  <si>
    <t>02. A rövid lejáratú költségvetési pénzforgalmi és betétszámlák záróegyenlegei</t>
  </si>
  <si>
    <t>03. Pénztárak és betétkönyvek záróegyenlegei</t>
  </si>
  <si>
    <t>A.   Záró pénzkészlet  (1+2+3)</t>
  </si>
  <si>
    <t>04. Forgatási célú értékpapírok záró állománya</t>
  </si>
  <si>
    <t>05.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</si>
  <si>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</si>
  <si>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</si>
  <si>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</si>
  <si>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</si>
  <si>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06.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</si>
  <si>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</si>
  <si>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</si>
  <si>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</si>
  <si>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07. Költségvetési passzív elszámolások záróegyenlege  (-)</t>
  </si>
  <si>
    <r>
      <t>C.  Egyéb aktív és passzív pénzügyi elszámolások összesen       (6+7) (</t>
    </r>
    <r>
      <rPr>
        <b/>
        <sz val="11"/>
        <rFont val="Arial"/>
        <family val="2"/>
      </rPr>
      <t>±</t>
    </r>
    <r>
      <rPr>
        <b/>
        <sz val="11"/>
        <rFont val="Arial"/>
        <family val="2"/>
      </rPr>
      <t>)</t>
    </r>
  </si>
  <si>
    <t>08. Előző évben (években) képzett költségvetési tartalékok maradványa  (-)</t>
  </si>
  <si>
    <t>09.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</si>
  <si>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</si>
  <si>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</si>
  <si>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</si>
  <si>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</si>
  <si>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</si>
  <si>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</si>
  <si>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</si>
  <si>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r>
      <t>G.  Finanszírozásból származó korrekciók (</t>
    </r>
    <r>
      <rPr>
        <b/>
        <sz val="11"/>
        <rFont val="Arial"/>
        <family val="2"/>
      </rPr>
      <t>±10±11±12±13) (±)</t>
    </r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</si>
  <si>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</si>
  <si>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</si>
  <si>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</si>
  <si>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r>
      <t>15. A pénzmaradványt külön jogszabály alapján módosító tétel  (</t>
    </r>
    <r>
      <rPr>
        <sz val="11"/>
        <rFont val="Arial"/>
        <family val="2"/>
      </rPr>
      <t>±</t>
    </r>
    <r>
      <rPr>
        <sz val="11"/>
        <rFont val="Arial"/>
        <family val="2"/>
      </rPr>
      <t>)</t>
    </r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</si>
  <si>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</si>
  <si>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</si>
  <si>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</si>
  <si>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</si>
  <si>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</si>
  <si>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 xml:space="preserve">           - Felhalmozási célú kötelezettséggel terhelt pénzmaradvány</t>
  </si>
  <si>
    <t>18. Szabad pénzmaradvány</t>
  </si>
  <si>
    <t>Ebből: - Működési célú szabad pénzmaradvány</t>
  </si>
  <si>
    <t xml:space="preserve">           - Felhalmozási célú szabad pénzmaradvány</t>
  </si>
  <si>
    <t xml:space="preserve">                  - Beruházással kapcsolatos szállítók</t>
  </si>
  <si>
    <t>Polgárőrség</t>
  </si>
  <si>
    <t>Támogatott szervezet, személy</t>
  </si>
  <si>
    <t>Művelődési Ház</t>
  </si>
  <si>
    <t>Óvodáztatási támogatás</t>
  </si>
  <si>
    <t>Mindenki karácsonya</t>
  </si>
  <si>
    <t>szippantott szennyvízár-támogatás</t>
  </si>
  <si>
    <t>Egyéb kötelezettségvállalások összesen</t>
  </si>
  <si>
    <t>Pénztár összege</t>
  </si>
  <si>
    <t>Sor-</t>
  </si>
  <si>
    <t>létszám</t>
  </si>
  <si>
    <t>szám</t>
  </si>
  <si>
    <t>Hatósági jogkörhöz köthető működési bevéte</t>
  </si>
  <si>
    <t>Munkaadót terhelő járulékok</t>
  </si>
  <si>
    <t>Intézményi működési bevétel összesen:</t>
  </si>
  <si>
    <t>Támogatásértékű működési bevétel</t>
  </si>
  <si>
    <t>Működési kiadás összesen:</t>
  </si>
  <si>
    <t>Működési célú bevételek összesen:</t>
  </si>
  <si>
    <t>Felhalmozási célú pénzeszköz átadás államháztartáson kívülre</t>
  </si>
  <si>
    <t>Támogatásértékű felhalmozási bevétel</t>
  </si>
  <si>
    <t>Fejlesztési kiadások összesen:</t>
  </si>
  <si>
    <t>Fejlesztési célú bevétel összesen:</t>
  </si>
  <si>
    <t>Szakfeladat kiadása összesen:</t>
  </si>
  <si>
    <t>Szakfeladat bevétele összesen:</t>
  </si>
  <si>
    <t>Ebből: Képviselők tiszteletdíja</t>
  </si>
  <si>
    <t>Egyéb saját bevétel</t>
  </si>
  <si>
    <t>Hozam- és kamatbevételek</t>
  </si>
  <si>
    <t>Ebből: Képviselők tiszteletdíja utáni járulék</t>
  </si>
  <si>
    <t>ÁFA bevételek, visszatérülés</t>
  </si>
  <si>
    <t>Egyéb folyó kiadás</t>
  </si>
  <si>
    <t>Támogatásértékű működési kiadás</t>
  </si>
  <si>
    <t>Működési célú pénzeszköz átadás államháztartáson kívülre</t>
  </si>
  <si>
    <t>a) általános tartalék</t>
  </si>
  <si>
    <t>Felhalmozási célú pénzeszköz átvétel államháztartáson kívülről</t>
  </si>
  <si>
    <t>Fejlesztési kölcsön visszatérülése</t>
  </si>
  <si>
    <t>Fejlesztési célú hitel felvétele</t>
  </si>
  <si>
    <t>Hosszúlejáratú fejlesztési célú kötvénykibocsátás</t>
  </si>
  <si>
    <t>Támogatásértékű felhalmozási kiadás</t>
  </si>
  <si>
    <t>Előző évi pénzmaradvány fejlesztési célú rész</t>
  </si>
  <si>
    <t>Felhalmozási célú hitel törlesztés</t>
  </si>
  <si>
    <t>Város- és községgazdálkodás</t>
  </si>
  <si>
    <t>Helyi adók</t>
  </si>
  <si>
    <t>Birságok, pótlékok és egyéb sajátos bevételek</t>
  </si>
  <si>
    <t>Állami támogatás működési célra rész</t>
  </si>
  <si>
    <t>Önkormányzatok sajátos felhalmozási és tőkebevételei</t>
  </si>
  <si>
    <t>Üzemeltetésből, koncesszióból származó bevétel</t>
  </si>
  <si>
    <t>Állami támogatás fejlesztési célra rész</t>
  </si>
  <si>
    <t>Társadalom- és szociálpolitikai juttatások</t>
  </si>
  <si>
    <t>Működési célú támogatási kölcsön</t>
  </si>
  <si>
    <t>Működési kölcsön visszatérülése</t>
  </si>
  <si>
    <t>Működési célú pénzeszközátvétel államháztartáson kívülről</t>
  </si>
  <si>
    <t>Ellátottak pénzbeli juttatása</t>
  </si>
  <si>
    <t xml:space="preserve">Tartalék </t>
  </si>
  <si>
    <t>Működési célú hitel törlesztés</t>
  </si>
  <si>
    <t>Működési célú kiadások összesen:</t>
  </si>
  <si>
    <t>Működési célú hitelfelvétel</t>
  </si>
  <si>
    <t>Előző évi pénzmaradvány</t>
  </si>
  <si>
    <t>Előző évi pénzmaradvány (kiegészítés,visszatérülés)</t>
  </si>
  <si>
    <t>Felhalmozási célú támogatási kölcsön</t>
  </si>
  <si>
    <t>Pénzügyi befektetés</t>
  </si>
  <si>
    <t>Fejlesztési célú kiadások öszesen:</t>
  </si>
  <si>
    <t>Polgármesteri hivatal kiadásai részösszesen</t>
  </si>
  <si>
    <t>Fejlesztési célú bevételek összesen:</t>
  </si>
  <si>
    <t>Polgármesteri hivatal kiadásai összesen:</t>
  </si>
  <si>
    <t>Polgármesteri hivatal bevételei összesen:</t>
  </si>
  <si>
    <t>I. Működési célú (folyó) bevételek, működési célú (folyó) kiadások mérlege
(Önkormányzati szinten)</t>
  </si>
  <si>
    <t>Önkormányzatok költségvetési támogatása (működési célú rész)</t>
  </si>
  <si>
    <t>Dologi kiadások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</si>
  <si>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</si>
  <si>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</si>
  <si>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</si>
  <si>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</si>
  <si>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</si>
  <si>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</si>
  <si>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</si>
  <si>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Tartalék (működési célú)</t>
  </si>
  <si>
    <t>Pénzmaradvány átadás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</si>
  <si>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</si>
  <si>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</si>
  <si>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</si>
  <si>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</si>
  <si>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</si>
  <si>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</si>
  <si>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</si>
  <si>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tárgyi eszközök és immateriális javak áfa-ja</t>
  </si>
  <si>
    <t>Értékesített tágyi eszközök és immateriális javak áfa befizetése</t>
  </si>
  <si>
    <t>Támogatási kölcsönök visszatérülése (fejlesztési)</t>
  </si>
  <si>
    <t>Tartalék (fejlesztési célú)</t>
  </si>
  <si>
    <t>Fejlesztési hitel törlesztés</t>
  </si>
  <si>
    <t>Felhalmozási célú hitel felvétele</t>
  </si>
  <si>
    <t>Hitel kamat fejlesztési célú</t>
  </si>
  <si>
    <t>Simontornya Város Önkormányzata</t>
  </si>
  <si>
    <t>B E V É T E L E K</t>
  </si>
  <si>
    <t>Sor- szám</t>
  </si>
  <si>
    <t>Bevételi jogcím- csoport száma</t>
  </si>
  <si>
    <t>Bevételi jogcím</t>
  </si>
  <si>
    <t xml:space="preserve"> Működési bevételek</t>
  </si>
  <si>
    <t>1. Intézményi működési bevételek</t>
  </si>
  <si>
    <t>1.1.Hatósági jogkörhöz kötődő működési bevétel</t>
  </si>
  <si>
    <t>1.2. Egyéb saját bevétel</t>
  </si>
  <si>
    <t>1.3. ÁFA bevétel és visszatérülés</t>
  </si>
  <si>
    <t>1.4. Hozam és kamatbevétel</t>
  </si>
  <si>
    <t>1.5. Átvett pénzeszközök műk. célra Áht-n kívülről</t>
  </si>
  <si>
    <t xml:space="preserve"> Intézményi működési bevételek összesen</t>
  </si>
  <si>
    <t>2. Önkormányzat sajátos működési bevételei</t>
  </si>
  <si>
    <t xml:space="preserve"> 2.1. Helyi adók</t>
  </si>
  <si>
    <t xml:space="preserve"> 2.2. Átengedett központi adók</t>
  </si>
  <si>
    <t xml:space="preserve"> 2.3.Bírságok, pótlékok és egyéb sajátos bevételek</t>
  </si>
  <si>
    <t>Önkormányzat sajátos működési bevételi összesen:</t>
  </si>
  <si>
    <t>Önkormányzat működési bevételei összesen:</t>
  </si>
  <si>
    <t xml:space="preserve"> Támogatások</t>
  </si>
  <si>
    <t>1. Önkormányzatok költségvetési támogatása</t>
  </si>
  <si>
    <t xml:space="preserve"> 1.1. Normatív hozzájárulások</t>
  </si>
  <si>
    <t xml:space="preserve"> 1.2. Központosított előirányzatok</t>
  </si>
  <si>
    <t xml:space="preserve"> 1.3. Normatív kötött felhasználású  támogatás</t>
  </si>
  <si>
    <t xml:space="preserve"> 1.4. Működésképtelen önkormányzatok támogatása</t>
  </si>
  <si>
    <t xml:space="preserve"> 1.5. Fejlesztési célú támogatások</t>
  </si>
  <si>
    <t>Önkormányzatok költségvetési támogatása összesen:</t>
  </si>
  <si>
    <t xml:space="preserve"> Felhalmozási és tőkejellegű bevételek</t>
  </si>
  <si>
    <t>1. Tárgyi eszközök,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</si>
  <si>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</si>
  <si>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</si>
  <si>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</si>
  <si>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>Támogatásértékű bevétel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</si>
  <si>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</si>
  <si>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</si>
  <si>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</si>
  <si>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Támogatásértékű bevétel összesen:</t>
  </si>
  <si>
    <t>Véglegesen átvett pénzeszközök</t>
  </si>
  <si>
    <t xml:space="preserve">  1. Működési célú pénzeszköz átvétel államháztartáson kívülről</t>
  </si>
  <si>
    <t xml:space="preserve">  2. Felhalmozási célú pénzeszköz átvétel államháztartáson kívülről</t>
  </si>
  <si>
    <t>Véglegesen átvett pénzeszközök összesen:</t>
  </si>
  <si>
    <t>VI.</t>
  </si>
  <si>
    <t>Támogatási kölcsönök visszatérülése</t>
  </si>
  <si>
    <t>1. Működési kölcsön visszatérülése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</si>
  <si>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</si>
  <si>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</si>
  <si>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</si>
  <si>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</si>
  <si>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</si>
  <si>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</si>
  <si>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</si>
  <si>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</si>
  <si>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</si>
  <si>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</si>
  <si>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</si>
  <si>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</si>
  <si>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</si>
  <si>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</si>
  <si>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</si>
  <si>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</si>
  <si>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</si>
  <si>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</si>
  <si>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</si>
  <si>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</si>
  <si>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</si>
  <si>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</si>
  <si>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</si>
  <si>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</si>
  <si>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</si>
  <si>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</si>
  <si>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</si>
  <si>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</si>
  <si>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</si>
  <si>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</si>
  <si>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</si>
  <si>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</si>
  <si>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</si>
  <si>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</si>
  <si>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</si>
  <si>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</si>
  <si>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</si>
  <si>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</si>
  <si>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</si>
  <si>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</si>
  <si>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</si>
  <si>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</si>
  <si>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</si>
  <si>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</si>
  <si>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</si>
  <si>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</si>
  <si>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</si>
  <si>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</si>
  <si>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</si>
  <si>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</si>
  <si>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</si>
  <si>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</si>
  <si>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Költségvetési hiány külső finanszírozására szolgáló  bevételek összesen</t>
  </si>
  <si>
    <t>64.</t>
  </si>
  <si>
    <t>BEVÉTELEK  FŐÖSSZEGE:</t>
  </si>
  <si>
    <t>Simontornya Önkormányzat</t>
  </si>
  <si>
    <t>K I A D Á S O K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</si>
  <si>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</si>
  <si>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</si>
  <si>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</si>
  <si>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</si>
  <si>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</si>
  <si>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</si>
  <si>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</si>
  <si>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</si>
  <si>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</si>
  <si>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</si>
  <si>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8. Működési célú kamatkiadás</t>
  </si>
  <si>
    <t>9. Ellátottak pénzbeli juttatása</t>
  </si>
  <si>
    <t>10. Működési célú támogatási kölcsönök nyújtása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</si>
  <si>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</si>
  <si>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</si>
  <si>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</si>
  <si>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</si>
  <si>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</si>
  <si>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</si>
  <si>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5. Felhalmozási célú kamatkiadás</t>
  </si>
  <si>
    <t xml:space="preserve"> 6. Pénzügyi befektetések</t>
  </si>
  <si>
    <t>7. Felhalmozási célú támogatási kölcsönök nyújtása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</si>
  <si>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</si>
  <si>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</si>
  <si>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</si>
  <si>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</si>
  <si>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</si>
  <si>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</si>
  <si>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</si>
  <si>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</si>
  <si>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Értékpapírok vásárlásának kiadása</t>
  </si>
  <si>
    <t>Értékpapírok vásárlásának kiadása összesen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</si>
  <si>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</si>
  <si>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</si>
  <si>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</si>
  <si>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</si>
  <si>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</si>
  <si>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</si>
  <si>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</si>
  <si>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</si>
  <si>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</si>
  <si>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</si>
  <si>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KIADÁSOK FŐÖSSZEGE</t>
  </si>
  <si>
    <t>Változás %</t>
  </si>
  <si>
    <t>Forgatási célú műveletek egyenlege</t>
  </si>
  <si>
    <t>1.6. Egyéb támogatások</t>
  </si>
  <si>
    <t>1.7. Évi költségvetési kiegészítések</t>
  </si>
  <si>
    <t>Szakfeladat összesen:</t>
  </si>
  <si>
    <t>Tárgyév előtti kifizetés</t>
  </si>
  <si>
    <t>Intézmény</t>
  </si>
  <si>
    <t>nyitó</t>
  </si>
  <si>
    <t>záró</t>
  </si>
  <si>
    <t>1)</t>
  </si>
  <si>
    <t xml:space="preserve"> Önállóan működő intézmények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</si>
  <si>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</si>
  <si>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</si>
  <si>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</si>
  <si>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</si>
  <si>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</si>
  <si>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</si>
  <si>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</si>
  <si>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2)</t>
  </si>
  <si>
    <t>3)</t>
  </si>
  <si>
    <t>Védőnői szolgálat</t>
  </si>
  <si>
    <t>Szakfeladatok összesen:</t>
  </si>
  <si>
    <t>Önkormányzat összesen:</t>
  </si>
  <si>
    <t>Közhasznú foglalkoztatás keretében</t>
  </si>
  <si>
    <t>Közcélú foglalkoztatás keretében</t>
  </si>
  <si>
    <t>Közfoglalkoztatottak összesen:</t>
  </si>
  <si>
    <t>Tájékoztató adat:</t>
  </si>
  <si>
    <t>Közvetett támogatás</t>
  </si>
  <si>
    <t>Megnevezés, indoklás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</si>
  <si>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</si>
  <si>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</si>
  <si>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</si>
  <si>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</si>
  <si>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</si>
  <si>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</si>
  <si>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</si>
  <si>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</si>
  <si>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</si>
  <si>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</si>
  <si>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</si>
  <si>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</si>
  <si>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</si>
  <si>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</si>
  <si>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</si>
  <si>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</si>
  <si>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4)</t>
  </si>
  <si>
    <t>Helyiségek,eszközök hasznosításából származó bevételből nyújtott kedvezmény,mentesség</t>
  </si>
  <si>
    <t>5)</t>
  </si>
  <si>
    <t>Egyéb nyújtott kedvezmény vagy kölcsön elengedése</t>
  </si>
  <si>
    <t>Közvetett támogatás öszesen:</t>
  </si>
  <si>
    <t>BURSA</t>
  </si>
  <si>
    <t>Rászorultságtól függõ normatív kedvezmények (Gyvt. 148.§ (5) bek., Közokt. tv. 10.§ (4) bek., Tpr.tv. 8.§ (4) bek.)</t>
  </si>
  <si>
    <t>élelmiszer utalványok</t>
  </si>
  <si>
    <t>Tűzoltóság</t>
  </si>
  <si>
    <t>Záró pénzkészlet összege 2011. dec. 31-én</t>
  </si>
  <si>
    <t>Beruházás  megnevezése</t>
  </si>
  <si>
    <t>Teljes költség</t>
  </si>
  <si>
    <t>Kivitelezés kezdési és befejezési éve</t>
  </si>
  <si>
    <t>önerő</t>
  </si>
  <si>
    <t>várható pályázati támogatás</t>
  </si>
  <si>
    <t>ebből európai uniós támogatás</t>
  </si>
  <si>
    <t>360000 Víztermelés,-kezelés, -ellátás</t>
  </si>
  <si>
    <t>2010-2012</t>
  </si>
  <si>
    <t xml:space="preserve"> Ivóvíz-minőség javító program II. forduló</t>
  </si>
  <si>
    <t>2008-2009.</t>
  </si>
  <si>
    <t>422100 Folyadék szállítására szolgáló közmű építése</t>
  </si>
  <si>
    <t>Szennyvíz beruházás</t>
  </si>
  <si>
    <t>412000 Lakó és nem lakóépület építése</t>
  </si>
  <si>
    <t xml:space="preserve"> Városközpont rehabilitáció</t>
  </si>
  <si>
    <t>3) Kerékpár út építése Tamási-Pári EU-os támogatással</t>
  </si>
  <si>
    <t>960302 Köztemető fenntartás, működtetés</t>
  </si>
  <si>
    <t>Urnafal építés</t>
  </si>
  <si>
    <t>Energia racionalizálás</t>
  </si>
  <si>
    <t>Vízvédelmi rendszerek fejlesztése</t>
  </si>
  <si>
    <t>2602+553777</t>
  </si>
  <si>
    <t>6040+72428</t>
  </si>
  <si>
    <t>Simontornyai Önkormányzat úniós támogatással megvalósuló programok, projektek előirányzatai éves bontásban</t>
  </si>
  <si>
    <t>Feladat</t>
  </si>
  <si>
    <t>Összes</t>
  </si>
  <si>
    <t>A kivitelezés kezdeti és befejezési éve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</si>
  <si>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</si>
  <si>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</si>
  <si>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</si>
  <si>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</si>
  <si>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</si>
  <si>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</si>
  <si>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</si>
  <si>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</si>
  <si>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</si>
  <si>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</si>
  <si>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</si>
  <si>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ebből: - projekt elszámolható költsége</t>
  </si>
  <si>
    <t xml:space="preserve">            - sajár erőből a támogatott projekt keretében nem elszámolható</t>
  </si>
  <si>
    <t>Uniós támogatással megvalósuló programok összesen:</t>
  </si>
  <si>
    <t>Felújítás  megnevezése</t>
  </si>
  <si>
    <t>ebből Európai Uniós támogatás</t>
  </si>
  <si>
    <t>Felújítás összesen:</t>
  </si>
  <si>
    <t>Simontornya Városi Könyvtár</t>
  </si>
  <si>
    <t>65.</t>
  </si>
  <si>
    <t>Intézményfinanszírozás</t>
  </si>
  <si>
    <t>Jogcímcsoport (szakfeladat)</t>
  </si>
  <si>
    <t>Cím</t>
  </si>
  <si>
    <t>Alcím</t>
  </si>
  <si>
    <t>Előirányzatcsoport;kiemelt előirányzat</t>
  </si>
  <si>
    <t>841126 Önkormányzatok és többcélú kistérségi társ.igazg.tev.e</t>
  </si>
  <si>
    <t>Felhalmozási célú pénzeszköz átvétel</t>
  </si>
  <si>
    <t>Felhalmozási célú céltartalék</t>
  </si>
  <si>
    <t>Pénzügyi befektetések bevételei</t>
  </si>
  <si>
    <t>Szakfeladat összesen</t>
  </si>
  <si>
    <t>b)  működési céltartalék</t>
  </si>
  <si>
    <t>Felhalmozási céltartalék</t>
  </si>
  <si>
    <t>"Öszikék" Szociális Szolgáltató Központ</t>
  </si>
  <si>
    <t xml:space="preserve"> Városi Könyvtár</t>
  </si>
  <si>
    <t>DDR Ivóvízm.-jav. önk.társ.</t>
  </si>
  <si>
    <t>Cigány Kisebbségi Önk.</t>
  </si>
  <si>
    <t>teljesítés</t>
  </si>
  <si>
    <t>2012. évi tény</t>
  </si>
  <si>
    <t>2014. évi kifizetés</t>
  </si>
  <si>
    <t>Nyitó pénzkészlet 2012 Január 1-én</t>
  </si>
  <si>
    <t>66.</t>
  </si>
  <si>
    <t>Finanszírozási bevételek</t>
  </si>
  <si>
    <t>Függő átfutó bevételek</t>
  </si>
  <si>
    <t>10. Egyéb kiadások</t>
  </si>
  <si>
    <t>Függő átfutó kiadások</t>
  </si>
  <si>
    <t>Költségvetési szervek finanszírozása</t>
  </si>
  <si>
    <t>Költségvetési szervek finanszírozása összesen</t>
  </si>
  <si>
    <t>Hitel eltörlés</t>
  </si>
  <si>
    <t>1.5. Egyéb támogatások</t>
  </si>
  <si>
    <t xml:space="preserve"> 1.7. Fejlesztési célú támogatások</t>
  </si>
  <si>
    <t>11. Egyéb kiadások</t>
  </si>
  <si>
    <t>11. Működési célú támogatási kölcsönök nyújtása</t>
  </si>
  <si>
    <t>Simontornyai Polgármesteri Hivatal</t>
  </si>
  <si>
    <t>finanszírozási műveletek</t>
  </si>
  <si>
    <t>függő átfutó kiadások</t>
  </si>
  <si>
    <t>Egyéb kiadás</t>
  </si>
  <si>
    <t>Önkormányzati jogalkotás</t>
  </si>
  <si>
    <t>Támogatásértékű működési bevétel ( normatíva)</t>
  </si>
  <si>
    <t>Támogatásértékű működési bevétel ( önkormányzati)</t>
  </si>
  <si>
    <t>Működési bevételek összesen</t>
  </si>
  <si>
    <t>Rendszeres szociális segély</t>
  </si>
  <si>
    <t>Társadalom és szociálpolitikai juttatások</t>
  </si>
  <si>
    <t>Szakfeladat kiadása összesen</t>
  </si>
  <si>
    <t>Lakásfenntartási támogatás</t>
  </si>
  <si>
    <t>Adósságkezelési szolgáltatás</t>
  </si>
  <si>
    <t>Munkaadókat terhelő járulékok</t>
  </si>
  <si>
    <t>Társadalom és szociálpolitikai juttatás</t>
  </si>
  <si>
    <t>Foglalkoztatást helyettesítő támogatás</t>
  </si>
  <si>
    <t>Sport kézilabda szakosztály</t>
  </si>
  <si>
    <t>2013. évi előirányzat</t>
  </si>
  <si>
    <t>2014. évi előirányzat</t>
  </si>
  <si>
    <t>Önkormányzat költségvetésében</t>
  </si>
  <si>
    <t>2010-2014.</t>
  </si>
  <si>
    <t>2009-2013</t>
  </si>
  <si>
    <t>841126 Önkormányzatok és többcélú kistérségi társ. igazgatási tevékenysége</t>
  </si>
  <si>
    <t>2013.évi</t>
  </si>
  <si>
    <t xml:space="preserve">Szennyvíz beruházás KEOP-1-2-0/B-10  </t>
  </si>
  <si>
    <t>Energiaracionalizáció KEOP-2011-4.9.0</t>
  </si>
  <si>
    <t xml:space="preserve">Ivóvíz- minőség javító program II. forduló KEOP-7.1.3.0/09-2009/-0015 </t>
  </si>
  <si>
    <t xml:space="preserve">Városközpont rehabilitáció DDOP2009.4.1.1.B </t>
  </si>
  <si>
    <t>Vízvédelmi rendszer fejlesztése DDOP-5.1.5/B-11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</si>
  <si>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</si>
  <si>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2013. évi teljesítés</t>
  </si>
  <si>
    <t>Polgármesteri Hivatal</t>
  </si>
  <si>
    <t>2010-2013</t>
  </si>
  <si>
    <t>2011-2013</t>
  </si>
  <si>
    <t>2012-2013</t>
  </si>
  <si>
    <t>Intézmény finanszírozás</t>
  </si>
  <si>
    <t>Simontornya Önkormányzat  vagyonmérlege 2013. év december 31-én</t>
  </si>
  <si>
    <t>EGYSZERŰSÍTETT MÉRLEG 2013.</t>
  </si>
  <si>
    <t xml:space="preserve">Érték nélkül nyilvántartott eszközök  2013. </t>
  </si>
  <si>
    <t>2013. ÉVI KÖLTSÉGVETÉSÉNEK PÉNZÜGYI MÉRLEGE</t>
  </si>
  <si>
    <t>2013. évi eredeti előirányzat</t>
  </si>
  <si>
    <t xml:space="preserve">2013. évi módosított előirányzat </t>
  </si>
  <si>
    <t>2013. évi ei. Önkormányzat</t>
  </si>
  <si>
    <t>2013. Önk. Teljesítés</t>
  </si>
  <si>
    <t>2013. évi ei. Polgármesteri Hivatal</t>
  </si>
  <si>
    <t>2013. PH teljesítés</t>
  </si>
  <si>
    <t>2013. évi ei. Vár</t>
  </si>
  <si>
    <t>2013. Vár teljesítés</t>
  </si>
  <si>
    <t>2013. évi ei. Könyvtár</t>
  </si>
  <si>
    <t>2013. Könyvtár teljesítés</t>
  </si>
  <si>
    <t>2013. évi ei.</t>
  </si>
  <si>
    <t>2013.évi ei. Önkormányzat</t>
  </si>
  <si>
    <t>2013. évi PH teljesítés</t>
  </si>
  <si>
    <t>2013. évi ei.Vár</t>
  </si>
  <si>
    <t>2013. évi Vár teljesítés</t>
  </si>
  <si>
    <t>2013. évi Könyvtár teljesítés</t>
  </si>
  <si>
    <t xml:space="preserve">2013. eredeti 
</t>
  </si>
  <si>
    <t>2013. évi 
tény</t>
  </si>
  <si>
    <t>2013 évi 
eredeti</t>
  </si>
  <si>
    <t>2013. évi 
eredeti</t>
  </si>
  <si>
    <t>2013. évi módosított előirányzat</t>
  </si>
  <si>
    <t>POLGÁRMESTERI HIVATAL 2013. ÉVI KIADÁSAI ÉS BEVÉTELEI</t>
  </si>
  <si>
    <t>Simontornyai Vár</t>
  </si>
  <si>
    <t>SIMONTORNYA VÁROS Önkormányzatának PÉNZMARADVÁNYA 2013.</t>
  </si>
  <si>
    <t>Egyszerűsített pénzmaradvány kimutatás 2013</t>
  </si>
  <si>
    <t>Többéves kihatással járó döntésekből származó kötelezettségek célok szerint évenkénti bontásban Simontornya Város Önkormányzat 2013 évi költségvetésében</t>
  </si>
  <si>
    <t>Simontornya Város Önkormányzati intézményeinek 2013.évi létszámkerete</t>
  </si>
  <si>
    <t>Simontornya Város Önkormányzata 2013. évi  közvetett támogatásai</t>
  </si>
  <si>
    <t>Simontornya Város Önkormányzat 2013 évre tervezett társadalom- és szociálpolitikai juttatásai (E Ft)</t>
  </si>
  <si>
    <t xml:space="preserve">2013. év </t>
  </si>
  <si>
    <t>Felhaszná- lás
2012. XII.31-ig</t>
  </si>
  <si>
    <t>2013. évi</t>
  </si>
  <si>
    <t>2014.évi</t>
  </si>
  <si>
    <t>Felújítási kiadások 2013. évi előirányzata feladatonként</t>
  </si>
  <si>
    <t>Eredeti</t>
  </si>
  <si>
    <t>Módosított</t>
  </si>
  <si>
    <t>Teljesítés</t>
  </si>
  <si>
    <t>Dologi és egyéb folyó kiadások</t>
  </si>
  <si>
    <t>Végleges pénzeszközátadás, egyéb támogatás</t>
  </si>
  <si>
    <t>Ellátottak pénzbeli juttatásai</t>
  </si>
  <si>
    <t>Felhalmozási kiadás</t>
  </si>
  <si>
    <t>Rövid lejáratú kölcsönök nyújtása</t>
  </si>
  <si>
    <t xml:space="preserve">Költségvetési pénzforgalmi kiadások összesen </t>
  </si>
  <si>
    <t>Hitelek, kölcsönök kiadásai, tartalék</t>
  </si>
  <si>
    <t>Értékpapírok kiadásai</t>
  </si>
  <si>
    <t xml:space="preserve">Finanszírozási kiadások összesen </t>
  </si>
  <si>
    <t xml:space="preserve">Pénzforgalmi kiadások </t>
  </si>
  <si>
    <t>Pénzforgalm nélküli kiadások</t>
  </si>
  <si>
    <t>Kiegyenlítő, függő, átfutó kiadások</t>
  </si>
  <si>
    <t xml:space="preserve">Kiadások összesen </t>
  </si>
  <si>
    <t>Önkormányzatok sajátos működési bevétele</t>
  </si>
  <si>
    <t>Felhalmozási és tőke jellegű bevételek</t>
  </si>
  <si>
    <t>18-ból: Önkormányzatok sajátos felhalmozási és tőkebevételei</t>
  </si>
  <si>
    <t>Támogatások, kiegészítések és véglegesen átvett pénzeszközök</t>
  </si>
  <si>
    <t>20-ból: Önkormányzatok költségvetési támogatása</t>
  </si>
  <si>
    <t>Rövid lejáratú kölcsönök visszatérülése</t>
  </si>
  <si>
    <t xml:space="preserve">Költségvetési pénzforgalmi bevételek összesen </t>
  </si>
  <si>
    <t>Hitelek, kölcsönök bevételei</t>
  </si>
  <si>
    <t>Értékpapírok bevételei</t>
  </si>
  <si>
    <t xml:space="preserve">Finanszírozási bevételek összesen </t>
  </si>
  <si>
    <t xml:space="preserve">Pénzforgalmi bevételek </t>
  </si>
  <si>
    <t>Pénzforgalom nélküli bevételek</t>
  </si>
  <si>
    <t>Kiegyenlítő, függő, átfutó bevételek</t>
  </si>
  <si>
    <t xml:space="preserve">Bevételek összesen </t>
  </si>
  <si>
    <t>Költségvetési bevételek és kiadások különbsége (24+29–9–14)</t>
  </si>
  <si>
    <t>[költségvetési hiány (–), költségvetési többlet (+)]</t>
  </si>
  <si>
    <t>Finanszírozási műveletek eredménye (27–12)</t>
  </si>
  <si>
    <t>Aktív és passzív pénzügyi műveletek egyenlege (30-16)</t>
  </si>
  <si>
    <t>Simontornyai  Önkormányzat egyszerűsített éves pénzforgalmi kimutatása 2013. év</t>
  </si>
  <si>
    <t>2013.I.1-ei</t>
  </si>
  <si>
    <t>841121 Önkormányzati jogalkotás</t>
  </si>
  <si>
    <t>Rendszeres gyermekvédelmi támogatás</t>
  </si>
  <si>
    <t>2012. évi 
várható</t>
  </si>
  <si>
    <t>2013. évi 
terv</t>
  </si>
  <si>
    <t>Működési célú kölcsönnyújtás</t>
  </si>
  <si>
    <t>Működési hitel törlesztés</t>
  </si>
  <si>
    <t>I. Működési célú (folyó) bevételek, működési célú (folyó) kiadások mérleg Polgármesteri Hivatal</t>
  </si>
  <si>
    <t>II. Tőkejellegű bevételek és kiadások mérlege
Polgármesteri Hivatal</t>
  </si>
  <si>
    <t>2013. évi eredeti</t>
  </si>
  <si>
    <t>I. Működési célú (folyó) bevételek, működési célú (folyó) kiadások mérlege
Simontornyai Vár</t>
  </si>
  <si>
    <t>II. Tőkejellegű bevételek és kiadások mérlege
Simontornyai Vár</t>
  </si>
  <si>
    <t>I. Működési célú (folyó) bevételek, működési célú (folyó) kiadások mérlege
(Városi Könyvtár)</t>
  </si>
  <si>
    <t>II. Tőkejellegű bevételek és kiadások mérlege
(Városi Könyvtár)</t>
  </si>
  <si>
    <t>állami támogatás</t>
  </si>
  <si>
    <t>önkormányzati hj.</t>
  </si>
  <si>
    <t>Társadalom-, szociálpolitikai és egyéb juttatás, támogatás mindösszesen:</t>
  </si>
  <si>
    <t>2013. évi tény</t>
  </si>
  <si>
    <t>2.4 Egyéb sajátos bevétel</t>
  </si>
  <si>
    <t>Költségvetési kiegészítések</t>
  </si>
  <si>
    <t>1.7. Egyéb működési célú központi támogatás</t>
  </si>
  <si>
    <t>2.4. Egyéb sajátos bevétel</t>
  </si>
  <si>
    <t>1.6. Egyéb működési célú központi támogatás</t>
  </si>
  <si>
    <t>2015. évi kifizetés</t>
  </si>
  <si>
    <t>2016. év utáni kifizetések</t>
  </si>
  <si>
    <t xml:space="preserve"> központi ügyelet működéséhez önkormányzati hj.</t>
  </si>
  <si>
    <t>lakossági szennyvízár-támogatás</t>
  </si>
  <si>
    <t>Óvoda működéséhez önkormányzati hj.</t>
  </si>
  <si>
    <t>ÖNO működéséhez önkormányzati hj.</t>
  </si>
  <si>
    <t>Iskola működéséhez önkormányzati hj.</t>
  </si>
  <si>
    <t>Tárgyévi kifizetés (2013. évi ei.)</t>
  </si>
  <si>
    <t>Konyha</t>
  </si>
  <si>
    <t>Simontornya Város Önkormányzata 2013 évre tervezett végleges pénzeszközátadásai, támogatás értékű kiadásai és egyéb támogatásai (E Ft)</t>
  </si>
  <si>
    <t>Támogatás összege</t>
  </si>
  <si>
    <t>Szakképző Nonprofit Kft</t>
  </si>
  <si>
    <t>STC 22 sportegyesület</t>
  </si>
  <si>
    <t>Tiszteletdíj lemondás</t>
  </si>
  <si>
    <t>Kéz a Kézben Egyesület</t>
  </si>
  <si>
    <t>Simontornyáért Közhasznú Közalapítvány</t>
  </si>
  <si>
    <t>Nyugdíjas Klub</t>
  </si>
  <si>
    <t>Mindösszesen</t>
  </si>
  <si>
    <t>2013. teljesítés</t>
  </si>
  <si>
    <t>Beruházási kiadások 2012. évi előirányzata célonként</t>
  </si>
  <si>
    <t>Útjavítás</t>
  </si>
  <si>
    <t>Vár beruházás</t>
  </si>
  <si>
    <t>Közmunka gépek</t>
  </si>
  <si>
    <t>Kamerarendszer</t>
  </si>
  <si>
    <t>2013.</t>
  </si>
  <si>
    <t>2014. évi</t>
  </si>
  <si>
    <t>2010-2015</t>
  </si>
  <si>
    <t>2015.évi</t>
  </si>
  <si>
    <t>Óvoda tető javítás</t>
  </si>
  <si>
    <t>Petőfi 8. gázkazán</t>
  </si>
  <si>
    <t>Térkövezési munkák</t>
  </si>
  <si>
    <t>Felhasználás
2012. XII.31-ig</t>
  </si>
  <si>
    <t>Simontornya Város Önkormányzat 2013.évi létszámkerete</t>
  </si>
  <si>
    <t>Fogászat</t>
  </si>
  <si>
    <t>Közfoglalkoztatottak létszáma  önkormányzatnál</t>
  </si>
  <si>
    <t>Közfoglalkoztatott ( levélkihordó)</t>
  </si>
  <si>
    <t>Polgármesteri Hivatal összesen:</t>
  </si>
  <si>
    <t>Simontornya Város Önkormányzatai intézményeinek 2013.évi létszámkerete</t>
  </si>
  <si>
    <t>évi</t>
  </si>
  <si>
    <t>záró létszám</t>
  </si>
  <si>
    <t>II:</t>
  </si>
  <si>
    <t>Közfoglalkoztatott ( 1 fő irodai munkás)</t>
  </si>
  <si>
    <t>Intézmény összesen:</t>
  </si>
  <si>
    <t xml:space="preserve">I. Működési célú (folyó) bevételek, működési célú (folyó) kiadások mérleg </t>
  </si>
  <si>
    <t>II. Tőkejellegű bevételek és kiadások mérlege</t>
  </si>
  <si>
    <t>2013.13.31</t>
  </si>
  <si>
    <t>16 melléklet a _/2014.(IV._.) önkormányzati rendelethez</t>
  </si>
  <si>
    <t>1 melléklet a 5/2014.(IV.30.) önkormányzati rendelethez</t>
  </si>
  <si>
    <t>2 melléklet a 5/2014.(IV.30.) önkormányzati rendelethez</t>
  </si>
  <si>
    <t>3 melléklet a 5/2014.(IV.30.) önkormányzati rendelethez</t>
  </si>
  <si>
    <t>4 melléklet a 5/2014.(IV.30.) önkormányzati rendelethez</t>
  </si>
  <si>
    <t>5 melléklet a 5/2014.(IV.30.) önkormányzati rendelethez</t>
  </si>
  <si>
    <t>6 melléklet a 5/2014.(IV.30.) önkormányzati rendelethez</t>
  </si>
  <si>
    <t>7 melléklet a 5/2014.(IV.30.) önkormányzati rendelethez</t>
  </si>
  <si>
    <t>8 melléklet a 5/2014.(IV.30.) önkormányzati rendelethez</t>
  </si>
  <si>
    <t>9 melléklet a 5/2014.(IV.30.) önkormányzati rendelethez</t>
  </si>
  <si>
    <t>10 melléklet a 5/2014.(IV.30.) önkormányzati rendelethez</t>
  </si>
  <si>
    <t>11 melléklet a 5/2014.(IV.30.) önkormányzati rendelethez</t>
  </si>
  <si>
    <t>12 melléklet a 5/2014.(IV.30.) önkormányzati rendelethez</t>
  </si>
  <si>
    <t>13 melléklet a 5/2014.(IV.30.) önkormányzati rendelethez</t>
  </si>
  <si>
    <t>14 melléklet a 5/2014.(IV.30.) önkormányzati rendelethez</t>
  </si>
  <si>
    <t>15 melléklet a 5/2014.(IV.30.) önkormányzati rendelethez</t>
  </si>
  <si>
    <t>16 melléklet a 5/2014.(IV.30.) önkormányzati rendelethez</t>
  </si>
  <si>
    <t>17 melléklet a 5/2014.(IV.30.) önkormányzati rendelethez</t>
  </si>
  <si>
    <t>18 melléklet a 5/2014.(IV.30.) önkormányzati rendelethez</t>
  </si>
  <si>
    <t>19 melléklet a 5/2014.(IV.30.) önkormányzati rendelethez</t>
  </si>
  <si>
    <t>20 melléklet a 5/2014.(IV.30.) önkormányzati rendelethez</t>
  </si>
  <si>
    <t>21 melléklet a 5/2014.(IV.30.) önkormányzati rendelethez</t>
  </si>
  <si>
    <t>22 melléklet a 5/2014.(IV.30.) önkormányzati rendelethez</t>
  </si>
  <si>
    <t>23 melléklet a 5/2014.(IV.30.) önkormányzati rendelethez</t>
  </si>
  <si>
    <t>24 melléklet a 5/2014.(IV.30.) önkormányzati rendelethez</t>
  </si>
  <si>
    <t>25 melléklet a 5/2014.(IV.30.) önkormányzati rendelethez</t>
  </si>
  <si>
    <t xml:space="preserve"> 26 melléklet az 5/2014.(IV.30.) önkormányzati rendelethez</t>
  </si>
  <si>
    <t>27 melléklet a 5/2014.(IV.30.) önkormányzati rendelethez</t>
  </si>
  <si>
    <t>28 melléklet a 5/2014.(IV.30.) önkormányzati rendelethez</t>
  </si>
  <si>
    <t xml:space="preserve">29 melléklet a 5/2014.(IV.30.) önkormányzati rendelethez </t>
  </si>
  <si>
    <t>30 melléklet a 5/2014.(IV.30.) önkormányzati rendelethez</t>
  </si>
  <si>
    <t>31 melléklet a 5/2014.(IV.30.) önkormányzati rendelethez</t>
  </si>
  <si>
    <t>32 melléklet a 5/2014.(IV.30.) önkormányzati rendelethez</t>
  </si>
  <si>
    <t>33 melléklet a 5/2014.(IV.30.)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</si>
</sst>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.0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[$-40E]mmm/\ d\.;@"/>
    <numFmt numFmtId="183" formatCode="[$-40E]mmmm\ d\.;@"/>
    <numFmt numFmtId="184" formatCode="0__"/>
    <numFmt numFmtId="185" formatCode="#,##0.00&quot; Ft&quot;;[Red]\-#,##0.00&quot; Ft&quot;"/>
    <numFmt numFmtId="186" formatCode="#,##0&quot; Ft&quot;;[Red]\-#,##0&quot; Ft&quot;"/>
    <numFmt numFmtId="187" formatCode="#,##0_ ;\-#,##0\ "/>
    <numFmt numFmtId="188" formatCode="#,###"/>
    <numFmt numFmtId="189" formatCode="_-* #,##0\ _F_t_-;\-* #,##0\ _F_t_-;_-* &quot;-&quot;??\ _F_t_-;_-@_-"/>
    <numFmt numFmtId="190" formatCode="_-* #,##0.0000\ _F_t_-;\-* #,##0.0000\ _F_t_-;_-* &quot;-&quot;??\ _F_t_-;_-@_-"/>
  </numFmts>
  <fonts count="1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b/>
      <i/>
      <sz val="9"/>
      <name val="Georgia"/>
      <family val="1"/>
    </font>
    <font>
      <b/>
      <i/>
      <sz val="14"/>
      <name val="Georgia"/>
      <family val="1"/>
    </font>
    <font>
      <b/>
      <i/>
      <u val="single"/>
      <sz val="10"/>
      <name val="Georgia"/>
      <family val="1"/>
    </font>
    <font>
      <b/>
      <sz val="10"/>
      <name val="Georgia"/>
      <family val="1"/>
    </font>
    <font>
      <i/>
      <sz val="14"/>
      <name val="Georgia"/>
      <family val="1"/>
    </font>
    <font>
      <b/>
      <i/>
      <sz val="14"/>
      <name val="Arial CE"/>
      <family val="0"/>
    </font>
    <font>
      <i/>
      <sz val="14"/>
      <name val="Arial CE"/>
      <family val="0"/>
    </font>
    <font>
      <u val="single"/>
      <sz val="10"/>
      <name val="Arial CE"/>
      <family val="0"/>
    </font>
    <font>
      <b/>
      <i/>
      <u val="single"/>
      <sz val="12"/>
      <name val="Georgia"/>
      <family val="1"/>
    </font>
    <font>
      <sz val="11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double"/>
      <sz val="11"/>
      <name val="Times New Roman"/>
      <family val="1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Georgia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0"/>
      <name val="Georgia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lightHorizontal">
        <bgColor indexed="9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2" applyNumberFormat="0" applyFill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5" fillId="0" borderId="0" applyNumberFormat="0" applyFill="0" applyBorder="0" applyAlignment="0" applyProtection="0"/>
    <xf numFmtId="0" fontId="116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0" fillId="22" borderId="7" applyNumberFormat="0" applyFont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9" fillId="29" borderId="0" applyNumberFormat="0" applyBorder="0" applyAlignment="0" applyProtection="0"/>
    <xf numFmtId="0" fontId="120" fillId="30" borderId="8" applyNumberFormat="0" applyAlignment="0" applyProtection="0"/>
    <xf numFmtId="0" fontId="2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2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30" borderId="1" applyNumberFormat="0" applyAlignment="0" applyProtection="0"/>
    <xf numFmtId="9" fontId="0" fillId="0" borderId="0" applyFont="0" applyFill="0" applyBorder="0" applyAlignment="0" applyProtection="0"/>
  </cellStyleXfs>
  <cellXfs count="170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0" fontId="13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27" xfId="0" applyFont="1" applyBorder="1" applyAlignment="1">
      <alignment/>
    </xf>
    <xf numFmtId="3" fontId="13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1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1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10" fillId="0" borderId="0" xfId="69" applyFont="1" applyAlignment="1">
      <alignment/>
      <protection/>
    </xf>
    <xf numFmtId="0" fontId="9" fillId="0" borderId="0" xfId="69">
      <alignment/>
      <protection/>
    </xf>
    <xf numFmtId="0" fontId="10" fillId="0" borderId="0" xfId="69" applyFont="1" applyAlignment="1">
      <alignment horizontal="right"/>
      <protection/>
    </xf>
    <xf numFmtId="0" fontId="23" fillId="0" borderId="0" xfId="69" applyFont="1" applyAlignment="1">
      <alignment horizontal="center"/>
      <protection/>
    </xf>
    <xf numFmtId="0" fontId="18" fillId="0" borderId="0" xfId="69" applyFont="1" applyAlignment="1">
      <alignment/>
      <protection/>
    </xf>
    <xf numFmtId="0" fontId="18" fillId="0" borderId="0" xfId="69" applyFont="1" applyAlignment="1">
      <alignment horizontal="center"/>
      <protection/>
    </xf>
    <xf numFmtId="0" fontId="19" fillId="0" borderId="0" xfId="69" applyFont="1" applyAlignment="1">
      <alignment/>
      <protection/>
    </xf>
    <xf numFmtId="0" fontId="24" fillId="0" borderId="42" xfId="69" applyFont="1" applyBorder="1" applyAlignment="1">
      <alignment horizontal="center" vertical="center" wrapText="1"/>
      <protection/>
    </xf>
    <xf numFmtId="0" fontId="24" fillId="0" borderId="43" xfId="69" applyFont="1" applyBorder="1" applyAlignment="1">
      <alignment horizontal="center" vertical="center"/>
      <protection/>
    </xf>
    <xf numFmtId="0" fontId="19" fillId="0" borderId="44" xfId="69" applyFont="1" applyBorder="1" applyAlignment="1">
      <alignment/>
      <protection/>
    </xf>
    <xf numFmtId="0" fontId="19" fillId="0" borderId="0" xfId="69" applyFont="1" applyBorder="1" applyAlignment="1">
      <alignment/>
      <protection/>
    </xf>
    <xf numFmtId="183" fontId="24" fillId="0" borderId="29" xfId="69" applyNumberFormat="1" applyFont="1" applyBorder="1" applyAlignment="1">
      <alignment horizontal="center" vertical="center" wrapText="1"/>
      <protection/>
    </xf>
    <xf numFmtId="183" fontId="24" fillId="0" borderId="45" xfId="69" applyNumberFormat="1" applyFont="1" applyBorder="1" applyAlignment="1">
      <alignment horizontal="center" vertical="center"/>
      <protection/>
    </xf>
    <xf numFmtId="0" fontId="19" fillId="0" borderId="44" xfId="69" applyFont="1" applyBorder="1" applyAlignment="1">
      <alignment horizontal="center"/>
      <protection/>
    </xf>
    <xf numFmtId="0" fontId="19" fillId="0" borderId="0" xfId="69" applyFont="1" applyBorder="1" applyAlignment="1">
      <alignment horizontal="center"/>
      <protection/>
    </xf>
    <xf numFmtId="0" fontId="24" fillId="0" borderId="46" xfId="69" applyFont="1" applyBorder="1" applyAlignment="1">
      <alignment horizontal="center"/>
      <protection/>
    </xf>
    <xf numFmtId="0" fontId="19" fillId="0" borderId="44" xfId="69" applyFont="1" applyBorder="1">
      <alignment/>
      <protection/>
    </xf>
    <xf numFmtId="0" fontId="19" fillId="0" borderId="0" xfId="69" applyFont="1" applyBorder="1">
      <alignment/>
      <protection/>
    </xf>
    <xf numFmtId="0" fontId="25" fillId="0" borderId="46" xfId="69" applyFont="1" applyBorder="1" applyAlignment="1">
      <alignment horizontal="center"/>
      <protection/>
    </xf>
    <xf numFmtId="0" fontId="24" fillId="0" borderId="46" xfId="69" applyFont="1" applyBorder="1">
      <alignment/>
      <protection/>
    </xf>
    <xf numFmtId="0" fontId="9" fillId="0" borderId="44" xfId="69" applyBorder="1">
      <alignment/>
      <protection/>
    </xf>
    <xf numFmtId="0" fontId="9" fillId="0" borderId="0" xfId="69" applyBorder="1">
      <alignment/>
      <protection/>
    </xf>
    <xf numFmtId="0" fontId="23" fillId="0" borderId="46" xfId="69" applyFont="1" applyBorder="1">
      <alignment/>
      <protection/>
    </xf>
    <xf numFmtId="0" fontId="25" fillId="0" borderId="0" xfId="69" applyFont="1" applyBorder="1" applyAlignment="1">
      <alignment horizontal="center"/>
      <protection/>
    </xf>
    <xf numFmtId="0" fontId="25" fillId="0" borderId="0" xfId="69" applyFont="1" applyBorder="1" applyAlignment="1">
      <alignment horizontal="left"/>
      <protection/>
    </xf>
    <xf numFmtId="0" fontId="9" fillId="0" borderId="0" xfId="69" applyBorder="1" applyAlignment="1">
      <alignment/>
      <protection/>
    </xf>
    <xf numFmtId="0" fontId="25" fillId="0" borderId="47" xfId="69" applyFont="1" applyBorder="1" applyAlignment="1">
      <alignment/>
      <protection/>
    </xf>
    <xf numFmtId="0" fontId="20" fillId="0" borderId="0" xfId="69" applyFont="1" applyBorder="1" applyAlignment="1">
      <alignment/>
      <protection/>
    </xf>
    <xf numFmtId="0" fontId="24" fillId="0" borderId="48" xfId="69" applyFont="1" applyBorder="1" applyAlignment="1">
      <alignment horizontal="center"/>
      <protection/>
    </xf>
    <xf numFmtId="0" fontId="24" fillId="0" borderId="0" xfId="69" applyFont="1" applyAlignment="1">
      <alignment horizontal="center"/>
      <protection/>
    </xf>
    <xf numFmtId="0" fontId="24" fillId="0" borderId="49" xfId="69" applyFont="1" applyBorder="1" applyAlignment="1">
      <alignment/>
      <protection/>
    </xf>
    <xf numFmtId="0" fontId="24" fillId="0" borderId="0" xfId="69" applyFont="1" applyAlignment="1">
      <alignment/>
      <protection/>
    </xf>
    <xf numFmtId="0" fontId="24" fillId="0" borderId="0" xfId="69" applyFont="1">
      <alignment/>
      <protection/>
    </xf>
    <xf numFmtId="0" fontId="24" fillId="0" borderId="50" xfId="69" applyFont="1" applyBorder="1" applyAlignment="1">
      <alignment horizontal="center"/>
      <protection/>
    </xf>
    <xf numFmtId="0" fontId="24" fillId="0" borderId="42" xfId="69" applyFont="1" applyBorder="1" applyAlignment="1">
      <alignment horizontal="center"/>
      <protection/>
    </xf>
    <xf numFmtId="183" fontId="24" fillId="0" borderId="39" xfId="69" applyNumberFormat="1" applyFont="1" applyBorder="1" applyAlignment="1">
      <alignment horizontal="center"/>
      <protection/>
    </xf>
    <xf numFmtId="183" fontId="24" fillId="0" borderId="45" xfId="69" applyNumberFormat="1" applyFont="1" applyBorder="1" applyAlignment="1">
      <alignment horizontal="center"/>
      <protection/>
    </xf>
    <xf numFmtId="0" fontId="21" fillId="0" borderId="46" xfId="69" applyFont="1" applyBorder="1">
      <alignment/>
      <protection/>
    </xf>
    <xf numFmtId="0" fontId="21" fillId="0" borderId="48" xfId="69" applyFont="1" applyBorder="1">
      <alignment/>
      <protection/>
    </xf>
    <xf numFmtId="0" fontId="9" fillId="0" borderId="0" xfId="67">
      <alignment/>
      <protection/>
    </xf>
    <xf numFmtId="0" fontId="18" fillId="0" borderId="0" xfId="67" applyFont="1">
      <alignment/>
      <protection/>
    </xf>
    <xf numFmtId="0" fontId="9" fillId="0" borderId="51" xfId="67" applyBorder="1">
      <alignment/>
      <protection/>
    </xf>
    <xf numFmtId="0" fontId="18" fillId="0" borderId="33" xfId="67" applyFont="1" applyBorder="1" applyAlignment="1">
      <alignment horizontal="center"/>
      <protection/>
    </xf>
    <xf numFmtId="0" fontId="9" fillId="0" borderId="0" xfId="68">
      <alignment/>
      <protection/>
    </xf>
    <xf numFmtId="0" fontId="26" fillId="0" borderId="0" xfId="68" applyFont="1">
      <alignment/>
      <protection/>
    </xf>
    <xf numFmtId="0" fontId="9" fillId="0" borderId="0" xfId="68" applyAlignment="1">
      <alignment horizontal="right"/>
      <protection/>
    </xf>
    <xf numFmtId="0" fontId="9" fillId="0" borderId="52" xfId="68" applyBorder="1">
      <alignment/>
      <protection/>
    </xf>
    <xf numFmtId="0" fontId="9" fillId="0" borderId="23" xfId="68" applyBorder="1">
      <alignment/>
      <protection/>
    </xf>
    <xf numFmtId="0" fontId="9" fillId="0" borderId="53" xfId="68" applyBorder="1">
      <alignment/>
      <protection/>
    </xf>
    <xf numFmtId="0" fontId="9" fillId="0" borderId="54" xfId="68" applyBorder="1">
      <alignment/>
      <protection/>
    </xf>
    <xf numFmtId="0" fontId="9" fillId="0" borderId="33" xfId="68" applyBorder="1" applyAlignment="1">
      <alignment horizontal="center"/>
      <protection/>
    </xf>
    <xf numFmtId="0" fontId="9" fillId="0" borderId="55" xfId="68" applyBorder="1">
      <alignment/>
      <protection/>
    </xf>
    <xf numFmtId="0" fontId="9" fillId="0" borderId="56" xfId="68" applyBorder="1">
      <alignment/>
      <protection/>
    </xf>
    <xf numFmtId="0" fontId="9" fillId="0" borderId="57" xfId="68" applyBorder="1">
      <alignment/>
      <protection/>
    </xf>
    <xf numFmtId="0" fontId="11" fillId="0" borderId="23" xfId="68" applyFont="1" applyBorder="1">
      <alignment/>
      <protection/>
    </xf>
    <xf numFmtId="0" fontId="10" fillId="0" borderId="56" xfId="68" applyFont="1" applyBorder="1">
      <alignment/>
      <protection/>
    </xf>
    <xf numFmtId="0" fontId="10" fillId="0" borderId="55" xfId="68" applyFont="1" applyBorder="1">
      <alignment/>
      <protection/>
    </xf>
    <xf numFmtId="0" fontId="13" fillId="0" borderId="14" xfId="0" applyFont="1" applyBorder="1" applyAlignment="1">
      <alignment/>
    </xf>
    <xf numFmtId="3" fontId="13" fillId="0" borderId="58" xfId="0" applyNumberFormat="1" applyFont="1" applyBorder="1" applyAlignment="1">
      <alignment/>
    </xf>
    <xf numFmtId="3" fontId="24" fillId="0" borderId="17" xfId="69" applyNumberFormat="1" applyFont="1" applyBorder="1">
      <alignment/>
      <protection/>
    </xf>
    <xf numFmtId="3" fontId="24" fillId="0" borderId="30" xfId="69" applyNumberFormat="1" applyFont="1" applyBorder="1">
      <alignment/>
      <protection/>
    </xf>
    <xf numFmtId="3" fontId="21" fillId="0" borderId="17" xfId="69" applyNumberFormat="1" applyFont="1" applyBorder="1">
      <alignment/>
      <protection/>
    </xf>
    <xf numFmtId="3" fontId="21" fillId="0" borderId="30" xfId="69" applyNumberFormat="1" applyFont="1" applyBorder="1" applyAlignment="1">
      <alignment horizontal="right"/>
      <protection/>
    </xf>
    <xf numFmtId="3" fontId="21" fillId="0" borderId="17" xfId="69" applyNumberFormat="1" applyFont="1" applyBorder="1" applyAlignment="1">
      <alignment horizontal="right"/>
      <protection/>
    </xf>
    <xf numFmtId="3" fontId="23" fillId="0" borderId="17" xfId="69" applyNumberFormat="1" applyFont="1" applyBorder="1" applyAlignment="1">
      <alignment horizontal="right"/>
      <protection/>
    </xf>
    <xf numFmtId="3" fontId="23" fillId="0" borderId="30" xfId="69" applyNumberFormat="1" applyFont="1" applyBorder="1" applyAlignment="1">
      <alignment horizontal="right"/>
      <protection/>
    </xf>
    <xf numFmtId="3" fontId="21" fillId="0" borderId="30" xfId="69" applyNumberFormat="1" applyFont="1" applyBorder="1">
      <alignment/>
      <protection/>
    </xf>
    <xf numFmtId="3" fontId="23" fillId="0" borderId="17" xfId="69" applyNumberFormat="1" applyFont="1" applyBorder="1">
      <alignment/>
      <protection/>
    </xf>
    <xf numFmtId="3" fontId="23" fillId="0" borderId="30" xfId="69" applyNumberFormat="1" applyFont="1" applyBorder="1">
      <alignment/>
      <protection/>
    </xf>
    <xf numFmtId="3" fontId="21" fillId="0" borderId="59" xfId="69" applyNumberFormat="1" applyFont="1" applyBorder="1">
      <alignment/>
      <protection/>
    </xf>
    <xf numFmtId="3" fontId="23" fillId="0" borderId="59" xfId="69" applyNumberFormat="1" applyFont="1" applyBorder="1" applyAlignment="1">
      <alignment horizontal="right"/>
      <protection/>
    </xf>
    <xf numFmtId="3" fontId="22" fillId="0" borderId="0" xfId="69" applyNumberFormat="1" applyFont="1" applyBorder="1" applyAlignment="1">
      <alignment horizontal="right"/>
      <protection/>
    </xf>
    <xf numFmtId="3" fontId="21" fillId="0" borderId="0" xfId="69" applyNumberFormat="1" applyFont="1" applyBorder="1">
      <alignment/>
      <protection/>
    </xf>
    <xf numFmtId="3" fontId="25" fillId="0" borderId="47" xfId="69" applyNumberFormat="1" applyFont="1" applyBorder="1" applyAlignment="1">
      <alignment/>
      <protection/>
    </xf>
    <xf numFmtId="3" fontId="24" fillId="0" borderId="47" xfId="69" applyNumberFormat="1" applyFont="1" applyBorder="1" applyAlignment="1">
      <alignment horizontal="right"/>
      <protection/>
    </xf>
    <xf numFmtId="3" fontId="23" fillId="0" borderId="60" xfId="69" applyNumberFormat="1" applyFont="1" applyBorder="1" applyAlignment="1">
      <alignment horizontal="right"/>
      <protection/>
    </xf>
    <xf numFmtId="3" fontId="23" fillId="0" borderId="61" xfId="69" applyNumberFormat="1" applyFont="1" applyBorder="1" applyAlignment="1">
      <alignment horizontal="right"/>
      <protection/>
    </xf>
    <xf numFmtId="0" fontId="30" fillId="0" borderId="0" xfId="69" applyFont="1">
      <alignment/>
      <protection/>
    </xf>
    <xf numFmtId="3" fontId="18" fillId="0" borderId="10" xfId="67" applyNumberFormat="1" applyFont="1" applyBorder="1" applyAlignment="1">
      <alignment horizontal="right"/>
      <protection/>
    </xf>
    <xf numFmtId="3" fontId="9" fillId="0" borderId="13" xfId="67" applyNumberFormat="1" applyBorder="1" applyAlignment="1">
      <alignment horizontal="right"/>
      <protection/>
    </xf>
    <xf numFmtId="3" fontId="9" fillId="0" borderId="10" xfId="67" applyNumberFormat="1" applyBorder="1" applyAlignment="1">
      <alignment horizontal="right"/>
      <protection/>
    </xf>
    <xf numFmtId="3" fontId="18" fillId="0" borderId="13" xfId="67" applyNumberFormat="1" applyFont="1" applyBorder="1" applyAlignment="1">
      <alignment horizontal="right"/>
      <protection/>
    </xf>
    <xf numFmtId="3" fontId="10" fillId="0" borderId="10" xfId="67" applyNumberFormat="1" applyFont="1" applyBorder="1" applyAlignment="1">
      <alignment horizontal="right"/>
      <protection/>
    </xf>
    <xf numFmtId="3" fontId="9" fillId="0" borderId="62" xfId="67" applyNumberFormat="1" applyBorder="1" applyAlignment="1">
      <alignment horizontal="right"/>
      <protection/>
    </xf>
    <xf numFmtId="3" fontId="11" fillId="0" borderId="33" xfId="67" applyNumberFormat="1" applyFont="1" applyBorder="1" applyAlignment="1">
      <alignment horizontal="right"/>
      <protection/>
    </xf>
    <xf numFmtId="3" fontId="10" fillId="0" borderId="13" xfId="67" applyNumberFormat="1" applyFont="1" applyBorder="1" applyAlignment="1">
      <alignment horizontal="right"/>
      <protection/>
    </xf>
    <xf numFmtId="3" fontId="9" fillId="0" borderId="10" xfId="68" applyNumberFormat="1" applyFont="1" applyBorder="1" applyAlignment="1">
      <alignment horizontal="right"/>
      <protection/>
    </xf>
    <xf numFmtId="3" fontId="9" fillId="0" borderId="10" xfId="68" applyNumberFormat="1" applyBorder="1" applyAlignment="1">
      <alignment horizontal="right"/>
      <protection/>
    </xf>
    <xf numFmtId="3" fontId="9" fillId="0" borderId="13" xfId="68" applyNumberFormat="1" applyBorder="1" applyAlignment="1">
      <alignment horizontal="right"/>
      <protection/>
    </xf>
    <xf numFmtId="3" fontId="10" fillId="0" borderId="13" xfId="68" applyNumberFormat="1" applyFont="1" applyBorder="1" applyAlignment="1">
      <alignment horizontal="right"/>
      <protection/>
    </xf>
    <xf numFmtId="3" fontId="10" fillId="0" borderId="10" xfId="68" applyNumberFormat="1" applyFont="1" applyBorder="1" applyAlignment="1">
      <alignment horizontal="right"/>
      <protection/>
    </xf>
    <xf numFmtId="3" fontId="9" fillId="0" borderId="62" xfId="68" applyNumberFormat="1" applyFont="1" applyBorder="1" applyAlignment="1">
      <alignment horizontal="right"/>
      <protection/>
    </xf>
    <xf numFmtId="3" fontId="11" fillId="0" borderId="33" xfId="68" applyNumberFormat="1" applyFont="1" applyBorder="1" applyAlignment="1">
      <alignment horizontal="right"/>
      <protection/>
    </xf>
    <xf numFmtId="0" fontId="14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4" xfId="0" applyFont="1" applyBorder="1" applyAlignment="1">
      <alignment/>
    </xf>
    <xf numFmtId="0" fontId="14" fillId="0" borderId="0" xfId="0" applyFont="1" applyAlignment="1">
      <alignment/>
    </xf>
    <xf numFmtId="0" fontId="5" fillId="34" borderId="41" xfId="0" applyFont="1" applyFill="1" applyBorder="1" applyAlignment="1">
      <alignment/>
    </xf>
    <xf numFmtId="0" fontId="0" fillId="34" borderId="40" xfId="0" applyFill="1" applyBorder="1" applyAlignment="1">
      <alignment/>
    </xf>
    <xf numFmtId="3" fontId="0" fillId="0" borderId="40" xfId="0" applyNumberFormat="1" applyBorder="1" applyAlignment="1">
      <alignment/>
    </xf>
    <xf numFmtId="3" fontId="5" fillId="34" borderId="40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0" fontId="37" fillId="0" borderId="40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58" xfId="0" applyNumberFormat="1" applyFont="1" applyBorder="1" applyAlignment="1">
      <alignment/>
    </xf>
    <xf numFmtId="0" fontId="37" fillId="0" borderId="0" xfId="0" applyFont="1" applyAlignment="1">
      <alignment/>
    </xf>
    <xf numFmtId="0" fontId="4" fillId="0" borderId="33" xfId="0" applyFont="1" applyBorder="1" applyAlignment="1">
      <alignment/>
    </xf>
    <xf numFmtId="0" fontId="0" fillId="0" borderId="64" xfId="0" applyBorder="1" applyAlignment="1">
      <alignment/>
    </xf>
    <xf numFmtId="0" fontId="4" fillId="0" borderId="6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5" xfId="0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9" fillId="0" borderId="0" xfId="56">
      <alignment/>
      <protection/>
    </xf>
    <xf numFmtId="0" fontId="9" fillId="0" borderId="0" xfId="56" applyAlignment="1">
      <alignment/>
      <protection/>
    </xf>
    <xf numFmtId="0" fontId="9" fillId="0" borderId="0" xfId="56" applyFont="1">
      <alignment/>
      <protection/>
    </xf>
    <xf numFmtId="1" fontId="9" fillId="0" borderId="0" xfId="56" applyNumberFormat="1" applyFont="1" applyBorder="1" applyAlignment="1">
      <alignment horizontal="centerContinuous" vertical="center"/>
      <protection/>
    </xf>
    <xf numFmtId="0" fontId="9" fillId="0" borderId="0" xfId="56" applyFont="1" applyAlignment="1">
      <alignment horizontal="centerContinuous"/>
      <protection/>
    </xf>
    <xf numFmtId="0" fontId="9" fillId="0" borderId="0" xfId="56" applyFont="1" applyBorder="1" applyAlignment="1">
      <alignment horizontal="centerContinuous"/>
      <protection/>
    </xf>
    <xf numFmtId="0" fontId="9" fillId="0" borderId="0" xfId="56" applyFont="1" applyBorder="1">
      <alignment/>
      <protection/>
    </xf>
    <xf numFmtId="0" fontId="9" fillId="0" borderId="0" xfId="56" applyFont="1" applyBorder="1" applyAlignment="1">
      <alignment horizontal="centerContinuous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9" fillId="0" borderId="0" xfId="56" applyFont="1" applyBorder="1" applyAlignment="1">
      <alignment vertical="top"/>
      <protection/>
    </xf>
    <xf numFmtId="0" fontId="9" fillId="0" borderId="0" xfId="56" applyFont="1" applyBorder="1" applyAlignment="1">
      <alignment horizontal="centerContinuous" vertical="top" wrapText="1"/>
      <protection/>
    </xf>
    <xf numFmtId="0" fontId="9" fillId="0" borderId="0" xfId="56" applyFont="1" applyBorder="1" applyAlignment="1">
      <alignment horizontal="centerContinuous" vertical="top"/>
      <protection/>
    </xf>
    <xf numFmtId="0" fontId="9" fillId="0" borderId="0" xfId="56" applyFont="1" applyAlignment="1">
      <alignment horizontal="left"/>
      <protection/>
    </xf>
    <xf numFmtId="0" fontId="9" fillId="0" borderId="0" xfId="56" applyAlignment="1">
      <alignment horizontal="center" vertical="center" wrapText="1"/>
      <protection/>
    </xf>
    <xf numFmtId="3" fontId="10" fillId="0" borderId="62" xfId="67" applyNumberFormat="1" applyFont="1" applyBorder="1" applyAlignment="1">
      <alignment horizontal="right"/>
      <protection/>
    </xf>
    <xf numFmtId="0" fontId="18" fillId="0" borderId="51" xfId="67" applyFont="1" applyBorder="1">
      <alignment/>
      <protection/>
    </xf>
    <xf numFmtId="0" fontId="9" fillId="0" borderId="52" xfId="67" applyBorder="1">
      <alignment/>
      <protection/>
    </xf>
    <xf numFmtId="0" fontId="18" fillId="0" borderId="54" xfId="67" applyFont="1" applyBorder="1" applyAlignment="1">
      <alignment horizontal="center"/>
      <protection/>
    </xf>
    <xf numFmtId="0" fontId="18" fillId="0" borderId="55" xfId="67" applyFont="1" applyBorder="1">
      <alignment/>
      <protection/>
    </xf>
    <xf numFmtId="0" fontId="9" fillId="0" borderId="56" xfId="67" applyBorder="1">
      <alignment/>
      <protection/>
    </xf>
    <xf numFmtId="0" fontId="9" fillId="0" borderId="55" xfId="67" applyBorder="1">
      <alignment/>
      <protection/>
    </xf>
    <xf numFmtId="0" fontId="18" fillId="0" borderId="56" xfId="67" applyFont="1" applyBorder="1">
      <alignment/>
      <protection/>
    </xf>
    <xf numFmtId="0" fontId="9" fillId="0" borderId="56" xfId="67" applyFont="1" applyBorder="1">
      <alignment/>
      <protection/>
    </xf>
    <xf numFmtId="0" fontId="9" fillId="0" borderId="55" xfId="67" applyFont="1" applyBorder="1">
      <alignment/>
      <protection/>
    </xf>
    <xf numFmtId="0" fontId="9" fillId="0" borderId="57" xfId="67" applyBorder="1">
      <alignment/>
      <protection/>
    </xf>
    <xf numFmtId="0" fontId="11" fillId="0" borderId="23" xfId="67" applyFont="1" applyBorder="1">
      <alignment/>
      <protection/>
    </xf>
    <xf numFmtId="0" fontId="9" fillId="0" borderId="30" xfId="67" applyFont="1" applyBorder="1">
      <alignment/>
      <protection/>
    </xf>
    <xf numFmtId="0" fontId="63" fillId="0" borderId="0" xfId="56" applyFont="1" applyFill="1">
      <alignment/>
      <protection/>
    </xf>
    <xf numFmtId="188" fontId="59" fillId="0" borderId="0" xfId="72" applyNumberFormat="1" applyFont="1" applyFill="1" applyAlignment="1">
      <alignment horizontal="centerContinuous" vertical="center" wrapText="1"/>
      <protection/>
    </xf>
    <xf numFmtId="188" fontId="63" fillId="0" borderId="0" xfId="72" applyNumberFormat="1" applyFont="1" applyFill="1" applyAlignment="1">
      <alignment horizontal="centerContinuous" vertical="center"/>
      <protection/>
    </xf>
    <xf numFmtId="188" fontId="63" fillId="0" borderId="0" xfId="72" applyNumberFormat="1" applyFont="1" applyFill="1" applyAlignment="1">
      <alignment horizontal="center" vertical="center" wrapText="1"/>
      <protection/>
    </xf>
    <xf numFmtId="188" fontId="63" fillId="0" borderId="0" xfId="72" applyNumberFormat="1" applyFont="1" applyFill="1" applyAlignment="1">
      <alignment vertical="center" wrapText="1"/>
      <protection/>
    </xf>
    <xf numFmtId="188" fontId="63" fillId="0" borderId="0" xfId="72" applyNumberFormat="1" applyFont="1" applyFill="1" applyAlignment="1">
      <alignment horizontal="right" vertical="center"/>
      <protection/>
    </xf>
    <xf numFmtId="188" fontId="59" fillId="0" borderId="41" xfId="72" applyNumberFormat="1" applyFont="1" applyFill="1" applyBorder="1" applyAlignment="1">
      <alignment horizontal="centerContinuous" vertical="center" wrapText="1"/>
      <protection/>
    </xf>
    <xf numFmtId="188" fontId="59" fillId="0" borderId="40" xfId="72" applyNumberFormat="1" applyFont="1" applyFill="1" applyBorder="1" applyAlignment="1">
      <alignment horizontal="centerContinuous" vertical="center" wrapText="1"/>
      <protection/>
    </xf>
    <xf numFmtId="188" fontId="59" fillId="0" borderId="24" xfId="72" applyNumberFormat="1" applyFont="1" applyFill="1" applyBorder="1" applyAlignment="1">
      <alignment horizontal="centerContinuous" vertical="center" wrapText="1"/>
      <protection/>
    </xf>
    <xf numFmtId="188" fontId="59" fillId="0" borderId="41" xfId="72" applyNumberFormat="1" applyFont="1" applyFill="1" applyBorder="1" applyAlignment="1">
      <alignment horizontal="center" vertical="center" wrapText="1"/>
      <protection/>
    </xf>
    <xf numFmtId="188" fontId="59" fillId="0" borderId="40" xfId="72" applyNumberFormat="1" applyFont="1" applyFill="1" applyBorder="1" applyAlignment="1">
      <alignment horizontal="center" vertical="center" wrapText="1"/>
      <protection/>
    </xf>
    <xf numFmtId="188" fontId="59" fillId="0" borderId="24" xfId="72" applyNumberFormat="1" applyFont="1" applyFill="1" applyBorder="1" applyAlignment="1">
      <alignment horizontal="center" vertical="center" wrapText="1"/>
      <protection/>
    </xf>
    <xf numFmtId="188" fontId="63" fillId="0" borderId="38" xfId="72" applyNumberFormat="1" applyFont="1" applyFill="1" applyBorder="1" applyAlignment="1" applyProtection="1">
      <alignment vertical="center" wrapText="1"/>
      <protection/>
    </xf>
    <xf numFmtId="188" fontId="63" fillId="0" borderId="39" xfId="72" applyNumberFormat="1" applyFont="1" applyFill="1" applyBorder="1" applyAlignment="1" applyProtection="1">
      <alignment vertical="center" wrapText="1"/>
      <protection locked="0"/>
    </xf>
    <xf numFmtId="188" fontId="64" fillId="0" borderId="29" xfId="72" applyNumberFormat="1" applyFont="1" applyFill="1" applyBorder="1" applyAlignment="1" applyProtection="1">
      <alignment vertical="center" wrapText="1"/>
      <protection locked="0"/>
    </xf>
    <xf numFmtId="188" fontId="63" fillId="0" borderId="25" xfId="72" applyNumberFormat="1" applyFont="1" applyFill="1" applyBorder="1" applyAlignment="1">
      <alignment vertical="center" wrapText="1"/>
      <protection/>
    </xf>
    <xf numFmtId="188" fontId="64" fillId="0" borderId="26" xfId="72" applyNumberFormat="1" applyFont="1" applyFill="1" applyBorder="1" applyAlignment="1" applyProtection="1">
      <alignment vertical="center" wrapText="1"/>
      <protection locked="0"/>
    </xf>
    <xf numFmtId="188" fontId="63" fillId="0" borderId="16" xfId="72" applyNumberFormat="1" applyFont="1" applyFill="1" applyBorder="1" applyAlignment="1" applyProtection="1">
      <alignment vertical="center" wrapText="1"/>
      <protection/>
    </xf>
    <xf numFmtId="188" fontId="63" fillId="0" borderId="17" xfId="72" applyNumberFormat="1" applyFont="1" applyFill="1" applyBorder="1" applyAlignment="1" applyProtection="1">
      <alignment vertical="center" wrapText="1"/>
      <protection locked="0"/>
    </xf>
    <xf numFmtId="188" fontId="63" fillId="0" borderId="30" xfId="72" applyNumberFormat="1" applyFont="1" applyFill="1" applyBorder="1" applyAlignment="1" applyProtection="1">
      <alignment vertical="center" wrapText="1"/>
      <protection locked="0"/>
    </xf>
    <xf numFmtId="188" fontId="63" fillId="0" borderId="16" xfId="72" applyNumberFormat="1" applyFont="1" applyFill="1" applyBorder="1" applyAlignment="1">
      <alignment vertical="center" wrapText="1"/>
      <protection/>
    </xf>
    <xf numFmtId="188" fontId="64" fillId="0" borderId="20" xfId="72" applyNumberFormat="1" applyFont="1" applyFill="1" applyBorder="1" applyAlignment="1" applyProtection="1">
      <alignment vertical="center" wrapText="1"/>
      <protection locked="0"/>
    </xf>
    <xf numFmtId="188" fontId="64" fillId="0" borderId="30" xfId="72" applyNumberFormat="1" applyFont="1" applyFill="1" applyBorder="1" applyAlignment="1" applyProtection="1">
      <alignment vertical="center" wrapText="1"/>
      <protection locked="0"/>
    </xf>
    <xf numFmtId="188" fontId="54" fillId="0" borderId="16" xfId="72" applyNumberFormat="1" applyFont="1" applyFill="1" applyBorder="1" applyAlignment="1">
      <alignment vertical="center" wrapText="1"/>
      <protection/>
    </xf>
    <xf numFmtId="188" fontId="63" fillId="0" borderId="20" xfId="72" applyNumberFormat="1" applyFont="1" applyFill="1" applyBorder="1" applyAlignment="1" applyProtection="1">
      <alignment vertical="center" wrapText="1"/>
      <protection locked="0"/>
    </xf>
    <xf numFmtId="188" fontId="63" fillId="0" borderId="16" xfId="72" applyNumberFormat="1" applyFont="1" applyFill="1" applyBorder="1" applyAlignment="1" applyProtection="1">
      <alignment vertical="center" wrapText="1"/>
      <protection locked="0"/>
    </xf>
    <xf numFmtId="188" fontId="63" fillId="0" borderId="68" xfId="72" applyNumberFormat="1" applyFont="1" applyFill="1" applyBorder="1" applyAlignment="1" applyProtection="1">
      <alignment vertical="center" wrapText="1"/>
      <protection locked="0"/>
    </xf>
    <xf numFmtId="188" fontId="63" fillId="0" borderId="69" xfId="72" applyNumberFormat="1" applyFont="1" applyFill="1" applyBorder="1" applyAlignment="1" applyProtection="1">
      <alignment vertical="center" wrapText="1"/>
      <protection locked="0"/>
    </xf>
    <xf numFmtId="188" fontId="63" fillId="0" borderId="32" xfId="72" applyNumberFormat="1" applyFont="1" applyFill="1" applyBorder="1" applyAlignment="1" applyProtection="1">
      <alignment vertical="center" wrapText="1"/>
      <protection locked="0"/>
    </xf>
    <xf numFmtId="188" fontId="64" fillId="0" borderId="70" xfId="72" applyNumberFormat="1" applyFont="1" applyFill="1" applyBorder="1" applyAlignment="1" applyProtection="1">
      <alignment vertical="center" wrapText="1"/>
      <protection locked="0"/>
    </xf>
    <xf numFmtId="188" fontId="59" fillId="0" borderId="41" xfId="72" applyNumberFormat="1" applyFont="1" applyFill="1" applyBorder="1" applyAlignment="1">
      <alignment horizontal="left" vertical="center" wrapText="1" indent="1"/>
      <protection/>
    </xf>
    <xf numFmtId="188" fontId="59" fillId="0" borderId="40" xfId="72" applyNumberFormat="1" applyFont="1" applyFill="1" applyBorder="1" applyAlignment="1">
      <alignment vertical="center" wrapText="1"/>
      <protection/>
    </xf>
    <xf numFmtId="188" fontId="60" fillId="0" borderId="35" xfId="72" applyNumberFormat="1" applyFont="1" applyFill="1" applyBorder="1" applyAlignment="1">
      <alignment vertical="center" wrapText="1"/>
      <protection/>
    </xf>
    <xf numFmtId="188" fontId="60" fillId="0" borderId="24" xfId="72" applyNumberFormat="1" applyFont="1" applyFill="1" applyBorder="1" applyAlignment="1">
      <alignment vertical="center" wrapText="1"/>
      <protection/>
    </xf>
    <xf numFmtId="188" fontId="59" fillId="0" borderId="71" xfId="72" applyNumberFormat="1" applyFont="1" applyFill="1" applyBorder="1" applyAlignment="1">
      <alignment horizontal="left" vertical="center" wrapText="1" indent="1"/>
      <protection/>
    </xf>
    <xf numFmtId="188" fontId="63" fillId="0" borderId="72" xfId="72" applyNumberFormat="1" applyFont="1" applyFill="1" applyBorder="1" applyAlignment="1" applyProtection="1">
      <alignment horizontal="center" vertical="center" wrapText="1"/>
      <protection/>
    </xf>
    <xf numFmtId="188" fontId="64" fillId="0" borderId="73" xfId="72" applyNumberFormat="1" applyFont="1" applyFill="1" applyBorder="1" applyAlignment="1" applyProtection="1">
      <alignment horizontal="center" vertical="center" wrapText="1"/>
      <protection/>
    </xf>
    <xf numFmtId="188" fontId="63" fillId="0" borderId="24" xfId="72" applyNumberFormat="1" applyFont="1" applyFill="1" applyBorder="1" applyAlignment="1" applyProtection="1">
      <alignment horizontal="center" vertical="center" wrapText="1"/>
      <protection/>
    </xf>
    <xf numFmtId="188" fontId="63" fillId="0" borderId="25" xfId="72" applyNumberFormat="1" applyFont="1" applyFill="1" applyBorder="1" applyAlignment="1" applyProtection="1">
      <alignment vertical="center" wrapText="1"/>
      <protection/>
    </xf>
    <xf numFmtId="188" fontId="64" fillId="0" borderId="39" xfId="72" applyNumberFormat="1" applyFont="1" applyFill="1" applyBorder="1" applyAlignment="1" applyProtection="1">
      <alignment vertical="center" wrapText="1"/>
      <protection locked="0"/>
    </xf>
    <xf numFmtId="188" fontId="64" fillId="0" borderId="17" xfId="72" applyNumberFormat="1" applyFont="1" applyFill="1" applyBorder="1" applyAlignment="1" applyProtection="1">
      <alignment vertical="center" wrapText="1"/>
      <protection locked="0"/>
    </xf>
    <xf numFmtId="188" fontId="60" fillId="0" borderId="40" xfId="72" applyNumberFormat="1" applyFont="1" applyFill="1" applyBorder="1" applyAlignment="1">
      <alignment vertical="center" wrapText="1"/>
      <protection/>
    </xf>
    <xf numFmtId="188" fontId="64" fillId="0" borderId="74" xfId="72" applyNumberFormat="1" applyFont="1" applyFill="1" applyBorder="1" applyAlignment="1" applyProtection="1">
      <alignment horizontal="center" vertical="center" wrapText="1"/>
      <protection/>
    </xf>
    <xf numFmtId="0" fontId="0" fillId="0" borderId="0" xfId="58">
      <alignment/>
      <protection/>
    </xf>
    <xf numFmtId="0" fontId="109" fillId="0" borderId="0" xfId="65">
      <alignment/>
      <protection/>
    </xf>
    <xf numFmtId="188" fontId="7" fillId="0" borderId="0" xfId="71" applyNumberFormat="1" applyFont="1" applyFill="1" applyBorder="1" applyAlignment="1" applyProtection="1">
      <alignment horizontal="centerContinuous" vertical="center"/>
      <protection/>
    </xf>
    <xf numFmtId="188" fontId="7" fillId="0" borderId="11" xfId="71" applyNumberFormat="1" applyFont="1" applyFill="1" applyBorder="1" applyAlignment="1" applyProtection="1">
      <alignment horizontal="centerContinuous" vertical="center"/>
      <protection/>
    </xf>
    <xf numFmtId="0" fontId="15" fillId="0" borderId="41" xfId="71" applyFont="1" applyFill="1" applyBorder="1" applyAlignment="1" applyProtection="1">
      <alignment horizontal="center" vertical="center" wrapText="1"/>
      <protection/>
    </xf>
    <xf numFmtId="0" fontId="15" fillId="0" borderId="65" xfId="71" applyFont="1" applyFill="1" applyBorder="1" applyAlignment="1" applyProtection="1">
      <alignment horizontal="center" vertical="center" wrapText="1"/>
      <protection/>
    </xf>
    <xf numFmtId="0" fontId="15" fillId="0" borderId="40" xfId="71" applyFont="1" applyFill="1" applyBorder="1" applyAlignment="1" applyProtection="1">
      <alignment horizontal="center" vertical="center" wrapText="1"/>
      <protection/>
    </xf>
    <xf numFmtId="0" fontId="15" fillId="0" borderId="35" xfId="71" applyFont="1" applyFill="1" applyBorder="1" applyAlignment="1" applyProtection="1">
      <alignment horizontal="center" vertical="center" wrapText="1"/>
      <protection/>
    </xf>
    <xf numFmtId="0" fontId="15" fillId="0" borderId="24" xfId="71" applyFont="1" applyFill="1" applyBorder="1" applyAlignment="1" applyProtection="1">
      <alignment horizontal="center" vertical="center" wrapText="1"/>
      <protection/>
    </xf>
    <xf numFmtId="0" fontId="16" fillId="0" borderId="41" xfId="71" applyFont="1" applyFill="1" applyBorder="1" applyAlignment="1" applyProtection="1">
      <alignment horizontal="center" vertical="center" wrapText="1"/>
      <protection/>
    </xf>
    <xf numFmtId="0" fontId="16" fillId="0" borderId="40" xfId="71" applyFont="1" applyFill="1" applyBorder="1" applyAlignment="1" applyProtection="1">
      <alignment horizontal="center" vertical="center" wrapText="1"/>
      <protection/>
    </xf>
    <xf numFmtId="0" fontId="16" fillId="0" borderId="35" xfId="71" applyFont="1" applyFill="1" applyBorder="1" applyAlignment="1" applyProtection="1">
      <alignment horizontal="center" vertical="center" wrapText="1"/>
      <protection/>
    </xf>
    <xf numFmtId="0" fontId="16" fillId="0" borderId="24" xfId="71" applyFont="1" applyFill="1" applyBorder="1" applyAlignment="1" applyProtection="1">
      <alignment horizontal="center" vertical="center" wrapText="1"/>
      <protection/>
    </xf>
    <xf numFmtId="0" fontId="17" fillId="0" borderId="75" xfId="71" applyFont="1" applyFill="1" applyBorder="1" applyAlignment="1" applyProtection="1">
      <alignment horizontal="center" vertical="center" wrapText="1"/>
      <protection/>
    </xf>
    <xf numFmtId="0" fontId="66" fillId="0" borderId="39" xfId="71" applyFont="1" applyFill="1" applyBorder="1" applyAlignment="1" applyProtection="1">
      <alignment horizontal="right" vertical="center" wrapText="1"/>
      <protection/>
    </xf>
    <xf numFmtId="0" fontId="66" fillId="0" borderId="39" xfId="71" applyFont="1" applyFill="1" applyBorder="1" applyAlignment="1" applyProtection="1">
      <alignment vertical="center" wrapText="1"/>
      <protection/>
    </xf>
    <xf numFmtId="188" fontId="66" fillId="0" borderId="39" xfId="71" applyNumberFormat="1" applyFont="1" applyFill="1" applyBorder="1" applyAlignment="1" applyProtection="1">
      <alignment vertical="center" wrapText="1"/>
      <protection/>
    </xf>
    <xf numFmtId="188" fontId="66" fillId="0" borderId="29" xfId="71" applyNumberFormat="1" applyFont="1" applyFill="1" applyBorder="1" applyAlignment="1" applyProtection="1">
      <alignment vertical="center" wrapText="1"/>
      <protection/>
    </xf>
    <xf numFmtId="188" fontId="66" fillId="0" borderId="26" xfId="71" applyNumberFormat="1" applyFont="1" applyFill="1" applyBorder="1" applyAlignment="1" applyProtection="1">
      <alignment vertical="center" wrapText="1"/>
      <protection/>
    </xf>
    <xf numFmtId="0" fontId="17" fillId="0" borderId="16" xfId="71" applyFont="1" applyFill="1" applyBorder="1" applyAlignment="1" applyProtection="1">
      <alignment horizontal="center" vertical="center" wrapText="1"/>
      <protection/>
    </xf>
    <xf numFmtId="0" fontId="66" fillId="0" borderId="19" xfId="71" applyFont="1" applyFill="1" applyBorder="1" applyAlignment="1" applyProtection="1">
      <alignment horizontal="right" vertical="center" wrapText="1"/>
      <protection/>
    </xf>
    <xf numFmtId="0" fontId="66" fillId="0" borderId="17" xfId="71" applyFont="1" applyFill="1" applyBorder="1" applyAlignment="1" applyProtection="1">
      <alignment vertical="center" wrapText="1"/>
      <protection/>
    </xf>
    <xf numFmtId="188" fontId="66" fillId="0" borderId="17" xfId="71" applyNumberFormat="1" applyFont="1" applyFill="1" applyBorder="1" applyAlignment="1" applyProtection="1">
      <alignment vertical="center" wrapText="1"/>
      <protection locked="0"/>
    </xf>
    <xf numFmtId="188" fontId="66" fillId="0" borderId="30" xfId="71" applyNumberFormat="1" applyFont="1" applyFill="1" applyBorder="1" applyAlignment="1" applyProtection="1">
      <alignment vertical="center" wrapText="1"/>
      <protection locked="0"/>
    </xf>
    <xf numFmtId="188" fontId="66" fillId="0" borderId="20" xfId="71" applyNumberFormat="1" applyFont="1" applyFill="1" applyBorder="1" applyAlignment="1" applyProtection="1">
      <alignment vertical="center" wrapText="1"/>
      <protection locked="0"/>
    </xf>
    <xf numFmtId="0" fontId="17" fillId="0" borderId="17" xfId="71" applyFont="1" applyFill="1" applyBorder="1" applyAlignment="1" applyProtection="1">
      <alignment vertical="center" wrapText="1"/>
      <protection/>
    </xf>
    <xf numFmtId="188" fontId="17" fillId="0" borderId="17" xfId="71" applyNumberFormat="1" applyFont="1" applyFill="1" applyBorder="1" applyAlignment="1" applyProtection="1">
      <alignment vertical="center" wrapText="1"/>
      <protection locked="0"/>
    </xf>
    <xf numFmtId="188" fontId="17" fillId="0" borderId="30" xfId="71" applyNumberFormat="1" applyFont="1" applyFill="1" applyBorder="1" applyAlignment="1" applyProtection="1">
      <alignment vertical="center" wrapText="1"/>
      <protection locked="0"/>
    </xf>
    <xf numFmtId="188" fontId="17" fillId="0" borderId="20" xfId="71" applyNumberFormat="1" applyFont="1" applyFill="1" applyBorder="1" applyAlignment="1" applyProtection="1">
      <alignment vertical="center" wrapText="1"/>
      <protection locked="0"/>
    </xf>
    <xf numFmtId="0" fontId="66" fillId="0" borderId="31" xfId="71" applyFont="1" applyFill="1" applyBorder="1" applyAlignment="1" applyProtection="1">
      <alignment horizontal="right" vertical="center" wrapText="1"/>
      <protection/>
    </xf>
    <xf numFmtId="0" fontId="17" fillId="0" borderId="69" xfId="71" applyFont="1" applyFill="1" applyBorder="1" applyAlignment="1" applyProtection="1">
      <alignment vertical="center" wrapText="1"/>
      <protection/>
    </xf>
    <xf numFmtId="188" fontId="17" fillId="0" borderId="69" xfId="71" applyNumberFormat="1" applyFont="1" applyFill="1" applyBorder="1" applyAlignment="1" applyProtection="1">
      <alignment vertical="center" wrapText="1"/>
      <protection locked="0"/>
    </xf>
    <xf numFmtId="188" fontId="17" fillId="0" borderId="32" xfId="71" applyNumberFormat="1" applyFont="1" applyFill="1" applyBorder="1" applyAlignment="1" applyProtection="1">
      <alignment vertical="center" wrapText="1"/>
      <protection locked="0"/>
    </xf>
    <xf numFmtId="188" fontId="17" fillId="0" borderId="58" xfId="71" applyNumberFormat="1" applyFont="1" applyFill="1" applyBorder="1" applyAlignment="1" applyProtection="1">
      <alignment vertical="center" wrapText="1"/>
      <protection locked="0"/>
    </xf>
    <xf numFmtId="0" fontId="66" fillId="0" borderId="76" xfId="71" applyFont="1" applyFill="1" applyBorder="1" applyAlignment="1" applyProtection="1">
      <alignment horizontal="right" vertical="center" wrapText="1"/>
      <protection/>
    </xf>
    <xf numFmtId="0" fontId="17" fillId="0" borderId="72" xfId="71" applyFont="1" applyFill="1" applyBorder="1" applyAlignment="1" applyProtection="1">
      <alignment vertical="center" wrapText="1"/>
      <protection/>
    </xf>
    <xf numFmtId="188" fontId="17" fillId="0" borderId="72" xfId="71" applyNumberFormat="1" applyFont="1" applyFill="1" applyBorder="1" applyAlignment="1" applyProtection="1">
      <alignment vertical="center" wrapText="1"/>
      <protection locked="0"/>
    </xf>
    <xf numFmtId="188" fontId="17" fillId="0" borderId="73" xfId="71" applyNumberFormat="1" applyFont="1" applyFill="1" applyBorder="1" applyAlignment="1" applyProtection="1">
      <alignment vertical="center" wrapText="1"/>
      <protection locked="0"/>
    </xf>
    <xf numFmtId="188" fontId="17" fillId="0" borderId="28" xfId="71" applyNumberFormat="1" applyFont="1" applyFill="1" applyBorder="1" applyAlignment="1" applyProtection="1">
      <alignment vertical="center" wrapText="1"/>
      <protection locked="0"/>
    </xf>
    <xf numFmtId="0" fontId="66" fillId="0" borderId="65" xfId="71" applyFont="1" applyFill="1" applyBorder="1" applyAlignment="1" applyProtection="1">
      <alignment horizontal="right" vertical="center" wrapText="1"/>
      <protection/>
    </xf>
    <xf numFmtId="0" fontId="66" fillId="0" borderId="40" xfId="71" applyFont="1" applyFill="1" applyBorder="1" applyAlignment="1" applyProtection="1">
      <alignment vertical="center" wrapText="1"/>
      <protection/>
    </xf>
    <xf numFmtId="188" fontId="66" fillId="0" borderId="40" xfId="71" applyNumberFormat="1" applyFont="1" applyFill="1" applyBorder="1" applyAlignment="1" applyProtection="1">
      <alignment vertical="center" wrapText="1"/>
      <protection locked="0"/>
    </xf>
    <xf numFmtId="188" fontId="66" fillId="0" borderId="35" xfId="71" applyNumberFormat="1" applyFont="1" applyFill="1" applyBorder="1" applyAlignment="1" applyProtection="1">
      <alignment vertical="center" wrapText="1"/>
      <protection locked="0"/>
    </xf>
    <xf numFmtId="188" fontId="66" fillId="0" borderId="24" xfId="71" applyNumberFormat="1" applyFont="1" applyFill="1" applyBorder="1" applyAlignment="1" applyProtection="1">
      <alignment vertical="center" wrapText="1"/>
      <protection locked="0"/>
    </xf>
    <xf numFmtId="0" fontId="122" fillId="0" borderId="0" xfId="65" applyFont="1">
      <alignment/>
      <protection/>
    </xf>
    <xf numFmtId="0" fontId="66" fillId="0" borderId="77" xfId="71" applyFont="1" applyFill="1" applyBorder="1" applyAlignment="1" applyProtection="1">
      <alignment horizontal="right" vertical="center" wrapText="1"/>
      <protection/>
    </xf>
    <xf numFmtId="0" fontId="66" fillId="0" borderId="77" xfId="71" applyFont="1" applyFill="1" applyBorder="1" applyAlignment="1" applyProtection="1">
      <alignment vertical="center" wrapText="1"/>
      <protection/>
    </xf>
    <xf numFmtId="188" fontId="66" fillId="0" borderId="77" xfId="71" applyNumberFormat="1" applyFont="1" applyFill="1" applyBorder="1" applyAlignment="1" applyProtection="1">
      <alignment vertical="center" wrapText="1"/>
      <protection/>
    </xf>
    <xf numFmtId="188" fontId="66" fillId="0" borderId="78" xfId="71" applyNumberFormat="1" applyFont="1" applyFill="1" applyBorder="1" applyAlignment="1" applyProtection="1">
      <alignment vertical="center" wrapText="1"/>
      <protection/>
    </xf>
    <xf numFmtId="0" fontId="17" fillId="0" borderId="18" xfId="71" applyFont="1" applyFill="1" applyBorder="1" applyAlignment="1" applyProtection="1">
      <alignment horizontal="right" vertical="center" wrapText="1"/>
      <protection/>
    </xf>
    <xf numFmtId="0" fontId="17" fillId="0" borderId="39" xfId="71" applyFont="1" applyFill="1" applyBorder="1" applyAlignment="1" applyProtection="1">
      <alignment horizontal="left" vertical="center" wrapText="1" indent="1"/>
      <protection/>
    </xf>
    <xf numFmtId="188" fontId="17" fillId="0" borderId="39" xfId="71" applyNumberFormat="1" applyFont="1" applyFill="1" applyBorder="1" applyAlignment="1" applyProtection="1">
      <alignment vertical="center" wrapText="1"/>
      <protection locked="0"/>
    </xf>
    <xf numFmtId="188" fontId="17" fillId="0" borderId="29" xfId="71" applyNumberFormat="1" applyFont="1" applyFill="1" applyBorder="1" applyAlignment="1" applyProtection="1">
      <alignment vertical="center" wrapText="1"/>
      <protection locked="0"/>
    </xf>
    <xf numFmtId="188" fontId="17" fillId="0" borderId="63" xfId="71" applyNumberFormat="1" applyFont="1" applyFill="1" applyBorder="1" applyAlignment="1" applyProtection="1">
      <alignment vertical="center" wrapText="1"/>
      <protection locked="0"/>
    </xf>
    <xf numFmtId="0" fontId="17" fillId="0" borderId="19" xfId="71" applyFont="1" applyFill="1" applyBorder="1" applyAlignment="1" applyProtection="1">
      <alignment horizontal="right" vertical="center" wrapText="1"/>
      <protection/>
    </xf>
    <xf numFmtId="0" fontId="17" fillId="0" borderId="17" xfId="71" applyFont="1" applyFill="1" applyBorder="1" applyAlignment="1" applyProtection="1">
      <alignment horizontal="left" vertical="center" wrapText="1" indent="1"/>
      <protection/>
    </xf>
    <xf numFmtId="188" fontId="17" fillId="0" borderId="17" xfId="71" applyNumberFormat="1" applyFont="1" applyFill="1" applyBorder="1" applyAlignment="1" applyProtection="1">
      <alignment vertical="center" wrapText="1"/>
      <protection locked="0"/>
    </xf>
    <xf numFmtId="188" fontId="17" fillId="0" borderId="30" xfId="71" applyNumberFormat="1" applyFont="1" applyFill="1" applyBorder="1" applyAlignment="1" applyProtection="1">
      <alignment vertical="center" wrapText="1"/>
      <protection locked="0"/>
    </xf>
    <xf numFmtId="0" fontId="17" fillId="0" borderId="79" xfId="71" applyFont="1" applyFill="1" applyBorder="1" applyAlignment="1" applyProtection="1">
      <alignment horizontal="right" vertical="center" wrapText="1"/>
      <protection/>
    </xf>
    <xf numFmtId="0" fontId="17" fillId="0" borderId="80" xfId="71" applyFont="1" applyFill="1" applyBorder="1" applyAlignment="1" applyProtection="1">
      <alignment horizontal="left" vertical="center" wrapText="1" indent="1"/>
      <protection/>
    </xf>
    <xf numFmtId="188" fontId="17" fillId="0" borderId="72" xfId="71" applyNumberFormat="1" applyFont="1" applyFill="1" applyBorder="1" applyAlignment="1" applyProtection="1">
      <alignment vertical="center" wrapText="1"/>
      <protection locked="0"/>
    </xf>
    <xf numFmtId="188" fontId="17" fillId="0" borderId="73" xfId="71" applyNumberFormat="1" applyFont="1" applyFill="1" applyBorder="1" applyAlignment="1" applyProtection="1">
      <alignment vertical="center" wrapText="1"/>
      <protection locked="0"/>
    </xf>
    <xf numFmtId="188" fontId="17" fillId="0" borderId="74" xfId="71" applyNumberFormat="1" applyFont="1" applyFill="1" applyBorder="1" applyAlignment="1" applyProtection="1">
      <alignment vertical="center" wrapText="1"/>
      <protection locked="0"/>
    </xf>
    <xf numFmtId="0" fontId="17" fillId="0" borderId="65" xfId="71" applyFont="1" applyFill="1" applyBorder="1" applyAlignment="1" applyProtection="1">
      <alignment horizontal="right" vertical="center" wrapText="1"/>
      <protection/>
    </xf>
    <xf numFmtId="0" fontId="17" fillId="0" borderId="40" xfId="71" applyFont="1" applyFill="1" applyBorder="1" applyAlignment="1" applyProtection="1">
      <alignment horizontal="left" vertical="center" wrapText="1" indent="1"/>
      <protection/>
    </xf>
    <xf numFmtId="188" fontId="66" fillId="0" borderId="40" xfId="71" applyNumberFormat="1" applyFont="1" applyFill="1" applyBorder="1" applyAlignment="1" applyProtection="1">
      <alignment vertical="center" wrapText="1"/>
      <protection locked="0"/>
    </xf>
    <xf numFmtId="188" fontId="66" fillId="0" borderId="73" xfId="71" applyNumberFormat="1" applyFont="1" applyFill="1" applyBorder="1" applyAlignment="1" applyProtection="1">
      <alignment vertical="center" wrapText="1"/>
      <protection locked="0"/>
    </xf>
    <xf numFmtId="188" fontId="66" fillId="0" borderId="74" xfId="71" applyNumberFormat="1" applyFont="1" applyFill="1" applyBorder="1" applyAlignment="1" applyProtection="1">
      <alignment vertical="center" wrapText="1"/>
      <protection locked="0"/>
    </xf>
    <xf numFmtId="0" fontId="66" fillId="0" borderId="72" xfId="71" applyFont="1" applyFill="1" applyBorder="1" applyAlignment="1" applyProtection="1">
      <alignment horizontal="left" vertical="center" wrapText="1" indent="1"/>
      <protection/>
    </xf>
    <xf numFmtId="188" fontId="67" fillId="0" borderId="72" xfId="71" applyNumberFormat="1" applyFont="1" applyFill="1" applyBorder="1" applyAlignment="1" applyProtection="1">
      <alignment vertical="center" wrapText="1"/>
      <protection locked="0"/>
    </xf>
    <xf numFmtId="188" fontId="67" fillId="0" borderId="73" xfId="71" applyNumberFormat="1" applyFont="1" applyFill="1" applyBorder="1" applyAlignment="1" applyProtection="1">
      <alignment vertical="center" wrapText="1"/>
      <protection locked="0"/>
    </xf>
    <xf numFmtId="0" fontId="66" fillId="0" borderId="81" xfId="71" applyFont="1" applyFill="1" applyBorder="1" applyAlignment="1" applyProtection="1">
      <alignment horizontal="right" vertical="center" wrapText="1"/>
      <protection/>
    </xf>
    <xf numFmtId="188" fontId="66" fillId="0" borderId="77" xfId="71" applyNumberFormat="1" applyFont="1" applyFill="1" applyBorder="1" applyAlignment="1" applyProtection="1">
      <alignment vertical="center" wrapText="1"/>
      <protection locked="0"/>
    </xf>
    <xf numFmtId="188" fontId="66" fillId="0" borderId="78" xfId="71" applyNumberFormat="1" applyFont="1" applyFill="1" applyBorder="1" applyAlignment="1" applyProtection="1">
      <alignment vertical="center" wrapText="1"/>
      <protection locked="0"/>
    </xf>
    <xf numFmtId="188" fontId="66" fillId="0" borderId="26" xfId="71" applyNumberFormat="1" applyFont="1" applyFill="1" applyBorder="1" applyAlignment="1" applyProtection="1">
      <alignment vertical="center" wrapText="1"/>
      <protection locked="0"/>
    </xf>
    <xf numFmtId="0" fontId="66" fillId="0" borderId="31" xfId="71" applyFont="1" applyFill="1" applyBorder="1" applyAlignment="1" applyProtection="1">
      <alignment horizontal="right" vertical="center" wrapText="1"/>
      <protection/>
    </xf>
    <xf numFmtId="188" fontId="66" fillId="0" borderId="69" xfId="71" applyNumberFormat="1" applyFont="1" applyFill="1" applyBorder="1" applyAlignment="1" applyProtection="1">
      <alignment vertical="center" wrapText="1"/>
      <protection locked="0"/>
    </xf>
    <xf numFmtId="188" fontId="66" fillId="0" borderId="32" xfId="71" applyNumberFormat="1" applyFont="1" applyFill="1" applyBorder="1" applyAlignment="1" applyProtection="1">
      <alignment vertical="center" wrapText="1"/>
      <protection locked="0"/>
    </xf>
    <xf numFmtId="188" fontId="66" fillId="0" borderId="70" xfId="71" applyNumberFormat="1" applyFont="1" applyFill="1" applyBorder="1" applyAlignment="1" applyProtection="1">
      <alignment vertical="center" wrapText="1"/>
      <protection locked="0"/>
    </xf>
    <xf numFmtId="3" fontId="17" fillId="0" borderId="20" xfId="71" applyNumberFormat="1" applyFont="1" applyFill="1" applyBorder="1" applyAlignment="1" applyProtection="1">
      <alignment vertical="center" wrapText="1"/>
      <protection locked="0"/>
    </xf>
    <xf numFmtId="0" fontId="17" fillId="0" borderId="15" xfId="71" applyFont="1" applyFill="1" applyBorder="1" applyAlignment="1" applyProtection="1">
      <alignment horizontal="left" vertical="center" wrapText="1" indent="1"/>
      <protection/>
    </xf>
    <xf numFmtId="0" fontId="17" fillId="0" borderId="20" xfId="71" applyNumberFormat="1" applyFont="1" applyFill="1" applyBorder="1" applyAlignment="1" applyProtection="1">
      <alignment vertical="center" wrapText="1"/>
      <protection locked="0"/>
    </xf>
    <xf numFmtId="0" fontId="17" fillId="0" borderId="80" xfId="71" applyFont="1" applyFill="1" applyBorder="1" applyAlignment="1" applyProtection="1">
      <alignment horizontal="right" vertical="center" wrapText="1"/>
      <protection/>
    </xf>
    <xf numFmtId="188" fontId="17" fillId="0" borderId="80" xfId="71" applyNumberFormat="1" applyFont="1" applyFill="1" applyBorder="1" applyAlignment="1" applyProtection="1">
      <alignment vertical="center" wrapText="1"/>
      <protection locked="0"/>
    </xf>
    <xf numFmtId="188" fontId="17" fillId="0" borderId="82" xfId="71" applyNumberFormat="1" applyFont="1" applyFill="1" applyBorder="1" applyAlignment="1" applyProtection="1">
      <alignment vertical="center" wrapText="1"/>
      <protection locked="0"/>
    </xf>
    <xf numFmtId="0" fontId="17" fillId="0" borderId="31" xfId="71" applyFont="1" applyFill="1" applyBorder="1" applyAlignment="1" applyProtection="1">
      <alignment horizontal="right" vertical="center" wrapText="1"/>
      <protection/>
    </xf>
    <xf numFmtId="0" fontId="66" fillId="0" borderId="69" xfId="71" applyFont="1" applyFill="1" applyBorder="1" applyAlignment="1" applyProtection="1">
      <alignment horizontal="left" vertical="center" wrapText="1" indent="1"/>
      <protection/>
    </xf>
    <xf numFmtId="188" fontId="66" fillId="0" borderId="72" xfId="71" applyNumberFormat="1" applyFont="1" applyFill="1" applyBorder="1" applyAlignment="1" applyProtection="1">
      <alignment vertical="center" wrapText="1"/>
      <protection locked="0"/>
    </xf>
    <xf numFmtId="188" fontId="17" fillId="0" borderId="63" xfId="71" applyNumberFormat="1" applyFont="1" applyFill="1" applyBorder="1" applyAlignment="1" applyProtection="1">
      <alignment vertical="center" wrapText="1"/>
      <protection locked="0"/>
    </xf>
    <xf numFmtId="188" fontId="17" fillId="0" borderId="20" xfId="71" applyNumberFormat="1" applyFont="1" applyFill="1" applyBorder="1" applyAlignment="1" applyProtection="1">
      <alignment vertical="center" wrapText="1"/>
      <protection locked="0"/>
    </xf>
    <xf numFmtId="0" fontId="17" fillId="0" borderId="0" xfId="71" applyFont="1" applyFill="1" applyBorder="1" applyAlignment="1" applyProtection="1">
      <alignment horizontal="right" vertical="center" wrapText="1"/>
      <protection/>
    </xf>
    <xf numFmtId="0" fontId="17" fillId="0" borderId="69" xfId="71" applyFont="1" applyFill="1" applyBorder="1" applyAlignment="1" applyProtection="1">
      <alignment horizontal="left" vertical="center" wrapText="1" indent="1"/>
      <protection/>
    </xf>
    <xf numFmtId="188" fontId="17" fillId="0" borderId="15" xfId="71" applyNumberFormat="1" applyFont="1" applyFill="1" applyBorder="1" applyAlignment="1" applyProtection="1">
      <alignment vertical="center" wrapText="1"/>
      <protection locked="0"/>
    </xf>
    <xf numFmtId="188" fontId="17" fillId="0" borderId="83" xfId="71" applyNumberFormat="1" applyFont="1" applyFill="1" applyBorder="1" applyAlignment="1" applyProtection="1">
      <alignment vertical="center" wrapText="1"/>
      <protection locked="0"/>
    </xf>
    <xf numFmtId="188" fontId="17" fillId="0" borderId="58" xfId="71" applyNumberFormat="1" applyFont="1" applyFill="1" applyBorder="1" applyAlignment="1" applyProtection="1">
      <alignment vertical="center" wrapText="1"/>
      <protection locked="0"/>
    </xf>
    <xf numFmtId="0" fontId="17" fillId="0" borderId="53" xfId="71" applyFont="1" applyFill="1" applyBorder="1" applyAlignment="1" applyProtection="1">
      <alignment horizontal="right" vertical="center" wrapText="1"/>
      <protection/>
    </xf>
    <xf numFmtId="0" fontId="66" fillId="0" borderId="35" xfId="71" applyFont="1" applyFill="1" applyBorder="1" applyAlignment="1" applyProtection="1">
      <alignment horizontal="left" indent="1"/>
      <protection/>
    </xf>
    <xf numFmtId="188" fontId="66" fillId="0" borderId="41" xfId="71" applyNumberFormat="1" applyFont="1" applyFill="1" applyBorder="1" applyAlignment="1" applyProtection="1">
      <alignment vertical="center" wrapText="1"/>
      <protection locked="0"/>
    </xf>
    <xf numFmtId="188" fontId="66" fillId="0" borderId="53" xfId="71" applyNumberFormat="1" applyFont="1" applyFill="1" applyBorder="1" applyAlignment="1" applyProtection="1">
      <alignment vertical="center" wrapText="1"/>
      <protection locked="0"/>
    </xf>
    <xf numFmtId="0" fontId="66" fillId="0" borderId="47" xfId="71" applyFont="1" applyFill="1" applyBorder="1" applyAlignment="1" applyProtection="1">
      <alignment horizontal="right" vertical="center" wrapText="1"/>
      <protection/>
    </xf>
    <xf numFmtId="0" fontId="66" fillId="0" borderId="39" xfId="71" applyFont="1" applyFill="1" applyBorder="1" applyAlignment="1" applyProtection="1">
      <alignment horizontal="left" indent="1"/>
      <protection/>
    </xf>
    <xf numFmtId="0" fontId="17" fillId="0" borderId="47" xfId="71" applyFont="1" applyFill="1" applyBorder="1" applyAlignment="1" applyProtection="1">
      <alignment horizontal="right" vertical="center" wrapText="1"/>
      <protection/>
    </xf>
    <xf numFmtId="188" fontId="68" fillId="0" borderId="39" xfId="71" applyNumberFormat="1" applyFont="1" applyFill="1" applyBorder="1" applyAlignment="1" applyProtection="1">
      <alignment vertical="center" wrapText="1"/>
      <protection locked="0"/>
    </xf>
    <xf numFmtId="188" fontId="68" fillId="0" borderId="29" xfId="71" applyNumberFormat="1" applyFont="1" applyFill="1" applyBorder="1" applyAlignment="1" applyProtection="1">
      <alignment vertical="center" wrapText="1"/>
      <protection locked="0"/>
    </xf>
    <xf numFmtId="188" fontId="68" fillId="0" borderId="63" xfId="71" applyNumberFormat="1" applyFont="1" applyFill="1" applyBorder="1" applyAlignment="1" applyProtection="1">
      <alignment vertical="center" wrapText="1"/>
      <protection locked="0"/>
    </xf>
    <xf numFmtId="0" fontId="17" fillId="0" borderId="84" xfId="71" applyFont="1" applyFill="1" applyBorder="1" applyAlignment="1" applyProtection="1">
      <alignment horizontal="right" vertical="center" wrapText="1"/>
      <protection/>
    </xf>
    <xf numFmtId="0" fontId="66" fillId="0" borderId="80" xfId="71" applyFont="1" applyFill="1" applyBorder="1" applyAlignment="1" applyProtection="1">
      <alignment horizontal="left" indent="1"/>
      <protection/>
    </xf>
    <xf numFmtId="188" fontId="17" fillId="0" borderId="80" xfId="71" applyNumberFormat="1" applyFont="1" applyFill="1" applyBorder="1" applyAlignment="1" applyProtection="1">
      <alignment vertical="center" wrapText="1"/>
      <protection locked="0"/>
    </xf>
    <xf numFmtId="188" fontId="17" fillId="0" borderId="82" xfId="71" applyNumberFormat="1" applyFont="1" applyFill="1" applyBorder="1" applyAlignment="1" applyProtection="1">
      <alignment vertical="center" wrapText="1"/>
      <protection locked="0"/>
    </xf>
    <xf numFmtId="188" fontId="17" fillId="0" borderId="28" xfId="71" applyNumberFormat="1" applyFont="1" applyFill="1" applyBorder="1" applyAlignment="1" applyProtection="1">
      <alignment vertical="center" wrapText="1"/>
      <protection locked="0"/>
    </xf>
    <xf numFmtId="0" fontId="66" fillId="0" borderId="72" xfId="71" applyFont="1" applyFill="1" applyBorder="1" applyAlignment="1" applyProtection="1">
      <alignment horizontal="left" indent="1"/>
      <protection/>
    </xf>
    <xf numFmtId="0" fontId="66" fillId="0" borderId="65" xfId="71" applyFont="1" applyFill="1" applyBorder="1" applyAlignment="1" applyProtection="1">
      <alignment horizontal="right" vertical="center" wrapText="1"/>
      <protection/>
    </xf>
    <xf numFmtId="188" fontId="66" fillId="0" borderId="40" xfId="71" applyNumberFormat="1" applyFont="1" applyFill="1" applyBorder="1" applyAlignment="1" applyProtection="1">
      <alignment vertical="center" wrapText="1"/>
      <protection/>
    </xf>
    <xf numFmtId="188" fontId="66" fillId="0" borderId="35" xfId="71" applyNumberFormat="1" applyFont="1" applyFill="1" applyBorder="1" applyAlignment="1" applyProtection="1">
      <alignment vertical="center" wrapText="1"/>
      <protection/>
    </xf>
    <xf numFmtId="188" fontId="66" fillId="0" borderId="24" xfId="71" applyNumberFormat="1" applyFont="1" applyFill="1" applyBorder="1" applyAlignment="1" applyProtection="1">
      <alignment vertical="center" wrapText="1"/>
      <protection/>
    </xf>
    <xf numFmtId="0" fontId="68" fillId="0" borderId="18" xfId="71" applyFont="1" applyFill="1" applyBorder="1" applyAlignment="1" applyProtection="1">
      <alignment horizontal="right" vertical="center" wrapText="1"/>
      <protection/>
    </xf>
    <xf numFmtId="0" fontId="17" fillId="0" borderId="39" xfId="71" applyFont="1" applyFill="1" applyBorder="1" applyAlignment="1" applyProtection="1">
      <alignment vertical="center" wrapText="1"/>
      <protection/>
    </xf>
    <xf numFmtId="0" fontId="17" fillId="0" borderId="63" xfId="71" applyNumberFormat="1" applyFont="1" applyFill="1" applyBorder="1" applyAlignment="1" applyProtection="1">
      <alignment vertical="center" wrapText="1"/>
      <protection locked="0"/>
    </xf>
    <xf numFmtId="0" fontId="68" fillId="0" borderId="79" xfId="71" applyFont="1" applyFill="1" applyBorder="1" applyAlignment="1" applyProtection="1">
      <alignment horizontal="right" vertical="center" wrapText="1"/>
      <protection/>
    </xf>
    <xf numFmtId="0" fontId="17" fillId="0" borderId="80" xfId="71" applyFont="1" applyFill="1" applyBorder="1" applyAlignment="1" applyProtection="1">
      <alignment vertical="center" wrapText="1"/>
      <protection/>
    </xf>
    <xf numFmtId="0" fontId="68" fillId="0" borderId="65" xfId="71" applyFont="1" applyFill="1" applyBorder="1" applyAlignment="1" applyProtection="1">
      <alignment horizontal="right" vertical="center" wrapText="1"/>
      <protection/>
    </xf>
    <xf numFmtId="0" fontId="66" fillId="0" borderId="40" xfId="71" applyFont="1" applyFill="1" applyBorder="1" applyAlignment="1" applyProtection="1">
      <alignment vertical="center" wrapText="1"/>
      <protection/>
    </xf>
    <xf numFmtId="188" fontId="66" fillId="0" borderId="35" xfId="71" applyNumberFormat="1" applyFont="1" applyFill="1" applyBorder="1" applyAlignment="1" applyProtection="1">
      <alignment vertical="center" wrapText="1"/>
      <protection locked="0"/>
    </xf>
    <xf numFmtId="0" fontId="66" fillId="0" borderId="69" xfId="71" applyFont="1" applyFill="1" applyBorder="1" applyAlignment="1" applyProtection="1">
      <alignment vertical="center" wrapText="1"/>
      <protection/>
    </xf>
    <xf numFmtId="0" fontId="66" fillId="0" borderId="19" xfId="71" applyFont="1" applyFill="1" applyBorder="1" applyAlignment="1" applyProtection="1">
      <alignment horizontal="right" vertical="center" wrapText="1"/>
      <protection/>
    </xf>
    <xf numFmtId="0" fontId="66" fillId="0" borderId="80" xfId="71" applyFont="1" applyFill="1" applyBorder="1" applyAlignment="1" applyProtection="1">
      <alignment horizontal="right" vertical="center" wrapText="1"/>
      <protection/>
    </xf>
    <xf numFmtId="0" fontId="17" fillId="0" borderId="80" xfId="71" applyFont="1" applyFill="1" applyBorder="1" applyAlignment="1" applyProtection="1">
      <alignment vertical="center" wrapText="1"/>
      <protection/>
    </xf>
    <xf numFmtId="0" fontId="66" fillId="0" borderId="85" xfId="71" applyFont="1" applyFill="1" applyBorder="1" applyAlignment="1" applyProtection="1">
      <alignment horizontal="right" vertical="center" wrapText="1"/>
      <protection/>
    </xf>
    <xf numFmtId="0" fontId="66" fillId="0" borderId="86" xfId="71" applyFont="1" applyFill="1" applyBorder="1" applyAlignment="1" applyProtection="1">
      <alignment vertical="center" wrapText="1"/>
      <protection/>
    </xf>
    <xf numFmtId="188" fontId="66" fillId="0" borderId="86" xfId="71" applyNumberFormat="1" applyFont="1" applyFill="1" applyBorder="1" applyAlignment="1" applyProtection="1">
      <alignment vertical="center" wrapText="1"/>
      <protection/>
    </xf>
    <xf numFmtId="188" fontId="66" fillId="0" borderId="87" xfId="71" applyNumberFormat="1" applyFont="1" applyFill="1" applyBorder="1" applyAlignment="1" applyProtection="1">
      <alignment vertical="center" wrapText="1"/>
      <protection/>
    </xf>
    <xf numFmtId="188" fontId="66" fillId="0" borderId="88" xfId="71" applyNumberFormat="1" applyFont="1" applyFill="1" applyBorder="1" applyAlignment="1" applyProtection="1">
      <alignment vertical="center" wrapText="1"/>
      <protection/>
    </xf>
    <xf numFmtId="188" fontId="17" fillId="0" borderId="17" xfId="71" applyNumberFormat="1" applyFont="1" applyFill="1" applyBorder="1" applyAlignment="1" applyProtection="1">
      <alignment vertical="center" wrapText="1"/>
      <protection/>
    </xf>
    <xf numFmtId="188" fontId="17" fillId="0" borderId="30" xfId="71" applyNumberFormat="1" applyFont="1" applyFill="1" applyBorder="1" applyAlignment="1" applyProtection="1">
      <alignment vertical="center" wrapText="1"/>
      <protection/>
    </xf>
    <xf numFmtId="188" fontId="17" fillId="0" borderId="20" xfId="71" applyNumberFormat="1" applyFont="1" applyFill="1" applyBorder="1" applyAlignment="1" applyProtection="1">
      <alignment vertical="center" wrapText="1"/>
      <protection/>
    </xf>
    <xf numFmtId="188" fontId="66" fillId="0" borderId="17" xfId="71" applyNumberFormat="1" applyFont="1" applyFill="1" applyBorder="1" applyAlignment="1" applyProtection="1">
      <alignment vertical="center" wrapText="1"/>
      <protection/>
    </xf>
    <xf numFmtId="188" fontId="66" fillId="0" borderId="30" xfId="71" applyNumberFormat="1" applyFont="1" applyFill="1" applyBorder="1" applyAlignment="1" applyProtection="1">
      <alignment vertical="center" wrapText="1"/>
      <protection/>
    </xf>
    <xf numFmtId="0" fontId="17" fillId="0" borderId="20" xfId="71" applyNumberFormat="1" applyFont="1" applyFill="1" applyBorder="1" applyAlignment="1" applyProtection="1">
      <alignment vertical="center" wrapText="1"/>
      <protection/>
    </xf>
    <xf numFmtId="0" fontId="66" fillId="0" borderId="79" xfId="71" applyFont="1" applyFill="1" applyBorder="1" applyAlignment="1" applyProtection="1">
      <alignment horizontal="right" vertical="center" wrapText="1"/>
      <protection/>
    </xf>
    <xf numFmtId="188" fontId="66" fillId="0" borderId="80" xfId="71" applyNumberFormat="1" applyFont="1" applyFill="1" applyBorder="1" applyAlignment="1" applyProtection="1">
      <alignment vertical="center" wrapText="1"/>
      <protection/>
    </xf>
    <xf numFmtId="188" fontId="66" fillId="0" borderId="82" xfId="71" applyNumberFormat="1" applyFont="1" applyFill="1" applyBorder="1" applyAlignment="1" applyProtection="1">
      <alignment vertical="center" wrapText="1"/>
      <protection/>
    </xf>
    <xf numFmtId="188" fontId="17" fillId="0" borderId="28" xfId="71" applyNumberFormat="1" applyFont="1" applyFill="1" applyBorder="1" applyAlignment="1" applyProtection="1">
      <alignment vertical="center" wrapText="1"/>
      <protection/>
    </xf>
    <xf numFmtId="188" fontId="66" fillId="0" borderId="72" xfId="71" applyNumberFormat="1" applyFont="1" applyFill="1" applyBorder="1" applyAlignment="1" applyProtection="1">
      <alignment vertical="center" wrapText="1"/>
      <protection/>
    </xf>
    <xf numFmtId="188" fontId="66" fillId="0" borderId="73" xfId="71" applyNumberFormat="1" applyFont="1" applyFill="1" applyBorder="1" applyAlignment="1" applyProtection="1">
      <alignment vertical="center" wrapText="1"/>
      <protection/>
    </xf>
    <xf numFmtId="188" fontId="66" fillId="0" borderId="24" xfId="71" applyNumberFormat="1" applyFont="1" applyFill="1" applyBorder="1" applyAlignment="1" applyProtection="1">
      <alignment vertical="center" wrapText="1"/>
      <protection/>
    </xf>
    <xf numFmtId="188" fontId="66" fillId="0" borderId="69" xfId="71" applyNumberFormat="1" applyFont="1" applyFill="1" applyBorder="1" applyAlignment="1" applyProtection="1">
      <alignment vertical="center" wrapText="1"/>
      <protection/>
    </xf>
    <xf numFmtId="188" fontId="66" fillId="0" borderId="32" xfId="71" applyNumberFormat="1" applyFont="1" applyFill="1" applyBorder="1" applyAlignment="1" applyProtection="1">
      <alignment vertical="center" wrapText="1"/>
      <protection/>
    </xf>
    <xf numFmtId="188" fontId="66" fillId="0" borderId="70" xfId="71" applyNumberFormat="1" applyFont="1" applyFill="1" applyBorder="1" applyAlignment="1" applyProtection="1">
      <alignment vertical="center" wrapText="1"/>
      <protection/>
    </xf>
    <xf numFmtId="188" fontId="66" fillId="0" borderId="20" xfId="71" applyNumberFormat="1" applyFont="1" applyFill="1" applyBorder="1" applyAlignment="1" applyProtection="1">
      <alignment vertical="center" wrapText="1"/>
      <protection/>
    </xf>
    <xf numFmtId="0" fontId="17" fillId="0" borderId="28" xfId="71" applyNumberFormat="1" applyFont="1" applyFill="1" applyBorder="1" applyAlignment="1" applyProtection="1">
      <alignment vertical="center" wrapText="1"/>
      <protection/>
    </xf>
    <xf numFmtId="0" fontId="66" fillId="0" borderId="76" xfId="71" applyFont="1" applyFill="1" applyBorder="1" applyAlignment="1" applyProtection="1">
      <alignment horizontal="right" vertical="center" wrapText="1"/>
      <protection/>
    </xf>
    <xf numFmtId="0" fontId="66" fillId="0" borderId="72" xfId="71" applyFont="1" applyFill="1" applyBorder="1" applyAlignment="1" applyProtection="1">
      <alignment vertical="center" wrapText="1"/>
      <protection/>
    </xf>
    <xf numFmtId="0" fontId="66" fillId="0" borderId="74" xfId="71" applyNumberFormat="1" applyFont="1" applyFill="1" applyBorder="1" applyAlignment="1" applyProtection="1">
      <alignment vertical="center" wrapText="1"/>
      <protection/>
    </xf>
    <xf numFmtId="0" fontId="66" fillId="0" borderId="69" xfId="71" applyFont="1" applyFill="1" applyBorder="1" applyAlignment="1" applyProtection="1">
      <alignment vertical="center" wrapText="1"/>
      <protection/>
    </xf>
    <xf numFmtId="0" fontId="17" fillId="0" borderId="74" xfId="71" applyNumberFormat="1" applyFont="1" applyFill="1" applyBorder="1" applyAlignment="1" applyProtection="1">
      <alignment vertical="center" wrapText="1"/>
      <protection/>
    </xf>
    <xf numFmtId="188" fontId="17" fillId="0" borderId="77" xfId="71" applyNumberFormat="1" applyFont="1" applyFill="1" applyBorder="1" applyAlignment="1" applyProtection="1">
      <alignment vertical="center" wrapText="1"/>
      <protection/>
    </xf>
    <xf numFmtId="188" fontId="17" fillId="0" borderId="78" xfId="71" applyNumberFormat="1" applyFont="1" applyFill="1" applyBorder="1" applyAlignment="1" applyProtection="1">
      <alignment vertical="center" wrapText="1"/>
      <protection/>
    </xf>
    <xf numFmtId="188" fontId="17" fillId="0" borderId="26" xfId="71" applyNumberFormat="1" applyFont="1" applyFill="1" applyBorder="1" applyAlignment="1" applyProtection="1">
      <alignment vertical="center" wrapText="1"/>
      <protection/>
    </xf>
    <xf numFmtId="0" fontId="66" fillId="0" borderId="17" xfId="71" applyFont="1" applyFill="1" applyBorder="1" applyAlignment="1" applyProtection="1">
      <alignment horizontal="right" vertical="center" wrapText="1"/>
      <protection/>
    </xf>
    <xf numFmtId="188" fontId="17" fillId="0" borderId="69" xfId="71" applyNumberFormat="1" applyFont="1" applyFill="1" applyBorder="1" applyAlignment="1" applyProtection="1">
      <alignment vertical="center" wrapText="1"/>
      <protection/>
    </xf>
    <xf numFmtId="188" fontId="17" fillId="0" borderId="32" xfId="71" applyNumberFormat="1" applyFont="1" applyFill="1" applyBorder="1" applyAlignment="1" applyProtection="1">
      <alignment vertical="center" wrapText="1"/>
      <protection/>
    </xf>
    <xf numFmtId="0" fontId="17" fillId="0" borderId="70" xfId="71" applyNumberFormat="1" applyFont="1" applyFill="1" applyBorder="1" applyAlignment="1" applyProtection="1">
      <alignment vertical="center" wrapText="1"/>
      <protection/>
    </xf>
    <xf numFmtId="0" fontId="68" fillId="0" borderId="89" xfId="71" applyFont="1" applyFill="1" applyBorder="1" applyAlignment="1" applyProtection="1">
      <alignment horizontal="right" vertical="center" wrapText="1"/>
      <protection/>
    </xf>
    <xf numFmtId="188" fontId="17" fillId="0" borderId="15" xfId="71" applyNumberFormat="1" applyFont="1" applyFill="1" applyBorder="1" applyAlignment="1" applyProtection="1">
      <alignment vertical="center" wrapText="1"/>
      <protection locked="0"/>
    </xf>
    <xf numFmtId="188" fontId="17" fillId="0" borderId="83" xfId="71" applyNumberFormat="1" applyFont="1" applyFill="1" applyBorder="1" applyAlignment="1" applyProtection="1">
      <alignment vertical="center" wrapText="1"/>
      <protection locked="0"/>
    </xf>
    <xf numFmtId="0" fontId="68" fillId="0" borderId="17" xfId="71" applyFont="1" applyFill="1" applyBorder="1" applyAlignment="1" applyProtection="1">
      <alignment horizontal="right" vertical="center" wrapText="1"/>
      <protection/>
    </xf>
    <xf numFmtId="0" fontId="68" fillId="0" borderId="76" xfId="71" applyFont="1" applyFill="1" applyBorder="1" applyAlignment="1" applyProtection="1">
      <alignment horizontal="right" vertical="center" wrapText="1"/>
      <protection/>
    </xf>
    <xf numFmtId="0" fontId="17" fillId="0" borderId="74" xfId="71" applyNumberFormat="1" applyFont="1" applyFill="1" applyBorder="1" applyAlignment="1" applyProtection="1">
      <alignment vertical="center" wrapText="1"/>
      <protection locked="0"/>
    </xf>
    <xf numFmtId="0" fontId="66" fillId="0" borderId="40" xfId="71" applyFont="1" applyFill="1" applyBorder="1" applyAlignment="1" applyProtection="1">
      <alignment horizontal="left" vertical="center" wrapText="1" indent="1"/>
      <protection/>
    </xf>
    <xf numFmtId="0" fontId="68" fillId="0" borderId="31" xfId="71" applyFont="1" applyFill="1" applyBorder="1" applyAlignment="1" applyProtection="1">
      <alignment horizontal="right" vertical="center" wrapText="1"/>
      <protection/>
    </xf>
    <xf numFmtId="0" fontId="67" fillId="0" borderId="65" xfId="71" applyFont="1" applyFill="1" applyBorder="1" applyAlignment="1" applyProtection="1">
      <alignment horizontal="right" vertical="center" wrapText="1"/>
      <protection/>
    </xf>
    <xf numFmtId="0" fontId="7" fillId="0" borderId="0" xfId="71" applyFont="1" applyFill="1" applyBorder="1" applyAlignment="1" applyProtection="1">
      <alignment horizontal="center" vertical="center" wrapText="1"/>
      <protection/>
    </xf>
    <xf numFmtId="0" fontId="7" fillId="0" borderId="0" xfId="71" applyFont="1" applyFill="1" applyBorder="1" applyAlignment="1" applyProtection="1">
      <alignment vertical="center" wrapText="1"/>
      <protection/>
    </xf>
    <xf numFmtId="188" fontId="7" fillId="0" borderId="0" xfId="71" applyNumberFormat="1" applyFont="1" applyFill="1" applyBorder="1" applyAlignment="1" applyProtection="1">
      <alignment vertical="center" wrapText="1"/>
      <protection/>
    </xf>
    <xf numFmtId="0" fontId="8" fillId="0" borderId="0" xfId="71" applyFont="1" applyFill="1" applyProtection="1">
      <alignment/>
      <protection/>
    </xf>
    <xf numFmtId="0" fontId="16" fillId="0" borderId="65" xfId="71" applyFont="1" applyFill="1" applyBorder="1" applyAlignment="1" applyProtection="1">
      <alignment horizontal="center" vertical="center" wrapText="1"/>
      <protection/>
    </xf>
    <xf numFmtId="0" fontId="0" fillId="0" borderId="25" xfId="58" applyFill="1" applyBorder="1" applyAlignment="1">
      <alignment horizontal="right"/>
      <protection/>
    </xf>
    <xf numFmtId="0" fontId="66" fillId="0" borderId="85" xfId="71" applyFont="1" applyFill="1" applyBorder="1" applyAlignment="1" applyProtection="1">
      <alignment horizontal="right" vertical="center" wrapText="1"/>
      <protection/>
    </xf>
    <xf numFmtId="188" fontId="66" fillId="0" borderId="88" xfId="71" applyNumberFormat="1" applyFont="1" applyFill="1" applyBorder="1" applyAlignment="1" applyProtection="1">
      <alignment vertical="center" wrapText="1"/>
      <protection/>
    </xf>
    <xf numFmtId="0" fontId="0" fillId="0" borderId="16" xfId="58" applyFill="1" applyBorder="1" applyAlignment="1">
      <alignment horizontal="right"/>
      <protection/>
    </xf>
    <xf numFmtId="0" fontId="17" fillId="0" borderId="81" xfId="71" applyFont="1" applyFill="1" applyBorder="1" applyAlignment="1" applyProtection="1">
      <alignment horizontal="right" vertical="center" wrapText="1"/>
      <protection/>
    </xf>
    <xf numFmtId="0" fontId="17" fillId="0" borderId="77" xfId="71" applyFont="1" applyFill="1" applyBorder="1" applyAlignment="1" applyProtection="1">
      <alignment horizontal="left" vertical="center" wrapText="1" indent="1"/>
      <protection/>
    </xf>
    <xf numFmtId="188" fontId="17" fillId="0" borderId="77" xfId="71" applyNumberFormat="1" applyFont="1" applyFill="1" applyBorder="1" applyAlignment="1" applyProtection="1">
      <alignment vertical="center" wrapText="1"/>
      <protection locked="0"/>
    </xf>
    <xf numFmtId="188" fontId="17" fillId="0" borderId="78" xfId="71" applyNumberFormat="1" applyFont="1" applyFill="1" applyBorder="1" applyAlignment="1" applyProtection="1">
      <alignment vertical="center" wrapText="1"/>
      <protection locked="0"/>
    </xf>
    <xf numFmtId="188" fontId="17" fillId="0" borderId="26" xfId="71" applyNumberFormat="1" applyFont="1" applyFill="1" applyBorder="1" applyAlignment="1" applyProtection="1">
      <alignment vertical="center" wrapText="1"/>
      <protection locked="0"/>
    </xf>
    <xf numFmtId="0" fontId="17" fillId="0" borderId="17" xfId="71" applyFont="1" applyFill="1" applyBorder="1" applyAlignment="1" applyProtection="1">
      <alignment horizontal="left" indent="1"/>
      <protection/>
    </xf>
    <xf numFmtId="0" fontId="17" fillId="0" borderId="89" xfId="71" applyFont="1" applyFill="1" applyBorder="1" applyAlignment="1" applyProtection="1">
      <alignment horizontal="right" vertical="center" wrapText="1"/>
      <protection/>
    </xf>
    <xf numFmtId="3" fontId="17" fillId="0" borderId="80" xfId="71" applyNumberFormat="1" applyFont="1" applyFill="1" applyBorder="1" applyAlignment="1" applyProtection="1">
      <alignment vertical="center" wrapText="1"/>
      <protection locked="0"/>
    </xf>
    <xf numFmtId="0" fontId="17" fillId="0" borderId="17" xfId="71" applyFont="1" applyFill="1" applyBorder="1" applyAlignment="1" applyProtection="1">
      <alignment horizontal="right" vertical="center" wrapText="1"/>
      <protection/>
    </xf>
    <xf numFmtId="0" fontId="17" fillId="0" borderId="72" xfId="71" applyFont="1" applyFill="1" applyBorder="1" applyAlignment="1" applyProtection="1">
      <alignment horizontal="left" vertical="center" wrapText="1" indent="1"/>
      <protection/>
    </xf>
    <xf numFmtId="188" fontId="17" fillId="0" borderId="69" xfId="71" applyNumberFormat="1" applyFont="1" applyFill="1" applyBorder="1" applyAlignment="1" applyProtection="1">
      <alignment vertical="center" wrapText="1"/>
      <protection locked="0"/>
    </xf>
    <xf numFmtId="188" fontId="17" fillId="0" borderId="32" xfId="71" applyNumberFormat="1" applyFont="1" applyFill="1" applyBorder="1" applyAlignment="1" applyProtection="1">
      <alignment vertical="center" wrapText="1"/>
      <protection locked="0"/>
    </xf>
    <xf numFmtId="188" fontId="17" fillId="0" borderId="70" xfId="71" applyNumberFormat="1" applyFont="1" applyFill="1" applyBorder="1" applyAlignment="1" applyProtection="1">
      <alignment vertical="center" wrapText="1"/>
      <protection locked="0"/>
    </xf>
    <xf numFmtId="0" fontId="17" fillId="0" borderId="40" xfId="71" applyFont="1" applyFill="1" applyBorder="1" applyAlignment="1" applyProtection="1">
      <alignment horizontal="right" vertical="center" wrapText="1"/>
      <protection/>
    </xf>
    <xf numFmtId="188" fontId="66" fillId="0" borderId="24" xfId="71" applyNumberFormat="1" applyFont="1" applyFill="1" applyBorder="1" applyAlignment="1" applyProtection="1">
      <alignment vertical="center" wrapText="1"/>
      <protection locked="0"/>
    </xf>
    <xf numFmtId="188" fontId="66" fillId="0" borderId="86" xfId="71" applyNumberFormat="1" applyFont="1" applyFill="1" applyBorder="1" applyAlignment="1" applyProtection="1">
      <alignment vertical="center" wrapText="1"/>
      <protection locked="0"/>
    </xf>
    <xf numFmtId="188" fontId="66" fillId="0" borderId="87" xfId="71" applyNumberFormat="1" applyFont="1" applyFill="1" applyBorder="1" applyAlignment="1" applyProtection="1">
      <alignment vertical="center" wrapText="1"/>
      <protection locked="0"/>
    </xf>
    <xf numFmtId="188" fontId="66" fillId="0" borderId="88" xfId="71" applyNumberFormat="1" applyFont="1" applyFill="1" applyBorder="1" applyAlignment="1" applyProtection="1">
      <alignment vertical="center" wrapText="1"/>
      <protection locked="0"/>
    </xf>
    <xf numFmtId="0" fontId="17" fillId="0" borderId="77" xfId="71" applyFont="1" applyFill="1" applyBorder="1" applyAlignment="1" applyProtection="1">
      <alignment vertical="center" wrapText="1"/>
      <protection/>
    </xf>
    <xf numFmtId="188" fontId="66" fillId="0" borderId="77" xfId="71" applyNumberFormat="1" applyFont="1" applyFill="1" applyBorder="1" applyAlignment="1" applyProtection="1">
      <alignment vertical="center" wrapText="1"/>
      <protection locked="0"/>
    </xf>
    <xf numFmtId="188" fontId="66" fillId="0" borderId="78" xfId="71" applyNumberFormat="1" applyFont="1" applyFill="1" applyBorder="1" applyAlignment="1" applyProtection="1">
      <alignment vertical="center" wrapText="1"/>
      <protection locked="0"/>
    </xf>
    <xf numFmtId="3" fontId="17" fillId="0" borderId="26" xfId="71" applyNumberFormat="1" applyFont="1" applyFill="1" applyBorder="1" applyAlignment="1" applyProtection="1">
      <alignment vertical="center" wrapText="1"/>
      <protection locked="0"/>
    </xf>
    <xf numFmtId="188" fontId="66" fillId="0" borderId="69" xfId="71" applyNumberFormat="1" applyFont="1" applyFill="1" applyBorder="1" applyAlignment="1" applyProtection="1">
      <alignment vertical="center" wrapText="1"/>
      <protection locked="0"/>
    </xf>
    <xf numFmtId="188" fontId="66" fillId="0" borderId="32" xfId="71" applyNumberFormat="1" applyFont="1" applyFill="1" applyBorder="1" applyAlignment="1" applyProtection="1">
      <alignment vertical="center" wrapText="1"/>
      <protection locked="0"/>
    </xf>
    <xf numFmtId="3" fontId="17" fillId="0" borderId="70" xfId="71" applyNumberFormat="1" applyFont="1" applyFill="1" applyBorder="1" applyAlignment="1" applyProtection="1">
      <alignment vertical="center" wrapText="1"/>
      <protection locked="0"/>
    </xf>
    <xf numFmtId="3" fontId="66" fillId="0" borderId="88" xfId="71" applyNumberFormat="1" applyFont="1" applyFill="1" applyBorder="1" applyAlignment="1" applyProtection="1">
      <alignment vertical="center" wrapText="1"/>
      <protection locked="0"/>
    </xf>
    <xf numFmtId="0" fontId="17" fillId="0" borderId="86" xfId="71" applyFont="1" applyFill="1" applyBorder="1" applyAlignment="1" applyProtection="1">
      <alignment vertical="center" wrapText="1"/>
      <protection/>
    </xf>
    <xf numFmtId="188" fontId="17" fillId="0" borderId="86" xfId="71" applyNumberFormat="1" applyFont="1" applyFill="1" applyBorder="1" applyAlignment="1" applyProtection="1">
      <alignment vertical="center" wrapText="1"/>
      <protection/>
    </xf>
    <xf numFmtId="188" fontId="17" fillId="0" borderId="87" xfId="71" applyNumberFormat="1" applyFont="1" applyFill="1" applyBorder="1" applyAlignment="1" applyProtection="1">
      <alignment vertical="center" wrapText="1"/>
      <protection/>
    </xf>
    <xf numFmtId="188" fontId="17" fillId="0" borderId="88" xfId="71" applyNumberFormat="1" applyFont="1" applyFill="1" applyBorder="1" applyAlignment="1" applyProtection="1">
      <alignment vertical="center" wrapText="1"/>
      <protection/>
    </xf>
    <xf numFmtId="3" fontId="17" fillId="0" borderId="20" xfId="71" applyNumberFormat="1" applyFont="1" applyFill="1" applyBorder="1" applyAlignment="1" applyProtection="1">
      <alignment vertical="center" wrapText="1"/>
      <protection/>
    </xf>
    <xf numFmtId="3" fontId="17" fillId="0" borderId="70" xfId="71" applyNumberFormat="1" applyFont="1" applyFill="1" applyBorder="1" applyAlignment="1" applyProtection="1">
      <alignment vertical="center" wrapText="1"/>
      <protection locked="0"/>
    </xf>
    <xf numFmtId="188" fontId="17" fillId="0" borderId="40" xfId="71" applyNumberFormat="1" applyFont="1" applyFill="1" applyBorder="1" applyAlignment="1" applyProtection="1">
      <alignment vertical="center" wrapText="1"/>
      <protection locked="0"/>
    </xf>
    <xf numFmtId="0" fontId="0" fillId="0" borderId="14" xfId="58" applyFill="1" applyBorder="1" applyAlignment="1">
      <alignment horizontal="right"/>
      <protection/>
    </xf>
    <xf numFmtId="0" fontId="66" fillId="0" borderId="39" xfId="71" applyFont="1" applyFill="1" applyBorder="1" applyAlignment="1" applyProtection="1">
      <alignment horizontal="right" vertical="center" wrapText="1"/>
      <protection/>
    </xf>
    <xf numFmtId="0" fontId="66" fillId="0" borderId="39" xfId="71" applyFont="1" applyFill="1" applyBorder="1" applyAlignment="1" applyProtection="1">
      <alignment horizontal="left" vertical="center" wrapText="1" indent="1"/>
      <protection/>
    </xf>
    <xf numFmtId="0" fontId="0" fillId="0" borderId="27" xfId="58" applyFill="1" applyBorder="1" applyAlignment="1">
      <alignment horizontal="right"/>
      <protection/>
    </xf>
    <xf numFmtId="0" fontId="0" fillId="0" borderId="71" xfId="58" applyFill="1" applyBorder="1" applyAlignment="1">
      <alignment horizontal="right"/>
      <protection/>
    </xf>
    <xf numFmtId="0" fontId="17" fillId="0" borderId="76" xfId="71" applyFont="1" applyFill="1" applyBorder="1" applyAlignment="1" applyProtection="1">
      <alignment horizontal="right" vertical="center" wrapText="1"/>
      <protection/>
    </xf>
    <xf numFmtId="0" fontId="4" fillId="0" borderId="35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24" xfId="0" applyBorder="1" applyAlignment="1">
      <alignment/>
    </xf>
    <xf numFmtId="0" fontId="5" fillId="34" borderId="23" xfId="0" applyFont="1" applyFill="1" applyBorder="1" applyAlignment="1">
      <alignment/>
    </xf>
    <xf numFmtId="0" fontId="0" fillId="34" borderId="41" xfId="0" applyFill="1" applyBorder="1" applyAlignment="1">
      <alignment/>
    </xf>
    <xf numFmtId="3" fontId="0" fillId="0" borderId="39" xfId="0" applyNumberFormat="1" applyBorder="1" applyAlignment="1">
      <alignment/>
    </xf>
    <xf numFmtId="1" fontId="0" fillId="0" borderId="17" xfId="0" applyNumberFormat="1" applyBorder="1" applyAlignment="1">
      <alignment/>
    </xf>
    <xf numFmtId="188" fontId="66" fillId="0" borderId="78" xfId="71" applyNumberFormat="1" applyFont="1" applyFill="1" applyBorder="1" applyAlignment="1" applyProtection="1">
      <alignment vertical="center" wrapText="1"/>
      <protection/>
    </xf>
    <xf numFmtId="188" fontId="66" fillId="0" borderId="30" xfId="71" applyNumberFormat="1" applyFont="1" applyFill="1" applyBorder="1" applyAlignment="1" applyProtection="1">
      <alignment vertical="center" wrapText="1"/>
      <protection locked="0"/>
    </xf>
    <xf numFmtId="3" fontId="17" fillId="0" borderId="30" xfId="71" applyNumberFormat="1" applyFont="1" applyFill="1" applyBorder="1" applyAlignment="1" applyProtection="1">
      <alignment vertical="center" wrapText="1"/>
      <protection locked="0"/>
    </xf>
    <xf numFmtId="188" fontId="17" fillId="0" borderId="29" xfId="71" applyNumberFormat="1" applyFont="1" applyFill="1" applyBorder="1" applyAlignment="1" applyProtection="1">
      <alignment vertical="center" wrapText="1"/>
      <protection locked="0"/>
    </xf>
    <xf numFmtId="188" fontId="66" fillId="0" borderId="35" xfId="71" applyNumberFormat="1" applyFont="1" applyFill="1" applyBorder="1" applyAlignment="1" applyProtection="1">
      <alignment vertical="center" wrapText="1"/>
      <protection/>
    </xf>
    <xf numFmtId="0" fontId="17" fillId="0" borderId="29" xfId="71" applyNumberFormat="1" applyFont="1" applyFill="1" applyBorder="1" applyAlignment="1" applyProtection="1">
      <alignment vertical="center" wrapText="1"/>
      <protection locked="0"/>
    </xf>
    <xf numFmtId="0" fontId="17" fillId="0" borderId="30" xfId="71" applyNumberFormat="1" applyFont="1" applyFill="1" applyBorder="1" applyAlignment="1" applyProtection="1">
      <alignment vertical="center" wrapText="1"/>
      <protection/>
    </xf>
    <xf numFmtId="0" fontId="17" fillId="0" borderId="32" xfId="71" applyNumberFormat="1" applyFont="1" applyFill="1" applyBorder="1" applyAlignment="1" applyProtection="1">
      <alignment vertical="center" wrapText="1"/>
      <protection/>
    </xf>
    <xf numFmtId="0" fontId="17" fillId="0" borderId="73" xfId="71" applyNumberFormat="1" applyFont="1" applyFill="1" applyBorder="1" applyAlignment="1" applyProtection="1">
      <alignment vertical="center" wrapText="1"/>
      <protection locked="0"/>
    </xf>
    <xf numFmtId="3" fontId="17" fillId="0" borderId="32" xfId="71" applyNumberFormat="1" applyFont="1" applyFill="1" applyBorder="1" applyAlignment="1" applyProtection="1">
      <alignment vertical="center" wrapText="1"/>
      <protection locked="0"/>
    </xf>
    <xf numFmtId="3" fontId="17" fillId="0" borderId="30" xfId="71" applyNumberFormat="1" applyFont="1" applyFill="1" applyBorder="1" applyAlignment="1" applyProtection="1">
      <alignment vertical="center" wrapText="1"/>
      <protection/>
    </xf>
    <xf numFmtId="3" fontId="17" fillId="0" borderId="32" xfId="71" applyNumberFormat="1" applyFont="1" applyFill="1" applyBorder="1" applyAlignment="1" applyProtection="1">
      <alignment vertical="center" wrapText="1"/>
      <protection locked="0"/>
    </xf>
    <xf numFmtId="188" fontId="17" fillId="0" borderId="35" xfId="71" applyNumberFormat="1" applyFont="1" applyFill="1" applyBorder="1" applyAlignment="1" applyProtection="1">
      <alignment vertical="center" wrapText="1"/>
      <protection locked="0"/>
    </xf>
    <xf numFmtId="0" fontId="17" fillId="0" borderId="38" xfId="71" applyFont="1" applyFill="1" applyBorder="1" applyAlignment="1" applyProtection="1">
      <alignment horizontal="center" vertical="center" wrapText="1"/>
      <protection/>
    </xf>
    <xf numFmtId="3" fontId="17" fillId="0" borderId="29" xfId="71" applyNumberFormat="1" applyFont="1" applyFill="1" applyBorder="1" applyAlignment="1" applyProtection="1">
      <alignment vertical="center" wrapText="1"/>
      <protection locked="0"/>
    </xf>
    <xf numFmtId="0" fontId="17" fillId="0" borderId="15" xfId="71" applyFont="1" applyFill="1" applyBorder="1" applyAlignment="1" applyProtection="1">
      <alignment horizontal="right" vertical="center" wrapText="1"/>
      <protection/>
    </xf>
    <xf numFmtId="0" fontId="17" fillId="0" borderId="83" xfId="71" applyNumberFormat="1" applyFont="1" applyFill="1" applyBorder="1" applyAlignment="1" applyProtection="1">
      <alignment vertical="center" wrapText="1"/>
      <protection locked="0"/>
    </xf>
    <xf numFmtId="188" fontId="66" fillId="0" borderId="29" xfId="71" applyNumberFormat="1" applyFont="1" applyFill="1" applyBorder="1" applyAlignment="1" applyProtection="1">
      <alignment vertical="center" wrapText="1"/>
      <protection/>
    </xf>
    <xf numFmtId="0" fontId="17" fillId="0" borderId="14" xfId="71" applyFont="1" applyFill="1" applyBorder="1" applyAlignment="1" applyProtection="1">
      <alignment horizontal="center" vertical="center" wrapText="1"/>
      <protection/>
    </xf>
    <xf numFmtId="3" fontId="17" fillId="0" borderId="15" xfId="71" applyNumberFormat="1" applyFont="1" applyFill="1" applyBorder="1" applyAlignment="1" applyProtection="1">
      <alignment vertical="center" wrapText="1"/>
      <protection locked="0"/>
    </xf>
    <xf numFmtId="0" fontId="17" fillId="0" borderId="41" xfId="71" applyFont="1" applyFill="1" applyBorder="1" applyAlignment="1" applyProtection="1">
      <alignment horizontal="center" vertical="center" wrapText="1"/>
      <protection/>
    </xf>
    <xf numFmtId="0" fontId="17" fillId="0" borderId="68" xfId="71" applyFont="1" applyFill="1" applyBorder="1" applyAlignment="1" applyProtection="1">
      <alignment horizontal="center" vertical="center" wrapText="1"/>
      <protection/>
    </xf>
    <xf numFmtId="0" fontId="17" fillId="0" borderId="69" xfId="71" applyFont="1" applyFill="1" applyBorder="1" applyAlignment="1" applyProtection="1">
      <alignment horizontal="right" vertical="center" wrapText="1"/>
      <protection/>
    </xf>
    <xf numFmtId="3" fontId="17" fillId="0" borderId="69" xfId="71" applyNumberFormat="1" applyFont="1" applyFill="1" applyBorder="1" applyAlignment="1" applyProtection="1">
      <alignment vertical="center" wrapText="1"/>
      <protection locked="0"/>
    </xf>
    <xf numFmtId="0" fontId="17" fillId="0" borderId="41" xfId="71" applyFont="1" applyFill="1" applyBorder="1" applyAlignment="1" applyProtection="1">
      <alignment horizontal="left" vertical="center" wrapText="1" indent="1"/>
      <protection/>
    </xf>
    <xf numFmtId="0" fontId="17" fillId="0" borderId="56" xfId="71" applyFont="1" applyFill="1" applyBorder="1" applyAlignment="1" applyProtection="1">
      <alignment horizontal="center" vertical="center" wrapText="1"/>
      <protection/>
    </xf>
    <xf numFmtId="0" fontId="17" fillId="0" borderId="41" xfId="71" applyFont="1" applyFill="1" applyBorder="1" applyAlignment="1" applyProtection="1">
      <alignment horizontal="right" vertical="center" wrapText="1"/>
      <protection/>
    </xf>
    <xf numFmtId="188" fontId="67" fillId="0" borderId="40" xfId="71" applyNumberFormat="1" applyFont="1" applyFill="1" applyBorder="1" applyAlignment="1" applyProtection="1">
      <alignment vertical="center" wrapText="1"/>
      <protection locked="0"/>
    </xf>
    <xf numFmtId="0" fontId="17" fillId="0" borderId="90" xfId="71" applyFont="1" applyFill="1" applyBorder="1" applyAlignment="1" applyProtection="1">
      <alignment horizontal="right" vertical="center" wrapText="1"/>
      <protection/>
    </xf>
    <xf numFmtId="0" fontId="66" fillId="0" borderId="15" xfId="71" applyFont="1" applyFill="1" applyBorder="1" applyAlignment="1" applyProtection="1">
      <alignment horizontal="left" indent="1"/>
      <protection/>
    </xf>
    <xf numFmtId="0" fontId="17" fillId="0" borderId="23" xfId="71" applyFont="1" applyFill="1" applyBorder="1" applyAlignment="1" applyProtection="1">
      <alignment horizontal="right" vertical="center" wrapText="1"/>
      <protection/>
    </xf>
    <xf numFmtId="0" fontId="66" fillId="0" borderId="40" xfId="71" applyFont="1" applyFill="1" applyBorder="1" applyAlignment="1" applyProtection="1">
      <alignment horizontal="left" indent="1"/>
      <protection/>
    </xf>
    <xf numFmtId="0" fontId="66" fillId="0" borderId="41" xfId="71" applyFont="1" applyFill="1" applyBorder="1" applyAlignment="1" applyProtection="1">
      <alignment horizontal="right" vertical="center" wrapText="1"/>
      <protection/>
    </xf>
    <xf numFmtId="3" fontId="126" fillId="0" borderId="24" xfId="65" applyNumberFormat="1" applyFont="1" applyBorder="1">
      <alignment/>
      <protection/>
    </xf>
    <xf numFmtId="0" fontId="17" fillId="0" borderId="15" xfId="71" applyFont="1" applyFill="1" applyBorder="1" applyAlignment="1" applyProtection="1">
      <alignment vertical="center" wrapText="1"/>
      <protection/>
    </xf>
    <xf numFmtId="0" fontId="68" fillId="0" borderId="41" xfId="71" applyFont="1" applyFill="1" applyBorder="1" applyAlignment="1" applyProtection="1">
      <alignment horizontal="right" vertical="center" wrapText="1"/>
      <protection/>
    </xf>
    <xf numFmtId="0" fontId="66" fillId="0" borderId="15" xfId="71" applyFont="1" applyFill="1" applyBorder="1" applyAlignment="1" applyProtection="1">
      <alignment horizontal="right" vertical="center" wrapText="1"/>
      <protection/>
    </xf>
    <xf numFmtId="0" fontId="17" fillId="0" borderId="15" xfId="71" applyFont="1" applyFill="1" applyBorder="1" applyAlignment="1" applyProtection="1">
      <alignment vertical="center" wrapText="1"/>
      <protection/>
    </xf>
    <xf numFmtId="0" fontId="66" fillId="0" borderId="89" xfId="71" applyFont="1" applyFill="1" applyBorder="1" applyAlignment="1" applyProtection="1">
      <alignment horizontal="right" vertical="center" wrapText="1"/>
      <protection/>
    </xf>
    <xf numFmtId="188" fontId="17" fillId="0" borderId="15" xfId="71" applyNumberFormat="1" applyFont="1" applyFill="1" applyBorder="1" applyAlignment="1" applyProtection="1">
      <alignment vertical="center" wrapText="1"/>
      <protection/>
    </xf>
    <xf numFmtId="188" fontId="17" fillId="0" borderId="83" xfId="71" applyNumberFormat="1" applyFont="1" applyFill="1" applyBorder="1" applyAlignment="1" applyProtection="1">
      <alignment vertical="center" wrapText="1"/>
      <protection/>
    </xf>
    <xf numFmtId="188" fontId="66" fillId="0" borderId="15" xfId="71" applyNumberFormat="1" applyFont="1" applyFill="1" applyBorder="1" applyAlignment="1" applyProtection="1">
      <alignment vertical="center" wrapText="1"/>
      <protection/>
    </xf>
    <xf numFmtId="0" fontId="17" fillId="0" borderId="83" xfId="71" applyNumberFormat="1" applyFont="1" applyFill="1" applyBorder="1" applyAlignment="1" applyProtection="1">
      <alignment vertical="center" wrapText="1"/>
      <protection/>
    </xf>
    <xf numFmtId="0" fontId="66" fillId="0" borderId="35" xfId="71" applyNumberFormat="1" applyFont="1" applyFill="1" applyBorder="1" applyAlignment="1" applyProtection="1">
      <alignment vertical="center" wrapText="1"/>
      <protection/>
    </xf>
    <xf numFmtId="0" fontId="66" fillId="0" borderId="18" xfId="71" applyFont="1" applyFill="1" applyBorder="1" applyAlignment="1" applyProtection="1">
      <alignment horizontal="right" vertical="center" wrapText="1"/>
      <protection/>
    </xf>
    <xf numFmtId="188" fontId="17" fillId="0" borderId="39" xfId="71" applyNumberFormat="1" applyFont="1" applyFill="1" applyBorder="1" applyAlignment="1" applyProtection="1">
      <alignment vertical="center" wrapText="1"/>
      <protection/>
    </xf>
    <xf numFmtId="188" fontId="17" fillId="0" borderId="29" xfId="71" applyNumberFormat="1" applyFont="1" applyFill="1" applyBorder="1" applyAlignment="1" applyProtection="1">
      <alignment vertical="center" wrapText="1"/>
      <protection/>
    </xf>
    <xf numFmtId="0" fontId="15" fillId="0" borderId="75" xfId="71" applyFont="1" applyFill="1" applyBorder="1" applyAlignment="1" applyProtection="1">
      <alignment horizontal="center" vertical="center" wrapText="1"/>
      <protection/>
    </xf>
    <xf numFmtId="0" fontId="15" fillId="0" borderId="85" xfId="71" applyFont="1" applyFill="1" applyBorder="1" applyAlignment="1" applyProtection="1">
      <alignment horizontal="center" vertical="center" wrapText="1"/>
      <protection/>
    </xf>
    <xf numFmtId="0" fontId="15" fillId="0" borderId="86" xfId="71" applyFont="1" applyFill="1" applyBorder="1" applyAlignment="1" applyProtection="1">
      <alignment horizontal="center" vertical="center" wrapText="1"/>
      <protection/>
    </xf>
    <xf numFmtId="0" fontId="15" fillId="0" borderId="87" xfId="71" applyFont="1" applyFill="1" applyBorder="1" applyAlignment="1" applyProtection="1">
      <alignment horizontal="center" vertical="center" wrapText="1"/>
      <protection/>
    </xf>
    <xf numFmtId="0" fontId="127" fillId="0" borderId="24" xfId="65" applyFont="1" applyBorder="1" applyAlignment="1">
      <alignment horizontal="center"/>
      <protection/>
    </xf>
    <xf numFmtId="0" fontId="122" fillId="0" borderId="88" xfId="65" applyFont="1" applyBorder="1" applyAlignment="1">
      <alignment horizontal="center" vertical="center" wrapText="1"/>
      <protection/>
    </xf>
    <xf numFmtId="3" fontId="109" fillId="0" borderId="63" xfId="65" applyNumberFormat="1" applyBorder="1">
      <alignment/>
      <protection/>
    </xf>
    <xf numFmtId="3" fontId="109" fillId="0" borderId="20" xfId="65" applyNumberFormat="1" applyBorder="1">
      <alignment/>
      <protection/>
    </xf>
    <xf numFmtId="3" fontId="126" fillId="0" borderId="20" xfId="65" applyNumberFormat="1" applyFont="1" applyBorder="1">
      <alignment/>
      <protection/>
    </xf>
    <xf numFmtId="3" fontId="126" fillId="0" borderId="58" xfId="65" applyNumberFormat="1" applyFont="1" applyBorder="1" applyAlignment="1">
      <alignment vertical="center"/>
      <protection/>
    </xf>
    <xf numFmtId="3" fontId="126" fillId="0" borderId="58" xfId="65" applyNumberFormat="1" applyFont="1" applyBorder="1">
      <alignment/>
      <protection/>
    </xf>
    <xf numFmtId="3" fontId="126" fillId="0" borderId="70" xfId="65" applyNumberFormat="1" applyFont="1" applyBorder="1">
      <alignment/>
      <protection/>
    </xf>
    <xf numFmtId="3" fontId="126" fillId="0" borderId="63" xfId="65" applyNumberFormat="1" applyFont="1" applyBorder="1">
      <alignment/>
      <protection/>
    </xf>
    <xf numFmtId="3" fontId="126" fillId="0" borderId="20" xfId="65" applyNumberFormat="1" applyFont="1" applyBorder="1" applyAlignment="1">
      <alignment vertical="center"/>
      <protection/>
    </xf>
    <xf numFmtId="0" fontId="17" fillId="0" borderId="27" xfId="71" applyFont="1" applyFill="1" applyBorder="1" applyAlignment="1" applyProtection="1">
      <alignment horizontal="center" vertical="center" wrapText="1"/>
      <protection/>
    </xf>
    <xf numFmtId="0" fontId="0" fillId="0" borderId="91" xfId="58" applyFill="1" applyBorder="1" applyAlignment="1">
      <alignment horizontal="right"/>
      <protection/>
    </xf>
    <xf numFmtId="0" fontId="66" fillId="0" borderId="41" xfId="71" applyFont="1" applyFill="1" applyBorder="1" applyAlignment="1" applyProtection="1">
      <alignment horizontal="right" vertical="center" wrapText="1"/>
      <protection/>
    </xf>
    <xf numFmtId="0" fontId="109" fillId="0" borderId="24" xfId="65" applyBorder="1">
      <alignment/>
      <protection/>
    </xf>
    <xf numFmtId="0" fontId="0" fillId="0" borderId="56" xfId="58" applyFill="1" applyBorder="1" applyAlignment="1">
      <alignment horizontal="right"/>
      <protection/>
    </xf>
    <xf numFmtId="3" fontId="17" fillId="0" borderId="83" xfId="71" applyNumberFormat="1" applyFont="1" applyFill="1" applyBorder="1" applyAlignment="1" applyProtection="1">
      <alignment vertical="center" wrapText="1"/>
      <protection locked="0"/>
    </xf>
    <xf numFmtId="0" fontId="17" fillId="0" borderId="39" xfId="71" applyFont="1" applyFill="1" applyBorder="1" applyAlignment="1" applyProtection="1">
      <alignment vertical="center" wrapText="1"/>
      <protection/>
    </xf>
    <xf numFmtId="188" fontId="66" fillId="0" borderId="39" xfId="71" applyNumberFormat="1" applyFont="1" applyFill="1" applyBorder="1" applyAlignment="1" applyProtection="1">
      <alignment vertical="center" wrapText="1"/>
      <protection locked="0"/>
    </xf>
    <xf numFmtId="3" fontId="66" fillId="0" borderId="35" xfId="71" applyNumberFormat="1" applyFont="1" applyFill="1" applyBorder="1" applyAlignment="1" applyProtection="1">
      <alignment vertical="center" wrapText="1"/>
      <protection locked="0"/>
    </xf>
    <xf numFmtId="0" fontId="0" fillId="0" borderId="54" xfId="58" applyFill="1" applyBorder="1" applyAlignment="1">
      <alignment horizontal="right"/>
      <protection/>
    </xf>
    <xf numFmtId="3" fontId="128" fillId="0" borderId="24" xfId="65" applyNumberFormat="1" applyFont="1" applyBorder="1">
      <alignment/>
      <protection/>
    </xf>
    <xf numFmtId="0" fontId="0" fillId="0" borderId="0" xfId="65" applyFont="1">
      <alignment/>
      <protection/>
    </xf>
    <xf numFmtId="0" fontId="0" fillId="0" borderId="0" xfId="65" applyFont="1" applyBorder="1">
      <alignment/>
      <protection/>
    </xf>
    <xf numFmtId="0" fontId="0" fillId="0" borderId="39" xfId="65" applyFont="1" applyBorder="1">
      <alignment/>
      <protection/>
    </xf>
    <xf numFmtId="0" fontId="9" fillId="0" borderId="0" xfId="68" applyFont="1">
      <alignment/>
      <protection/>
    </xf>
    <xf numFmtId="0" fontId="9" fillId="0" borderId="0" xfId="67" applyFont="1">
      <alignment/>
      <protection/>
    </xf>
    <xf numFmtId="0" fontId="9" fillId="0" borderId="33" xfId="68" applyBorder="1">
      <alignment/>
      <protection/>
    </xf>
    <xf numFmtId="3" fontId="11" fillId="0" borderId="23" xfId="68" applyNumberFormat="1" applyFont="1" applyBorder="1" applyAlignment="1">
      <alignment horizontal="right"/>
      <protection/>
    </xf>
    <xf numFmtId="0" fontId="9" fillId="0" borderId="0" xfId="68" applyBorder="1" applyAlignment="1">
      <alignment horizontal="center"/>
      <protection/>
    </xf>
    <xf numFmtId="0" fontId="9" fillId="0" borderId="0" xfId="68" applyBorder="1">
      <alignment/>
      <protection/>
    </xf>
    <xf numFmtId="3" fontId="9" fillId="0" borderId="0" xfId="68" applyNumberFormat="1" applyBorder="1">
      <alignment/>
      <protection/>
    </xf>
    <xf numFmtId="3" fontId="11" fillId="0" borderId="0" xfId="68" applyNumberFormat="1" applyFont="1" applyBorder="1" applyAlignment="1">
      <alignment horizontal="right"/>
      <protection/>
    </xf>
    <xf numFmtId="0" fontId="9" fillId="0" borderId="23" xfId="68" applyBorder="1" applyAlignment="1">
      <alignment horizontal="center"/>
      <protection/>
    </xf>
    <xf numFmtId="3" fontId="9" fillId="0" borderId="55" xfId="68" applyNumberFormat="1" applyBorder="1" applyAlignment="1">
      <alignment horizontal="right"/>
      <protection/>
    </xf>
    <xf numFmtId="3" fontId="9" fillId="0" borderId="56" xfId="68" applyNumberFormat="1" applyBorder="1" applyAlignment="1">
      <alignment horizontal="right"/>
      <protection/>
    </xf>
    <xf numFmtId="3" fontId="9" fillId="0" borderId="55" xfId="68" applyNumberFormat="1" applyFont="1" applyBorder="1" applyAlignment="1">
      <alignment horizontal="right"/>
      <protection/>
    </xf>
    <xf numFmtId="3" fontId="10" fillId="0" borderId="56" xfId="68" applyNumberFormat="1" applyFont="1" applyBorder="1" applyAlignment="1">
      <alignment horizontal="right"/>
      <protection/>
    </xf>
    <xf numFmtId="3" fontId="10" fillId="0" borderId="55" xfId="68" applyNumberFormat="1" applyFont="1" applyBorder="1" applyAlignment="1">
      <alignment horizontal="right"/>
      <protection/>
    </xf>
    <xf numFmtId="3" fontId="9" fillId="0" borderId="57" xfId="68" applyNumberFormat="1" applyFont="1" applyBorder="1" applyAlignment="1">
      <alignment horizontal="right"/>
      <protection/>
    </xf>
    <xf numFmtId="3" fontId="9" fillId="0" borderId="62" xfId="68" applyNumberFormat="1" applyBorder="1" applyAlignment="1">
      <alignment horizontal="right"/>
      <protection/>
    </xf>
    <xf numFmtId="0" fontId="9" fillId="0" borderId="0" xfId="64" applyAlignment="1">
      <alignment wrapText="1"/>
      <protection/>
    </xf>
    <xf numFmtId="0" fontId="9" fillId="0" borderId="0" xfId="64">
      <alignment/>
      <protection/>
    </xf>
    <xf numFmtId="0" fontId="30" fillId="0" borderId="0" xfId="64" applyFont="1">
      <alignment/>
      <protection/>
    </xf>
    <xf numFmtId="0" fontId="31" fillId="0" borderId="17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0" fillId="0" borderId="17" xfId="64" applyFont="1" applyBorder="1">
      <alignment/>
      <protection/>
    </xf>
    <xf numFmtId="0" fontId="9" fillId="0" borderId="17" xfId="64" applyBorder="1">
      <alignment/>
      <protection/>
    </xf>
    <xf numFmtId="0" fontId="30" fillId="35" borderId="17" xfId="64" applyFont="1" applyFill="1" applyBorder="1">
      <alignment/>
      <protection/>
    </xf>
    <xf numFmtId="3" fontId="30" fillId="0" borderId="17" xfId="64" applyNumberFormat="1" applyFont="1" applyBorder="1">
      <alignment/>
      <protection/>
    </xf>
    <xf numFmtId="3" fontId="9" fillId="0" borderId="17" xfId="64" applyNumberFormat="1" applyBorder="1">
      <alignment/>
      <protection/>
    </xf>
    <xf numFmtId="3" fontId="30" fillId="35" borderId="17" xfId="64" applyNumberFormat="1" applyFont="1" applyFill="1" applyBorder="1">
      <alignment/>
      <protection/>
    </xf>
    <xf numFmtId="0" fontId="29" fillId="35" borderId="17" xfId="64" applyFont="1" applyFill="1" applyBorder="1">
      <alignment/>
      <protection/>
    </xf>
    <xf numFmtId="0" fontId="69" fillId="0" borderId="0" xfId="58" applyFont="1">
      <alignment/>
      <protection/>
    </xf>
    <xf numFmtId="0" fontId="69" fillId="0" borderId="0" xfId="73" applyFont="1">
      <alignment/>
      <protection/>
    </xf>
    <xf numFmtId="0" fontId="69" fillId="0" borderId="0" xfId="73" applyFont="1" applyAlignment="1">
      <alignment horizontal="center"/>
      <protection/>
    </xf>
    <xf numFmtId="0" fontId="69" fillId="0" borderId="0" xfId="58" applyFont="1" applyAlignment="1">
      <alignment horizontal="center"/>
      <protection/>
    </xf>
    <xf numFmtId="0" fontId="69" fillId="0" borderId="15" xfId="73" applyFont="1" applyBorder="1" applyAlignment="1">
      <alignment horizontal="center"/>
      <protection/>
    </xf>
    <xf numFmtId="0" fontId="69" fillId="0" borderId="15" xfId="73" applyFont="1" applyFill="1" applyBorder="1" applyAlignment="1">
      <alignment horizontal="center"/>
      <protection/>
    </xf>
    <xf numFmtId="0" fontId="69" fillId="0" borderId="15" xfId="58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69" fillId="0" borderId="69" xfId="73" applyFont="1" applyBorder="1" applyAlignment="1">
      <alignment horizontal="center"/>
      <protection/>
    </xf>
    <xf numFmtId="0" fontId="69" fillId="0" borderId="69" xfId="73" applyFont="1" applyFill="1" applyBorder="1" applyAlignment="1">
      <alignment horizontal="center"/>
      <protection/>
    </xf>
    <xf numFmtId="0" fontId="69" fillId="0" borderId="69" xfId="58" applyFont="1" applyBorder="1" applyAlignment="1">
      <alignment horizontal="center"/>
      <protection/>
    </xf>
    <xf numFmtId="0" fontId="69" fillId="0" borderId="39" xfId="73" applyFont="1" applyBorder="1" applyAlignment="1">
      <alignment horizontal="center"/>
      <protection/>
    </xf>
    <xf numFmtId="0" fontId="69" fillId="0" borderId="39" xfId="58" applyFont="1" applyBorder="1" applyAlignment="1">
      <alignment horizontal="center"/>
      <protection/>
    </xf>
    <xf numFmtId="0" fontId="70" fillId="0" borderId="17" xfId="73" applyFont="1" applyBorder="1">
      <alignment/>
      <protection/>
    </xf>
    <xf numFmtId="0" fontId="69" fillId="0" borderId="17" xfId="73" applyFont="1" applyBorder="1" applyAlignment="1">
      <alignment horizontal="center"/>
      <protection/>
    </xf>
    <xf numFmtId="0" fontId="69" fillId="0" borderId="17" xfId="58" applyFont="1" applyBorder="1" applyAlignment="1">
      <alignment horizontal="center"/>
      <protection/>
    </xf>
    <xf numFmtId="0" fontId="69" fillId="0" borderId="17" xfId="73" applyFont="1" applyBorder="1" applyAlignment="1">
      <alignment horizontal="right"/>
      <protection/>
    </xf>
    <xf numFmtId="0" fontId="69" fillId="0" borderId="17" xfId="73" applyFont="1" applyBorder="1">
      <alignment/>
      <protection/>
    </xf>
    <xf numFmtId="0" fontId="70" fillId="0" borderId="17" xfId="73" applyFont="1" applyFill="1" applyBorder="1" applyAlignment="1">
      <alignment horizontal="center"/>
      <protection/>
    </xf>
    <xf numFmtId="0" fontId="72" fillId="0" borderId="17" xfId="73" applyFont="1" applyFill="1" applyBorder="1" applyAlignment="1">
      <alignment horizontal="center"/>
      <protection/>
    </xf>
    <xf numFmtId="0" fontId="69" fillId="0" borderId="17" xfId="73" applyFont="1" applyFill="1" applyBorder="1" applyAlignment="1">
      <alignment horizontal="center"/>
      <protection/>
    </xf>
    <xf numFmtId="0" fontId="69" fillId="0" borderId="17" xfId="58" applyFont="1" applyFill="1" applyBorder="1" applyAlignment="1">
      <alignment horizontal="center"/>
      <protection/>
    </xf>
    <xf numFmtId="0" fontId="70" fillId="0" borderId="15" xfId="58" applyFont="1" applyFill="1" applyBorder="1" applyAlignment="1">
      <alignment horizontal="center"/>
      <protection/>
    </xf>
    <xf numFmtId="0" fontId="70" fillId="0" borderId="17" xfId="58" applyFont="1" applyFill="1" applyBorder="1" applyAlignment="1">
      <alignment horizontal="center"/>
      <protection/>
    </xf>
    <xf numFmtId="0" fontId="72" fillId="0" borderId="17" xfId="58" applyFont="1" applyFill="1" applyBorder="1" applyAlignment="1">
      <alignment horizontal="center"/>
      <protection/>
    </xf>
    <xf numFmtId="0" fontId="70" fillId="0" borderId="80" xfId="73" applyFont="1" applyBorder="1">
      <alignment/>
      <protection/>
    </xf>
    <xf numFmtId="0" fontId="70" fillId="0" borderId="40" xfId="73" applyFont="1" applyFill="1" applyBorder="1" applyAlignment="1">
      <alignment horizontal="center"/>
      <protection/>
    </xf>
    <xf numFmtId="0" fontId="72" fillId="0" borderId="40" xfId="73" applyFont="1" applyFill="1" applyBorder="1" applyAlignment="1">
      <alignment horizontal="center"/>
      <protection/>
    </xf>
    <xf numFmtId="0" fontId="70" fillId="0" borderId="69" xfId="73" applyFont="1" applyBorder="1">
      <alignment/>
      <protection/>
    </xf>
    <xf numFmtId="0" fontId="70" fillId="0" borderId="69" xfId="73" applyFont="1" applyFill="1" applyBorder="1" applyAlignment="1">
      <alignment horizontal="center"/>
      <protection/>
    </xf>
    <xf numFmtId="0" fontId="72" fillId="0" borderId="69" xfId="73" applyFont="1" applyFill="1" applyBorder="1" applyAlignment="1">
      <alignment horizontal="center"/>
      <protection/>
    </xf>
    <xf numFmtId="0" fontId="70" fillId="36" borderId="17" xfId="73" applyFont="1" applyFill="1" applyBorder="1" applyAlignment="1">
      <alignment horizontal="center"/>
      <protection/>
    </xf>
    <xf numFmtId="0" fontId="69" fillId="36" borderId="17" xfId="58" applyFont="1" applyFill="1" applyBorder="1" applyAlignment="1">
      <alignment horizontal="center"/>
      <protection/>
    </xf>
    <xf numFmtId="0" fontId="70" fillId="0" borderId="17" xfId="58" applyFont="1" applyBorder="1" applyAlignment="1">
      <alignment horizontal="center"/>
      <protection/>
    </xf>
    <xf numFmtId="0" fontId="69" fillId="36" borderId="17" xfId="73" applyFont="1" applyFill="1" applyBorder="1" applyAlignment="1">
      <alignment horizontal="center"/>
      <protection/>
    </xf>
    <xf numFmtId="0" fontId="69" fillId="36" borderId="15" xfId="73" applyFont="1" applyFill="1" applyBorder="1" applyAlignment="1">
      <alignment horizontal="center"/>
      <protection/>
    </xf>
    <xf numFmtId="0" fontId="69" fillId="36" borderId="15" xfId="58" applyFont="1" applyFill="1" applyBorder="1" applyAlignment="1">
      <alignment horizontal="center"/>
      <protection/>
    </xf>
    <xf numFmtId="0" fontId="69" fillId="0" borderId="15" xfId="58" applyFont="1" applyBorder="1" applyAlignment="1">
      <alignment horizontal="center"/>
      <protection/>
    </xf>
    <xf numFmtId="0" fontId="70" fillId="36" borderId="80" xfId="73" applyFont="1" applyFill="1" applyBorder="1" applyAlignment="1">
      <alignment horizontal="center"/>
      <protection/>
    </xf>
    <xf numFmtId="0" fontId="69" fillId="36" borderId="80" xfId="58" applyFont="1" applyFill="1" applyBorder="1" applyAlignment="1">
      <alignment horizontal="center"/>
      <protection/>
    </xf>
    <xf numFmtId="0" fontId="70" fillId="0" borderId="80" xfId="58" applyFont="1" applyBorder="1" applyAlignment="1">
      <alignment horizontal="center"/>
      <protection/>
    </xf>
    <xf numFmtId="0" fontId="69" fillId="0" borderId="80" xfId="58" applyFont="1" applyBorder="1" applyAlignment="1">
      <alignment horizontal="center"/>
      <protection/>
    </xf>
    <xf numFmtId="0" fontId="70" fillId="36" borderId="80" xfId="58" applyFont="1" applyFill="1" applyBorder="1" applyAlignment="1">
      <alignment horizontal="center"/>
      <protection/>
    </xf>
    <xf numFmtId="0" fontId="69" fillId="0" borderId="15" xfId="73" applyFont="1" applyBorder="1">
      <alignment/>
      <protection/>
    </xf>
    <xf numFmtId="0" fontId="69" fillId="0" borderId="92" xfId="73" applyFont="1" applyBorder="1">
      <alignment/>
      <protection/>
    </xf>
    <xf numFmtId="0" fontId="70" fillId="0" borderId="92" xfId="73" applyFont="1" applyBorder="1" applyAlignment="1">
      <alignment horizontal="center"/>
      <protection/>
    </xf>
    <xf numFmtId="0" fontId="69" fillId="0" borderId="92" xfId="58" applyFont="1" applyBorder="1" applyAlignment="1">
      <alignment horizontal="center"/>
      <protection/>
    </xf>
    <xf numFmtId="0" fontId="70" fillId="0" borderId="92" xfId="58" applyFont="1" applyBorder="1" applyAlignment="1">
      <alignment horizontal="center"/>
      <protection/>
    </xf>
    <xf numFmtId="0" fontId="69" fillId="0" borderId="39" xfId="73" applyFont="1" applyBorder="1">
      <alignment/>
      <protection/>
    </xf>
    <xf numFmtId="0" fontId="70" fillId="0" borderId="17" xfId="73" applyFont="1" applyBorder="1" applyAlignment="1">
      <alignment horizontal="center"/>
      <protection/>
    </xf>
    <xf numFmtId="0" fontId="70" fillId="0" borderId="86" xfId="73" applyFont="1" applyBorder="1" applyAlignment="1">
      <alignment horizontal="center"/>
      <protection/>
    </xf>
    <xf numFmtId="0" fontId="70" fillId="0" borderId="40" xfId="58" applyFont="1" applyBorder="1" applyAlignment="1">
      <alignment horizontal="center"/>
      <protection/>
    </xf>
    <xf numFmtId="0" fontId="70" fillId="0" borderId="15" xfId="73" applyFont="1" applyBorder="1">
      <alignment/>
      <protection/>
    </xf>
    <xf numFmtId="0" fontId="70" fillId="0" borderId="83" xfId="73" applyFont="1" applyBorder="1">
      <alignment/>
      <protection/>
    </xf>
    <xf numFmtId="0" fontId="70" fillId="0" borderId="89" xfId="73" applyFont="1" applyBorder="1">
      <alignment/>
      <protection/>
    </xf>
    <xf numFmtId="0" fontId="70" fillId="0" borderId="87" xfId="73" applyFont="1" applyFill="1" applyBorder="1" applyAlignment="1">
      <alignment horizontal="center"/>
      <protection/>
    </xf>
    <xf numFmtId="0" fontId="70" fillId="0" borderId="21" xfId="73" applyFont="1" applyFill="1" applyBorder="1" applyAlignment="1">
      <alignment horizontal="center"/>
      <protection/>
    </xf>
    <xf numFmtId="0" fontId="69" fillId="0" borderId="80" xfId="73" applyFont="1" applyFill="1" applyBorder="1" applyAlignment="1">
      <alignment horizontal="center"/>
      <protection/>
    </xf>
    <xf numFmtId="0" fontId="70" fillId="0" borderId="80" xfId="73" applyFont="1" applyFill="1" applyBorder="1" applyAlignment="1">
      <alignment horizontal="center"/>
      <protection/>
    </xf>
    <xf numFmtId="0" fontId="69" fillId="0" borderId="72" xfId="73" applyFont="1" applyFill="1" applyBorder="1" applyAlignment="1">
      <alignment horizontal="center"/>
      <protection/>
    </xf>
    <xf numFmtId="0" fontId="70" fillId="0" borderId="72" xfId="73" applyFont="1" applyFill="1" applyBorder="1" applyAlignment="1">
      <alignment horizontal="center"/>
      <protection/>
    </xf>
    <xf numFmtId="0" fontId="69" fillId="0" borderId="39" xfId="58" applyFont="1" applyFill="1" applyBorder="1" applyAlignment="1">
      <alignment horizontal="center"/>
      <protection/>
    </xf>
    <xf numFmtId="0" fontId="69" fillId="0" borderId="32" xfId="58" applyFont="1" applyFill="1" applyBorder="1" applyAlignment="1">
      <alignment horizontal="center"/>
      <protection/>
    </xf>
    <xf numFmtId="0" fontId="69" fillId="0" borderId="0" xfId="58" applyFont="1" applyFill="1" applyBorder="1" applyAlignment="1">
      <alignment horizontal="center"/>
      <protection/>
    </xf>
    <xf numFmtId="0" fontId="69" fillId="0" borderId="17" xfId="58" applyFont="1" applyBorder="1">
      <alignment/>
      <protection/>
    </xf>
    <xf numFmtId="0" fontId="69" fillId="0" borderId="80" xfId="58" applyFont="1" applyFill="1" applyBorder="1" applyAlignment="1">
      <alignment horizontal="center"/>
      <protection/>
    </xf>
    <xf numFmtId="0" fontId="70" fillId="0" borderId="80" xfId="58" applyFont="1" applyFill="1" applyBorder="1" applyAlignment="1">
      <alignment horizontal="center"/>
      <protection/>
    </xf>
    <xf numFmtId="0" fontId="70" fillId="0" borderId="32" xfId="58" applyFont="1" applyFill="1" applyBorder="1" applyAlignment="1">
      <alignment horizontal="center"/>
      <protection/>
    </xf>
    <xf numFmtId="0" fontId="69" fillId="0" borderId="0" xfId="58" applyFont="1" applyAlignment="1">
      <alignment horizontal="left"/>
      <protection/>
    </xf>
    <xf numFmtId="0" fontId="0" fillId="0" borderId="0" xfId="60" applyFont="1">
      <alignment/>
      <protection/>
    </xf>
    <xf numFmtId="0" fontId="0" fillId="0" borderId="15" xfId="60" applyFont="1" applyBorder="1">
      <alignment/>
      <protection/>
    </xf>
    <xf numFmtId="0" fontId="0" fillId="0" borderId="15" xfId="60" applyFont="1" applyBorder="1" applyAlignment="1">
      <alignment horizontal="center"/>
      <protection/>
    </xf>
    <xf numFmtId="0" fontId="0" fillId="0" borderId="83" xfId="60" applyFont="1" applyBorder="1" applyAlignment="1">
      <alignment horizontal="center"/>
      <protection/>
    </xf>
    <xf numFmtId="0" fontId="0" fillId="0" borderId="39" xfId="60" applyFont="1" applyBorder="1">
      <alignment/>
      <protection/>
    </xf>
    <xf numFmtId="0" fontId="0" fillId="0" borderId="39" xfId="60" applyFont="1" applyBorder="1" applyAlignment="1">
      <alignment horizontal="center"/>
      <protection/>
    </xf>
    <xf numFmtId="0" fontId="0" fillId="0" borderId="29" xfId="60" applyFont="1" applyBorder="1" applyAlignment="1">
      <alignment horizontal="center"/>
      <protection/>
    </xf>
    <xf numFmtId="0" fontId="0" fillId="0" borderId="17" xfId="60" applyFont="1" applyBorder="1">
      <alignment/>
      <protection/>
    </xf>
    <xf numFmtId="3" fontId="0" fillId="0" borderId="18" xfId="60" applyNumberFormat="1" applyFont="1" applyBorder="1">
      <alignment/>
      <protection/>
    </xf>
    <xf numFmtId="0" fontId="0" fillId="0" borderId="39" xfId="60" applyFont="1" applyBorder="1" applyAlignment="1">
      <alignment vertical="top"/>
      <protection/>
    </xf>
    <xf numFmtId="0" fontId="0" fillId="0" borderId="39" xfId="60" applyFont="1" applyBorder="1" applyAlignment="1">
      <alignment horizontal="left" vertical="top" wrapText="1"/>
      <protection/>
    </xf>
    <xf numFmtId="0" fontId="0" fillId="0" borderId="17" xfId="60" applyFont="1" applyBorder="1" applyAlignment="1">
      <alignment horizontal="center"/>
      <protection/>
    </xf>
    <xf numFmtId="3" fontId="0" fillId="0" borderId="17" xfId="60" applyNumberFormat="1" applyFont="1" applyBorder="1">
      <alignment/>
      <protection/>
    </xf>
    <xf numFmtId="0" fontId="0" fillId="0" borderId="17" xfId="60" applyFont="1" applyBorder="1" applyAlignment="1">
      <alignment vertical="top"/>
      <protection/>
    </xf>
    <xf numFmtId="0" fontId="0" fillId="0" borderId="17" xfId="60" applyFont="1" applyBorder="1" applyAlignment="1">
      <alignment vertical="top" wrapText="1"/>
      <protection/>
    </xf>
    <xf numFmtId="3" fontId="0" fillId="36" borderId="17" xfId="60" applyNumberFormat="1" applyFont="1" applyFill="1" applyBorder="1" applyAlignment="1">
      <alignment/>
      <protection/>
    </xf>
    <xf numFmtId="0" fontId="0" fillId="0" borderId="17" xfId="60" applyFont="1" applyBorder="1" applyAlignment="1">
      <alignment horizontal="center" vertical="top"/>
      <protection/>
    </xf>
    <xf numFmtId="3" fontId="0" fillId="36" borderId="17" xfId="60" applyNumberFormat="1" applyFont="1" applyFill="1" applyBorder="1">
      <alignment/>
      <protection/>
    </xf>
    <xf numFmtId="0" fontId="0" fillId="36" borderId="15" xfId="60" applyFont="1" applyFill="1" applyBorder="1" applyAlignment="1">
      <alignment horizontal="center"/>
      <protection/>
    </xf>
    <xf numFmtId="0" fontId="0" fillId="36" borderId="17" xfId="60" applyFont="1" applyFill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39" xfId="60" applyFont="1" applyBorder="1" applyAlignment="1">
      <alignment vertical="top" wrapText="1"/>
      <protection/>
    </xf>
    <xf numFmtId="0" fontId="0" fillId="36" borderId="39" xfId="60" applyFont="1" applyFill="1" applyBorder="1" applyAlignment="1">
      <alignment horizontal="center"/>
      <protection/>
    </xf>
    <xf numFmtId="3" fontId="0" fillId="36" borderId="39" xfId="60" applyNumberFormat="1" applyFont="1" applyFill="1" applyBorder="1">
      <alignment/>
      <protection/>
    </xf>
    <xf numFmtId="0" fontId="0" fillId="0" borderId="32" xfId="60" applyFont="1" applyBorder="1">
      <alignment/>
      <protection/>
    </xf>
    <xf numFmtId="0" fontId="0" fillId="0" borderId="29" xfId="60" applyFont="1" applyBorder="1">
      <alignment/>
      <protection/>
    </xf>
    <xf numFmtId="0" fontId="0" fillId="36" borderId="69" xfId="60" applyFont="1" applyFill="1" applyBorder="1" applyAlignment="1">
      <alignment horizontal="center"/>
      <protection/>
    </xf>
    <xf numFmtId="0" fontId="0" fillId="0" borderId="69" xfId="60" applyFont="1" applyBorder="1" applyAlignment="1">
      <alignment vertical="top"/>
      <protection/>
    </xf>
    <xf numFmtId="0" fontId="0" fillId="0" borderId="40" xfId="60" applyFont="1" applyBorder="1">
      <alignment/>
      <protection/>
    </xf>
    <xf numFmtId="0" fontId="1" fillId="0" borderId="40" xfId="60" applyFont="1" applyBorder="1">
      <alignment/>
      <protection/>
    </xf>
    <xf numFmtId="3" fontId="1" fillId="0" borderId="40" xfId="60" applyNumberFormat="1" applyFont="1" applyBorder="1">
      <alignment/>
      <protection/>
    </xf>
    <xf numFmtId="3" fontId="0" fillId="0" borderId="0" xfId="60" applyNumberFormat="1" applyFont="1">
      <alignment/>
      <protection/>
    </xf>
    <xf numFmtId="0" fontId="30" fillId="0" borderId="0" xfId="64" applyFont="1" applyBorder="1" applyAlignment="1">
      <alignment/>
      <protection/>
    </xf>
    <xf numFmtId="0" fontId="31" fillId="0" borderId="30" xfId="64" applyFont="1" applyBorder="1" applyAlignment="1">
      <alignment horizontal="center" vertical="center" wrapText="1"/>
      <protection/>
    </xf>
    <xf numFmtId="0" fontId="44" fillId="0" borderId="30" xfId="64" applyFont="1" applyFill="1" applyBorder="1" applyAlignment="1">
      <alignment horizontal="left" vertical="center" wrapText="1"/>
      <protection/>
    </xf>
    <xf numFmtId="3" fontId="45" fillId="0" borderId="17" xfId="74" applyNumberFormat="1" applyFont="1" applyBorder="1" applyAlignment="1">
      <alignment horizontal="left" vertical="center"/>
      <protection/>
    </xf>
    <xf numFmtId="3" fontId="41" fillId="0" borderId="17" xfId="74" applyNumberFormat="1" applyFont="1" applyBorder="1" applyAlignment="1">
      <alignment horizontal="right" vertical="center"/>
      <protection/>
    </xf>
    <xf numFmtId="3" fontId="46" fillId="0" borderId="17" xfId="74" applyNumberFormat="1" applyFont="1" applyBorder="1" applyAlignment="1">
      <alignment horizontal="right"/>
      <protection/>
    </xf>
    <xf numFmtId="3" fontId="30" fillId="0" borderId="0" xfId="64" applyNumberFormat="1" applyFont="1" applyBorder="1">
      <alignment/>
      <protection/>
    </xf>
    <xf numFmtId="0" fontId="44" fillId="0" borderId="30" xfId="64" applyFont="1" applyFill="1" applyBorder="1" applyAlignment="1">
      <alignment vertical="center" wrapText="1"/>
      <protection/>
    </xf>
    <xf numFmtId="3" fontId="41" fillId="0" borderId="17" xfId="74" applyNumberFormat="1" applyFont="1" applyBorder="1" applyAlignment="1">
      <alignment horizontal="right"/>
      <protection/>
    </xf>
    <xf numFmtId="3" fontId="46" fillId="0" borderId="17" xfId="74" applyNumberFormat="1" applyFont="1" applyFill="1" applyBorder="1" applyAlignment="1">
      <alignment horizontal="right"/>
      <protection/>
    </xf>
    <xf numFmtId="3" fontId="41" fillId="0" borderId="17" xfId="74" applyNumberFormat="1" applyFont="1" applyFill="1" applyBorder="1" applyAlignment="1">
      <alignment horizontal="right"/>
      <protection/>
    </xf>
    <xf numFmtId="0" fontId="47" fillId="0" borderId="30" xfId="64" applyFont="1" applyFill="1" applyBorder="1" applyAlignment="1">
      <alignment horizontal="left" vertical="top" wrapText="1"/>
      <protection/>
    </xf>
    <xf numFmtId="3" fontId="48" fillId="0" borderId="17" xfId="74" applyNumberFormat="1" applyFont="1" applyBorder="1" applyAlignment="1">
      <alignment horizontal="right"/>
      <protection/>
    </xf>
    <xf numFmtId="3" fontId="46" fillId="0" borderId="17" xfId="74" applyNumberFormat="1" applyFont="1" applyBorder="1" applyAlignment="1">
      <alignment/>
      <protection/>
    </xf>
    <xf numFmtId="0" fontId="44" fillId="0" borderId="30" xfId="64" applyFont="1" applyFill="1" applyBorder="1" applyAlignment="1">
      <alignment horizontal="center" vertical="center" wrapText="1"/>
      <protection/>
    </xf>
    <xf numFmtId="3" fontId="46" fillId="0" borderId="17" xfId="74" applyNumberFormat="1" applyFont="1" applyFill="1" applyBorder="1" applyAlignment="1">
      <alignment horizontal="left"/>
      <protection/>
    </xf>
    <xf numFmtId="3" fontId="44" fillId="0" borderId="17" xfId="74" applyNumberFormat="1" applyFont="1" applyBorder="1" applyAlignment="1">
      <alignment horizontal="right"/>
      <protection/>
    </xf>
    <xf numFmtId="0" fontId="47" fillId="0" borderId="30" xfId="64" applyFont="1" applyFill="1" applyBorder="1" applyAlignment="1">
      <alignment horizontal="left" vertical="center" wrapText="1"/>
      <protection/>
    </xf>
    <xf numFmtId="0" fontId="49" fillId="35" borderId="30" xfId="64" applyFont="1" applyFill="1" applyBorder="1" applyAlignment="1">
      <alignment horizontal="left" vertical="center" wrapText="1"/>
      <protection/>
    </xf>
    <xf numFmtId="3" fontId="48" fillId="0" borderId="17" xfId="74" applyNumberFormat="1" applyFont="1" applyFill="1" applyBorder="1" applyAlignment="1">
      <alignment horizontal="right"/>
      <protection/>
    </xf>
    <xf numFmtId="0" fontId="35" fillId="35" borderId="30" xfId="64" applyFont="1" applyFill="1" applyBorder="1" applyAlignment="1">
      <alignment wrapText="1"/>
      <protection/>
    </xf>
    <xf numFmtId="3" fontId="30" fillId="0" borderId="17" xfId="64" applyNumberFormat="1" applyFont="1" applyFill="1" applyBorder="1" applyAlignment="1">
      <alignment/>
      <protection/>
    </xf>
    <xf numFmtId="0" fontId="42" fillId="35" borderId="30" xfId="64" applyFont="1" applyFill="1" applyBorder="1" applyAlignment="1">
      <alignment horizontal="left" vertical="center" wrapText="1"/>
      <protection/>
    </xf>
    <xf numFmtId="3" fontId="31" fillId="35" borderId="17" xfId="64" applyNumberFormat="1" applyFont="1" applyFill="1" applyBorder="1" applyAlignment="1">
      <alignment/>
      <protection/>
    </xf>
    <xf numFmtId="0" fontId="30" fillId="0" borderId="0" xfId="64" applyFont="1" applyBorder="1" applyAlignment="1">
      <alignment wrapText="1"/>
      <protection/>
    </xf>
    <xf numFmtId="3" fontId="30" fillId="0" borderId="69" xfId="64" applyNumberFormat="1" applyFont="1" applyBorder="1" applyAlignment="1">
      <alignment/>
      <protection/>
    </xf>
    <xf numFmtId="3" fontId="32" fillId="0" borderId="17" xfId="64" applyNumberFormat="1" applyFont="1" applyBorder="1" applyAlignment="1">
      <alignment horizontal="center" vertical="center" wrapText="1"/>
      <protection/>
    </xf>
    <xf numFmtId="0" fontId="43" fillId="0" borderId="30" xfId="64" applyFont="1" applyFill="1" applyBorder="1" applyAlignment="1">
      <alignment vertical="center"/>
      <protection/>
    </xf>
    <xf numFmtId="3" fontId="30" fillId="0" borderId="17" xfId="64" applyNumberFormat="1" applyFont="1" applyBorder="1" applyAlignment="1">
      <alignment/>
      <protection/>
    </xf>
    <xf numFmtId="0" fontId="40" fillId="35" borderId="30" xfId="64" applyFont="1" applyFill="1" applyBorder="1" applyAlignment="1">
      <alignment vertical="center"/>
      <protection/>
    </xf>
    <xf numFmtId="3" fontId="129" fillId="35" borderId="17" xfId="64" applyNumberFormat="1" applyFont="1" applyFill="1" applyBorder="1" applyAlignment="1">
      <alignment/>
      <protection/>
    </xf>
    <xf numFmtId="3" fontId="32" fillId="0" borderId="17" xfId="64" applyNumberFormat="1" applyFont="1" applyBorder="1" applyAlignment="1">
      <alignment vertical="center" wrapText="1"/>
      <protection/>
    </xf>
    <xf numFmtId="3" fontId="129" fillId="35" borderId="17" xfId="64" applyNumberFormat="1" applyFont="1" applyFill="1" applyBorder="1">
      <alignment/>
      <protection/>
    </xf>
    <xf numFmtId="3" fontId="35" fillId="0" borderId="17" xfId="64" applyNumberFormat="1" applyFont="1" applyBorder="1">
      <alignment/>
      <protection/>
    </xf>
    <xf numFmtId="0" fontId="31" fillId="0" borderId="0" xfId="64" applyFont="1" applyBorder="1" applyAlignment="1">
      <alignment horizontal="center" vertical="center" wrapText="1"/>
      <protection/>
    </xf>
    <xf numFmtId="0" fontId="32" fillId="0" borderId="0" xfId="64" applyFont="1" applyBorder="1" applyAlignment="1">
      <alignment horizontal="center" vertical="center" wrapText="1"/>
      <protection/>
    </xf>
    <xf numFmtId="0" fontId="31" fillId="0" borderId="0" xfId="64" applyFont="1" applyBorder="1" applyAlignment="1">
      <alignment wrapText="1"/>
      <protection/>
    </xf>
    <xf numFmtId="0" fontId="53" fillId="0" borderId="0" xfId="64" applyFont="1" applyBorder="1" applyAlignment="1">
      <alignment wrapText="1"/>
      <protection/>
    </xf>
    <xf numFmtId="0" fontId="34" fillId="35" borderId="0" xfId="64" applyFont="1" applyFill="1" applyBorder="1" applyAlignment="1">
      <alignment wrapText="1"/>
      <protection/>
    </xf>
    <xf numFmtId="0" fontId="30" fillId="0" borderId="0" xfId="64" applyFont="1" applyBorder="1">
      <alignment/>
      <protection/>
    </xf>
    <xf numFmtId="0" fontId="35" fillId="0" borderId="0" xfId="64" applyFont="1" applyBorder="1" applyAlignment="1">
      <alignment wrapText="1"/>
      <protection/>
    </xf>
    <xf numFmtId="0" fontId="30" fillId="0" borderId="0" xfId="64" applyFont="1" applyAlignment="1">
      <alignment wrapText="1"/>
      <protection/>
    </xf>
    <xf numFmtId="0" fontId="31" fillId="0" borderId="17" xfId="64" applyFont="1" applyBorder="1" applyAlignment="1">
      <alignment wrapText="1"/>
      <protection/>
    </xf>
    <xf numFmtId="0" fontId="130" fillId="0" borderId="0" xfId="64" applyFont="1">
      <alignment/>
      <protection/>
    </xf>
    <xf numFmtId="188" fontId="17" fillId="0" borderId="80" xfId="71" applyNumberFormat="1" applyFont="1" applyFill="1" applyBorder="1" applyAlignment="1" applyProtection="1">
      <alignment vertical="center" wrapText="1"/>
      <protection/>
    </xf>
    <xf numFmtId="188" fontId="17" fillId="0" borderId="82" xfId="71" applyNumberFormat="1" applyFont="1" applyFill="1" applyBorder="1" applyAlignment="1" applyProtection="1">
      <alignment vertical="center" wrapText="1"/>
      <protection/>
    </xf>
    <xf numFmtId="0" fontId="0" fillId="0" borderId="0" xfId="58" applyFont="1">
      <alignment/>
      <protection/>
    </xf>
    <xf numFmtId="188" fontId="17" fillId="0" borderId="0" xfId="73" applyNumberFormat="1" applyFont="1" applyAlignment="1">
      <alignment horizontal="center" vertical="center" wrapText="1"/>
      <protection/>
    </xf>
    <xf numFmtId="188" fontId="17" fillId="0" borderId="0" xfId="73" applyNumberFormat="1" applyFont="1" applyAlignment="1">
      <alignment vertical="center" wrapText="1"/>
      <protection/>
    </xf>
    <xf numFmtId="188" fontId="66" fillId="0" borderId="41" xfId="73" applyNumberFormat="1" applyFont="1" applyBorder="1" applyAlignment="1">
      <alignment horizontal="center" vertical="center" wrapText="1"/>
      <protection/>
    </xf>
    <xf numFmtId="188" fontId="66" fillId="0" borderId="40" xfId="73" applyNumberFormat="1" applyFont="1" applyBorder="1" applyAlignment="1">
      <alignment horizontal="center" vertical="center" wrapText="1"/>
      <protection/>
    </xf>
    <xf numFmtId="188" fontId="66" fillId="0" borderId="35" xfId="73" applyNumberFormat="1" applyFont="1" applyBorder="1" applyAlignment="1">
      <alignment horizontal="center" vertical="center" wrapText="1"/>
      <protection/>
    </xf>
    <xf numFmtId="188" fontId="66" fillId="0" borderId="24" xfId="73" applyNumberFormat="1" applyFont="1" applyBorder="1" applyAlignment="1">
      <alignment horizontal="center" vertical="center" wrapText="1"/>
      <protection/>
    </xf>
    <xf numFmtId="188" fontId="66" fillId="0" borderId="51" xfId="73" applyNumberFormat="1" applyFont="1" applyFill="1" applyBorder="1" applyAlignment="1">
      <alignment horizontal="center" vertical="center" wrapText="1"/>
      <protection/>
    </xf>
    <xf numFmtId="188" fontId="66" fillId="0" borderId="71" xfId="73" applyNumberFormat="1" applyFont="1" applyBorder="1" applyAlignment="1" applyProtection="1">
      <alignment horizontal="center" vertical="center" wrapText="1"/>
      <protection/>
    </xf>
    <xf numFmtId="188" fontId="66" fillId="0" borderId="72" xfId="73" applyNumberFormat="1" applyFont="1" applyBorder="1" applyAlignment="1" applyProtection="1">
      <alignment horizontal="center" vertical="center" wrapText="1"/>
      <protection/>
    </xf>
    <xf numFmtId="188" fontId="66" fillId="0" borderId="73" xfId="73" applyNumberFormat="1" applyFont="1" applyBorder="1" applyAlignment="1" applyProtection="1">
      <alignment horizontal="center" vertical="center" wrapText="1"/>
      <protection/>
    </xf>
    <xf numFmtId="188" fontId="66" fillId="0" borderId="74" xfId="73" applyNumberFormat="1" applyFont="1" applyBorder="1" applyAlignment="1" applyProtection="1">
      <alignment horizontal="center" vertical="center" wrapText="1"/>
      <protection/>
    </xf>
    <xf numFmtId="188" fontId="66" fillId="0" borderId="33" xfId="73" applyNumberFormat="1" applyFont="1" applyFill="1" applyBorder="1" applyAlignment="1" applyProtection="1">
      <alignment horizontal="center" vertical="center" wrapText="1"/>
      <protection/>
    </xf>
    <xf numFmtId="188" fontId="66" fillId="0" borderId="41" xfId="73" applyNumberFormat="1" applyFont="1" applyBorder="1" applyAlignment="1" applyProtection="1">
      <alignment horizontal="left" vertical="center" wrapText="1"/>
      <protection/>
    </xf>
    <xf numFmtId="188" fontId="66" fillId="0" borderId="40" xfId="73" applyNumberFormat="1" applyFont="1" applyBorder="1" applyAlignment="1" applyProtection="1">
      <alignment horizontal="center" vertical="center" wrapText="1"/>
      <protection/>
    </xf>
    <xf numFmtId="188" fontId="66" fillId="0" borderId="35" xfId="73" applyNumberFormat="1" applyFont="1" applyBorder="1" applyAlignment="1" applyProtection="1">
      <alignment horizontal="center" vertical="center" wrapText="1"/>
      <protection/>
    </xf>
    <xf numFmtId="188" fontId="66" fillId="0" borderId="24" xfId="73" applyNumberFormat="1" applyFont="1" applyBorder="1" applyAlignment="1" applyProtection="1">
      <alignment horizontal="center" vertical="center" wrapText="1"/>
      <protection/>
    </xf>
    <xf numFmtId="0" fontId="0" fillId="0" borderId="33" xfId="58" applyFont="1" applyBorder="1">
      <alignment/>
      <protection/>
    </xf>
    <xf numFmtId="0" fontId="59" fillId="0" borderId="52" xfId="58" applyFont="1" applyBorder="1" applyAlignment="1">
      <alignment vertical="center"/>
      <protection/>
    </xf>
    <xf numFmtId="0" fontId="73" fillId="0" borderId="86" xfId="58" applyFont="1" applyBorder="1" applyAlignment="1">
      <alignment vertical="center"/>
      <protection/>
    </xf>
    <xf numFmtId="0" fontId="63" fillId="0" borderId="85" xfId="58" applyFont="1" applyBorder="1" applyAlignment="1">
      <alignment/>
      <protection/>
    </xf>
    <xf numFmtId="188" fontId="66" fillId="0" borderId="86" xfId="73" applyNumberFormat="1" applyFont="1" applyBorder="1" applyAlignment="1" applyProtection="1">
      <alignment horizontal="center" vertical="center" wrapText="1"/>
      <protection/>
    </xf>
    <xf numFmtId="188" fontId="66" fillId="0" borderId="87" xfId="73" applyNumberFormat="1" applyFont="1" applyBorder="1" applyAlignment="1" applyProtection="1">
      <alignment horizontal="center" vertical="center" wrapText="1"/>
      <protection/>
    </xf>
    <xf numFmtId="188" fontId="66" fillId="0" borderId="88" xfId="73" applyNumberFormat="1" applyFont="1" applyBorder="1" applyAlignment="1" applyProtection="1">
      <alignment horizontal="center" vertical="center" wrapText="1"/>
      <protection/>
    </xf>
    <xf numFmtId="3" fontId="0" fillId="0" borderId="10" xfId="58" applyNumberFormat="1" applyFont="1" applyBorder="1">
      <alignment/>
      <protection/>
    </xf>
    <xf numFmtId="0" fontId="63" fillId="0" borderId="55" xfId="58" applyFont="1" applyBorder="1" applyAlignment="1">
      <alignment vertical="center"/>
      <protection/>
    </xf>
    <xf numFmtId="3" fontId="63" fillId="0" borderId="69" xfId="58" applyNumberFormat="1" applyFont="1" applyBorder="1" applyAlignment="1">
      <alignment/>
      <protection/>
    </xf>
    <xf numFmtId="0" fontId="63" fillId="0" borderId="31" xfId="58" applyFont="1" applyBorder="1" applyAlignment="1">
      <alignment horizontal="center"/>
      <protection/>
    </xf>
    <xf numFmtId="188" fontId="17" fillId="0" borderId="69" xfId="73" applyNumberFormat="1" applyFont="1" applyBorder="1" applyAlignment="1" applyProtection="1">
      <alignment horizontal="right" wrapText="1"/>
      <protection/>
    </xf>
    <xf numFmtId="188" fontId="66" fillId="0" borderId="69" xfId="73" applyNumberFormat="1" applyFont="1" applyBorder="1" applyAlignment="1" applyProtection="1">
      <alignment horizontal="center" vertical="center" wrapText="1"/>
      <protection/>
    </xf>
    <xf numFmtId="188" fontId="66" fillId="0" borderId="32" xfId="73" applyNumberFormat="1" applyFont="1" applyBorder="1" applyAlignment="1" applyProtection="1">
      <alignment horizontal="center" vertical="center" wrapText="1"/>
      <protection/>
    </xf>
    <xf numFmtId="188" fontId="17" fillId="0" borderId="32" xfId="73" applyNumberFormat="1" applyFont="1" applyBorder="1" applyAlignment="1" applyProtection="1">
      <alignment horizontal="right" vertical="center" wrapText="1"/>
      <protection/>
    </xf>
    <xf numFmtId="188" fontId="17" fillId="0" borderId="70" xfId="73" applyNumberFormat="1" applyFont="1" applyBorder="1" applyAlignment="1" applyProtection="1">
      <alignment horizontal="right" vertical="center" wrapText="1"/>
      <protection/>
    </xf>
    <xf numFmtId="3" fontId="63" fillId="0" borderId="10" xfId="58" applyNumberFormat="1" applyFont="1" applyBorder="1">
      <alignment/>
      <protection/>
    </xf>
    <xf numFmtId="0" fontId="63" fillId="0" borderId="91" xfId="58" applyFont="1" applyBorder="1" applyAlignment="1">
      <alignment vertical="center"/>
      <protection/>
    </xf>
    <xf numFmtId="3" fontId="63" fillId="0" borderId="39" xfId="58" applyNumberFormat="1" applyFont="1" applyBorder="1" applyAlignment="1">
      <alignment vertical="center"/>
      <protection/>
    </xf>
    <xf numFmtId="0" fontId="63" fillId="0" borderId="18" xfId="58" applyFont="1" applyBorder="1" applyAlignment="1">
      <alignment horizontal="center"/>
      <protection/>
    </xf>
    <xf numFmtId="188" fontId="17" fillId="0" borderId="39" xfId="73" applyNumberFormat="1" applyFont="1" applyBorder="1" applyAlignment="1" applyProtection="1">
      <alignment horizontal="right" vertical="center" wrapText="1"/>
      <protection/>
    </xf>
    <xf numFmtId="188" fontId="17" fillId="0" borderId="29" xfId="73" applyNumberFormat="1" applyFont="1" applyBorder="1" applyAlignment="1" applyProtection="1">
      <alignment horizontal="right" vertical="center" wrapText="1"/>
      <protection/>
    </xf>
    <xf numFmtId="188" fontId="17" fillId="0" borderId="63" xfId="73" applyNumberFormat="1" applyFont="1" applyBorder="1" applyAlignment="1" applyProtection="1">
      <alignment horizontal="right" vertical="center" wrapText="1"/>
      <protection/>
    </xf>
    <xf numFmtId="3" fontId="63" fillId="0" borderId="12" xfId="58" applyNumberFormat="1" applyFont="1" applyBorder="1">
      <alignment/>
      <protection/>
    </xf>
    <xf numFmtId="188" fontId="17" fillId="0" borderId="71" xfId="73" applyNumberFormat="1" applyFont="1" applyBorder="1" applyAlignment="1" applyProtection="1">
      <alignment horizontal="left" vertical="center" wrapText="1"/>
      <protection/>
    </xf>
    <xf numFmtId="188" fontId="17" fillId="0" borderId="72" xfId="73" applyNumberFormat="1" applyFont="1" applyBorder="1" applyAlignment="1" applyProtection="1">
      <alignment horizontal="right" vertical="center" wrapText="1"/>
      <protection/>
    </xf>
    <xf numFmtId="188" fontId="17" fillId="0" borderId="72" xfId="73" applyNumberFormat="1" applyFont="1" applyBorder="1" applyAlignment="1" applyProtection="1">
      <alignment horizontal="center" vertical="center" wrapText="1"/>
      <protection/>
    </xf>
    <xf numFmtId="188" fontId="17" fillId="0" borderId="73" xfId="73" applyNumberFormat="1" applyFont="1" applyBorder="1" applyAlignment="1" applyProtection="1">
      <alignment horizontal="right" vertical="center" wrapText="1"/>
      <protection/>
    </xf>
    <xf numFmtId="188" fontId="17" fillId="0" borderId="74" xfId="73" applyNumberFormat="1" applyFont="1" applyBorder="1" applyAlignment="1" applyProtection="1">
      <alignment horizontal="right" vertical="center" wrapText="1"/>
      <protection/>
    </xf>
    <xf numFmtId="188" fontId="0" fillId="0" borderId="0" xfId="58" applyNumberFormat="1" applyFont="1">
      <alignment/>
      <protection/>
    </xf>
    <xf numFmtId="3" fontId="63" fillId="0" borderId="93" xfId="58" applyNumberFormat="1" applyFont="1" applyBorder="1">
      <alignment/>
      <protection/>
    </xf>
    <xf numFmtId="188" fontId="17" fillId="0" borderId="41" xfId="73" applyNumberFormat="1" applyFont="1" applyBorder="1" applyAlignment="1" applyProtection="1">
      <alignment horizontal="left" vertical="center" wrapText="1"/>
      <protection/>
    </xf>
    <xf numFmtId="188" fontId="17" fillId="0" borderId="40" xfId="73" applyNumberFormat="1" applyFont="1" applyBorder="1" applyAlignment="1" applyProtection="1">
      <alignment horizontal="right" vertical="center" wrapText="1"/>
      <protection/>
    </xf>
    <xf numFmtId="188" fontId="17" fillId="0" borderId="40" xfId="73" applyNumberFormat="1" applyFont="1" applyBorder="1" applyAlignment="1" applyProtection="1">
      <alignment horizontal="center" vertical="center" wrapText="1"/>
      <protection/>
    </xf>
    <xf numFmtId="188" fontId="17" fillId="0" borderId="35" xfId="73" applyNumberFormat="1" applyFont="1" applyBorder="1" applyAlignment="1" applyProtection="1">
      <alignment horizontal="right" vertical="center" wrapText="1"/>
      <protection/>
    </xf>
    <xf numFmtId="188" fontId="17" fillId="0" borderId="24" xfId="73" applyNumberFormat="1" applyFont="1" applyBorder="1" applyAlignment="1" applyProtection="1">
      <alignment horizontal="right" vertical="center" wrapText="1"/>
      <protection/>
    </xf>
    <xf numFmtId="3" fontId="63" fillId="0" borderId="33" xfId="58" applyNumberFormat="1" applyFont="1" applyBorder="1">
      <alignment/>
      <protection/>
    </xf>
    <xf numFmtId="0" fontId="59" fillId="0" borderId="54" xfId="58" applyFont="1" applyBorder="1" applyAlignment="1">
      <alignment horizontal="left"/>
      <protection/>
    </xf>
    <xf numFmtId="188" fontId="17" fillId="0" borderId="69" xfId="73" applyNumberFormat="1" applyFont="1" applyBorder="1" applyAlignment="1" applyProtection="1">
      <alignment horizontal="right" vertical="center" wrapText="1"/>
      <protection/>
    </xf>
    <xf numFmtId="188" fontId="17" fillId="0" borderId="69" xfId="73" applyNumberFormat="1" applyFont="1" applyBorder="1" applyAlignment="1" applyProtection="1">
      <alignment horizontal="center" vertical="center" wrapText="1"/>
      <protection/>
    </xf>
    <xf numFmtId="0" fontId="63" fillId="0" borderId="55" xfId="58" applyFont="1" applyBorder="1">
      <alignment/>
      <protection/>
    </xf>
    <xf numFmtId="188" fontId="17" fillId="0" borderId="31" xfId="73" applyNumberFormat="1" applyFont="1" applyBorder="1" applyAlignment="1" applyProtection="1">
      <alignment horizontal="center" vertical="center" wrapText="1"/>
      <protection/>
    </xf>
    <xf numFmtId="188" fontId="66" fillId="0" borderId="68" xfId="73" applyNumberFormat="1" applyFont="1" applyBorder="1" applyAlignment="1" applyProtection="1">
      <alignment horizontal="left" vertical="center" wrapText="1"/>
      <protection/>
    </xf>
    <xf numFmtId="3" fontId="63" fillId="0" borderId="51" xfId="58" applyNumberFormat="1" applyFont="1" applyBorder="1">
      <alignment/>
      <protection/>
    </xf>
    <xf numFmtId="188" fontId="17" fillId="0" borderId="38" xfId="73" applyNumberFormat="1" applyFont="1" applyBorder="1" applyAlignment="1" applyProtection="1">
      <alignment horizontal="left" vertical="center" wrapText="1"/>
      <protection locked="0"/>
    </xf>
    <xf numFmtId="188" fontId="17" fillId="0" borderId="39" xfId="73" applyNumberFormat="1" applyFont="1" applyFill="1" applyBorder="1" applyAlignment="1" applyProtection="1">
      <alignment vertical="center" wrapText="1"/>
      <protection locked="0"/>
    </xf>
    <xf numFmtId="1" fontId="17" fillId="0" borderId="39" xfId="73" applyNumberFormat="1" applyFont="1" applyBorder="1" applyAlignment="1" applyProtection="1">
      <alignment horizontal="center" vertical="center" wrapText="1"/>
      <protection locked="0"/>
    </xf>
    <xf numFmtId="188" fontId="17" fillId="0" borderId="39" xfId="73" applyNumberFormat="1" applyFont="1" applyBorder="1" applyAlignment="1" applyProtection="1">
      <alignment vertical="center" wrapText="1"/>
      <protection locked="0"/>
    </xf>
    <xf numFmtId="188" fontId="17" fillId="0" borderId="29" xfId="73" applyNumberFormat="1" applyFont="1" applyBorder="1" applyAlignment="1" applyProtection="1">
      <alignment vertical="center" wrapText="1"/>
      <protection locked="0"/>
    </xf>
    <xf numFmtId="188" fontId="17" fillId="0" borderId="14" xfId="73" applyNumberFormat="1" applyFont="1" applyBorder="1" applyAlignment="1" applyProtection="1">
      <alignment horizontal="left" vertical="center" wrapText="1"/>
      <protection locked="0"/>
    </xf>
    <xf numFmtId="188" fontId="17" fillId="0" borderId="15" xfId="73" applyNumberFormat="1" applyFont="1" applyFill="1" applyBorder="1" applyAlignment="1" applyProtection="1">
      <alignment vertical="center" wrapText="1"/>
      <protection locked="0"/>
    </xf>
    <xf numFmtId="1" fontId="17" fillId="0" borderId="15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15" xfId="73" applyNumberFormat="1" applyFont="1" applyBorder="1" applyAlignment="1" applyProtection="1">
      <alignment vertical="center" wrapText="1"/>
      <protection locked="0"/>
    </xf>
    <xf numFmtId="188" fontId="17" fillId="0" borderId="83" xfId="73" applyNumberFormat="1" applyFont="1" applyBorder="1" applyAlignment="1" applyProtection="1">
      <alignment vertical="center" wrapText="1"/>
      <protection locked="0"/>
    </xf>
    <xf numFmtId="188" fontId="17" fillId="0" borderId="58" xfId="73" applyNumberFormat="1" applyFont="1" applyFill="1" applyBorder="1" applyAlignment="1" applyProtection="1">
      <alignment vertical="center" wrapText="1"/>
      <protection locked="0"/>
    </xf>
    <xf numFmtId="3" fontId="63" fillId="0" borderId="0" xfId="58" applyNumberFormat="1" applyFont="1">
      <alignment/>
      <protection/>
    </xf>
    <xf numFmtId="188" fontId="17" fillId="0" borderId="40" xfId="73" applyNumberFormat="1" applyFont="1" applyFill="1" applyBorder="1" applyAlignment="1" applyProtection="1">
      <alignment vertical="center" wrapText="1"/>
      <protection locked="0"/>
    </xf>
    <xf numFmtId="1" fontId="17" fillId="0" borderId="40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40" xfId="73" applyNumberFormat="1" applyFont="1" applyBorder="1" applyAlignment="1" applyProtection="1">
      <alignment vertical="center" wrapText="1"/>
      <protection locked="0"/>
    </xf>
    <xf numFmtId="188" fontId="17" fillId="0" borderId="35" xfId="73" applyNumberFormat="1" applyFont="1" applyBorder="1" applyAlignment="1" applyProtection="1">
      <alignment vertical="center" wrapText="1"/>
      <protection locked="0"/>
    </xf>
    <xf numFmtId="188" fontId="17" fillId="0" borderId="24" xfId="73" applyNumberFormat="1" applyFont="1" applyFill="1" applyBorder="1" applyAlignment="1" applyProtection="1">
      <alignment vertical="center" wrapText="1"/>
      <protection locked="0"/>
    </xf>
    <xf numFmtId="188" fontId="17" fillId="0" borderId="69" xfId="73" applyNumberFormat="1" applyFont="1" applyFill="1" applyBorder="1" applyAlignment="1" applyProtection="1">
      <alignment vertical="center" wrapText="1"/>
      <protection locked="0"/>
    </xf>
    <xf numFmtId="1" fontId="17" fillId="0" borderId="69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69" xfId="73" applyNumberFormat="1" applyFont="1" applyBorder="1" applyAlignment="1" applyProtection="1">
      <alignment vertical="center" wrapText="1"/>
      <protection locked="0"/>
    </xf>
    <xf numFmtId="188" fontId="17" fillId="0" borderId="32" xfId="73" applyNumberFormat="1" applyFont="1" applyBorder="1" applyAlignment="1" applyProtection="1">
      <alignment vertical="center" wrapText="1"/>
      <protection locked="0"/>
    </xf>
    <xf numFmtId="188" fontId="17" fillId="0" borderId="70" xfId="73" applyNumberFormat="1" applyFont="1" applyFill="1" applyBorder="1" applyAlignment="1" applyProtection="1">
      <alignment vertical="center" wrapText="1"/>
      <protection locked="0"/>
    </xf>
    <xf numFmtId="188" fontId="17" fillId="0" borderId="68" xfId="73" applyNumberFormat="1" applyFont="1" applyBorder="1" applyAlignment="1" applyProtection="1">
      <alignment horizontal="left" vertical="center" wrapText="1"/>
      <protection locked="0"/>
    </xf>
    <xf numFmtId="1" fontId="17" fillId="0" borderId="69" xfId="73" applyNumberFormat="1" applyFont="1" applyBorder="1" applyAlignment="1" applyProtection="1">
      <alignment horizontal="center" vertical="center" wrapText="1"/>
      <protection locked="0"/>
    </xf>
    <xf numFmtId="188" fontId="17" fillId="0" borderId="70" xfId="73" applyNumberFormat="1" applyFont="1" applyBorder="1" applyAlignment="1" applyProtection="1">
      <alignment vertical="center" wrapText="1"/>
      <protection locked="0"/>
    </xf>
    <xf numFmtId="1" fontId="17" fillId="0" borderId="40" xfId="73" applyNumberFormat="1" applyFont="1" applyBorder="1" applyAlignment="1" applyProtection="1">
      <alignment horizontal="center" vertical="center" wrapText="1"/>
      <protection locked="0"/>
    </xf>
    <xf numFmtId="188" fontId="17" fillId="0" borderId="24" xfId="73" applyNumberFormat="1" applyFont="1" applyBorder="1" applyAlignment="1" applyProtection="1">
      <alignment vertical="center" wrapText="1"/>
      <protection locked="0"/>
    </xf>
    <xf numFmtId="188" fontId="17" fillId="0" borderId="72" xfId="73" applyNumberFormat="1" applyFont="1" applyFill="1" applyBorder="1" applyAlignment="1" applyProtection="1">
      <alignment vertical="center" wrapText="1"/>
      <protection locked="0"/>
    </xf>
    <xf numFmtId="1" fontId="17" fillId="0" borderId="72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72" xfId="73" applyNumberFormat="1" applyFont="1" applyBorder="1" applyAlignment="1" applyProtection="1">
      <alignment vertical="center" wrapText="1"/>
      <protection locked="0"/>
    </xf>
    <xf numFmtId="188" fontId="17" fillId="0" borderId="73" xfId="73" applyNumberFormat="1" applyFont="1" applyBorder="1" applyAlignment="1" applyProtection="1">
      <alignment vertical="center" wrapText="1"/>
      <protection locked="0"/>
    </xf>
    <xf numFmtId="188" fontId="17" fillId="0" borderId="74" xfId="73" applyNumberFormat="1" applyFont="1" applyFill="1" applyBorder="1" applyAlignment="1" applyProtection="1">
      <alignment vertical="center" wrapText="1"/>
      <protection locked="0"/>
    </xf>
    <xf numFmtId="3" fontId="63" fillId="0" borderId="34" xfId="58" applyNumberFormat="1" applyFont="1" applyBorder="1">
      <alignment/>
      <protection/>
    </xf>
    <xf numFmtId="3" fontId="63" fillId="0" borderId="22" xfId="58" applyNumberFormat="1" applyFont="1" applyBorder="1">
      <alignment/>
      <protection/>
    </xf>
    <xf numFmtId="188" fontId="17" fillId="0" borderId="38" xfId="73" applyNumberFormat="1" applyFont="1" applyBorder="1" applyAlignment="1" applyProtection="1">
      <alignment horizontal="left" vertical="center" wrapText="1"/>
      <protection/>
    </xf>
    <xf numFmtId="1" fontId="17" fillId="0" borderId="39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63" xfId="73" applyNumberFormat="1" applyFont="1" applyFill="1" applyBorder="1" applyAlignment="1" applyProtection="1">
      <alignment vertical="center" wrapText="1"/>
      <protection locked="0"/>
    </xf>
    <xf numFmtId="188" fontId="17" fillId="0" borderId="68" xfId="73" applyNumberFormat="1" applyFont="1" applyBorder="1" applyAlignment="1" applyProtection="1">
      <alignment horizontal="left" vertical="center" wrapText="1"/>
      <protection/>
    </xf>
    <xf numFmtId="188" fontId="74" fillId="0" borderId="68" xfId="73" applyNumberFormat="1" applyFont="1" applyBorder="1" applyAlignment="1" applyProtection="1">
      <alignment horizontal="left" vertical="center" wrapText="1"/>
      <protection/>
    </xf>
    <xf numFmtId="3" fontId="63" fillId="0" borderId="10" xfId="73" applyNumberFormat="1" applyFont="1" applyFill="1" applyBorder="1" applyAlignment="1" applyProtection="1">
      <alignment vertical="center" wrapText="1"/>
      <protection locked="0"/>
    </xf>
    <xf numFmtId="188" fontId="17" fillId="0" borderId="87" xfId="73" applyNumberFormat="1" applyFont="1" applyBorder="1" applyAlignment="1" applyProtection="1">
      <alignment vertical="center" wrapText="1"/>
      <protection locked="0"/>
    </xf>
    <xf numFmtId="188" fontId="17" fillId="0" borderId="31" xfId="73" applyNumberFormat="1" applyFont="1" applyBorder="1" applyAlignment="1" applyProtection="1">
      <alignment vertical="center" wrapText="1"/>
      <protection locked="0"/>
    </xf>
    <xf numFmtId="3" fontId="63" fillId="0" borderId="93" xfId="73" applyNumberFormat="1" applyFont="1" applyBorder="1" applyAlignment="1" applyProtection="1">
      <alignment vertical="center" wrapText="1"/>
      <protection locked="0"/>
    </xf>
    <xf numFmtId="188" fontId="74" fillId="0" borderId="75" xfId="73" applyNumberFormat="1" applyFont="1" applyBorder="1" applyAlignment="1" applyProtection="1">
      <alignment horizontal="left" vertical="center" wrapText="1"/>
      <protection/>
    </xf>
    <xf numFmtId="188" fontId="17" fillId="0" borderId="86" xfId="73" applyNumberFormat="1" applyFont="1" applyFill="1" applyBorder="1" applyAlignment="1" applyProtection="1">
      <alignment vertical="center" wrapText="1"/>
      <protection locked="0"/>
    </xf>
    <xf numFmtId="1" fontId="17" fillId="0" borderId="86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86" xfId="73" applyNumberFormat="1" applyFont="1" applyBorder="1" applyAlignment="1" applyProtection="1">
      <alignment vertical="center" wrapText="1"/>
      <protection locked="0"/>
    </xf>
    <xf numFmtId="188" fontId="17" fillId="0" borderId="88" xfId="73" applyNumberFormat="1" applyFont="1" applyFill="1" applyBorder="1" applyAlignment="1" applyProtection="1">
      <alignment vertical="center" wrapText="1"/>
      <protection locked="0"/>
    </xf>
    <xf numFmtId="0" fontId="63" fillId="0" borderId="54" xfId="58" applyFont="1" applyBorder="1">
      <alignment/>
      <protection/>
    </xf>
    <xf numFmtId="188" fontId="62" fillId="0" borderId="75" xfId="73" applyNumberFormat="1" applyFont="1" applyBorder="1" applyAlignment="1" applyProtection="1">
      <alignment vertical="center" wrapText="1"/>
      <protection locked="0"/>
    </xf>
    <xf numFmtId="0" fontId="63" fillId="0" borderId="68" xfId="58" applyFont="1" applyBorder="1">
      <alignment/>
      <protection/>
    </xf>
    <xf numFmtId="188" fontId="74" fillId="0" borderId="68" xfId="73" applyNumberFormat="1" applyFont="1" applyFill="1" applyBorder="1" applyAlignment="1" applyProtection="1">
      <alignment horizontal="left" vertical="center" wrapText="1"/>
      <protection/>
    </xf>
    <xf numFmtId="188" fontId="17" fillId="0" borderId="68" xfId="73" applyNumberFormat="1" applyFont="1" applyFill="1" applyBorder="1" applyAlignment="1" applyProtection="1">
      <alignment horizontal="left" vertical="center" wrapText="1"/>
      <protection/>
    </xf>
    <xf numFmtId="188" fontId="63" fillId="0" borderId="0" xfId="58" applyNumberFormat="1" applyFont="1">
      <alignment/>
      <protection/>
    </xf>
    <xf numFmtId="188" fontId="66" fillId="0" borderId="41" xfId="73" applyNumberFormat="1" applyFont="1" applyBorder="1" applyAlignment="1" applyProtection="1">
      <alignment horizontal="left" vertical="center" wrapText="1"/>
      <protection locked="0"/>
    </xf>
    <xf numFmtId="188" fontId="66" fillId="0" borderId="40" xfId="73" applyNumberFormat="1" applyFont="1" applyBorder="1" applyAlignment="1" applyProtection="1">
      <alignment vertical="center" wrapText="1"/>
      <protection locked="0"/>
    </xf>
    <xf numFmtId="188" fontId="59" fillId="0" borderId="24" xfId="73" applyNumberFormat="1" applyFont="1" applyBorder="1" applyAlignment="1" applyProtection="1">
      <alignment vertical="center" wrapText="1"/>
      <protection locked="0"/>
    </xf>
    <xf numFmtId="188" fontId="74" fillId="0" borderId="68" xfId="73" applyNumberFormat="1" applyFont="1" applyBorder="1" applyAlignment="1" applyProtection="1">
      <alignment horizontal="left" vertical="center" wrapText="1"/>
      <protection locked="0"/>
    </xf>
    <xf numFmtId="188" fontId="66" fillId="0" borderId="39" xfId="73" applyNumberFormat="1" applyFont="1" applyBorder="1" applyAlignment="1" applyProtection="1">
      <alignment vertical="center" wrapText="1"/>
      <protection locked="0"/>
    </xf>
    <xf numFmtId="1" fontId="66" fillId="37" borderId="39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29" xfId="73" applyNumberFormat="1" applyFont="1" applyBorder="1" applyAlignment="1" applyProtection="1">
      <alignment vertical="center" wrapText="1"/>
      <protection locked="0"/>
    </xf>
    <xf numFmtId="188" fontId="66" fillId="0" borderId="63" xfId="73" applyNumberFormat="1" applyFont="1" applyBorder="1" applyAlignment="1" applyProtection="1">
      <alignment vertical="center" wrapText="1"/>
      <protection locked="0"/>
    </xf>
    <xf numFmtId="0" fontId="63" fillId="0" borderId="51" xfId="58" applyFont="1" applyBorder="1">
      <alignment/>
      <protection/>
    </xf>
    <xf numFmtId="188" fontId="75" fillId="0" borderId="16" xfId="73" applyNumberFormat="1" applyFont="1" applyBorder="1" applyAlignment="1" applyProtection="1">
      <alignment horizontal="left" vertical="center" wrapText="1"/>
      <protection locked="0"/>
    </xf>
    <xf numFmtId="188" fontId="66" fillId="0" borderId="17" xfId="73" applyNumberFormat="1" applyFont="1" applyBorder="1" applyAlignment="1" applyProtection="1">
      <alignment vertical="center" wrapText="1"/>
      <protection locked="0"/>
    </xf>
    <xf numFmtId="1" fontId="66" fillId="37" borderId="17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30" xfId="73" applyNumberFormat="1" applyFont="1" applyBorder="1" applyAlignment="1" applyProtection="1">
      <alignment vertical="center" wrapText="1"/>
      <protection locked="0"/>
    </xf>
    <xf numFmtId="188" fontId="66" fillId="0" borderId="20" xfId="73" applyNumberFormat="1" applyFont="1" applyBorder="1" applyAlignment="1" applyProtection="1">
      <alignment vertical="center" wrapText="1"/>
      <protection locked="0"/>
    </xf>
    <xf numFmtId="0" fontId="63" fillId="0" borderId="10" xfId="58" applyFont="1" applyBorder="1">
      <alignment/>
      <protection/>
    </xf>
    <xf numFmtId="188" fontId="17" fillId="0" borderId="16" xfId="73" applyNumberFormat="1" applyFont="1" applyBorder="1" applyAlignment="1" applyProtection="1">
      <alignment horizontal="left" vertical="center" wrapText="1"/>
      <protection locked="0"/>
    </xf>
    <xf numFmtId="188" fontId="17" fillId="0" borderId="17" xfId="73" applyNumberFormat="1" applyFont="1" applyBorder="1" applyAlignment="1" applyProtection="1">
      <alignment vertical="center" wrapText="1"/>
      <protection locked="0"/>
    </xf>
    <xf numFmtId="1" fontId="17" fillId="37" borderId="17" xfId="73" applyNumberFormat="1" applyFont="1" applyFill="1" applyBorder="1" applyAlignment="1" applyProtection="1">
      <alignment horizontal="center" vertical="center" wrapText="1"/>
      <protection locked="0"/>
    </xf>
    <xf numFmtId="188" fontId="17" fillId="0" borderId="30" xfId="73" applyNumberFormat="1" applyFont="1" applyBorder="1" applyAlignment="1" applyProtection="1">
      <alignment vertical="center" wrapText="1"/>
      <protection locked="0"/>
    </xf>
    <xf numFmtId="1" fontId="17" fillId="37" borderId="69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70" xfId="73" applyNumberFormat="1" applyFont="1" applyBorder="1" applyAlignment="1" applyProtection="1">
      <alignment vertical="center" wrapText="1"/>
      <protection locked="0"/>
    </xf>
    <xf numFmtId="0" fontId="63" fillId="0" borderId="93" xfId="58" applyFont="1" applyBorder="1">
      <alignment/>
      <protection/>
    </xf>
    <xf numFmtId="188" fontId="17" fillId="0" borderId="41" xfId="73" applyNumberFormat="1" applyFont="1" applyBorder="1" applyAlignment="1" applyProtection="1">
      <alignment horizontal="left" vertical="center" wrapText="1"/>
      <protection locked="0"/>
    </xf>
    <xf numFmtId="1" fontId="66" fillId="38" borderId="40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35" xfId="73" applyNumberFormat="1" applyFont="1" applyBorder="1" applyAlignment="1" applyProtection="1">
      <alignment vertical="center" wrapText="1"/>
      <protection locked="0"/>
    </xf>
    <xf numFmtId="188" fontId="66" fillId="0" borderId="24" xfId="73" applyNumberFormat="1" applyFont="1" applyBorder="1" applyAlignment="1" applyProtection="1">
      <alignment vertical="center" wrapText="1"/>
      <protection locked="0"/>
    </xf>
    <xf numFmtId="0" fontId="63" fillId="0" borderId="33" xfId="58" applyFont="1" applyBorder="1">
      <alignment/>
      <protection/>
    </xf>
    <xf numFmtId="188" fontId="66" fillId="0" borderId="68" xfId="73" applyNumberFormat="1" applyFont="1" applyBorder="1" applyAlignment="1" applyProtection="1">
      <alignment horizontal="left" vertical="center" wrapText="1"/>
      <protection locked="0"/>
    </xf>
    <xf numFmtId="188" fontId="66" fillId="0" borderId="15" xfId="73" applyNumberFormat="1" applyFont="1" applyBorder="1" applyAlignment="1" applyProtection="1">
      <alignment vertical="center" wrapText="1"/>
      <protection locked="0"/>
    </xf>
    <xf numFmtId="1" fontId="66" fillId="37" borderId="15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83" xfId="73" applyNumberFormat="1" applyFont="1" applyBorder="1" applyAlignment="1" applyProtection="1">
      <alignment vertical="center" wrapText="1"/>
      <protection locked="0"/>
    </xf>
    <xf numFmtId="188" fontId="66" fillId="0" borderId="58" xfId="73" applyNumberFormat="1" applyFont="1" applyBorder="1" applyAlignment="1" applyProtection="1">
      <alignment vertical="center" wrapText="1"/>
      <protection locked="0"/>
    </xf>
    <xf numFmtId="1" fontId="66" fillId="37" borderId="40" xfId="73" applyNumberFormat="1" applyFont="1" applyFill="1" applyBorder="1" applyAlignment="1" applyProtection="1">
      <alignment horizontal="center" vertical="center" wrapText="1"/>
      <protection locked="0"/>
    </xf>
    <xf numFmtId="188" fontId="59" fillId="0" borderId="51" xfId="58" applyNumberFormat="1" applyFont="1" applyBorder="1">
      <alignment/>
      <protection/>
    </xf>
    <xf numFmtId="188" fontId="74" fillId="0" borderId="38" xfId="73" applyNumberFormat="1" applyFont="1" applyBorder="1" applyAlignment="1" applyProtection="1">
      <alignment horizontal="left" vertical="center" wrapText="1"/>
      <protection locked="0"/>
    </xf>
    <xf numFmtId="0" fontId="63" fillId="0" borderId="94" xfId="58" applyFont="1" applyBorder="1">
      <alignment/>
      <protection/>
    </xf>
    <xf numFmtId="188" fontId="75" fillId="0" borderId="68" xfId="73" applyNumberFormat="1" applyFont="1" applyBorder="1" applyAlignment="1" applyProtection="1">
      <alignment horizontal="left" vertical="center" wrapText="1"/>
      <protection locked="0"/>
    </xf>
    <xf numFmtId="0" fontId="63" fillId="0" borderId="13" xfId="58" applyFont="1" applyBorder="1">
      <alignment/>
      <protection/>
    </xf>
    <xf numFmtId="188" fontId="75" fillId="0" borderId="14" xfId="73" applyNumberFormat="1" applyFont="1" applyBorder="1" applyAlignment="1" applyProtection="1">
      <alignment horizontal="left" vertical="center" wrapText="1"/>
      <protection locked="0"/>
    </xf>
    <xf numFmtId="1" fontId="17" fillId="0" borderId="15" xfId="73" applyNumberFormat="1" applyFont="1" applyBorder="1" applyAlignment="1" applyProtection="1">
      <alignment horizontal="center" vertical="center" wrapText="1"/>
      <protection locked="0"/>
    </xf>
    <xf numFmtId="188" fontId="17" fillId="0" borderId="82" xfId="73" applyNumberFormat="1" applyFont="1" applyBorder="1" applyAlignment="1" applyProtection="1">
      <alignment vertical="center" wrapText="1"/>
      <protection locked="0"/>
    </xf>
    <xf numFmtId="0" fontId="63" fillId="0" borderId="64" xfId="58" applyFont="1" applyBorder="1">
      <alignment/>
      <protection/>
    </xf>
    <xf numFmtId="188" fontId="66" fillId="0" borderId="38" xfId="73" applyNumberFormat="1" applyFont="1" applyBorder="1" applyAlignment="1" applyProtection="1">
      <alignment horizontal="left" vertical="center" wrapText="1"/>
      <protection locked="0"/>
    </xf>
    <xf numFmtId="1" fontId="17" fillId="38" borderId="40" xfId="73" applyNumberFormat="1" applyFont="1" applyFill="1" applyBorder="1" applyAlignment="1" applyProtection="1">
      <alignment horizontal="center" vertical="center" wrapText="1"/>
      <protection locked="0"/>
    </xf>
    <xf numFmtId="188" fontId="66" fillId="0" borderId="73" xfId="73" applyNumberFormat="1" applyFont="1" applyBorder="1" applyAlignment="1" applyProtection="1">
      <alignment vertical="center" wrapText="1"/>
      <protection locked="0"/>
    </xf>
    <xf numFmtId="188" fontId="17" fillId="0" borderId="74" xfId="73" applyNumberFormat="1" applyFont="1" applyBorder="1" applyAlignment="1" applyProtection="1">
      <alignment vertical="center" wrapText="1"/>
      <protection locked="0"/>
    </xf>
    <xf numFmtId="188" fontId="66" fillId="36" borderId="41" xfId="73" applyNumberFormat="1" applyFont="1" applyFill="1" applyBorder="1" applyAlignment="1">
      <alignment horizontal="left" vertical="center" wrapText="1"/>
      <protection/>
    </xf>
    <xf numFmtId="188" fontId="66" fillId="36" borderId="40" xfId="73" applyNumberFormat="1" applyFont="1" applyFill="1" applyBorder="1" applyAlignment="1" applyProtection="1">
      <alignment vertical="center" wrapText="1"/>
      <protection/>
    </xf>
    <xf numFmtId="188" fontId="66" fillId="39" borderId="40" xfId="73" applyNumberFormat="1" applyFont="1" applyFill="1" applyBorder="1" applyAlignment="1" applyProtection="1">
      <alignment horizontal="center" vertical="center" wrapText="1"/>
      <protection/>
    </xf>
    <xf numFmtId="188" fontId="66" fillId="36" borderId="73" xfId="73" applyNumberFormat="1" applyFont="1" applyFill="1" applyBorder="1" applyAlignment="1" applyProtection="1">
      <alignment vertical="center" wrapText="1"/>
      <protection/>
    </xf>
    <xf numFmtId="188" fontId="66" fillId="36" borderId="74" xfId="73" applyNumberFormat="1" applyFont="1" applyFill="1" applyBorder="1" applyAlignment="1" applyProtection="1">
      <alignment vertical="center" wrapText="1"/>
      <protection/>
    </xf>
    <xf numFmtId="188" fontId="59" fillId="36" borderId="33" xfId="58" applyNumberFormat="1" applyFont="1" applyFill="1" applyBorder="1">
      <alignment/>
      <protection/>
    </xf>
    <xf numFmtId="0" fontId="0" fillId="36" borderId="0" xfId="58" applyFont="1" applyFill="1">
      <alignment/>
      <protection/>
    </xf>
    <xf numFmtId="0" fontId="63" fillId="0" borderId="0" xfId="60" applyFont="1" applyFill="1">
      <alignment/>
      <protection/>
    </xf>
    <xf numFmtId="3" fontId="63" fillId="0" borderId="0" xfId="60" applyNumberFormat="1" applyFont="1" applyFill="1">
      <alignment/>
      <protection/>
    </xf>
    <xf numFmtId="0" fontId="76" fillId="0" borderId="0" xfId="60" applyFont="1" applyFill="1" applyAlignment="1">
      <alignment horizontal="center"/>
      <protection/>
    </xf>
    <xf numFmtId="0" fontId="76" fillId="0" borderId="0" xfId="60" applyFont="1" applyFill="1" applyAlignment="1">
      <alignment/>
      <protection/>
    </xf>
    <xf numFmtId="0" fontId="77" fillId="0" borderId="0" xfId="60" applyFont="1" applyFill="1">
      <alignment/>
      <protection/>
    </xf>
    <xf numFmtId="0" fontId="77" fillId="0" borderId="47" xfId="60" applyFont="1" applyFill="1" applyBorder="1">
      <alignment/>
      <protection/>
    </xf>
    <xf numFmtId="0" fontId="77" fillId="0" borderId="0" xfId="60" applyFont="1" applyFill="1" applyBorder="1">
      <alignment/>
      <protection/>
    </xf>
    <xf numFmtId="0" fontId="77" fillId="0" borderId="47" xfId="60" applyFont="1" applyFill="1" applyBorder="1" applyAlignment="1">
      <alignment/>
      <protection/>
    </xf>
    <xf numFmtId="0" fontId="77" fillId="0" borderId="0" xfId="60" applyFont="1" applyFill="1" applyBorder="1" applyAlignment="1">
      <alignment/>
      <protection/>
    </xf>
    <xf numFmtId="0" fontId="77" fillId="0" borderId="90" xfId="60" applyFont="1" applyFill="1" applyBorder="1" applyAlignment="1">
      <alignment horizontal="center"/>
      <protection/>
    </xf>
    <xf numFmtId="0" fontId="77" fillId="0" borderId="15" xfId="60" applyFont="1" applyFill="1" applyBorder="1" applyAlignment="1">
      <alignment horizontal="center"/>
      <protection/>
    </xf>
    <xf numFmtId="0" fontId="77" fillId="0" borderId="69" xfId="60" applyFont="1" applyFill="1" applyBorder="1" applyAlignment="1">
      <alignment horizontal="center"/>
      <protection/>
    </xf>
    <xf numFmtId="0" fontId="77" fillId="0" borderId="32" xfId="60" applyFont="1" applyFill="1" applyBorder="1" applyAlignment="1">
      <alignment horizontal="center"/>
      <protection/>
    </xf>
    <xf numFmtId="0" fontId="77" fillId="0" borderId="89" xfId="60" applyFont="1" applyFill="1" applyBorder="1" applyAlignment="1">
      <alignment horizontal="center"/>
      <protection/>
    </xf>
    <xf numFmtId="0" fontId="77" fillId="0" borderId="83" xfId="60" applyFont="1" applyFill="1" applyBorder="1" applyAlignment="1">
      <alignment horizontal="center"/>
      <protection/>
    </xf>
    <xf numFmtId="0" fontId="77" fillId="0" borderId="31" xfId="60" applyFont="1" applyFill="1" applyBorder="1" applyAlignment="1">
      <alignment horizontal="center"/>
      <protection/>
    </xf>
    <xf numFmtId="0" fontId="77" fillId="0" borderId="69" xfId="60" applyFont="1" applyFill="1" applyBorder="1">
      <alignment/>
      <protection/>
    </xf>
    <xf numFmtId="0" fontId="77" fillId="0" borderId="0" xfId="60" applyFont="1" applyFill="1" applyBorder="1" applyAlignment="1">
      <alignment horizontal="center"/>
      <protection/>
    </xf>
    <xf numFmtId="0" fontId="77" fillId="0" borderId="39" xfId="60" applyFont="1" applyFill="1" applyBorder="1" applyAlignment="1">
      <alignment horizontal="center"/>
      <protection/>
    </xf>
    <xf numFmtId="0" fontId="77" fillId="0" borderId="18" xfId="60" applyFont="1" applyFill="1" applyBorder="1" applyAlignment="1">
      <alignment horizontal="center"/>
      <protection/>
    </xf>
    <xf numFmtId="0" fontId="77" fillId="0" borderId="17" xfId="60" applyFont="1" applyFill="1" applyBorder="1" applyAlignment="1">
      <alignment horizontal="center"/>
      <protection/>
    </xf>
    <xf numFmtId="3" fontId="76" fillId="0" borderId="30" xfId="60" applyNumberFormat="1" applyFont="1" applyFill="1" applyBorder="1" applyAlignment="1">
      <alignment/>
      <protection/>
    </xf>
    <xf numFmtId="3" fontId="76" fillId="0" borderId="95" xfId="60" applyNumberFormat="1" applyFont="1" applyFill="1" applyBorder="1" applyAlignment="1">
      <alignment/>
      <protection/>
    </xf>
    <xf numFmtId="3" fontId="77" fillId="0" borderId="17" xfId="60" applyNumberFormat="1" applyFont="1" applyFill="1" applyBorder="1" applyAlignment="1">
      <alignment horizontal="right"/>
      <protection/>
    </xf>
    <xf numFmtId="188" fontId="63" fillId="0" borderId="19" xfId="73" applyNumberFormat="1" applyFont="1" applyBorder="1" applyAlignment="1" applyProtection="1">
      <alignment horizontal="left" vertical="center" wrapText="1"/>
      <protection/>
    </xf>
    <xf numFmtId="3" fontId="77" fillId="0" borderId="17" xfId="60" applyNumberFormat="1" applyFont="1" applyFill="1" applyBorder="1">
      <alignment/>
      <protection/>
    </xf>
    <xf numFmtId="3" fontId="78" fillId="0" borderId="17" xfId="60" applyNumberFormat="1" applyFont="1" applyFill="1" applyBorder="1" applyAlignment="1">
      <alignment horizontal="right"/>
      <protection/>
    </xf>
    <xf numFmtId="0" fontId="64" fillId="0" borderId="0" xfId="60" applyFont="1" applyFill="1">
      <alignment/>
      <protection/>
    </xf>
    <xf numFmtId="188" fontId="17" fillId="0" borderId="19" xfId="73" applyNumberFormat="1" applyFont="1" applyBorder="1" applyAlignment="1" applyProtection="1">
      <alignment horizontal="left" vertical="center" wrapText="1"/>
      <protection/>
    </xf>
    <xf numFmtId="3" fontId="77" fillId="0" borderId="69" xfId="60" applyNumberFormat="1" applyFont="1" applyFill="1" applyBorder="1" applyAlignment="1">
      <alignment horizontal="right"/>
      <protection/>
    </xf>
    <xf numFmtId="188" fontId="17" fillId="0" borderId="31" xfId="73" applyNumberFormat="1" applyFont="1" applyFill="1" applyBorder="1" applyAlignment="1" applyProtection="1">
      <alignment horizontal="left" vertical="center" wrapText="1"/>
      <protection/>
    </xf>
    <xf numFmtId="3" fontId="77" fillId="0" borderId="69" xfId="60" applyNumberFormat="1" applyFont="1" applyFill="1" applyBorder="1">
      <alignment/>
      <protection/>
    </xf>
    <xf numFmtId="3" fontId="78" fillId="0" borderId="69" xfId="60" applyNumberFormat="1" applyFont="1" applyFill="1" applyBorder="1" applyAlignment="1">
      <alignment horizontal="right"/>
      <protection/>
    </xf>
    <xf numFmtId="188" fontId="17" fillId="0" borderId="17" xfId="73" applyNumberFormat="1" applyFont="1" applyFill="1" applyBorder="1" applyAlignment="1" applyProtection="1">
      <alignment horizontal="left" vertical="center" wrapText="1"/>
      <protection/>
    </xf>
    <xf numFmtId="188" fontId="17" fillId="0" borderId="69" xfId="73" applyNumberFormat="1" applyFont="1" applyFill="1" applyBorder="1" applyAlignment="1" applyProtection="1">
      <alignment horizontal="left" vertical="center" wrapText="1"/>
      <protection/>
    </xf>
    <xf numFmtId="3" fontId="79" fillId="0" borderId="40" xfId="60" applyNumberFormat="1" applyFont="1" applyFill="1" applyBorder="1" applyAlignment="1">
      <alignment horizontal="right"/>
      <protection/>
    </xf>
    <xf numFmtId="3" fontId="79" fillId="0" borderId="40" xfId="60" applyNumberFormat="1" applyFont="1" applyFill="1" applyBorder="1">
      <alignment/>
      <protection/>
    </xf>
    <xf numFmtId="3" fontId="80" fillId="0" borderId="39" xfId="60" applyNumberFormat="1" applyFont="1" applyFill="1" applyBorder="1" applyAlignment="1">
      <alignment horizontal="right"/>
      <protection/>
    </xf>
    <xf numFmtId="3" fontId="81" fillId="0" borderId="0" xfId="60" applyNumberFormat="1" applyFont="1" applyFill="1" applyBorder="1">
      <alignment/>
      <protection/>
    </xf>
    <xf numFmtId="3" fontId="80" fillId="0" borderId="0" xfId="60" applyNumberFormat="1" applyFont="1" applyFill="1" applyBorder="1">
      <alignment/>
      <protection/>
    </xf>
    <xf numFmtId="3" fontId="78" fillId="0" borderId="15" xfId="60" applyNumberFormat="1" applyFont="1" applyFill="1" applyBorder="1" applyAlignment="1">
      <alignment horizontal="right"/>
      <protection/>
    </xf>
    <xf numFmtId="3" fontId="77" fillId="0" borderId="15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79" fillId="0" borderId="15" xfId="60" applyNumberFormat="1" applyFont="1" applyFill="1" applyBorder="1">
      <alignment/>
      <protection/>
    </xf>
    <xf numFmtId="3" fontId="80" fillId="0" borderId="69" xfId="60" applyNumberFormat="1" applyFont="1" applyFill="1" applyBorder="1" applyAlignment="1">
      <alignment horizontal="right"/>
      <protection/>
    </xf>
    <xf numFmtId="0" fontId="63" fillId="0" borderId="0" xfId="58" applyFont="1">
      <alignment/>
      <protection/>
    </xf>
    <xf numFmtId="0" fontId="82" fillId="0" borderId="0" xfId="58" applyFont="1">
      <alignment/>
      <protection/>
    </xf>
    <xf numFmtId="188" fontId="63" fillId="0" borderId="0" xfId="73" applyNumberFormat="1" applyFont="1" applyAlignment="1">
      <alignment horizontal="left" vertical="center" wrapText="1"/>
      <protection/>
    </xf>
    <xf numFmtId="188" fontId="63" fillId="0" borderId="0" xfId="73" applyNumberFormat="1" applyFont="1" applyAlignment="1">
      <alignment vertical="center" wrapText="1"/>
      <protection/>
    </xf>
    <xf numFmtId="188" fontId="63" fillId="0" borderId="0" xfId="73" applyNumberFormat="1" applyFont="1" applyAlignment="1">
      <alignment horizontal="center" vertical="center" wrapText="1"/>
      <protection/>
    </xf>
    <xf numFmtId="0" fontId="63" fillId="0" borderId="0" xfId="73" applyFont="1">
      <alignment/>
      <protection/>
    </xf>
    <xf numFmtId="188" fontId="59" fillId="0" borderId="41" xfId="73" applyNumberFormat="1" applyFont="1" applyBorder="1" applyAlignment="1">
      <alignment horizontal="center" vertical="center" wrapText="1"/>
      <protection/>
    </xf>
    <xf numFmtId="188" fontId="59" fillId="0" borderId="40" xfId="73" applyNumberFormat="1" applyFont="1" applyBorder="1" applyAlignment="1">
      <alignment horizontal="center" vertical="center" wrapText="1"/>
      <protection/>
    </xf>
    <xf numFmtId="188" fontId="59" fillId="0" borderId="35" xfId="73" applyNumberFormat="1" applyFont="1" applyBorder="1" applyAlignment="1">
      <alignment horizontal="center" vertical="center" wrapText="1"/>
      <protection/>
    </xf>
    <xf numFmtId="0" fontId="59" fillId="0" borderId="33" xfId="73" applyFont="1" applyBorder="1" applyAlignment="1">
      <alignment wrapText="1"/>
      <protection/>
    </xf>
    <xf numFmtId="188" fontId="59" fillId="0" borderId="68" xfId="73" applyNumberFormat="1" applyFont="1" applyBorder="1" applyAlignment="1" applyProtection="1">
      <alignment horizontal="center" vertical="center" wrapText="1"/>
      <protection/>
    </xf>
    <xf numFmtId="188" fontId="59" fillId="0" borderId="69" xfId="73" applyNumberFormat="1" applyFont="1" applyBorder="1" applyAlignment="1" applyProtection="1">
      <alignment horizontal="center" vertical="center" wrapText="1"/>
      <protection/>
    </xf>
    <xf numFmtId="188" fontId="59" fillId="0" borderId="86" xfId="73" applyNumberFormat="1" applyFont="1" applyBorder="1" applyAlignment="1" applyProtection="1">
      <alignment horizontal="center" vertical="center" wrapText="1"/>
      <protection/>
    </xf>
    <xf numFmtId="0" fontId="63" fillId="0" borderId="88" xfId="73" applyFont="1" applyBorder="1">
      <alignment/>
      <protection/>
    </xf>
    <xf numFmtId="0" fontId="63" fillId="0" borderId="71" xfId="58" applyFont="1" applyBorder="1">
      <alignment/>
      <protection/>
    </xf>
    <xf numFmtId="0" fontId="63" fillId="0" borderId="72" xfId="58" applyFont="1" applyBorder="1">
      <alignment/>
      <protection/>
    </xf>
    <xf numFmtId="0" fontId="63" fillId="0" borderId="73" xfId="58" applyFont="1" applyBorder="1">
      <alignment/>
      <protection/>
    </xf>
    <xf numFmtId="0" fontId="59" fillId="0" borderId="41" xfId="58" applyFont="1" applyBorder="1">
      <alignment/>
      <protection/>
    </xf>
    <xf numFmtId="0" fontId="59" fillId="0" borderId="40" xfId="58" applyFont="1" applyBorder="1">
      <alignment/>
      <protection/>
    </xf>
    <xf numFmtId="3" fontId="63" fillId="0" borderId="73" xfId="58" applyNumberFormat="1" applyFont="1" applyBorder="1">
      <alignment/>
      <protection/>
    </xf>
    <xf numFmtId="3" fontId="59" fillId="0" borderId="40" xfId="58" applyNumberFormat="1" applyFont="1" applyBorder="1">
      <alignment/>
      <protection/>
    </xf>
    <xf numFmtId="0" fontId="66" fillId="0" borderId="86" xfId="71" applyFont="1" applyFill="1" applyBorder="1" applyAlignment="1" applyProtection="1">
      <alignment horizontal="left" vertical="center" wrapText="1" indent="1"/>
      <protection/>
    </xf>
    <xf numFmtId="0" fontId="67" fillId="0" borderId="76" xfId="71" applyFont="1" applyFill="1" applyBorder="1" applyAlignment="1" applyProtection="1">
      <alignment horizontal="right" vertical="center" wrapText="1"/>
      <protection/>
    </xf>
    <xf numFmtId="0" fontId="17" fillId="0" borderId="71" xfId="71" applyFont="1" applyFill="1" applyBorder="1" applyAlignment="1" applyProtection="1">
      <alignment horizontal="center" vertical="center" wrapText="1"/>
      <protection/>
    </xf>
    <xf numFmtId="0" fontId="66" fillId="0" borderId="72" xfId="71" applyFont="1" applyFill="1" applyBorder="1" applyAlignment="1" applyProtection="1">
      <alignment vertical="center" wrapText="1"/>
      <protection/>
    </xf>
    <xf numFmtId="188" fontId="66" fillId="0" borderId="73" xfId="71" applyNumberFormat="1" applyFont="1" applyFill="1" applyBorder="1" applyAlignment="1" applyProtection="1">
      <alignment vertical="center" wrapText="1"/>
      <protection/>
    </xf>
    <xf numFmtId="188" fontId="66" fillId="0" borderId="74" xfId="71" applyNumberFormat="1" applyFont="1" applyFill="1" applyBorder="1" applyAlignment="1" applyProtection="1">
      <alignment vertical="center" wrapText="1"/>
      <protection/>
    </xf>
    <xf numFmtId="188" fontId="66" fillId="0" borderId="17" xfId="71" applyNumberFormat="1" applyFont="1" applyFill="1" applyBorder="1" applyAlignment="1" applyProtection="1">
      <alignment vertical="center" wrapText="1"/>
      <protection locked="0"/>
    </xf>
    <xf numFmtId="0" fontId="68" fillId="0" borderId="85" xfId="71" applyFont="1" applyFill="1" applyBorder="1" applyAlignment="1" applyProtection="1">
      <alignment horizontal="right" vertical="center" wrapText="1"/>
      <protection/>
    </xf>
    <xf numFmtId="188" fontId="66" fillId="0" borderId="86" xfId="71" applyNumberFormat="1" applyFont="1" applyFill="1" applyBorder="1" applyAlignment="1" applyProtection="1">
      <alignment vertical="center" wrapText="1"/>
      <protection locked="0"/>
    </xf>
    <xf numFmtId="188" fontId="66" fillId="0" borderId="87" xfId="71" applyNumberFormat="1" applyFont="1" applyFill="1" applyBorder="1" applyAlignment="1" applyProtection="1">
      <alignment vertical="center" wrapText="1"/>
      <protection locked="0"/>
    </xf>
    <xf numFmtId="188" fontId="66" fillId="0" borderId="88" xfId="71" applyNumberFormat="1" applyFont="1" applyFill="1" applyBorder="1" applyAlignment="1" applyProtection="1">
      <alignment vertical="center" wrapText="1"/>
      <protection locked="0"/>
    </xf>
    <xf numFmtId="0" fontId="17" fillId="0" borderId="25" xfId="71" applyFont="1" applyFill="1" applyBorder="1" applyAlignment="1" applyProtection="1">
      <alignment horizontal="center" vertical="center" wrapText="1"/>
      <protection/>
    </xf>
    <xf numFmtId="0" fontId="68" fillId="0" borderId="77" xfId="71" applyFont="1" applyFill="1" applyBorder="1" applyAlignment="1" applyProtection="1">
      <alignment horizontal="right" vertical="center" wrapText="1"/>
      <protection/>
    </xf>
    <xf numFmtId="3" fontId="128" fillId="0" borderId="26" xfId="65" applyNumberFormat="1" applyFont="1" applyBorder="1">
      <alignment/>
      <protection/>
    </xf>
    <xf numFmtId="188" fontId="66" fillId="0" borderId="33" xfId="71" applyNumberFormat="1" applyFont="1" applyFill="1" applyBorder="1" applyAlignment="1" applyProtection="1">
      <alignment vertical="center" wrapText="1"/>
      <protection locked="0"/>
    </xf>
    <xf numFmtId="3" fontId="128" fillId="0" borderId="17" xfId="65" applyNumberFormat="1" applyFont="1" applyBorder="1">
      <alignment/>
      <protection/>
    </xf>
    <xf numFmtId="0" fontId="54" fillId="0" borderId="0" xfId="65" applyFont="1">
      <alignment/>
      <protection/>
    </xf>
    <xf numFmtId="0" fontId="54" fillId="0" borderId="0" xfId="65" applyFont="1" applyAlignment="1">
      <alignment horizontal="center"/>
      <protection/>
    </xf>
    <xf numFmtId="0" fontId="54" fillId="0" borderId="0" xfId="65" applyFont="1" applyAlignment="1">
      <alignment horizontal="right" vertical="center"/>
      <protection/>
    </xf>
    <xf numFmtId="0" fontId="54" fillId="0" borderId="0" xfId="65" applyFont="1" applyAlignment="1">
      <alignment horizontal="left" vertical="center"/>
      <protection/>
    </xf>
    <xf numFmtId="0" fontId="54" fillId="0" borderId="0" xfId="65" applyFont="1" applyAlignment="1">
      <alignment horizontal="center" vertical="center"/>
      <protection/>
    </xf>
    <xf numFmtId="3" fontId="54" fillId="0" borderId="0" xfId="65" applyNumberFormat="1" applyFont="1" applyAlignment="1">
      <alignment horizontal="center" vertical="center"/>
      <protection/>
    </xf>
    <xf numFmtId="0" fontId="0" fillId="0" borderId="15" xfId="65" applyFont="1" applyBorder="1">
      <alignment/>
      <protection/>
    </xf>
    <xf numFmtId="3" fontId="54" fillId="0" borderId="15" xfId="65" applyNumberFormat="1" applyFont="1" applyBorder="1" applyAlignment="1">
      <alignment horizontal="center" vertical="center"/>
      <protection/>
    </xf>
    <xf numFmtId="0" fontId="6" fillId="0" borderId="39" xfId="65" applyFont="1" applyBorder="1">
      <alignment/>
      <protection/>
    </xf>
    <xf numFmtId="0" fontId="54" fillId="0" borderId="39" xfId="65" applyFont="1" applyBorder="1" applyAlignment="1">
      <alignment horizontal="center"/>
      <protection/>
    </xf>
    <xf numFmtId="3" fontId="54" fillId="0" borderId="17" xfId="65" applyNumberFormat="1" applyFont="1" applyBorder="1" applyAlignment="1">
      <alignment horizontal="center" vertical="center"/>
      <protection/>
    </xf>
    <xf numFmtId="3" fontId="54" fillId="0" borderId="39" xfId="65" applyNumberFormat="1" applyFont="1" applyBorder="1" applyAlignment="1">
      <alignment horizontal="center" vertical="center"/>
      <protection/>
    </xf>
    <xf numFmtId="0" fontId="54" fillId="0" borderId="17" xfId="65" applyFont="1" applyBorder="1" applyAlignment="1">
      <alignment horizontal="center"/>
      <protection/>
    </xf>
    <xf numFmtId="0" fontId="55" fillId="0" borderId="30" xfId="65" applyFont="1" applyBorder="1" applyAlignment="1">
      <alignment horizontal="left"/>
      <protection/>
    </xf>
    <xf numFmtId="0" fontId="55" fillId="0" borderId="95" xfId="65" applyFont="1" applyBorder="1" applyAlignment="1">
      <alignment horizontal="left"/>
      <protection/>
    </xf>
    <xf numFmtId="0" fontId="55" fillId="0" borderId="19" xfId="65" applyFont="1" applyBorder="1" applyAlignment="1">
      <alignment horizontal="left"/>
      <protection/>
    </xf>
    <xf numFmtId="0" fontId="54" fillId="0" borderId="17" xfId="65" applyFont="1" applyBorder="1" applyAlignment="1">
      <alignment horizontal="right"/>
      <protection/>
    </xf>
    <xf numFmtId="0" fontId="127" fillId="0" borderId="95" xfId="65" applyFont="1" applyBorder="1" applyAlignment="1">
      <alignment/>
      <protection/>
    </xf>
    <xf numFmtId="0" fontId="109" fillId="0" borderId="95" xfId="65" applyBorder="1" applyAlignment="1">
      <alignment/>
      <protection/>
    </xf>
    <xf numFmtId="0" fontId="109" fillId="0" borderId="19" xfId="65" applyBorder="1" applyAlignment="1">
      <alignment/>
      <protection/>
    </xf>
    <xf numFmtId="3" fontId="54" fillId="0" borderId="17" xfId="65" applyNumberFormat="1" applyFont="1" applyBorder="1">
      <alignment/>
      <protection/>
    </xf>
    <xf numFmtId="0" fontId="54" fillId="0" borderId="30" xfId="65" applyFont="1" applyBorder="1" applyAlignment="1">
      <alignment horizontal="left"/>
      <protection/>
    </xf>
    <xf numFmtId="0" fontId="54" fillId="0" borderId="95" xfId="65" applyFont="1" applyBorder="1" applyAlignment="1">
      <alignment horizontal="left"/>
      <protection/>
    </xf>
    <xf numFmtId="0" fontId="54" fillId="0" borderId="19" xfId="65" applyFont="1" applyBorder="1" applyAlignment="1">
      <alignment horizontal="left"/>
      <protection/>
    </xf>
    <xf numFmtId="0" fontId="54" fillId="0" borderId="19" xfId="65" applyFont="1" applyBorder="1" applyAlignment="1">
      <alignment horizontal="right"/>
      <protection/>
    </xf>
    <xf numFmtId="3" fontId="54" fillId="0" borderId="72" xfId="65" applyNumberFormat="1" applyFont="1" applyBorder="1">
      <alignment/>
      <protection/>
    </xf>
    <xf numFmtId="0" fontId="54" fillId="0" borderId="30" xfId="65" applyFont="1" applyBorder="1">
      <alignment/>
      <protection/>
    </xf>
    <xf numFmtId="0" fontId="54" fillId="0" borderId="95" xfId="65" applyFont="1" applyBorder="1">
      <alignment/>
      <protection/>
    </xf>
    <xf numFmtId="0" fontId="54" fillId="0" borderId="19" xfId="65" applyFont="1" applyBorder="1">
      <alignment/>
      <protection/>
    </xf>
    <xf numFmtId="3" fontId="54" fillId="0" borderId="40" xfId="65" applyNumberFormat="1" applyFont="1" applyFill="1" applyBorder="1">
      <alignment/>
      <protection/>
    </xf>
    <xf numFmtId="3" fontId="54" fillId="0" borderId="39" xfId="65" applyNumberFormat="1" applyFont="1" applyBorder="1">
      <alignment/>
      <protection/>
    </xf>
    <xf numFmtId="0" fontId="54" fillId="0" borderId="17" xfId="65" applyFont="1" applyBorder="1">
      <alignment/>
      <protection/>
    </xf>
    <xf numFmtId="3" fontId="54" fillId="0" borderId="40" xfId="65" applyNumberFormat="1" applyFont="1" applyBorder="1">
      <alignment/>
      <protection/>
    </xf>
    <xf numFmtId="3" fontId="54" fillId="0" borderId="69" xfId="65" applyNumberFormat="1" applyFont="1" applyBorder="1">
      <alignment/>
      <protection/>
    </xf>
    <xf numFmtId="0" fontId="54" fillId="0" borderId="95" xfId="65" applyFont="1" applyBorder="1" applyAlignment="1">
      <alignment/>
      <protection/>
    </xf>
    <xf numFmtId="0" fontId="54" fillId="0" borderId="19" xfId="65" applyFont="1" applyBorder="1" applyAlignment="1">
      <alignment/>
      <protection/>
    </xf>
    <xf numFmtId="0" fontId="54" fillId="0" borderId="17" xfId="65" applyFont="1" applyBorder="1" applyAlignment="1">
      <alignment horizontal="right"/>
      <protection/>
    </xf>
    <xf numFmtId="3" fontId="54" fillId="0" borderId="80" xfId="65" applyNumberFormat="1" applyFont="1" applyBorder="1">
      <alignment/>
      <protection/>
    </xf>
    <xf numFmtId="3" fontId="54" fillId="0" borderId="15" xfId="65" applyNumberFormat="1" applyFont="1" applyBorder="1">
      <alignment/>
      <protection/>
    </xf>
    <xf numFmtId="3" fontId="54" fillId="0" borderId="40" xfId="65" applyNumberFormat="1" applyFont="1" applyBorder="1">
      <alignment/>
      <protection/>
    </xf>
    <xf numFmtId="0" fontId="54" fillId="0" borderId="30" xfId="65" applyFont="1" applyBorder="1" applyAlignment="1">
      <alignment/>
      <protection/>
    </xf>
    <xf numFmtId="0" fontId="55" fillId="0" borderId="30" xfId="65" applyFont="1" applyBorder="1">
      <alignment/>
      <protection/>
    </xf>
    <xf numFmtId="3" fontId="54" fillId="0" borderId="17" xfId="65" applyNumberFormat="1" applyFont="1" applyBorder="1">
      <alignment/>
      <protection/>
    </xf>
    <xf numFmtId="0" fontId="55" fillId="0" borderId="30" xfId="65" applyFont="1" applyBorder="1" applyAlignment="1">
      <alignment/>
      <protection/>
    </xf>
    <xf numFmtId="0" fontId="55" fillId="0" borderId="95" xfId="65" applyFont="1" applyBorder="1" applyAlignment="1">
      <alignment/>
      <protection/>
    </xf>
    <xf numFmtId="0" fontId="55" fillId="0" borderId="19" xfId="65" applyFont="1" applyBorder="1" applyAlignment="1">
      <alignment/>
      <protection/>
    </xf>
    <xf numFmtId="0" fontId="54" fillId="0" borderId="95" xfId="65" applyFont="1" applyBorder="1" applyAlignment="1">
      <alignment horizontal="left"/>
      <protection/>
    </xf>
    <xf numFmtId="0" fontId="54" fillId="0" borderId="30" xfId="65" applyFont="1" applyBorder="1" applyAlignment="1">
      <alignment horizontal="left"/>
      <protection/>
    </xf>
    <xf numFmtId="3" fontId="54" fillId="0" borderId="69" xfId="65" applyNumberFormat="1" applyFont="1" applyBorder="1">
      <alignment/>
      <protection/>
    </xf>
    <xf numFmtId="3" fontId="54" fillId="0" borderId="39" xfId="65" applyNumberFormat="1" applyFont="1" applyBorder="1" applyAlignment="1">
      <alignment horizontal="center"/>
      <protection/>
    </xf>
    <xf numFmtId="0" fontId="57" fillId="0" borderId="30" xfId="65" applyFont="1" applyBorder="1">
      <alignment/>
      <protection/>
    </xf>
    <xf numFmtId="0" fontId="58" fillId="0" borderId="95" xfId="65" applyFont="1" applyBorder="1">
      <alignment/>
      <protection/>
    </xf>
    <xf numFmtId="0" fontId="58" fillId="0" borderId="19" xfId="65" applyFont="1" applyBorder="1">
      <alignment/>
      <protection/>
    </xf>
    <xf numFmtId="3" fontId="58" fillId="0" borderId="39" xfId="65" applyNumberFormat="1" applyFont="1" applyBorder="1" applyAlignment="1">
      <alignment horizontal="center"/>
      <protection/>
    </xf>
    <xf numFmtId="0" fontId="0" fillId="0" borderId="69" xfId="65" applyFont="1" applyBorder="1">
      <alignment/>
      <protection/>
    </xf>
    <xf numFmtId="3" fontId="54" fillId="0" borderId="77" xfId="65" applyNumberFormat="1" applyFont="1" applyBorder="1">
      <alignment/>
      <protection/>
    </xf>
    <xf numFmtId="0" fontId="54" fillId="0" borderId="30" xfId="65" applyFont="1" applyFill="1" applyBorder="1" applyAlignment="1">
      <alignment/>
      <protection/>
    </xf>
    <xf numFmtId="0" fontId="54" fillId="0" borderId="95" xfId="65" applyFont="1" applyFill="1" applyBorder="1" applyAlignment="1">
      <alignment/>
      <protection/>
    </xf>
    <xf numFmtId="0" fontId="54" fillId="0" borderId="19" xfId="65" applyFont="1" applyFill="1" applyBorder="1" applyAlignment="1">
      <alignment/>
      <protection/>
    </xf>
    <xf numFmtId="0" fontId="54" fillId="0" borderId="30" xfId="65" applyFont="1" applyBorder="1">
      <alignment/>
      <protection/>
    </xf>
    <xf numFmtId="0" fontId="54" fillId="0" borderId="95" xfId="65" applyFont="1" applyBorder="1">
      <alignment/>
      <protection/>
    </xf>
    <xf numFmtId="0" fontId="54" fillId="0" borderId="19" xfId="65" applyFont="1" applyBorder="1">
      <alignment/>
      <protection/>
    </xf>
    <xf numFmtId="3" fontId="54" fillId="0" borderId="40" xfId="65" applyNumberFormat="1" applyFont="1" applyFill="1" applyBorder="1">
      <alignment/>
      <protection/>
    </xf>
    <xf numFmtId="0" fontId="54" fillId="0" borderId="19" xfId="65" applyFont="1" applyBorder="1" applyAlignment="1">
      <alignment horizontal="left"/>
      <protection/>
    </xf>
    <xf numFmtId="3" fontId="54" fillId="0" borderId="15" xfId="65" applyNumberFormat="1" applyFont="1" applyBorder="1">
      <alignment/>
      <protection/>
    </xf>
    <xf numFmtId="3" fontId="54" fillId="0" borderId="15" xfId="65" applyNumberFormat="1" applyFont="1" applyFill="1" applyBorder="1">
      <alignment/>
      <protection/>
    </xf>
    <xf numFmtId="3" fontId="54" fillId="0" borderId="17" xfId="65" applyNumberFormat="1" applyFont="1" applyFill="1" applyBorder="1">
      <alignment/>
      <protection/>
    </xf>
    <xf numFmtId="3" fontId="54" fillId="0" borderId="39" xfId="65" applyNumberFormat="1" applyFont="1" applyFill="1" applyBorder="1">
      <alignment/>
      <protection/>
    </xf>
    <xf numFmtId="0" fontId="54" fillId="0" borderId="30" xfId="65" applyFont="1" applyBorder="1" applyAlignment="1">
      <alignment horizontal="right"/>
      <protection/>
    </xf>
    <xf numFmtId="0" fontId="55" fillId="0" borderId="30" xfId="65" applyFont="1" applyBorder="1" applyAlignment="1">
      <alignment horizontal="left"/>
      <protection/>
    </xf>
    <xf numFmtId="0" fontId="55" fillId="0" borderId="95" xfId="65" applyFont="1" applyBorder="1" applyAlignment="1">
      <alignment horizontal="left"/>
      <protection/>
    </xf>
    <xf numFmtId="0" fontId="55" fillId="0" borderId="19" xfId="65" applyFont="1" applyBorder="1" applyAlignment="1">
      <alignment horizontal="left"/>
      <protection/>
    </xf>
    <xf numFmtId="0" fontId="54" fillId="0" borderId="15" xfId="65" applyFont="1" applyBorder="1" applyAlignment="1">
      <alignment horizontal="right"/>
      <protection/>
    </xf>
    <xf numFmtId="0" fontId="55" fillId="0" borderId="30" xfId="65" applyFont="1" applyBorder="1" applyAlignment="1">
      <alignment/>
      <protection/>
    </xf>
    <xf numFmtId="0" fontId="54" fillId="0" borderId="90" xfId="65" applyFont="1" applyBorder="1">
      <alignment/>
      <protection/>
    </xf>
    <xf numFmtId="0" fontId="54" fillId="0" borderId="89" xfId="65" applyFont="1" applyBorder="1">
      <alignment/>
      <protection/>
    </xf>
    <xf numFmtId="0" fontId="54" fillId="0" borderId="83" xfId="65" applyFont="1" applyBorder="1">
      <alignment/>
      <protection/>
    </xf>
    <xf numFmtId="0" fontId="56" fillId="0" borderId="30" xfId="65" applyFont="1" applyBorder="1" applyAlignment="1">
      <alignment horizontal="left"/>
      <protection/>
    </xf>
    <xf numFmtId="3" fontId="56" fillId="0" borderId="17" xfId="65" applyNumberFormat="1" applyFont="1" applyBorder="1">
      <alignment/>
      <protection/>
    </xf>
    <xf numFmtId="0" fontId="56" fillId="0" borderId="30" xfId="65" applyFont="1" applyBorder="1">
      <alignment/>
      <protection/>
    </xf>
    <xf numFmtId="3" fontId="56" fillId="0" borderId="17" xfId="65" applyNumberFormat="1" applyFont="1" applyFill="1" applyBorder="1">
      <alignment/>
      <protection/>
    </xf>
    <xf numFmtId="3" fontId="54" fillId="0" borderId="80" xfId="65" applyNumberFormat="1" applyFont="1" applyFill="1" applyBorder="1">
      <alignment/>
      <protection/>
    </xf>
    <xf numFmtId="3" fontId="54" fillId="0" borderId="72" xfId="65" applyNumberFormat="1" applyFont="1" applyBorder="1">
      <alignment/>
      <protection/>
    </xf>
    <xf numFmtId="3" fontId="54" fillId="0" borderId="86" xfId="65" applyNumberFormat="1" applyFont="1" applyBorder="1">
      <alignment/>
      <protection/>
    </xf>
    <xf numFmtId="3" fontId="54" fillId="0" borderId="72" xfId="65" applyNumberFormat="1" applyFont="1" applyFill="1" applyBorder="1">
      <alignment/>
      <protection/>
    </xf>
    <xf numFmtId="0" fontId="54" fillId="0" borderId="83" xfId="65" applyFont="1" applyBorder="1" applyAlignment="1">
      <alignment/>
      <protection/>
    </xf>
    <xf numFmtId="0" fontId="54" fillId="0" borderId="90" xfId="65" applyFont="1" applyBorder="1" applyAlignment="1">
      <alignment/>
      <protection/>
    </xf>
    <xf numFmtId="0" fontId="54" fillId="0" borderId="89" xfId="65" applyFont="1" applyBorder="1" applyAlignment="1">
      <alignment/>
      <protection/>
    </xf>
    <xf numFmtId="0" fontId="54" fillId="0" borderId="17" xfId="65" applyFont="1" applyBorder="1" applyAlignment="1">
      <alignment horizontal="center"/>
      <protection/>
    </xf>
    <xf numFmtId="3" fontId="54" fillId="0" borderId="69" xfId="65" applyNumberFormat="1" applyFont="1" applyFill="1" applyBorder="1">
      <alignment/>
      <protection/>
    </xf>
    <xf numFmtId="3" fontId="54" fillId="0" borderId="80" xfId="65" applyNumberFormat="1" applyFont="1" applyBorder="1">
      <alignment/>
      <protection/>
    </xf>
    <xf numFmtId="0" fontId="54" fillId="0" borderId="17" xfId="65" applyFont="1" applyFill="1" applyBorder="1" applyAlignment="1">
      <alignment horizontal="right"/>
      <protection/>
    </xf>
    <xf numFmtId="0" fontId="54" fillId="0" borderId="30" xfId="65" applyFont="1" applyFill="1" applyBorder="1">
      <alignment/>
      <protection/>
    </xf>
    <xf numFmtId="0" fontId="54" fillId="0" borderId="95" xfId="65" applyFont="1" applyFill="1" applyBorder="1">
      <alignment/>
      <protection/>
    </xf>
    <xf numFmtId="0" fontId="54" fillId="0" borderId="19" xfId="65" applyFont="1" applyFill="1" applyBorder="1">
      <alignment/>
      <protection/>
    </xf>
    <xf numFmtId="3" fontId="54" fillId="0" borderId="39" xfId="65" applyNumberFormat="1" applyFont="1" applyFill="1" applyBorder="1">
      <alignment/>
      <protection/>
    </xf>
    <xf numFmtId="3" fontId="54" fillId="0" borderId="39" xfId="65" applyNumberFormat="1" applyFont="1" applyBorder="1">
      <alignment/>
      <protection/>
    </xf>
    <xf numFmtId="0" fontId="54" fillId="0" borderId="15" xfId="65" applyFont="1" applyBorder="1">
      <alignment/>
      <protection/>
    </xf>
    <xf numFmtId="0" fontId="54" fillId="0" borderId="17" xfId="65" applyFont="1" applyFill="1" applyBorder="1" applyAlignment="1">
      <alignment horizontal="center"/>
      <protection/>
    </xf>
    <xf numFmtId="0" fontId="55" fillId="0" borderId="95" xfId="65" applyFont="1" applyFill="1" applyBorder="1" applyAlignment="1">
      <alignment horizontal="left"/>
      <protection/>
    </xf>
    <xf numFmtId="0" fontId="55" fillId="0" borderId="19" xfId="65" applyFont="1" applyFill="1" applyBorder="1" applyAlignment="1">
      <alignment horizontal="left"/>
      <protection/>
    </xf>
    <xf numFmtId="0" fontId="55" fillId="0" borderId="17" xfId="65" applyFont="1" applyBorder="1" applyAlignment="1">
      <alignment horizontal="left"/>
      <protection/>
    </xf>
    <xf numFmtId="0" fontId="54" fillId="0" borderId="30" xfId="65" applyFont="1" applyBorder="1" applyAlignment="1">
      <alignment horizontal="right"/>
      <protection/>
    </xf>
    <xf numFmtId="187" fontId="54" fillId="0" borderId="15" xfId="65" applyNumberFormat="1" applyFont="1" applyBorder="1" applyAlignment="1">
      <alignment horizontal="right"/>
      <protection/>
    </xf>
    <xf numFmtId="0" fontId="54" fillId="0" borderId="17" xfId="65" applyFont="1" applyFill="1" applyBorder="1" applyAlignment="1">
      <alignment horizontal="center"/>
      <protection/>
    </xf>
    <xf numFmtId="0" fontId="55" fillId="0" borderId="47" xfId="65" applyFont="1" applyFill="1" applyBorder="1" applyAlignment="1">
      <alignment horizontal="left"/>
      <protection/>
    </xf>
    <xf numFmtId="0" fontId="55" fillId="0" borderId="18" xfId="65" applyFont="1" applyFill="1" applyBorder="1" applyAlignment="1">
      <alignment horizontal="left"/>
      <protection/>
    </xf>
    <xf numFmtId="3" fontId="54" fillId="0" borderId="77" xfId="65" applyNumberFormat="1" applyFont="1" applyFill="1" applyBorder="1">
      <alignment/>
      <protection/>
    </xf>
    <xf numFmtId="3" fontId="54" fillId="0" borderId="69" xfId="65" applyNumberFormat="1" applyFont="1" applyFill="1" applyBorder="1">
      <alignment/>
      <protection/>
    </xf>
    <xf numFmtId="3" fontId="54" fillId="0" borderId="86" xfId="65" applyNumberFormat="1" applyFont="1" applyFill="1" applyBorder="1">
      <alignment/>
      <protection/>
    </xf>
    <xf numFmtId="0" fontId="55" fillId="0" borderId="17" xfId="65" applyFont="1" applyBorder="1" applyAlignment="1">
      <alignment horizontal="left"/>
      <protection/>
    </xf>
    <xf numFmtId="43" fontId="54" fillId="0" borderId="39" xfId="65" applyNumberFormat="1" applyFont="1" applyBorder="1" applyAlignment="1">
      <alignment horizontal="right"/>
      <protection/>
    </xf>
    <xf numFmtId="3" fontId="54" fillId="0" borderId="77" xfId="65" applyNumberFormat="1" applyFont="1" applyBorder="1">
      <alignment/>
      <protection/>
    </xf>
    <xf numFmtId="0" fontId="55" fillId="0" borderId="17" xfId="65" applyFont="1" applyBorder="1" applyAlignment="1">
      <alignment horizontal="center"/>
      <protection/>
    </xf>
    <xf numFmtId="3" fontId="55" fillId="0" borderId="40" xfId="65" applyNumberFormat="1" applyFont="1" applyBorder="1">
      <alignment/>
      <protection/>
    </xf>
    <xf numFmtId="0" fontId="54" fillId="0" borderId="30" xfId="65" applyFont="1" applyBorder="1" applyAlignment="1">
      <alignment horizontal="center"/>
      <protection/>
    </xf>
    <xf numFmtId="3" fontId="55" fillId="0" borderId="80" xfId="65" applyNumberFormat="1" applyFont="1" applyBorder="1">
      <alignment/>
      <protection/>
    </xf>
    <xf numFmtId="0" fontId="54" fillId="0" borderId="17" xfId="65" applyFont="1" applyBorder="1" applyAlignment="1">
      <alignment horizontal="left"/>
      <protection/>
    </xf>
    <xf numFmtId="3" fontId="54" fillId="0" borderId="72" xfId="65" applyNumberFormat="1" applyFont="1" applyFill="1" applyBorder="1">
      <alignment/>
      <protection/>
    </xf>
    <xf numFmtId="0" fontId="54" fillId="0" borderId="17" xfId="65" applyFont="1" applyFill="1" applyBorder="1" applyAlignment="1">
      <alignment horizontal="left"/>
      <protection/>
    </xf>
    <xf numFmtId="0" fontId="54" fillId="0" borderId="95" xfId="65" applyFont="1" applyFill="1" applyBorder="1" applyAlignment="1">
      <alignment horizontal="left"/>
      <protection/>
    </xf>
    <xf numFmtId="0" fontId="55" fillId="0" borderId="95" xfId="65" applyFont="1" applyFill="1" applyBorder="1" applyAlignment="1">
      <alignment horizontal="left"/>
      <protection/>
    </xf>
    <xf numFmtId="0" fontId="55" fillId="0" borderId="19" xfId="65" applyFont="1" applyFill="1" applyBorder="1" applyAlignment="1">
      <alignment horizontal="left"/>
      <protection/>
    </xf>
    <xf numFmtId="0" fontId="54" fillId="0" borderId="15" xfId="65" applyFont="1" applyBorder="1" applyAlignment="1">
      <alignment horizontal="right"/>
      <protection/>
    </xf>
    <xf numFmtId="0" fontId="54" fillId="0" borderId="83" xfId="65" applyFont="1" applyBorder="1" applyAlignment="1">
      <alignment horizontal="left"/>
      <protection/>
    </xf>
    <xf numFmtId="0" fontId="54" fillId="0" borderId="90" xfId="65" applyFont="1" applyBorder="1" applyAlignment="1">
      <alignment horizontal="left"/>
      <protection/>
    </xf>
    <xf numFmtId="0" fontId="55" fillId="0" borderId="89" xfId="65" applyFont="1" applyBorder="1" applyAlignment="1">
      <alignment horizontal="left"/>
      <protection/>
    </xf>
    <xf numFmtId="0" fontId="0" fillId="0" borderId="69" xfId="65" applyFont="1" applyFill="1" applyBorder="1">
      <alignment/>
      <protection/>
    </xf>
    <xf numFmtId="0" fontId="0" fillId="0" borderId="0" xfId="65" applyFont="1" applyFill="1">
      <alignment/>
      <protection/>
    </xf>
    <xf numFmtId="0" fontId="54" fillId="0" borderId="30" xfId="65" applyFont="1" applyBorder="1" applyAlignment="1">
      <alignment/>
      <protection/>
    </xf>
    <xf numFmtId="3" fontId="54" fillId="0" borderId="47" xfId="65" applyNumberFormat="1" applyFont="1" applyBorder="1" applyAlignment="1">
      <alignment horizontal="center" vertical="center"/>
      <protection/>
    </xf>
    <xf numFmtId="0" fontId="54" fillId="0" borderId="95" xfId="65" applyFont="1" applyBorder="1" applyAlignment="1">
      <alignment horizontal="right"/>
      <protection/>
    </xf>
    <xf numFmtId="3" fontId="54" fillId="0" borderId="19" xfId="65" applyNumberFormat="1" applyFont="1" applyBorder="1">
      <alignment/>
      <protection/>
    </xf>
    <xf numFmtId="3" fontId="54" fillId="0" borderId="29" xfId="65" applyNumberFormat="1" applyFont="1" applyBorder="1">
      <alignment/>
      <protection/>
    </xf>
    <xf numFmtId="3" fontId="56" fillId="0" borderId="15" xfId="65" applyNumberFormat="1" applyFont="1" applyBorder="1">
      <alignment/>
      <protection/>
    </xf>
    <xf numFmtId="3" fontId="56" fillId="0" borderId="15" xfId="65" applyNumberFormat="1" applyFont="1" applyFill="1" applyBorder="1">
      <alignment/>
      <protection/>
    </xf>
    <xf numFmtId="3" fontId="54" fillId="0" borderId="32" xfId="65" applyNumberFormat="1" applyFont="1" applyBorder="1">
      <alignment/>
      <protection/>
    </xf>
    <xf numFmtId="3" fontId="54" fillId="0" borderId="83" xfId="65" applyNumberFormat="1" applyFont="1" applyFill="1" applyBorder="1">
      <alignment/>
      <protection/>
    </xf>
    <xf numFmtId="3" fontId="54" fillId="0" borderId="30" xfId="65" applyNumberFormat="1" applyFont="1" applyBorder="1">
      <alignment/>
      <protection/>
    </xf>
    <xf numFmtId="3" fontId="54" fillId="0" borderId="29" xfId="65" applyNumberFormat="1" applyFont="1" applyFill="1" applyBorder="1">
      <alignment/>
      <protection/>
    </xf>
    <xf numFmtId="3" fontId="54" fillId="0" borderId="32" xfId="65" applyNumberFormat="1" applyFont="1" applyFill="1" applyBorder="1">
      <alignment/>
      <protection/>
    </xf>
    <xf numFmtId="3" fontId="55" fillId="0" borderId="69" xfId="65" applyNumberFormat="1" applyFont="1" applyBorder="1">
      <alignment/>
      <protection/>
    </xf>
    <xf numFmtId="3" fontId="131" fillId="0" borderId="17" xfId="65" applyNumberFormat="1" applyFont="1" applyBorder="1">
      <alignment/>
      <protection/>
    </xf>
    <xf numFmtId="0" fontId="109" fillId="0" borderId="0" xfId="65" applyBorder="1">
      <alignment/>
      <protection/>
    </xf>
    <xf numFmtId="0" fontId="1" fillId="0" borderId="0" xfId="58" applyFont="1" applyFill="1" applyAlignment="1">
      <alignment horizontal="center"/>
      <protection/>
    </xf>
    <xf numFmtId="0" fontId="17" fillId="0" borderId="0" xfId="73" applyFont="1" applyFill="1" applyBorder="1" applyAlignment="1" applyProtection="1">
      <alignment horizontal="right"/>
      <protection/>
    </xf>
    <xf numFmtId="0" fontId="0" fillId="0" borderId="0" xfId="58" applyFill="1" applyAlignment="1">
      <alignment horizontal="right"/>
      <protection/>
    </xf>
    <xf numFmtId="3" fontId="17" fillId="0" borderId="83" xfId="71" applyNumberFormat="1" applyFont="1" applyFill="1" applyBorder="1" applyAlignment="1" applyProtection="1">
      <alignment vertical="center" wrapText="1"/>
      <protection locked="0"/>
    </xf>
    <xf numFmtId="3" fontId="128" fillId="0" borderId="63" xfId="65" applyNumberFormat="1" applyFont="1" applyBorder="1">
      <alignment/>
      <protection/>
    </xf>
    <xf numFmtId="0" fontId="66" fillId="0" borderId="69" xfId="71" applyFont="1" applyFill="1" applyBorder="1" applyAlignment="1" applyProtection="1">
      <alignment horizontal="right" vertical="center" wrapText="1"/>
      <protection/>
    </xf>
    <xf numFmtId="0" fontId="0" fillId="0" borderId="14" xfId="58" applyFont="1" applyFill="1" applyBorder="1" applyAlignment="1">
      <alignment horizontal="right"/>
      <protection/>
    </xf>
    <xf numFmtId="0" fontId="0" fillId="0" borderId="27" xfId="58" applyFont="1" applyFill="1" applyBorder="1" applyAlignment="1">
      <alignment horizontal="right"/>
      <protection/>
    </xf>
    <xf numFmtId="0" fontId="0" fillId="0" borderId="54" xfId="58" applyFont="1" applyFill="1" applyBorder="1" applyAlignment="1">
      <alignment horizontal="right"/>
      <protection/>
    </xf>
    <xf numFmtId="0" fontId="15" fillId="0" borderId="53" xfId="71" applyFont="1" applyFill="1" applyBorder="1" applyAlignment="1" applyProtection="1">
      <alignment horizontal="center" vertical="center" wrapText="1"/>
      <protection/>
    </xf>
    <xf numFmtId="0" fontId="132" fillId="0" borderId="40" xfId="65" applyFont="1" applyBorder="1" applyAlignment="1">
      <alignment horizontal="center" vertical="center" wrapText="1"/>
      <protection/>
    </xf>
    <xf numFmtId="0" fontId="16" fillId="0" borderId="35" xfId="71" applyFont="1" applyFill="1" applyBorder="1" applyAlignment="1" applyProtection="1">
      <alignment horizontal="center" vertical="center" wrapText="1"/>
      <protection/>
    </xf>
    <xf numFmtId="0" fontId="133" fillId="0" borderId="40" xfId="65" applyFont="1" applyBorder="1" applyAlignment="1">
      <alignment horizontal="center"/>
      <protection/>
    </xf>
    <xf numFmtId="0" fontId="66" fillId="0" borderId="29" xfId="71" applyFont="1" applyFill="1" applyBorder="1" applyAlignment="1" applyProtection="1">
      <alignment horizontal="right" vertical="center" wrapText="1"/>
      <protection/>
    </xf>
    <xf numFmtId="0" fontId="66" fillId="0" borderId="38" xfId="71" applyFont="1" applyFill="1" applyBorder="1" applyAlignment="1" applyProtection="1">
      <alignment vertical="center" wrapText="1"/>
      <protection/>
    </xf>
    <xf numFmtId="3" fontId="134" fillId="0" borderId="39" xfId="65" applyNumberFormat="1" applyFont="1" applyBorder="1">
      <alignment/>
      <protection/>
    </xf>
    <xf numFmtId="0" fontId="66" fillId="0" borderId="95" xfId="71" applyFont="1" applyFill="1" applyBorder="1" applyAlignment="1" applyProtection="1">
      <alignment horizontal="right" vertical="center" wrapText="1"/>
      <protection/>
    </xf>
    <xf numFmtId="0" fontId="66" fillId="0" borderId="16" xfId="71" applyFont="1" applyFill="1" applyBorder="1" applyAlignment="1" applyProtection="1">
      <alignment vertical="center" wrapText="1"/>
      <protection/>
    </xf>
    <xf numFmtId="3" fontId="126" fillId="0" borderId="17" xfId="65" applyNumberFormat="1" applyFont="1" applyBorder="1">
      <alignment/>
      <protection/>
    </xf>
    <xf numFmtId="0" fontId="17" fillId="0" borderId="16" xfId="71" applyFont="1" applyFill="1" applyBorder="1" applyAlignment="1" applyProtection="1">
      <alignment vertical="center" wrapText="1"/>
      <protection/>
    </xf>
    <xf numFmtId="0" fontId="66" fillId="0" borderId="0" xfId="71" applyFont="1" applyFill="1" applyBorder="1" applyAlignment="1" applyProtection="1">
      <alignment horizontal="right" vertical="center" wrapText="1"/>
      <protection/>
    </xf>
    <xf numFmtId="0" fontId="17" fillId="0" borderId="68" xfId="71" applyFont="1" applyFill="1" applyBorder="1" applyAlignment="1" applyProtection="1">
      <alignment vertical="center" wrapText="1"/>
      <protection/>
    </xf>
    <xf numFmtId="0" fontId="66" fillId="0" borderId="11" xfId="71" applyFont="1" applyFill="1" applyBorder="1" applyAlignment="1" applyProtection="1">
      <alignment horizontal="right" vertical="center" wrapText="1"/>
      <protection/>
    </xf>
    <xf numFmtId="3" fontId="126" fillId="0" borderId="15" xfId="65" applyNumberFormat="1" applyFont="1" applyBorder="1">
      <alignment/>
      <protection/>
    </xf>
    <xf numFmtId="0" fontId="66" fillId="0" borderId="53" xfId="71" applyFont="1" applyFill="1" applyBorder="1" applyAlignment="1" applyProtection="1">
      <alignment horizontal="right" vertical="center" wrapText="1"/>
      <protection/>
    </xf>
    <xf numFmtId="0" fontId="66" fillId="0" borderId="41" xfId="71" applyFont="1" applyFill="1" applyBorder="1" applyAlignment="1" applyProtection="1">
      <alignment vertical="center" wrapText="1"/>
      <protection/>
    </xf>
    <xf numFmtId="0" fontId="66" fillId="0" borderId="78" xfId="71" applyFont="1" applyFill="1" applyBorder="1" applyAlignment="1" applyProtection="1">
      <alignment horizontal="right" vertical="center" wrapText="1"/>
      <protection/>
    </xf>
    <xf numFmtId="3" fontId="126" fillId="0" borderId="39" xfId="65" applyNumberFormat="1" applyFont="1" applyBorder="1">
      <alignment/>
      <protection/>
    </xf>
    <xf numFmtId="0" fontId="17" fillId="0" borderId="38" xfId="71" applyFont="1" applyFill="1" applyBorder="1" applyAlignment="1" applyProtection="1">
      <alignment horizontal="left" vertical="center" wrapText="1" indent="1"/>
      <protection/>
    </xf>
    <xf numFmtId="0" fontId="17" fillId="0" borderId="95" xfId="71" applyFont="1" applyFill="1" applyBorder="1" applyAlignment="1" applyProtection="1">
      <alignment horizontal="right" vertical="center" wrapText="1"/>
      <protection/>
    </xf>
    <xf numFmtId="0" fontId="17" fillId="0" borderId="16" xfId="71" applyFont="1" applyFill="1" applyBorder="1" applyAlignment="1" applyProtection="1">
      <alignment horizontal="left" vertical="center" wrapText="1" indent="1"/>
      <protection/>
    </xf>
    <xf numFmtId="0" fontId="17" fillId="0" borderId="14" xfId="71" applyFont="1" applyFill="1" applyBorder="1" applyAlignment="1" applyProtection="1">
      <alignment horizontal="left" vertical="center" wrapText="1" indent="1"/>
      <protection/>
    </xf>
    <xf numFmtId="3" fontId="126" fillId="0" borderId="40" xfId="65" applyNumberFormat="1" applyFont="1" applyBorder="1">
      <alignment/>
      <protection/>
    </xf>
    <xf numFmtId="0" fontId="66" fillId="0" borderId="41" xfId="71" applyFont="1" applyFill="1" applyBorder="1" applyAlignment="1" applyProtection="1">
      <alignment horizontal="left" vertical="center" wrapText="1" indent="1"/>
      <protection/>
    </xf>
    <xf numFmtId="0" fontId="66" fillId="0" borderId="96" xfId="71" applyFont="1" applyFill="1" applyBorder="1" applyAlignment="1" applyProtection="1">
      <alignment horizontal="right" vertical="center" wrapText="1"/>
      <protection/>
    </xf>
    <xf numFmtId="188" fontId="66" fillId="0" borderId="39" xfId="71" applyNumberFormat="1" applyFont="1" applyFill="1" applyBorder="1" applyAlignment="1" applyProtection="1">
      <alignment vertical="center" wrapText="1"/>
      <protection locked="0"/>
    </xf>
    <xf numFmtId="188" fontId="66" fillId="0" borderId="29" xfId="71" applyNumberFormat="1" applyFont="1" applyFill="1" applyBorder="1" applyAlignment="1" applyProtection="1">
      <alignment vertical="center" wrapText="1"/>
      <protection locked="0"/>
    </xf>
    <xf numFmtId="0" fontId="66" fillId="0" borderId="0" xfId="71" applyFont="1" applyFill="1" applyBorder="1" applyAlignment="1" applyProtection="1">
      <alignment horizontal="right" vertical="center" wrapText="1"/>
      <protection/>
    </xf>
    <xf numFmtId="0" fontId="17" fillId="0" borderId="30" xfId="71" applyNumberFormat="1" applyFont="1" applyFill="1" applyBorder="1" applyAlignment="1" applyProtection="1">
      <alignment vertical="center" wrapText="1"/>
      <protection locked="0"/>
    </xf>
    <xf numFmtId="0" fontId="17" fillId="0" borderId="82" xfId="71" applyFont="1" applyFill="1" applyBorder="1" applyAlignment="1" applyProtection="1">
      <alignment horizontal="right" vertical="center" wrapText="1"/>
      <protection/>
    </xf>
    <xf numFmtId="0" fontId="17" fillId="0" borderId="68" xfId="71" applyFont="1" applyFill="1" applyBorder="1" applyAlignment="1" applyProtection="1">
      <alignment horizontal="left" vertical="center" wrapText="1" indent="1"/>
      <protection/>
    </xf>
    <xf numFmtId="0" fontId="66" fillId="0" borderId="23" xfId="71" applyFont="1" applyFill="1" applyBorder="1" applyAlignment="1" applyProtection="1">
      <alignment horizontal="left" indent="1"/>
      <protection/>
    </xf>
    <xf numFmtId="0" fontId="66" fillId="0" borderId="38" xfId="71" applyFont="1" applyFill="1" applyBorder="1" applyAlignment="1" applyProtection="1">
      <alignment horizontal="left" indent="1"/>
      <protection/>
    </xf>
    <xf numFmtId="0" fontId="66" fillId="0" borderId="14" xfId="71" applyFont="1" applyFill="1" applyBorder="1" applyAlignment="1" applyProtection="1">
      <alignment horizontal="left" indent="1"/>
      <protection/>
    </xf>
    <xf numFmtId="0" fontId="66" fillId="0" borderId="41" xfId="71" applyFont="1" applyFill="1" applyBorder="1" applyAlignment="1" applyProtection="1">
      <alignment horizontal="left" indent="1"/>
      <protection/>
    </xf>
    <xf numFmtId="0" fontId="66" fillId="0" borderId="53" xfId="71" applyFont="1" applyFill="1" applyBorder="1" applyAlignment="1" applyProtection="1">
      <alignment horizontal="right" vertical="center" wrapText="1"/>
      <protection/>
    </xf>
    <xf numFmtId="0" fontId="68" fillId="0" borderId="47" xfId="71" applyFont="1" applyFill="1" applyBorder="1" applyAlignment="1" applyProtection="1">
      <alignment horizontal="right" vertical="center" wrapText="1"/>
      <protection/>
    </xf>
    <xf numFmtId="0" fontId="17" fillId="0" borderId="38" xfId="71" applyFont="1" applyFill="1" applyBorder="1" applyAlignment="1" applyProtection="1">
      <alignment vertical="center" wrapText="1"/>
      <protection/>
    </xf>
    <xf numFmtId="0" fontId="68" fillId="0" borderId="84" xfId="71" applyFont="1" applyFill="1" applyBorder="1" applyAlignment="1" applyProtection="1">
      <alignment horizontal="right" vertical="center" wrapText="1"/>
      <protection/>
    </xf>
    <xf numFmtId="0" fontId="17" fillId="0" borderId="14" xfId="71" applyFont="1" applyFill="1" applyBorder="1" applyAlignment="1" applyProtection="1">
      <alignment vertical="center" wrapText="1"/>
      <protection/>
    </xf>
    <xf numFmtId="0" fontId="68" fillId="0" borderId="53" xfId="71" applyFont="1" applyFill="1" applyBorder="1" applyAlignment="1" applyProtection="1">
      <alignment horizontal="right" vertical="center" wrapText="1"/>
      <protection/>
    </xf>
    <xf numFmtId="0" fontId="66" fillId="0" borderId="41" xfId="71" applyFont="1" applyFill="1" applyBorder="1" applyAlignment="1" applyProtection="1">
      <alignment vertical="center" wrapText="1"/>
      <protection/>
    </xf>
    <xf numFmtId="0" fontId="66" fillId="0" borderId="68" xfId="71" applyFont="1" applyFill="1" applyBorder="1" applyAlignment="1" applyProtection="1">
      <alignment vertical="center" wrapText="1"/>
      <protection/>
    </xf>
    <xf numFmtId="0" fontId="66" fillId="0" borderId="95" xfId="71" applyFont="1" applyFill="1" applyBorder="1" applyAlignment="1" applyProtection="1">
      <alignment horizontal="right" vertical="center" wrapText="1"/>
      <protection/>
    </xf>
    <xf numFmtId="0" fontId="66" fillId="0" borderId="82" xfId="71" applyFont="1" applyFill="1" applyBorder="1" applyAlignment="1" applyProtection="1">
      <alignment horizontal="right" vertical="center" wrapText="1"/>
      <protection/>
    </xf>
    <xf numFmtId="0" fontId="17" fillId="0" borderId="14" xfId="71" applyFont="1" applyFill="1" applyBorder="1" applyAlignment="1" applyProtection="1">
      <alignment vertical="center" wrapText="1"/>
      <protection/>
    </xf>
    <xf numFmtId="0" fontId="66" fillId="0" borderId="21" xfId="71" applyFont="1" applyFill="1" applyBorder="1" applyAlignment="1" applyProtection="1">
      <alignment horizontal="right" vertical="center" wrapText="1"/>
      <protection/>
    </xf>
    <xf numFmtId="0" fontId="66" fillId="0" borderId="68" xfId="71" applyFont="1" applyFill="1" applyBorder="1" applyAlignment="1" applyProtection="1">
      <alignment vertical="center" wrapText="1"/>
      <protection/>
    </xf>
    <xf numFmtId="0" fontId="66" fillId="0" borderId="84" xfId="71" applyFont="1" applyFill="1" applyBorder="1" applyAlignment="1" applyProtection="1">
      <alignment horizontal="right" vertical="center" wrapText="1"/>
      <protection/>
    </xf>
    <xf numFmtId="0" fontId="66" fillId="0" borderId="11" xfId="71" applyFont="1" applyFill="1" applyBorder="1" applyAlignment="1" applyProtection="1">
      <alignment horizontal="right" vertical="center" wrapText="1"/>
      <protection/>
    </xf>
    <xf numFmtId="0" fontId="66" fillId="0" borderId="30" xfId="71" applyFont="1" applyFill="1" applyBorder="1" applyAlignment="1" applyProtection="1">
      <alignment horizontal="right" vertical="center" wrapText="1"/>
      <protection/>
    </xf>
    <xf numFmtId="0" fontId="68" fillId="0" borderId="90" xfId="71" applyFont="1" applyFill="1" applyBorder="1" applyAlignment="1" applyProtection="1">
      <alignment horizontal="right" vertical="center" wrapText="1"/>
      <protection/>
    </xf>
    <xf numFmtId="0" fontId="68" fillId="0" borderId="30" xfId="71" applyFont="1" applyFill="1" applyBorder="1" applyAlignment="1" applyProtection="1">
      <alignment horizontal="right" vertical="center" wrapText="1"/>
      <protection/>
    </xf>
    <xf numFmtId="0" fontId="68" fillId="0" borderId="11" xfId="71" applyFont="1" applyFill="1" applyBorder="1" applyAlignment="1" applyProtection="1">
      <alignment horizontal="right" vertical="center" wrapText="1"/>
      <protection/>
    </xf>
    <xf numFmtId="0" fontId="17" fillId="0" borderId="32" xfId="71" applyNumberFormat="1" applyFont="1" applyFill="1" applyBorder="1" applyAlignment="1" applyProtection="1">
      <alignment vertical="center" wrapText="1"/>
      <protection locked="0"/>
    </xf>
    <xf numFmtId="0" fontId="68" fillId="0" borderId="0" xfId="71" applyFont="1" applyFill="1" applyBorder="1" applyAlignment="1" applyProtection="1">
      <alignment horizontal="right" vertical="center" wrapText="1"/>
      <protection/>
    </xf>
    <xf numFmtId="3" fontId="128" fillId="0" borderId="69" xfId="65" applyNumberFormat="1" applyFont="1" applyBorder="1">
      <alignment/>
      <protection/>
    </xf>
    <xf numFmtId="0" fontId="67" fillId="0" borderId="53" xfId="71" applyFont="1" applyFill="1" applyBorder="1" applyAlignment="1" applyProtection="1">
      <alignment horizontal="right" vertical="center" wrapText="1"/>
      <protection/>
    </xf>
    <xf numFmtId="0" fontId="15" fillId="0" borderId="23" xfId="71" applyFont="1" applyFill="1" applyBorder="1" applyAlignment="1" applyProtection="1">
      <alignment horizontal="center" vertical="center" wrapText="1"/>
      <protection/>
    </xf>
    <xf numFmtId="0" fontId="16" fillId="0" borderId="11" xfId="71" applyFont="1" applyFill="1" applyBorder="1" applyAlignment="1" applyProtection="1">
      <alignment horizontal="center" vertical="center" wrapText="1"/>
      <protection/>
    </xf>
    <xf numFmtId="0" fontId="66" fillId="0" borderId="21" xfId="71" applyFont="1" applyFill="1" applyBorder="1" applyAlignment="1" applyProtection="1">
      <alignment horizontal="right" vertical="center" wrapText="1"/>
      <protection/>
    </xf>
    <xf numFmtId="0" fontId="109" fillId="0" borderId="40" xfId="65" applyBorder="1">
      <alignment/>
      <protection/>
    </xf>
    <xf numFmtId="0" fontId="17" fillId="0" borderId="96" xfId="71" applyFont="1" applyFill="1" applyBorder="1" applyAlignment="1" applyProtection="1">
      <alignment horizontal="right" vertical="center" wrapText="1"/>
      <protection/>
    </xf>
    <xf numFmtId="0" fontId="17" fillId="0" borderId="16" xfId="71" applyFont="1" applyFill="1" applyBorder="1" applyAlignment="1" applyProtection="1">
      <alignment horizontal="left" indent="1"/>
      <protection/>
    </xf>
    <xf numFmtId="3" fontId="128" fillId="0" borderId="40" xfId="65" applyNumberFormat="1" applyFont="1" applyBorder="1">
      <alignment/>
      <protection/>
    </xf>
    <xf numFmtId="0" fontId="17" fillId="0" borderId="30" xfId="71" applyFont="1" applyFill="1" applyBorder="1" applyAlignment="1" applyProtection="1">
      <alignment horizontal="right" vertical="center" wrapText="1"/>
      <protection/>
    </xf>
    <xf numFmtId="0" fontId="17" fillId="0" borderId="35" xfId="71" applyFont="1" applyFill="1" applyBorder="1" applyAlignment="1" applyProtection="1">
      <alignment horizontal="right" vertical="center" wrapText="1"/>
      <protection/>
    </xf>
    <xf numFmtId="188" fontId="66" fillId="0" borderId="29" xfId="71" applyNumberFormat="1" applyFont="1" applyFill="1" applyBorder="1" applyAlignment="1" applyProtection="1">
      <alignment vertical="center" wrapText="1"/>
      <protection locked="0"/>
    </xf>
    <xf numFmtId="0" fontId="66" fillId="0" borderId="29" xfId="71" applyFont="1" applyFill="1" applyBorder="1" applyAlignment="1" applyProtection="1">
      <alignment horizontal="right" vertical="center" wrapText="1"/>
      <protection/>
    </xf>
    <xf numFmtId="0" fontId="17" fillId="0" borderId="38" xfId="71" applyFont="1" applyFill="1" applyBorder="1" applyAlignment="1" applyProtection="1">
      <alignment vertical="center" wrapText="1"/>
      <protection/>
    </xf>
    <xf numFmtId="0" fontId="66" fillId="0" borderId="38" xfId="71" applyFont="1" applyFill="1" applyBorder="1" applyAlignment="1" applyProtection="1">
      <alignment horizontal="left" vertical="center" wrapText="1" indent="1"/>
      <protection/>
    </xf>
    <xf numFmtId="0" fontId="66" fillId="0" borderId="32" xfId="71" applyFont="1" applyFill="1" applyBorder="1" applyAlignment="1" applyProtection="1">
      <alignment horizontal="right" vertical="center" wrapText="1"/>
      <protection/>
    </xf>
    <xf numFmtId="0" fontId="66" fillId="0" borderId="68" xfId="71" applyFont="1" applyFill="1" applyBorder="1" applyAlignment="1" applyProtection="1">
      <alignment horizontal="left" vertical="center" wrapText="1" indent="1"/>
      <protection/>
    </xf>
    <xf numFmtId="3" fontId="126" fillId="0" borderId="69" xfId="65" applyNumberFormat="1" applyFont="1" applyBorder="1">
      <alignment/>
      <protection/>
    </xf>
    <xf numFmtId="0" fontId="17" fillId="0" borderId="11" xfId="71" applyFont="1" applyFill="1" applyBorder="1" applyAlignment="1" applyProtection="1">
      <alignment horizontal="right" vertical="center" wrapText="1"/>
      <protection/>
    </xf>
    <xf numFmtId="0" fontId="0" fillId="0" borderId="71" xfId="58" applyFont="1" applyFill="1" applyBorder="1" applyAlignment="1">
      <alignment horizontal="right"/>
      <protection/>
    </xf>
    <xf numFmtId="188" fontId="66" fillId="0" borderId="83" xfId="71" applyNumberFormat="1" applyFont="1" applyFill="1" applyBorder="1" applyAlignment="1" applyProtection="1">
      <alignment vertical="center" wrapText="1"/>
      <protection/>
    </xf>
    <xf numFmtId="0" fontId="132" fillId="0" borderId="35" xfId="65" applyFont="1" applyBorder="1" applyAlignment="1">
      <alignment horizontal="center" vertical="center" wrapText="1"/>
      <protection/>
    </xf>
    <xf numFmtId="0" fontId="133" fillId="0" borderId="35" xfId="65" applyFont="1" applyBorder="1" applyAlignment="1">
      <alignment horizontal="center"/>
      <protection/>
    </xf>
    <xf numFmtId="3" fontId="134" fillId="0" borderId="29" xfId="65" applyNumberFormat="1" applyFont="1" applyBorder="1">
      <alignment/>
      <protection/>
    </xf>
    <xf numFmtId="3" fontId="126" fillId="0" borderId="30" xfId="65" applyNumberFormat="1" applyFont="1" applyBorder="1">
      <alignment/>
      <protection/>
    </xf>
    <xf numFmtId="3" fontId="126" fillId="0" borderId="83" xfId="65" applyNumberFormat="1" applyFont="1" applyBorder="1">
      <alignment/>
      <protection/>
    </xf>
    <xf numFmtId="3" fontId="126" fillId="0" borderId="29" xfId="65" applyNumberFormat="1" applyFont="1" applyBorder="1">
      <alignment/>
      <protection/>
    </xf>
    <xf numFmtId="3" fontId="126" fillId="0" borderId="35" xfId="65" applyNumberFormat="1" applyFont="1" applyBorder="1">
      <alignment/>
      <protection/>
    </xf>
    <xf numFmtId="3" fontId="128" fillId="0" borderId="32" xfId="65" applyNumberFormat="1" applyFont="1" applyBorder="1">
      <alignment/>
      <protection/>
    </xf>
    <xf numFmtId="0" fontId="109" fillId="0" borderId="35" xfId="65" applyBorder="1">
      <alignment/>
      <protection/>
    </xf>
    <xf numFmtId="3" fontId="128" fillId="0" borderId="35" xfId="65" applyNumberFormat="1" applyFont="1" applyBorder="1">
      <alignment/>
      <protection/>
    </xf>
    <xf numFmtId="3" fontId="126" fillId="0" borderId="32" xfId="65" applyNumberFormat="1" applyFont="1" applyBorder="1">
      <alignment/>
      <protection/>
    </xf>
    <xf numFmtId="16" fontId="17" fillId="0" borderId="14" xfId="71" applyNumberFormat="1" applyFont="1" applyFill="1" applyBorder="1" applyAlignment="1" applyProtection="1">
      <alignment horizontal="left" vertical="center" wrapText="1" indent="1"/>
      <protection/>
    </xf>
    <xf numFmtId="0" fontId="66" fillId="0" borderId="14" xfId="71" applyFont="1" applyFill="1" applyBorder="1" applyAlignment="1" applyProtection="1">
      <alignment horizontal="left" vertical="center" wrapText="1" indent="1"/>
      <protection/>
    </xf>
    <xf numFmtId="0" fontId="66" fillId="0" borderId="17" xfId="71" applyFont="1" applyFill="1" applyBorder="1" applyAlignment="1" applyProtection="1">
      <alignment horizontal="left" vertical="center" wrapText="1" indent="1"/>
      <protection/>
    </xf>
    <xf numFmtId="3" fontId="126" fillId="0" borderId="74" xfId="65" applyNumberFormat="1" applyFont="1" applyBorder="1">
      <alignment/>
      <protection/>
    </xf>
    <xf numFmtId="3" fontId="126" fillId="0" borderId="33" xfId="65" applyNumberFormat="1" applyFont="1" applyBorder="1">
      <alignment/>
      <protection/>
    </xf>
    <xf numFmtId="3" fontId="128" fillId="0" borderId="33" xfId="65" applyNumberFormat="1" applyFont="1" applyBorder="1">
      <alignment/>
      <protection/>
    </xf>
    <xf numFmtId="0" fontId="128" fillId="0" borderId="88" xfId="65" applyFont="1" applyBorder="1" applyAlignment="1">
      <alignment vertical="center" wrapText="1"/>
      <protection/>
    </xf>
    <xf numFmtId="0" fontId="128" fillId="0" borderId="33" xfId="65" applyFont="1" applyBorder="1" applyAlignment="1">
      <alignment horizontal="center"/>
      <protection/>
    </xf>
    <xf numFmtId="0" fontId="126" fillId="0" borderId="63" xfId="65" applyFont="1" applyBorder="1">
      <alignment/>
      <protection/>
    </xf>
    <xf numFmtId="0" fontId="126" fillId="0" borderId="20" xfId="65" applyFont="1" applyBorder="1">
      <alignment/>
      <protection/>
    </xf>
    <xf numFmtId="188" fontId="126" fillId="0" borderId="20" xfId="65" applyNumberFormat="1" applyFont="1" applyBorder="1">
      <alignment/>
      <protection/>
    </xf>
    <xf numFmtId="188" fontId="126" fillId="0" borderId="58" xfId="65" applyNumberFormat="1" applyFont="1" applyBorder="1">
      <alignment/>
      <protection/>
    </xf>
    <xf numFmtId="188" fontId="128" fillId="0" borderId="33" xfId="65" applyNumberFormat="1" applyFont="1" applyBorder="1">
      <alignment/>
      <protection/>
    </xf>
    <xf numFmtId="188" fontId="126" fillId="0" borderId="63" xfId="65" applyNumberFormat="1" applyFont="1" applyBorder="1">
      <alignment/>
      <protection/>
    </xf>
    <xf numFmtId="188" fontId="126" fillId="0" borderId="33" xfId="65" applyNumberFormat="1" applyFont="1" applyBorder="1">
      <alignment/>
      <protection/>
    </xf>
    <xf numFmtId="188" fontId="126" fillId="0" borderId="24" xfId="65" applyNumberFormat="1" applyFont="1" applyBorder="1">
      <alignment/>
      <protection/>
    </xf>
    <xf numFmtId="0" fontId="126" fillId="0" borderId="33" xfId="65" applyFont="1" applyBorder="1">
      <alignment/>
      <protection/>
    </xf>
    <xf numFmtId="188" fontId="126" fillId="0" borderId="70" xfId="65" applyNumberFormat="1" applyFont="1" applyBorder="1">
      <alignment/>
      <protection/>
    </xf>
    <xf numFmtId="0" fontId="126" fillId="0" borderId="58" xfId="65" applyFont="1" applyBorder="1">
      <alignment/>
      <protection/>
    </xf>
    <xf numFmtId="188" fontId="59" fillId="0" borderId="35" xfId="71" applyNumberFormat="1" applyFont="1" applyFill="1" applyBorder="1" applyAlignment="1" applyProtection="1">
      <alignment vertical="center" wrapText="1"/>
      <protection locked="0"/>
    </xf>
    <xf numFmtId="0" fontId="132" fillId="0" borderId="88" xfId="65" applyFont="1" applyBorder="1" applyAlignment="1">
      <alignment vertical="center" wrapText="1"/>
      <protection/>
    </xf>
    <xf numFmtId="0" fontId="68" fillId="0" borderId="83" xfId="71" applyFont="1" applyFill="1" applyBorder="1" applyAlignment="1" applyProtection="1">
      <alignment horizontal="right" vertical="center" wrapText="1"/>
      <protection/>
    </xf>
    <xf numFmtId="0" fontId="66" fillId="0" borderId="80" xfId="71" applyFont="1" applyFill="1" applyBorder="1" applyAlignment="1" applyProtection="1">
      <alignment horizontal="left" vertical="center" wrapText="1" indent="1"/>
      <protection/>
    </xf>
    <xf numFmtId="188" fontId="126" fillId="0" borderId="17" xfId="65" applyNumberFormat="1" applyFont="1" applyBorder="1">
      <alignment/>
      <protection/>
    </xf>
    <xf numFmtId="0" fontId="55" fillId="0" borderId="15" xfId="65" applyFont="1" applyBorder="1" applyAlignment="1">
      <alignment horizontal="right"/>
      <protection/>
    </xf>
    <xf numFmtId="3" fontId="54" fillId="0" borderId="86" xfId="65" applyNumberFormat="1" applyFont="1" applyBorder="1">
      <alignment/>
      <protection/>
    </xf>
    <xf numFmtId="0" fontId="55" fillId="0" borderId="17" xfId="65" applyFont="1" applyBorder="1" applyAlignment="1">
      <alignment horizontal="right"/>
      <protection/>
    </xf>
    <xf numFmtId="0" fontId="55" fillId="0" borderId="47" xfId="65" applyFont="1" applyBorder="1">
      <alignment/>
      <protection/>
    </xf>
    <xf numFmtId="0" fontId="54" fillId="0" borderId="47" xfId="65" applyFont="1" applyBorder="1">
      <alignment/>
      <protection/>
    </xf>
    <xf numFmtId="3" fontId="55" fillId="0" borderId="77" xfId="65" applyNumberFormat="1" applyFont="1" applyBorder="1">
      <alignment/>
      <protection/>
    </xf>
    <xf numFmtId="3" fontId="55" fillId="0" borderId="39" xfId="65" applyNumberFormat="1" applyFont="1" applyBorder="1">
      <alignment/>
      <protection/>
    </xf>
    <xf numFmtId="3" fontId="54" fillId="0" borderId="0" xfId="65" applyNumberFormat="1" applyFont="1" applyFill="1" applyBorder="1">
      <alignment/>
      <protection/>
    </xf>
    <xf numFmtId="0" fontId="54" fillId="0" borderId="0" xfId="65" applyFont="1" applyFill="1" applyBorder="1" applyAlignment="1">
      <alignment horizontal="right"/>
      <protection/>
    </xf>
    <xf numFmtId="0" fontId="61" fillId="0" borderId="0" xfId="65" applyFont="1" applyFill="1" applyBorder="1" applyAlignment="1">
      <alignment/>
      <protection/>
    </xf>
    <xf numFmtId="0" fontId="55" fillId="0" borderId="0" xfId="65" applyFont="1" applyFill="1" applyBorder="1" applyAlignment="1">
      <alignment/>
      <protection/>
    </xf>
    <xf numFmtId="0" fontId="61" fillId="0" borderId="0" xfId="65" applyFont="1" applyBorder="1" applyAlignment="1">
      <alignment/>
      <protection/>
    </xf>
    <xf numFmtId="0" fontId="55" fillId="0" borderId="0" xfId="65" applyFont="1" applyBorder="1" applyAlignment="1">
      <alignment horizontal="left"/>
      <protection/>
    </xf>
    <xf numFmtId="3" fontId="54" fillId="0" borderId="0" xfId="65" applyNumberFormat="1" applyFont="1" applyBorder="1">
      <alignment/>
      <protection/>
    </xf>
    <xf numFmtId="0" fontId="54" fillId="0" borderId="0" xfId="65" applyFont="1" applyBorder="1" applyAlignment="1">
      <alignment horizontal="center"/>
      <protection/>
    </xf>
    <xf numFmtId="0" fontId="54" fillId="0" borderId="0" xfId="65" applyFont="1" applyBorder="1" applyAlignment="1">
      <alignment horizontal="right"/>
      <protection/>
    </xf>
    <xf numFmtId="0" fontId="54" fillId="0" borderId="0" xfId="65" applyFont="1" applyBorder="1" applyAlignment="1">
      <alignment horizontal="left"/>
      <protection/>
    </xf>
    <xf numFmtId="3" fontId="54" fillId="0" borderId="0" xfId="65" applyNumberFormat="1" applyFont="1" applyBorder="1">
      <alignment/>
      <protection/>
    </xf>
    <xf numFmtId="0" fontId="54" fillId="0" borderId="0" xfId="65" applyFont="1" applyBorder="1" applyAlignment="1">
      <alignment horizontal="right"/>
      <protection/>
    </xf>
    <xf numFmtId="0" fontId="54" fillId="0" borderId="0" xfId="65" applyFont="1" applyBorder="1" applyAlignment="1">
      <alignment horizontal="left"/>
      <protection/>
    </xf>
    <xf numFmtId="0" fontId="54" fillId="0" borderId="0" xfId="65" applyFont="1" applyBorder="1">
      <alignment/>
      <protection/>
    </xf>
    <xf numFmtId="0" fontId="55" fillId="0" borderId="0" xfId="65" applyFont="1" applyBorder="1" applyAlignment="1">
      <alignment horizontal="left"/>
      <protection/>
    </xf>
    <xf numFmtId="0" fontId="54" fillId="0" borderId="0" xfId="65" applyFont="1" applyBorder="1" applyAlignment="1">
      <alignment/>
      <protection/>
    </xf>
    <xf numFmtId="3" fontId="0" fillId="0" borderId="0" xfId="65" applyNumberFormat="1" applyFont="1" applyBorder="1">
      <alignment/>
      <protection/>
    </xf>
    <xf numFmtId="3" fontId="59" fillId="0" borderId="0" xfId="65" applyNumberFormat="1" applyFont="1" applyBorder="1">
      <alignment/>
      <protection/>
    </xf>
    <xf numFmtId="3" fontId="1" fillId="0" borderId="0" xfId="65" applyNumberFormat="1" applyFont="1" applyBorder="1">
      <alignment/>
      <protection/>
    </xf>
    <xf numFmtId="0" fontId="54" fillId="0" borderId="0" xfId="65" applyFont="1" applyBorder="1" applyAlignment="1">
      <alignment horizontal="center"/>
      <protection/>
    </xf>
    <xf numFmtId="0" fontId="54" fillId="0" borderId="0" xfId="65" applyFont="1" applyBorder="1">
      <alignment/>
      <protection/>
    </xf>
    <xf numFmtId="3" fontId="55" fillId="0" borderId="0" xfId="65" applyNumberFormat="1" applyFont="1" applyBorder="1">
      <alignment/>
      <protection/>
    </xf>
    <xf numFmtId="0" fontId="109" fillId="0" borderId="0" xfId="65" applyBorder="1" applyAlignment="1">
      <alignment horizontal="center" textRotation="90"/>
      <protection/>
    </xf>
    <xf numFmtId="0" fontId="55" fillId="0" borderId="0" xfId="65" applyFont="1" applyBorder="1">
      <alignment/>
      <protection/>
    </xf>
    <xf numFmtId="0" fontId="54" fillId="0" borderId="0" xfId="65" applyFont="1" applyBorder="1" applyAlignment="1">
      <alignment/>
      <protection/>
    </xf>
    <xf numFmtId="0" fontId="0" fillId="0" borderId="47" xfId="65" applyFont="1" applyBorder="1">
      <alignment/>
      <protection/>
    </xf>
    <xf numFmtId="0" fontId="0" fillId="0" borderId="90" xfId="65" applyFont="1" applyBorder="1">
      <alignment/>
      <protection/>
    </xf>
    <xf numFmtId="3" fontId="63" fillId="0" borderId="0" xfId="65" applyNumberFormat="1" applyFont="1" applyBorder="1">
      <alignment/>
      <protection/>
    </xf>
    <xf numFmtId="0" fontId="61" fillId="0" borderId="0" xfId="65" applyFont="1" applyBorder="1" applyAlignment="1">
      <alignment horizontal="left"/>
      <protection/>
    </xf>
    <xf numFmtId="3" fontId="54" fillId="0" borderId="0" xfId="65" applyNumberFormat="1" applyFont="1" applyFill="1" applyBorder="1">
      <alignment/>
      <protection/>
    </xf>
    <xf numFmtId="3" fontId="59" fillId="0" borderId="0" xfId="65" applyNumberFormat="1" applyFont="1" applyFill="1" applyBorder="1">
      <alignment/>
      <protection/>
    </xf>
    <xf numFmtId="0" fontId="61" fillId="0" borderId="0" xfId="65" applyFont="1" applyBorder="1" applyAlignment="1">
      <alignment/>
      <protection/>
    </xf>
    <xf numFmtId="0" fontId="61" fillId="0" borderId="0" xfId="65" applyFont="1" applyBorder="1" applyAlignment="1">
      <alignment horizontal="left"/>
      <protection/>
    </xf>
    <xf numFmtId="0" fontId="55" fillId="0" borderId="0" xfId="65" applyFont="1" applyBorder="1" applyAlignment="1">
      <alignment horizontal="center"/>
      <protection/>
    </xf>
    <xf numFmtId="0" fontId="54" fillId="0" borderId="0" xfId="65" applyFont="1" applyFill="1" applyBorder="1" applyAlignment="1">
      <alignment horizontal="left"/>
      <protection/>
    </xf>
    <xf numFmtId="0" fontId="0" fillId="0" borderId="29" xfId="65" applyFont="1" applyBorder="1">
      <alignment/>
      <protection/>
    </xf>
    <xf numFmtId="3" fontId="63" fillId="0" borderId="17" xfId="60" applyNumberFormat="1" applyFont="1" applyFill="1" applyBorder="1" applyAlignment="1">
      <alignment horizontal="center"/>
      <protection/>
    </xf>
    <xf numFmtId="3" fontId="63" fillId="0" borderId="17" xfId="60" applyNumberFormat="1" applyFont="1" applyFill="1" applyBorder="1">
      <alignment/>
      <protection/>
    </xf>
    <xf numFmtId="3" fontId="64" fillId="0" borderId="17" xfId="60" applyNumberFormat="1" applyFont="1" applyFill="1" applyBorder="1">
      <alignment/>
      <protection/>
    </xf>
    <xf numFmtId="3" fontId="64" fillId="0" borderId="15" xfId="60" applyNumberFormat="1" applyFont="1" applyFill="1" applyBorder="1">
      <alignment/>
      <protection/>
    </xf>
    <xf numFmtId="3" fontId="79" fillId="0" borderId="35" xfId="60" applyNumberFormat="1" applyFont="1" applyFill="1" applyBorder="1" applyAlignment="1">
      <alignment horizontal="right"/>
      <protection/>
    </xf>
    <xf numFmtId="3" fontId="79" fillId="0" borderId="41" xfId="60" applyNumberFormat="1" applyFont="1" applyFill="1" applyBorder="1">
      <alignment/>
      <protection/>
    </xf>
    <xf numFmtId="3" fontId="79" fillId="0" borderId="24" xfId="60" applyNumberFormat="1" applyFont="1" applyFill="1" applyBorder="1">
      <alignment/>
      <protection/>
    </xf>
    <xf numFmtId="3" fontId="79" fillId="0" borderId="18" xfId="60" applyNumberFormat="1" applyFont="1" applyFill="1" applyBorder="1">
      <alignment/>
      <protection/>
    </xf>
    <xf numFmtId="3" fontId="60" fillId="0" borderId="39" xfId="60" applyNumberFormat="1" applyFont="1" applyFill="1" applyBorder="1">
      <alignment/>
      <protection/>
    </xf>
    <xf numFmtId="3" fontId="60" fillId="0" borderId="17" xfId="60" applyNumberFormat="1" applyFont="1" applyFill="1" applyBorder="1">
      <alignment/>
      <protection/>
    </xf>
    <xf numFmtId="3" fontId="60" fillId="0" borderId="15" xfId="60" applyNumberFormat="1" applyFont="1" applyFill="1" applyBorder="1">
      <alignment/>
      <protection/>
    </xf>
    <xf numFmtId="3" fontId="80" fillId="0" borderId="35" xfId="60" applyNumberFormat="1" applyFont="1" applyFill="1" applyBorder="1" applyAlignment="1">
      <alignment horizontal="right"/>
      <protection/>
    </xf>
    <xf numFmtId="0" fontId="63" fillId="0" borderId="37" xfId="58" applyFont="1" applyBorder="1">
      <alignment/>
      <protection/>
    </xf>
    <xf numFmtId="0" fontId="63" fillId="0" borderId="17" xfId="58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9" fillId="0" borderId="0" xfId="67" applyFont="1">
      <alignment/>
      <protection/>
    </xf>
    <xf numFmtId="0" fontId="19" fillId="0" borderId="0" xfId="56" applyFont="1">
      <alignment/>
      <protection/>
    </xf>
    <xf numFmtId="0" fontId="19" fillId="0" borderId="0" xfId="56" applyFont="1" applyBorder="1" applyAlignment="1">
      <alignment horizontal="centerContinuous"/>
      <protection/>
    </xf>
    <xf numFmtId="0" fontId="9" fillId="0" borderId="0" xfId="66">
      <alignment/>
      <protection/>
    </xf>
    <xf numFmtId="0" fontId="19" fillId="0" borderId="46" xfId="66" applyFont="1" applyBorder="1">
      <alignment/>
      <protection/>
    </xf>
    <xf numFmtId="0" fontId="9" fillId="0" borderId="59" xfId="66" applyFont="1" applyBorder="1" applyAlignment="1">
      <alignment horizontal="center" vertical="center" wrapText="1"/>
      <protection/>
    </xf>
    <xf numFmtId="0" fontId="19" fillId="0" borderId="46" xfId="66" applyFont="1" applyBorder="1" applyAlignment="1">
      <alignment horizontal="center"/>
      <protection/>
    </xf>
    <xf numFmtId="0" fontId="19" fillId="0" borderId="17" xfId="66" applyFont="1" applyBorder="1" applyAlignment="1">
      <alignment horizontal="left"/>
      <protection/>
    </xf>
    <xf numFmtId="3" fontId="9" fillId="0" borderId="17" xfId="66" applyNumberFormat="1" applyFont="1" applyBorder="1" applyAlignment="1">
      <alignment horizontal="right"/>
      <protection/>
    </xf>
    <xf numFmtId="3" fontId="9" fillId="0" borderId="59" xfId="66" applyNumberFormat="1" applyFont="1" applyBorder="1" applyAlignment="1">
      <alignment horizontal="right"/>
      <protection/>
    </xf>
    <xf numFmtId="3" fontId="9" fillId="0" borderId="17" xfId="66" applyNumberFormat="1" applyFont="1" applyBorder="1">
      <alignment/>
      <protection/>
    </xf>
    <xf numFmtId="3" fontId="9" fillId="0" borderId="59" xfId="66" applyNumberFormat="1" applyFont="1" applyBorder="1">
      <alignment/>
      <protection/>
    </xf>
    <xf numFmtId="3" fontId="18" fillId="0" borderId="17" xfId="66" applyNumberFormat="1" applyFont="1" applyBorder="1" applyAlignment="1">
      <alignment horizontal="right"/>
      <protection/>
    </xf>
    <xf numFmtId="3" fontId="18" fillId="0" borderId="59" xfId="66" applyNumberFormat="1" applyFont="1" applyBorder="1" applyAlignment="1">
      <alignment horizontal="right"/>
      <protection/>
    </xf>
    <xf numFmtId="3" fontId="19" fillId="0" borderId="17" xfId="66" applyNumberFormat="1" applyFont="1" applyBorder="1">
      <alignment/>
      <protection/>
    </xf>
    <xf numFmtId="3" fontId="19" fillId="0" borderId="59" xfId="66" applyNumberFormat="1" applyFont="1" applyBorder="1">
      <alignment/>
      <protection/>
    </xf>
    <xf numFmtId="3" fontId="9" fillId="0" borderId="17" xfId="66" applyNumberFormat="1" applyBorder="1" applyAlignment="1">
      <alignment horizontal="right"/>
      <protection/>
    </xf>
    <xf numFmtId="3" fontId="9" fillId="0" borderId="17" xfId="66" applyNumberFormat="1" applyBorder="1" applyAlignment="1">
      <alignment horizontal="center"/>
      <protection/>
    </xf>
    <xf numFmtId="3" fontId="11" fillId="0" borderId="17" xfId="66" applyNumberFormat="1" applyFont="1" applyBorder="1" applyAlignment="1">
      <alignment horizontal="right"/>
      <protection/>
    </xf>
    <xf numFmtId="3" fontId="11" fillId="0" borderId="59" xfId="66" applyNumberFormat="1" applyFont="1" applyBorder="1" applyAlignment="1">
      <alignment horizontal="right"/>
      <protection/>
    </xf>
    <xf numFmtId="3" fontId="9" fillId="0" borderId="59" xfId="66" applyNumberFormat="1" applyBorder="1" applyAlignment="1">
      <alignment horizontal="right"/>
      <protection/>
    </xf>
    <xf numFmtId="3" fontId="9" fillId="0" borderId="17" xfId="66" applyNumberFormat="1" applyBorder="1">
      <alignment/>
      <protection/>
    </xf>
    <xf numFmtId="3" fontId="9" fillId="0" borderId="59" xfId="66" applyNumberFormat="1" applyBorder="1">
      <alignment/>
      <protection/>
    </xf>
    <xf numFmtId="3" fontId="10" fillId="0" borderId="59" xfId="66" applyNumberFormat="1" applyFont="1" applyBorder="1" applyAlignment="1">
      <alignment horizontal="right"/>
      <protection/>
    </xf>
    <xf numFmtId="0" fontId="19" fillId="0" borderId="97" xfId="66" applyFont="1" applyBorder="1" applyAlignment="1">
      <alignment horizontal="center"/>
      <protection/>
    </xf>
    <xf numFmtId="3" fontId="9" fillId="0" borderId="15" xfId="66" applyNumberFormat="1" applyBorder="1">
      <alignment/>
      <protection/>
    </xf>
    <xf numFmtId="3" fontId="9" fillId="0" borderId="98" xfId="66" applyNumberFormat="1" applyBorder="1" applyAlignment="1">
      <alignment horizontal="right"/>
      <protection/>
    </xf>
    <xf numFmtId="0" fontId="19" fillId="0" borderId="99" xfId="66" applyFont="1" applyBorder="1" applyAlignment="1">
      <alignment horizontal="center"/>
      <protection/>
    </xf>
    <xf numFmtId="3" fontId="9" fillId="0" borderId="39" xfId="66" applyNumberFormat="1" applyFont="1" applyBorder="1">
      <alignment/>
      <protection/>
    </xf>
    <xf numFmtId="0" fontId="19" fillId="0" borderId="48" xfId="66" applyFont="1" applyBorder="1" applyAlignment="1">
      <alignment horizontal="center"/>
      <protection/>
    </xf>
    <xf numFmtId="3" fontId="9" fillId="0" borderId="60" xfId="66" applyNumberFormat="1" applyBorder="1" applyAlignment="1">
      <alignment horizontal="center"/>
      <protection/>
    </xf>
    <xf numFmtId="3" fontId="9" fillId="0" borderId="100" xfId="66" applyNumberFormat="1" applyBorder="1" applyAlignment="1">
      <alignment horizontal="right"/>
      <protection/>
    </xf>
    <xf numFmtId="0" fontId="9" fillId="0" borderId="0" xfId="66" applyAlignment="1">
      <alignment horizontal="right"/>
      <protection/>
    </xf>
    <xf numFmtId="0" fontId="71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63" fillId="0" borderId="0" xfId="65" applyFont="1" applyFill="1">
      <alignment/>
      <protection/>
    </xf>
    <xf numFmtId="188" fontId="59" fillId="0" borderId="0" xfId="73" applyNumberFormat="1" applyFont="1" applyFill="1" applyAlignment="1">
      <alignment horizontal="centerContinuous" vertical="center" wrapText="1"/>
      <protection/>
    </xf>
    <xf numFmtId="188" fontId="63" fillId="0" borderId="0" xfId="73" applyNumberFormat="1" applyFont="1" applyFill="1" applyAlignment="1">
      <alignment horizontal="centerContinuous" vertical="center"/>
      <protection/>
    </xf>
    <xf numFmtId="188" fontId="63" fillId="0" borderId="0" xfId="73" applyNumberFormat="1" applyFont="1" applyFill="1" applyAlignment="1">
      <alignment horizontal="center" vertical="center" wrapText="1"/>
      <protection/>
    </xf>
    <xf numFmtId="188" fontId="63" fillId="0" borderId="0" xfId="73" applyNumberFormat="1" applyFont="1" applyFill="1" applyAlignment="1">
      <alignment vertical="center" wrapText="1"/>
      <protection/>
    </xf>
    <xf numFmtId="188" fontId="63" fillId="0" borderId="0" xfId="73" applyNumberFormat="1" applyFont="1" applyFill="1" applyAlignment="1">
      <alignment horizontal="right" vertical="center"/>
      <protection/>
    </xf>
    <xf numFmtId="188" fontId="59" fillId="0" borderId="41" xfId="73" applyNumberFormat="1" applyFont="1" applyFill="1" applyBorder="1" applyAlignment="1">
      <alignment horizontal="centerContinuous" vertical="center" wrapText="1"/>
      <protection/>
    </xf>
    <xf numFmtId="188" fontId="59" fillId="0" borderId="40" xfId="73" applyNumberFormat="1" applyFont="1" applyFill="1" applyBorder="1" applyAlignment="1">
      <alignment horizontal="centerContinuous" vertical="center" wrapText="1"/>
      <protection/>
    </xf>
    <xf numFmtId="188" fontId="59" fillId="0" borderId="24" xfId="73" applyNumberFormat="1" applyFont="1" applyFill="1" applyBorder="1" applyAlignment="1">
      <alignment horizontal="centerContinuous" vertical="center" wrapText="1"/>
      <protection/>
    </xf>
    <xf numFmtId="188" fontId="59" fillId="0" borderId="41" xfId="73" applyNumberFormat="1" applyFont="1" applyFill="1" applyBorder="1" applyAlignment="1">
      <alignment horizontal="center" vertical="center" wrapText="1"/>
      <protection/>
    </xf>
    <xf numFmtId="188" fontId="59" fillId="0" borderId="40" xfId="73" applyNumberFormat="1" applyFont="1" applyFill="1" applyBorder="1" applyAlignment="1">
      <alignment horizontal="center" vertical="center" wrapText="1"/>
      <protection/>
    </xf>
    <xf numFmtId="188" fontId="63" fillId="0" borderId="38" xfId="73" applyNumberFormat="1" applyFont="1" applyFill="1" applyBorder="1" applyAlignment="1" applyProtection="1">
      <alignment vertical="center" wrapText="1"/>
      <protection/>
    </xf>
    <xf numFmtId="188" fontId="63" fillId="0" borderId="39" xfId="73" applyNumberFormat="1" applyFont="1" applyFill="1" applyBorder="1" applyAlignment="1" applyProtection="1">
      <alignment vertical="center" wrapText="1"/>
      <protection locked="0"/>
    </xf>
    <xf numFmtId="188" fontId="63" fillId="0" borderId="29" xfId="73" applyNumberFormat="1" applyFont="1" applyFill="1" applyBorder="1" applyAlignment="1" applyProtection="1">
      <alignment vertical="center" wrapText="1"/>
      <protection locked="0"/>
    </xf>
    <xf numFmtId="188" fontId="63" fillId="0" borderId="25" xfId="73" applyNumberFormat="1" applyFont="1" applyFill="1" applyBorder="1" applyAlignment="1">
      <alignment vertical="center" wrapText="1"/>
      <protection/>
    </xf>
    <xf numFmtId="188" fontId="63" fillId="0" borderId="26" xfId="73" applyNumberFormat="1" applyFont="1" applyFill="1" applyBorder="1" applyAlignment="1" applyProtection="1">
      <alignment vertical="center" wrapText="1"/>
      <protection locked="0"/>
    </xf>
    <xf numFmtId="188" fontId="63" fillId="0" borderId="16" xfId="73" applyNumberFormat="1" applyFont="1" applyFill="1" applyBorder="1" applyAlignment="1" applyProtection="1">
      <alignment vertical="center" wrapText="1"/>
      <protection/>
    </xf>
    <xf numFmtId="188" fontId="63" fillId="0" borderId="17" xfId="73" applyNumberFormat="1" applyFont="1" applyFill="1" applyBorder="1" applyAlignment="1" applyProtection="1">
      <alignment vertical="center" wrapText="1"/>
      <protection locked="0"/>
    </xf>
    <xf numFmtId="188" fontId="63" fillId="0" borderId="30" xfId="73" applyNumberFormat="1" applyFont="1" applyFill="1" applyBorder="1" applyAlignment="1" applyProtection="1">
      <alignment vertical="center" wrapText="1"/>
      <protection locked="0"/>
    </xf>
    <xf numFmtId="188" fontId="63" fillId="0" borderId="16" xfId="73" applyNumberFormat="1" applyFont="1" applyFill="1" applyBorder="1" applyAlignment="1">
      <alignment vertical="center" wrapText="1"/>
      <protection/>
    </xf>
    <xf numFmtId="188" fontId="63" fillId="0" borderId="20" xfId="73" applyNumberFormat="1" applyFont="1" applyFill="1" applyBorder="1" applyAlignment="1" applyProtection="1">
      <alignment vertical="center" wrapText="1"/>
      <protection locked="0"/>
    </xf>
    <xf numFmtId="3" fontId="63" fillId="0" borderId="30" xfId="73" applyNumberFormat="1" applyFont="1" applyFill="1" applyBorder="1" applyAlignment="1" applyProtection="1">
      <alignment vertical="center" wrapText="1"/>
      <protection locked="0"/>
    </xf>
    <xf numFmtId="188" fontId="54" fillId="0" borderId="16" xfId="73" applyNumberFormat="1" applyFont="1" applyFill="1" applyBorder="1" applyAlignment="1">
      <alignment vertical="center" wrapText="1"/>
      <protection/>
    </xf>
    <xf numFmtId="188" fontId="63" fillId="0" borderId="16" xfId="73" applyNumberFormat="1" applyFont="1" applyFill="1" applyBorder="1" applyAlignment="1" applyProtection="1">
      <alignment vertical="center" wrapText="1"/>
      <protection locked="0"/>
    </xf>
    <xf numFmtId="3" fontId="63" fillId="0" borderId="20" xfId="73" applyNumberFormat="1" applyFont="1" applyFill="1" applyBorder="1" applyAlignment="1" applyProtection="1">
      <alignment vertical="center" wrapText="1"/>
      <protection locked="0"/>
    </xf>
    <xf numFmtId="188" fontId="63" fillId="0" borderId="68" xfId="73" applyNumberFormat="1" applyFont="1" applyFill="1" applyBorder="1" applyAlignment="1" applyProtection="1">
      <alignment vertical="center" wrapText="1"/>
      <protection locked="0"/>
    </xf>
    <xf numFmtId="188" fontId="63" fillId="0" borderId="69" xfId="73" applyNumberFormat="1" applyFont="1" applyFill="1" applyBorder="1" applyAlignment="1" applyProtection="1">
      <alignment vertical="center" wrapText="1"/>
      <protection locked="0"/>
    </xf>
    <xf numFmtId="188" fontId="63" fillId="0" borderId="32" xfId="73" applyNumberFormat="1" applyFont="1" applyFill="1" applyBorder="1" applyAlignment="1" applyProtection="1">
      <alignment vertical="center" wrapText="1"/>
      <protection locked="0"/>
    </xf>
    <xf numFmtId="3" fontId="63" fillId="0" borderId="70" xfId="73" applyNumberFormat="1" applyFont="1" applyFill="1" applyBorder="1" applyAlignment="1" applyProtection="1">
      <alignment vertical="center" wrapText="1"/>
      <protection locked="0"/>
    </xf>
    <xf numFmtId="188" fontId="59" fillId="0" borderId="41" xfId="73" applyNumberFormat="1" applyFont="1" applyFill="1" applyBorder="1" applyAlignment="1">
      <alignment horizontal="left" vertical="center" wrapText="1" indent="1"/>
      <protection/>
    </xf>
    <xf numFmtId="188" fontId="59" fillId="0" borderId="40" xfId="73" applyNumberFormat="1" applyFont="1" applyFill="1" applyBorder="1" applyAlignment="1">
      <alignment vertical="center" wrapText="1"/>
      <protection/>
    </xf>
    <xf numFmtId="188" fontId="59" fillId="0" borderId="35" xfId="73" applyNumberFormat="1" applyFont="1" applyFill="1" applyBorder="1" applyAlignment="1">
      <alignment vertical="center" wrapText="1"/>
      <protection/>
    </xf>
    <xf numFmtId="188" fontId="59" fillId="0" borderId="24" xfId="73" applyNumberFormat="1" applyFont="1" applyFill="1" applyBorder="1" applyAlignment="1">
      <alignment vertical="center" wrapText="1"/>
      <protection/>
    </xf>
    <xf numFmtId="188" fontId="59" fillId="0" borderId="71" xfId="73" applyNumberFormat="1" applyFont="1" applyFill="1" applyBorder="1" applyAlignment="1">
      <alignment horizontal="left" vertical="center" wrapText="1" indent="1"/>
      <protection/>
    </xf>
    <xf numFmtId="188" fontId="63" fillId="0" borderId="72" xfId="73" applyNumberFormat="1" applyFont="1" applyFill="1" applyBorder="1" applyAlignment="1" applyProtection="1">
      <alignment horizontal="center" vertical="center" wrapText="1"/>
      <protection/>
    </xf>
    <xf numFmtId="188" fontId="63" fillId="0" borderId="73" xfId="73" applyNumberFormat="1" applyFont="1" applyFill="1" applyBorder="1" applyAlignment="1" applyProtection="1">
      <alignment horizontal="center" vertical="center" wrapText="1"/>
      <protection/>
    </xf>
    <xf numFmtId="188" fontId="63" fillId="0" borderId="24" xfId="73" applyNumberFormat="1" applyFont="1" applyFill="1" applyBorder="1" applyAlignment="1" applyProtection="1">
      <alignment horizontal="center" vertical="center" wrapText="1"/>
      <protection/>
    </xf>
    <xf numFmtId="188" fontId="63" fillId="0" borderId="25" xfId="73" applyNumberFormat="1" applyFont="1" applyFill="1" applyBorder="1" applyAlignment="1" applyProtection="1">
      <alignment vertical="center" wrapText="1"/>
      <protection/>
    </xf>
    <xf numFmtId="3" fontId="63" fillId="0" borderId="17" xfId="73" applyNumberFormat="1" applyFont="1" applyFill="1" applyBorder="1" applyAlignment="1" applyProtection="1">
      <alignment vertical="center" wrapText="1"/>
      <protection locked="0"/>
    </xf>
    <xf numFmtId="188" fontId="63" fillId="0" borderId="74" xfId="73" applyNumberFormat="1" applyFont="1" applyFill="1" applyBorder="1" applyAlignment="1" applyProtection="1">
      <alignment horizontal="center" vertical="center" wrapText="1"/>
      <protection/>
    </xf>
    <xf numFmtId="0" fontId="32" fillId="0" borderId="17" xfId="64" applyFont="1" applyBorder="1" applyAlignment="1">
      <alignment vertical="top" wrapText="1"/>
      <protection/>
    </xf>
    <xf numFmtId="0" fontId="32" fillId="0" borderId="17" xfId="64" applyFont="1" applyBorder="1" applyAlignment="1">
      <alignment vertical="center" wrapText="1"/>
      <protection/>
    </xf>
    <xf numFmtId="3" fontId="17" fillId="0" borderId="17" xfId="71" applyNumberFormat="1" applyFont="1" applyFill="1" applyBorder="1" applyAlignment="1" applyProtection="1">
      <alignment vertical="center" wrapText="1"/>
      <protection locked="0"/>
    </xf>
    <xf numFmtId="3" fontId="17" fillId="0" borderId="58" xfId="71" applyNumberFormat="1" applyFont="1" applyFill="1" applyBorder="1" applyAlignment="1" applyProtection="1">
      <alignment vertical="center" wrapText="1"/>
      <protection locked="0"/>
    </xf>
    <xf numFmtId="0" fontId="17" fillId="0" borderId="31" xfId="71" applyFont="1" applyFill="1" applyBorder="1" applyAlignment="1" applyProtection="1">
      <alignment horizontal="left" vertical="center" wrapText="1" indent="1"/>
      <protection/>
    </xf>
    <xf numFmtId="3" fontId="126" fillId="0" borderId="70" xfId="65" applyNumberFormat="1" applyFont="1" applyBorder="1" applyAlignment="1">
      <alignment vertical="center"/>
      <protection/>
    </xf>
    <xf numFmtId="0" fontId="17" fillId="0" borderId="71" xfId="71" applyFont="1" applyFill="1" applyBorder="1" applyAlignment="1" applyProtection="1">
      <alignment horizontal="left" vertical="center" wrapText="1" indent="1"/>
      <protection/>
    </xf>
    <xf numFmtId="3" fontId="126" fillId="0" borderId="72" xfId="65" applyNumberFormat="1" applyFont="1" applyBorder="1">
      <alignment/>
      <protection/>
    </xf>
    <xf numFmtId="3" fontId="126" fillId="0" borderId="73" xfId="65" applyNumberFormat="1" applyFont="1" applyBorder="1">
      <alignment/>
      <protection/>
    </xf>
    <xf numFmtId="3" fontId="128" fillId="0" borderId="93" xfId="65" applyNumberFormat="1" applyFont="1" applyBorder="1">
      <alignment/>
      <protection/>
    </xf>
    <xf numFmtId="188" fontId="128" fillId="0" borderId="93" xfId="65" applyNumberFormat="1" applyFont="1" applyBorder="1">
      <alignment/>
      <protection/>
    </xf>
    <xf numFmtId="3" fontId="126" fillId="0" borderId="88" xfId="65" applyNumberFormat="1" applyFont="1" applyBorder="1">
      <alignment/>
      <protection/>
    </xf>
    <xf numFmtId="188" fontId="109" fillId="0" borderId="0" xfId="65" applyNumberFormat="1">
      <alignment/>
      <protection/>
    </xf>
    <xf numFmtId="3" fontId="126" fillId="0" borderId="87" xfId="65" applyNumberFormat="1" applyFont="1" applyBorder="1">
      <alignment/>
      <protection/>
    </xf>
    <xf numFmtId="188" fontId="128" fillId="0" borderId="58" xfId="65" applyNumberFormat="1" applyFont="1" applyBorder="1">
      <alignment/>
      <protection/>
    </xf>
    <xf numFmtId="188" fontId="128" fillId="0" borderId="17" xfId="65" applyNumberFormat="1" applyFont="1" applyBorder="1">
      <alignment/>
      <protection/>
    </xf>
    <xf numFmtId="0" fontId="31" fillId="0" borderId="17" xfId="64" applyFont="1" applyBorder="1" applyAlignment="1">
      <alignment vertical="center" wrapText="1"/>
      <protection/>
    </xf>
    <xf numFmtId="3" fontId="31" fillId="0" borderId="17" xfId="64" applyNumberFormat="1" applyFont="1" applyBorder="1">
      <alignment/>
      <protection/>
    </xf>
    <xf numFmtId="0" fontId="63" fillId="0" borderId="39" xfId="58" applyFont="1" applyBorder="1">
      <alignment/>
      <protection/>
    </xf>
    <xf numFmtId="188" fontId="59" fillId="0" borderId="17" xfId="73" applyNumberFormat="1" applyFont="1" applyBorder="1" applyAlignment="1" applyProtection="1">
      <alignment vertical="center" wrapText="1"/>
      <protection locked="0"/>
    </xf>
    <xf numFmtId="0" fontId="63" fillId="0" borderId="17" xfId="73" applyFont="1" applyBorder="1">
      <alignment/>
      <protection/>
    </xf>
    <xf numFmtId="188" fontId="83" fillId="0" borderId="17" xfId="73" applyNumberFormat="1" applyFont="1" applyFill="1" applyBorder="1" applyAlignment="1" applyProtection="1">
      <alignment horizontal="left" vertical="center" wrapText="1"/>
      <protection locked="0"/>
    </xf>
    <xf numFmtId="188" fontId="17" fillId="0" borderId="17" xfId="73" applyNumberFormat="1" applyFont="1" applyFill="1" applyBorder="1" applyAlignment="1" applyProtection="1">
      <alignment vertical="center" wrapText="1"/>
      <protection locked="0"/>
    </xf>
    <xf numFmtId="188" fontId="17" fillId="0" borderId="17" xfId="73" applyNumberFormat="1" applyFont="1" applyBorder="1" applyAlignment="1" applyProtection="1">
      <alignment horizontal="left" vertical="center" wrapText="1"/>
      <protection/>
    </xf>
    <xf numFmtId="1" fontId="17" fillId="0" borderId="17" xfId="73" applyNumberFormat="1" applyFont="1" applyFill="1" applyBorder="1" applyAlignment="1" applyProtection="1">
      <alignment horizontal="right" vertical="center" wrapText="1"/>
      <protection locked="0"/>
    </xf>
    <xf numFmtId="188" fontId="63" fillId="0" borderId="17" xfId="73" applyNumberFormat="1" applyFont="1" applyBorder="1" applyAlignment="1" applyProtection="1">
      <alignment vertical="center" wrapText="1"/>
      <protection locked="0"/>
    </xf>
    <xf numFmtId="1" fontId="63" fillId="0" borderId="17" xfId="73" applyNumberFormat="1" applyFont="1" applyBorder="1" applyAlignment="1" applyProtection="1">
      <alignment vertical="center" wrapText="1"/>
      <protection locked="0"/>
    </xf>
    <xf numFmtId="0" fontId="69" fillId="0" borderId="0" xfId="58" applyFont="1" applyBorder="1" applyAlignment="1">
      <alignment horizontal="center"/>
      <protection/>
    </xf>
    <xf numFmtId="0" fontId="72" fillId="0" borderId="0" xfId="73" applyFont="1" applyFill="1" applyBorder="1" applyAlignment="1">
      <alignment horizontal="center"/>
      <protection/>
    </xf>
    <xf numFmtId="0" fontId="70" fillId="0" borderId="0" xfId="73" applyFont="1" applyFill="1" applyBorder="1" applyAlignment="1">
      <alignment horizontal="center"/>
      <protection/>
    </xf>
    <xf numFmtId="0" fontId="70" fillId="0" borderId="0" xfId="58" applyFont="1" applyFill="1" applyBorder="1" applyAlignment="1">
      <alignment horizontal="center"/>
      <protection/>
    </xf>
    <xf numFmtId="0" fontId="72" fillId="0" borderId="0" xfId="58" applyFont="1" applyFill="1" applyBorder="1" applyAlignment="1">
      <alignment horizontal="center"/>
      <protection/>
    </xf>
    <xf numFmtId="0" fontId="70" fillId="36" borderId="0" xfId="58" applyFont="1" applyFill="1" applyBorder="1" applyAlignment="1">
      <alignment horizontal="center"/>
      <protection/>
    </xf>
    <xf numFmtId="0" fontId="70" fillId="0" borderId="69" xfId="58" applyFont="1" applyBorder="1" applyAlignment="1">
      <alignment horizontal="center"/>
      <protection/>
    </xf>
    <xf numFmtId="0" fontId="70" fillId="0" borderId="0" xfId="58" applyFont="1" applyBorder="1" applyAlignment="1">
      <alignment horizontal="center"/>
      <protection/>
    </xf>
    <xf numFmtId="0" fontId="70" fillId="0" borderId="85" xfId="73" applyFont="1" applyFill="1" applyBorder="1" applyAlignment="1">
      <alignment horizontal="center"/>
      <protection/>
    </xf>
    <xf numFmtId="0" fontId="69" fillId="0" borderId="0" xfId="73" applyFont="1" applyFill="1" applyBorder="1" applyAlignment="1">
      <alignment horizontal="center"/>
      <protection/>
    </xf>
    <xf numFmtId="0" fontId="69" fillId="0" borderId="0" xfId="73" applyFont="1" applyBorder="1" applyAlignment="1">
      <alignment horizontal="center"/>
      <protection/>
    </xf>
    <xf numFmtId="0" fontId="70" fillId="0" borderId="0" xfId="73" applyFont="1" applyBorder="1">
      <alignment/>
      <protection/>
    </xf>
    <xf numFmtId="0" fontId="69" fillId="0" borderId="0" xfId="73" applyFont="1" applyBorder="1" applyAlignment="1">
      <alignment horizontal="right"/>
      <protection/>
    </xf>
    <xf numFmtId="0" fontId="69" fillId="0" borderId="0" xfId="73" applyFont="1" applyBorder="1">
      <alignment/>
      <protection/>
    </xf>
    <xf numFmtId="0" fontId="70" fillId="36" borderId="0" xfId="73" applyFont="1" applyFill="1" applyBorder="1" applyAlignment="1">
      <alignment horizontal="center"/>
      <protection/>
    </xf>
    <xf numFmtId="0" fontId="69" fillId="36" borderId="0" xfId="58" applyFont="1" applyFill="1" applyBorder="1" applyAlignment="1">
      <alignment horizontal="center"/>
      <protection/>
    </xf>
    <xf numFmtId="0" fontId="69" fillId="36" borderId="0" xfId="73" applyFont="1" applyFill="1" applyBorder="1" applyAlignment="1">
      <alignment horizontal="center"/>
      <protection/>
    </xf>
    <xf numFmtId="14" fontId="69" fillId="0" borderId="17" xfId="73" applyNumberFormat="1" applyFont="1" applyBorder="1" applyAlignment="1">
      <alignment horizontal="center"/>
      <protection/>
    </xf>
    <xf numFmtId="14" fontId="69" fillId="0" borderId="17" xfId="58" applyNumberFormat="1" applyFont="1" applyBorder="1" applyAlignment="1">
      <alignment horizontal="center"/>
      <protection/>
    </xf>
    <xf numFmtId="0" fontId="72" fillId="0" borderId="77" xfId="73" applyFont="1" applyFill="1" applyBorder="1" applyAlignment="1">
      <alignment horizontal="center"/>
      <protection/>
    </xf>
    <xf numFmtId="0" fontId="70" fillId="0" borderId="32" xfId="73" applyFont="1" applyBorder="1">
      <alignment/>
      <protection/>
    </xf>
    <xf numFmtId="0" fontId="69" fillId="0" borderId="0" xfId="58" applyFont="1" applyBorder="1">
      <alignment/>
      <protection/>
    </xf>
    <xf numFmtId="0" fontId="69" fillId="0" borderId="95" xfId="73" applyFont="1" applyFill="1" applyBorder="1" applyAlignment="1">
      <alignment horizontal="center"/>
      <protection/>
    </xf>
    <xf numFmtId="0" fontId="69" fillId="0" borderId="84" xfId="73" applyFont="1" applyFill="1" applyBorder="1" applyAlignment="1">
      <alignment horizontal="center"/>
      <protection/>
    </xf>
    <xf numFmtId="0" fontId="69" fillId="0" borderId="11" xfId="73" applyFont="1" applyFill="1" applyBorder="1" applyAlignment="1">
      <alignment horizontal="center"/>
      <protection/>
    </xf>
    <xf numFmtId="0" fontId="69" fillId="0" borderId="15" xfId="58" applyFont="1" applyFill="1" applyBorder="1" applyAlignment="1">
      <alignment horizontal="center" wrapText="1"/>
      <protection/>
    </xf>
    <xf numFmtId="0" fontId="70" fillId="36" borderId="17" xfId="58" applyFont="1" applyFill="1" applyBorder="1" applyAlignment="1">
      <alignment horizontal="center"/>
      <protection/>
    </xf>
    <xf numFmtId="0" fontId="70" fillId="0" borderId="0" xfId="73" applyFont="1" applyBorder="1" applyAlignment="1">
      <alignment horizontal="center"/>
      <protection/>
    </xf>
    <xf numFmtId="0" fontId="109" fillId="0" borderId="0" xfId="65" applyAlignment="1">
      <alignment horizontal="left"/>
      <protection/>
    </xf>
    <xf numFmtId="0" fontId="19" fillId="0" borderId="17" xfId="66" applyFont="1" applyBorder="1" applyAlignment="1">
      <alignment horizontal="left"/>
      <protection/>
    </xf>
    <xf numFmtId="0" fontId="20" fillId="0" borderId="17" xfId="66" applyFont="1" applyBorder="1" applyAlignment="1">
      <alignment horizontal="left"/>
      <protection/>
    </xf>
    <xf numFmtId="0" fontId="20" fillId="0" borderId="15" xfId="66" applyFont="1" applyBorder="1" applyAlignment="1">
      <alignment horizontal="left"/>
      <protection/>
    </xf>
    <xf numFmtId="0" fontId="20" fillId="0" borderId="39" xfId="66" applyFont="1" applyBorder="1" applyAlignment="1">
      <alignment horizontal="left"/>
      <protection/>
    </xf>
    <xf numFmtId="0" fontId="20" fillId="0" borderId="60" xfId="66" applyFont="1" applyBorder="1" applyAlignment="1">
      <alignment horizontal="left"/>
      <protection/>
    </xf>
    <xf numFmtId="0" fontId="19" fillId="0" borderId="30" xfId="66" applyFont="1" applyBorder="1" applyAlignment="1">
      <alignment horizontal="left"/>
      <protection/>
    </xf>
    <xf numFmtId="0" fontId="19" fillId="0" borderId="95" xfId="66" applyFont="1" applyBorder="1" applyAlignment="1">
      <alignment horizontal="left"/>
      <protection/>
    </xf>
    <xf numFmtId="0" fontId="19" fillId="0" borderId="19" xfId="66" applyFont="1" applyBorder="1" applyAlignment="1">
      <alignment horizontal="left"/>
      <protection/>
    </xf>
    <xf numFmtId="0" fontId="19" fillId="0" borderId="17" xfId="66" applyFont="1" applyBorder="1" applyAlignment="1">
      <alignment horizontal="center"/>
      <protection/>
    </xf>
    <xf numFmtId="0" fontId="19" fillId="0" borderId="17" xfId="66" applyFont="1" applyBorder="1" applyAlignment="1">
      <alignment horizontal="center" vertical="center" wrapText="1"/>
      <protection/>
    </xf>
    <xf numFmtId="0" fontId="10" fillId="0" borderId="0" xfId="66" applyFont="1" applyAlignment="1">
      <alignment horizontal="right"/>
      <protection/>
    </xf>
    <xf numFmtId="0" fontId="18" fillId="0" borderId="0" xfId="66" applyFont="1" applyAlignment="1">
      <alignment horizontal="center"/>
      <protection/>
    </xf>
    <xf numFmtId="0" fontId="19" fillId="0" borderId="101" xfId="66" applyFont="1" applyBorder="1" applyAlignment="1">
      <alignment horizontal="right"/>
      <protection/>
    </xf>
    <xf numFmtId="0" fontId="19" fillId="0" borderId="102" xfId="66" applyFont="1" applyBorder="1" applyAlignment="1">
      <alignment horizontal="center" vertical="center" wrapText="1"/>
      <protection/>
    </xf>
    <xf numFmtId="0" fontId="19" fillId="0" borderId="46" xfId="66" applyFont="1" applyBorder="1" applyAlignment="1">
      <alignment horizontal="center" vertical="center" wrapText="1"/>
      <protection/>
    </xf>
    <xf numFmtId="0" fontId="19" fillId="0" borderId="103" xfId="66" applyFont="1" applyBorder="1" applyAlignment="1">
      <alignment horizontal="center"/>
      <protection/>
    </xf>
    <xf numFmtId="0" fontId="19" fillId="0" borderId="103" xfId="66" applyFont="1" applyBorder="1" applyAlignment="1">
      <alignment horizontal="center" vertical="center" wrapText="1"/>
      <protection/>
    </xf>
    <xf numFmtId="0" fontId="19" fillId="0" borderId="104" xfId="66" applyFont="1" applyBorder="1" applyAlignment="1">
      <alignment horizontal="center" vertical="center" wrapText="1"/>
      <protection/>
    </xf>
    <xf numFmtId="0" fontId="19" fillId="0" borderId="59" xfId="66" applyFont="1" applyBorder="1" applyAlignment="1">
      <alignment horizontal="center" vertical="center" wrapText="1"/>
      <protection/>
    </xf>
    <xf numFmtId="0" fontId="21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0" fontId="23" fillId="0" borderId="60" xfId="69" applyFont="1" applyBorder="1" applyAlignment="1">
      <alignment horizontal="left"/>
      <protection/>
    </xf>
    <xf numFmtId="0" fontId="24" fillId="0" borderId="17" xfId="69" applyFont="1" applyBorder="1" applyAlignment="1">
      <alignment horizontal="left"/>
      <protection/>
    </xf>
    <xf numFmtId="0" fontId="24" fillId="0" borderId="17" xfId="69" applyFont="1" applyBorder="1" applyAlignment="1">
      <alignment horizontal="center"/>
      <protection/>
    </xf>
    <xf numFmtId="0" fontId="25" fillId="0" borderId="17" xfId="69" applyFont="1" applyBorder="1" applyAlignment="1">
      <alignment horizontal="left"/>
      <protection/>
    </xf>
    <xf numFmtId="0" fontId="23" fillId="0" borderId="17" xfId="69" applyFont="1" applyBorder="1" applyAlignment="1">
      <alignment horizontal="left"/>
      <protection/>
    </xf>
    <xf numFmtId="0" fontId="22" fillId="0" borderId="0" xfId="69" applyFont="1" applyAlignment="1">
      <alignment horizontal="right"/>
      <protection/>
    </xf>
    <xf numFmtId="0" fontId="24" fillId="0" borderId="101" xfId="69" applyFont="1" applyBorder="1" applyAlignment="1">
      <alignment horizontal="right"/>
      <protection/>
    </xf>
    <xf numFmtId="0" fontId="24" fillId="0" borderId="102" xfId="69" applyFont="1" applyBorder="1" applyAlignment="1">
      <alignment horizontal="center" vertical="center" wrapText="1"/>
      <protection/>
    </xf>
    <xf numFmtId="0" fontId="24" fillId="0" borderId="97" xfId="69" applyFont="1" applyBorder="1" applyAlignment="1">
      <alignment horizontal="center" vertical="center" wrapText="1"/>
      <protection/>
    </xf>
    <xf numFmtId="0" fontId="24" fillId="0" borderId="103" xfId="69" applyFont="1" applyBorder="1" applyAlignment="1">
      <alignment horizontal="center" vertical="center"/>
      <protection/>
    </xf>
    <xf numFmtId="0" fontId="24" fillId="0" borderId="15" xfId="69" applyFont="1" applyBorder="1" applyAlignment="1">
      <alignment horizontal="center" vertical="center"/>
      <protection/>
    </xf>
    <xf numFmtId="0" fontId="23" fillId="0" borderId="101" xfId="69" applyFont="1" applyBorder="1" applyAlignment="1">
      <alignment horizontal="left"/>
      <protection/>
    </xf>
    <xf numFmtId="0" fontId="24" fillId="0" borderId="30" xfId="69" applyFont="1" applyBorder="1" applyAlignment="1">
      <alignment horizontal="left"/>
      <protection/>
    </xf>
    <xf numFmtId="0" fontId="24" fillId="0" borderId="95" xfId="69" applyFont="1" applyBorder="1" applyAlignment="1">
      <alignment horizontal="left"/>
      <protection/>
    </xf>
    <xf numFmtId="0" fontId="24" fillId="0" borderId="19" xfId="69" applyFont="1" applyBorder="1" applyAlignment="1">
      <alignment horizontal="left"/>
      <protection/>
    </xf>
    <xf numFmtId="0" fontId="24" fillId="0" borderId="17" xfId="69" applyFont="1" applyBorder="1" applyAlignment="1">
      <alignment horizontal="center" vertical="center"/>
      <protection/>
    </xf>
    <xf numFmtId="3" fontId="22" fillId="0" borderId="0" xfId="69" applyNumberFormat="1" applyFont="1" applyBorder="1" applyAlignment="1">
      <alignment horizontal="right"/>
      <protection/>
    </xf>
    <xf numFmtId="0" fontId="23" fillId="0" borderId="0" xfId="69" applyFont="1" applyAlignment="1">
      <alignment horizontal="center"/>
      <protection/>
    </xf>
    <xf numFmtId="0" fontId="21" fillId="0" borderId="102" xfId="69" applyFont="1" applyBorder="1" applyAlignment="1">
      <alignment horizontal="center" vertical="center" wrapText="1"/>
      <protection/>
    </xf>
    <xf numFmtId="0" fontId="21" fillId="0" borderId="46" xfId="6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right"/>
    </xf>
    <xf numFmtId="0" fontId="0" fillId="0" borderId="0" xfId="58" applyFont="1" applyAlignment="1">
      <alignment horizontal="right"/>
      <protection/>
    </xf>
    <xf numFmtId="0" fontId="1" fillId="0" borderId="0" xfId="58" applyFont="1" applyFill="1" applyAlignment="1">
      <alignment horizontal="center"/>
      <protection/>
    </xf>
    <xf numFmtId="0" fontId="17" fillId="0" borderId="11" xfId="73" applyFont="1" applyFill="1" applyBorder="1" applyAlignment="1" applyProtection="1">
      <alignment horizontal="right"/>
      <protection/>
    </xf>
    <xf numFmtId="0" fontId="0" fillId="0" borderId="0" xfId="58" applyFont="1" applyFill="1" applyAlignment="1">
      <alignment horizontal="right"/>
      <protection/>
    </xf>
    <xf numFmtId="0" fontId="0" fillId="0" borderId="0" xfId="58" applyFill="1" applyAlignment="1">
      <alignment horizontal="right"/>
      <protection/>
    </xf>
    <xf numFmtId="0" fontId="109" fillId="0" borderId="0" xfId="65" applyAlignment="1">
      <alignment/>
      <protection/>
    </xf>
    <xf numFmtId="0" fontId="0" fillId="0" borderId="0" xfId="0" applyAlignment="1">
      <alignment/>
    </xf>
    <xf numFmtId="0" fontId="17" fillId="0" borderId="0" xfId="73" applyFont="1" applyFill="1" applyBorder="1" applyAlignment="1" applyProtection="1">
      <alignment horizontal="right"/>
      <protection/>
    </xf>
    <xf numFmtId="0" fontId="63" fillId="0" borderId="0" xfId="56" applyFont="1" applyFill="1" applyAlignment="1">
      <alignment horizontal="right"/>
      <protection/>
    </xf>
    <xf numFmtId="0" fontId="63" fillId="0" borderId="0" xfId="65" applyFont="1" applyFill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69" fillId="0" borderId="0" xfId="73" applyFont="1" applyAlignment="1">
      <alignment horizontal="right"/>
      <protection/>
    </xf>
    <xf numFmtId="0" fontId="70" fillId="0" borderId="0" xfId="73" applyFont="1" applyAlignment="1">
      <alignment horizontal="center"/>
      <protection/>
    </xf>
    <xf numFmtId="0" fontId="70" fillId="0" borderId="29" xfId="73" applyFont="1" applyFill="1" applyBorder="1" applyAlignment="1">
      <alignment horizontal="left"/>
      <protection/>
    </xf>
    <xf numFmtId="0" fontId="70" fillId="0" borderId="18" xfId="73" applyFont="1" applyFill="1" applyBorder="1" applyAlignment="1">
      <alignment horizontal="left"/>
      <protection/>
    </xf>
    <xf numFmtId="3" fontId="55" fillId="0" borderId="0" xfId="65" applyNumberFormat="1" applyFont="1" applyAlignment="1">
      <alignment horizontal="center" vertical="center"/>
      <protection/>
    </xf>
    <xf numFmtId="0" fontId="54" fillId="0" borderId="83" xfId="65" applyFont="1" applyBorder="1" applyAlignment="1">
      <alignment horizontal="left"/>
      <protection/>
    </xf>
    <xf numFmtId="0" fontId="54" fillId="0" borderId="90" xfId="65" applyFont="1" applyBorder="1" applyAlignment="1">
      <alignment horizontal="left"/>
      <protection/>
    </xf>
    <xf numFmtId="0" fontId="54" fillId="0" borderId="89" xfId="65" applyFont="1" applyBorder="1" applyAlignment="1">
      <alignment horizontal="left"/>
      <protection/>
    </xf>
    <xf numFmtId="0" fontId="54" fillId="0" borderId="29" xfId="65" applyFont="1" applyBorder="1" applyAlignment="1">
      <alignment horizontal="left"/>
      <protection/>
    </xf>
    <xf numFmtId="0" fontId="54" fillId="0" borderId="47" xfId="65" applyFont="1" applyBorder="1" applyAlignment="1">
      <alignment horizontal="left"/>
      <protection/>
    </xf>
    <xf numFmtId="0" fontId="54" fillId="0" borderId="18" xfId="65" applyFont="1" applyBorder="1" applyAlignment="1">
      <alignment horizontal="left"/>
      <protection/>
    </xf>
    <xf numFmtId="0" fontId="54" fillId="0" borderId="0" xfId="65" applyFont="1" applyAlignment="1">
      <alignment horizontal="right"/>
      <protection/>
    </xf>
    <xf numFmtId="0" fontId="0" fillId="0" borderId="15" xfId="65" applyFont="1" applyBorder="1" applyAlignment="1">
      <alignment horizontal="center" textRotation="90"/>
      <protection/>
    </xf>
    <xf numFmtId="0" fontId="0" fillId="0" borderId="69" xfId="65" applyFont="1" applyBorder="1" applyAlignment="1">
      <alignment horizontal="center" textRotation="90"/>
      <protection/>
    </xf>
    <xf numFmtId="0" fontId="55" fillId="0" borderId="30" xfId="65" applyFont="1" applyBorder="1" applyAlignment="1">
      <alignment horizontal="left"/>
      <protection/>
    </xf>
    <xf numFmtId="0" fontId="55" fillId="0" borderId="95" xfId="65" applyFont="1" applyBorder="1" applyAlignment="1">
      <alignment horizontal="left"/>
      <protection/>
    </xf>
    <xf numFmtId="0" fontId="55" fillId="0" borderId="19" xfId="65" applyFont="1" applyBorder="1" applyAlignment="1">
      <alignment horizontal="left"/>
      <protection/>
    </xf>
    <xf numFmtId="0" fontId="54" fillId="0" borderId="30" xfId="65" applyFont="1" applyBorder="1" applyAlignment="1">
      <alignment horizontal="left"/>
      <protection/>
    </xf>
    <xf numFmtId="0" fontId="54" fillId="0" borderId="95" xfId="65" applyFont="1" applyBorder="1" applyAlignment="1">
      <alignment horizontal="left"/>
      <protection/>
    </xf>
    <xf numFmtId="0" fontId="54" fillId="0" borderId="19" xfId="65" applyFont="1" applyBorder="1" applyAlignment="1">
      <alignment horizontal="left"/>
      <protection/>
    </xf>
    <xf numFmtId="0" fontId="0" fillId="0" borderId="31" xfId="65" applyFont="1" applyBorder="1" applyAlignment="1">
      <alignment horizontal="right" textRotation="90"/>
      <protection/>
    </xf>
    <xf numFmtId="0" fontId="54" fillId="0" borderId="30" xfId="65" applyFont="1" applyBorder="1" applyAlignment="1">
      <alignment/>
      <protection/>
    </xf>
    <xf numFmtId="0" fontId="54" fillId="0" borderId="95" xfId="65" applyFont="1" applyBorder="1" applyAlignment="1">
      <alignment/>
      <protection/>
    </xf>
    <xf numFmtId="0" fontId="54" fillId="0" borderId="19" xfId="65" applyFont="1" applyBorder="1" applyAlignment="1">
      <alignment/>
      <protection/>
    </xf>
    <xf numFmtId="0" fontId="57" fillId="0" borderId="30" xfId="65" applyFont="1" applyBorder="1" applyAlignment="1">
      <alignment horizontal="left"/>
      <protection/>
    </xf>
    <xf numFmtId="0" fontId="57" fillId="0" borderId="95" xfId="65" applyFont="1" applyBorder="1" applyAlignment="1">
      <alignment horizontal="left"/>
      <protection/>
    </xf>
    <xf numFmtId="0" fontId="57" fillId="0" borderId="19" xfId="65" applyFont="1" applyBorder="1" applyAlignment="1">
      <alignment horizontal="left"/>
      <protection/>
    </xf>
    <xf numFmtId="0" fontId="55" fillId="0" borderId="30" xfId="65" applyFont="1" applyBorder="1" applyAlignment="1">
      <alignment/>
      <protection/>
    </xf>
    <xf numFmtId="0" fontId="55" fillId="0" borderId="95" xfId="65" applyFont="1" applyBorder="1" applyAlignment="1">
      <alignment/>
      <protection/>
    </xf>
    <xf numFmtId="0" fontId="55" fillId="0" borderId="19" xfId="65" applyFont="1" applyBorder="1" applyAlignment="1">
      <alignment/>
      <protection/>
    </xf>
    <xf numFmtId="0" fontId="54" fillId="0" borderId="30" xfId="65" applyFont="1" applyBorder="1" applyAlignment="1">
      <alignment horizontal="left"/>
      <protection/>
    </xf>
    <xf numFmtId="0" fontId="54" fillId="0" borderId="95" xfId="65" applyFont="1" applyBorder="1" applyAlignment="1">
      <alignment horizontal="left"/>
      <protection/>
    </xf>
    <xf numFmtId="0" fontId="54" fillId="0" borderId="19" xfId="65" applyFont="1" applyBorder="1" applyAlignment="1">
      <alignment horizontal="left"/>
      <protection/>
    </xf>
    <xf numFmtId="0" fontId="55" fillId="0" borderId="30" xfId="65" applyFont="1" applyBorder="1" applyAlignment="1">
      <alignment horizontal="left"/>
      <protection/>
    </xf>
    <xf numFmtId="0" fontId="55" fillId="0" borderId="95" xfId="65" applyFont="1" applyBorder="1" applyAlignment="1">
      <alignment horizontal="left"/>
      <protection/>
    </xf>
    <xf numFmtId="0" fontId="55" fillId="0" borderId="19" xfId="65" applyFont="1" applyBorder="1" applyAlignment="1">
      <alignment horizontal="left"/>
      <protection/>
    </xf>
    <xf numFmtId="0" fontId="57" fillId="0" borderId="29" xfId="65" applyFont="1" applyBorder="1" applyAlignment="1">
      <alignment shrinkToFit="1"/>
      <protection/>
    </xf>
    <xf numFmtId="0" fontId="57" fillId="0" borderId="47" xfId="65" applyFont="1" applyBorder="1" applyAlignment="1">
      <alignment shrinkToFit="1"/>
      <protection/>
    </xf>
    <xf numFmtId="0" fontId="57" fillId="0" borderId="18" xfId="65" applyFont="1" applyBorder="1" applyAlignment="1">
      <alignment shrinkToFit="1"/>
      <protection/>
    </xf>
    <xf numFmtId="0" fontId="0" fillId="0" borderId="69" xfId="65" applyFont="1" applyBorder="1" applyAlignment="1">
      <alignment/>
      <protection/>
    </xf>
    <xf numFmtId="0" fontId="55" fillId="0" borderId="30" xfId="65" applyFont="1" applyBorder="1" applyAlignment="1">
      <alignment/>
      <protection/>
    </xf>
    <xf numFmtId="0" fontId="55" fillId="0" borderId="95" xfId="65" applyFont="1" applyBorder="1" applyAlignment="1">
      <alignment/>
      <protection/>
    </xf>
    <xf numFmtId="0" fontId="55" fillId="0" borderId="19" xfId="65" applyFont="1" applyBorder="1" applyAlignment="1">
      <alignment/>
      <protection/>
    </xf>
    <xf numFmtId="0" fontId="55" fillId="0" borderId="30" xfId="65" applyFont="1" applyFill="1" applyBorder="1" applyAlignment="1">
      <alignment horizontal="left"/>
      <protection/>
    </xf>
    <xf numFmtId="0" fontId="55" fillId="0" borderId="95" xfId="65" applyFont="1" applyFill="1" applyBorder="1" applyAlignment="1">
      <alignment horizontal="left"/>
      <protection/>
    </xf>
    <xf numFmtId="0" fontId="55" fillId="0" borderId="19" xfId="65" applyFont="1" applyFill="1" applyBorder="1" applyAlignment="1">
      <alignment horizontal="left"/>
      <protection/>
    </xf>
    <xf numFmtId="0" fontId="122" fillId="0" borderId="95" xfId="65" applyFont="1" applyBorder="1" applyAlignment="1">
      <alignment horizontal="left"/>
      <protection/>
    </xf>
    <xf numFmtId="0" fontId="122" fillId="0" borderId="19" xfId="65" applyFont="1" applyBorder="1" applyAlignment="1">
      <alignment horizontal="left"/>
      <protection/>
    </xf>
    <xf numFmtId="0" fontId="55" fillId="0" borderId="29" xfId="65" applyFont="1" applyFill="1" applyBorder="1" applyAlignment="1">
      <alignment horizontal="left"/>
      <protection/>
    </xf>
    <xf numFmtId="0" fontId="55" fillId="0" borderId="47" xfId="65" applyFont="1" applyFill="1" applyBorder="1" applyAlignment="1">
      <alignment horizontal="left"/>
      <protection/>
    </xf>
    <xf numFmtId="0" fontId="55" fillId="0" borderId="18" xfId="65" applyFont="1" applyFill="1" applyBorder="1" applyAlignment="1">
      <alignment horizontal="left"/>
      <protection/>
    </xf>
    <xf numFmtId="0" fontId="55" fillId="0" borderId="17" xfId="65" applyFont="1" applyBorder="1" applyAlignment="1">
      <alignment horizontal="left"/>
      <protection/>
    </xf>
    <xf numFmtId="0" fontId="61" fillId="0" borderId="0" xfId="65" applyFont="1" applyFill="1" applyBorder="1" applyAlignment="1">
      <alignment horizontal="left"/>
      <protection/>
    </xf>
    <xf numFmtId="0" fontId="55" fillId="0" borderId="0" xfId="65" applyFont="1" applyFill="1" applyBorder="1" applyAlignment="1">
      <alignment horizontal="left"/>
      <protection/>
    </xf>
    <xf numFmtId="0" fontId="61" fillId="0" borderId="0" xfId="65" applyFont="1" applyBorder="1" applyAlignment="1">
      <alignment/>
      <protection/>
    </xf>
    <xf numFmtId="0" fontId="55" fillId="0" borderId="0" xfId="65" applyFont="1" applyBorder="1" applyAlignment="1">
      <alignment horizontal="left"/>
      <protection/>
    </xf>
    <xf numFmtId="0" fontId="6" fillId="0" borderId="83" xfId="65" applyFont="1" applyBorder="1" applyAlignment="1">
      <alignment horizontal="center" textRotation="90" wrapText="1"/>
      <protection/>
    </xf>
    <xf numFmtId="0" fontId="6" fillId="0" borderId="32" xfId="65" applyFont="1" applyBorder="1" applyAlignment="1">
      <alignment horizontal="center" textRotation="90" wrapText="1"/>
      <protection/>
    </xf>
    <xf numFmtId="0" fontId="109" fillId="0" borderId="32" xfId="65" applyBorder="1" applyAlignment="1">
      <alignment horizontal="center" textRotation="90"/>
      <protection/>
    </xf>
    <xf numFmtId="0" fontId="109" fillId="0" borderId="29" xfId="65" applyBorder="1" applyAlignment="1">
      <alignment horizontal="center" textRotation="90"/>
      <protection/>
    </xf>
    <xf numFmtId="0" fontId="54" fillId="0" borderId="0" xfId="65" applyFont="1" applyBorder="1" applyAlignment="1">
      <alignment horizontal="left"/>
      <protection/>
    </xf>
    <xf numFmtId="0" fontId="54" fillId="0" borderId="0" xfId="65" applyFont="1" applyBorder="1" applyAlignment="1">
      <alignment horizontal="left"/>
      <protection/>
    </xf>
    <xf numFmtId="0" fontId="54" fillId="0" borderId="0" xfId="65" applyFont="1" applyBorder="1" applyAlignment="1">
      <alignment/>
      <protection/>
    </xf>
    <xf numFmtId="0" fontId="55" fillId="0" borderId="0" xfId="65" applyFont="1" applyBorder="1" applyAlignment="1">
      <alignment horizontal="left"/>
      <protection/>
    </xf>
    <xf numFmtId="0" fontId="122" fillId="0" borderId="0" xfId="65" applyFont="1" applyBorder="1" applyAlignment="1">
      <alignment horizontal="left"/>
      <protection/>
    </xf>
    <xf numFmtId="0" fontId="109" fillId="0" borderId="0" xfId="65" applyBorder="1" applyAlignment="1">
      <alignment horizontal="left"/>
      <protection/>
    </xf>
    <xf numFmtId="0" fontId="0" fillId="0" borderId="90" xfId="65" applyFont="1" applyBorder="1" applyAlignment="1">
      <alignment horizontal="center" textRotation="90"/>
      <protection/>
    </xf>
    <xf numFmtId="0" fontId="0" fillId="0" borderId="0" xfId="65" applyFont="1" applyBorder="1" applyAlignment="1">
      <alignment horizontal="center" textRotation="90"/>
      <protection/>
    </xf>
    <xf numFmtId="0" fontId="59" fillId="0" borderId="0" xfId="65" applyFont="1" applyBorder="1" applyAlignment="1">
      <alignment horizontal="left"/>
      <protection/>
    </xf>
    <xf numFmtId="0" fontId="0" fillId="0" borderId="47" xfId="65" applyFont="1" applyBorder="1" applyAlignment="1">
      <alignment horizontal="center" textRotation="90"/>
      <protection/>
    </xf>
    <xf numFmtId="0" fontId="6" fillId="0" borderId="29" xfId="65" applyFont="1" applyBorder="1" applyAlignment="1">
      <alignment horizontal="center" textRotation="90" wrapText="1"/>
      <protection/>
    </xf>
    <xf numFmtId="0" fontId="61" fillId="0" borderId="0" xfId="65" applyFont="1" applyBorder="1" applyAlignment="1">
      <alignment horizontal="left"/>
      <protection/>
    </xf>
    <xf numFmtId="0" fontId="6" fillId="0" borderId="15" xfId="65" applyFont="1" applyBorder="1" applyAlignment="1">
      <alignment horizontal="center" textRotation="90" wrapText="1"/>
      <protection/>
    </xf>
    <xf numFmtId="0" fontId="6" fillId="0" borderId="69" xfId="65" applyFont="1" applyBorder="1" applyAlignment="1">
      <alignment horizontal="center" textRotation="90" wrapText="1"/>
      <protection/>
    </xf>
    <xf numFmtId="0" fontId="6" fillId="0" borderId="39" xfId="65" applyFont="1" applyBorder="1" applyAlignment="1">
      <alignment horizontal="center" textRotation="90" wrapText="1"/>
      <protection/>
    </xf>
    <xf numFmtId="0" fontId="61" fillId="0" borderId="0" xfId="65" applyFont="1" applyBorder="1" applyAlignment="1">
      <alignment horizontal="left"/>
      <protection/>
    </xf>
    <xf numFmtId="0" fontId="70" fillId="0" borderId="0" xfId="73" applyFont="1" applyFill="1" applyBorder="1" applyAlignment="1">
      <alignment horizontal="left"/>
      <protection/>
    </xf>
    <xf numFmtId="0" fontId="54" fillId="0" borderId="0" xfId="65" applyFont="1" applyAlignment="1">
      <alignment horizontal="left"/>
      <protection/>
    </xf>
    <xf numFmtId="0" fontId="50" fillId="0" borderId="0" xfId="56" applyFont="1" applyAlignment="1">
      <alignment horizontal="center" vertical="center"/>
      <protection/>
    </xf>
    <xf numFmtId="0" fontId="9" fillId="0" borderId="0" xfId="56" applyFont="1" applyBorder="1" applyAlignment="1">
      <alignment horizontal="center" vertical="top"/>
      <protection/>
    </xf>
    <xf numFmtId="0" fontId="9" fillId="0" borderId="25" xfId="56" applyBorder="1" applyAlignment="1">
      <alignment horizontal="center" vertical="center" wrapText="1"/>
      <protection/>
    </xf>
    <xf numFmtId="0" fontId="9" fillId="0" borderId="77" xfId="56" applyBorder="1" applyAlignment="1">
      <alignment horizontal="center" vertical="center" wrapText="1"/>
      <protection/>
    </xf>
    <xf numFmtId="0" fontId="9" fillId="0" borderId="26" xfId="56" applyBorder="1" applyAlignment="1">
      <alignment horizontal="center" vertical="center" wrapText="1"/>
      <protection/>
    </xf>
    <xf numFmtId="0" fontId="9" fillId="0" borderId="16" xfId="56" applyBorder="1" applyAlignment="1">
      <alignment horizontal="center"/>
      <protection/>
    </xf>
    <xf numFmtId="0" fontId="9" fillId="0" borderId="17" xfId="56" applyBorder="1" applyAlignment="1">
      <alignment horizontal="center"/>
      <protection/>
    </xf>
    <xf numFmtId="0" fontId="9" fillId="0" borderId="20" xfId="56" applyBorder="1" applyAlignment="1">
      <alignment horizontal="center"/>
      <protection/>
    </xf>
    <xf numFmtId="0" fontId="51" fillId="0" borderId="16" xfId="56" applyFont="1" applyBorder="1" applyAlignment="1">
      <alignment horizontal="left" vertical="center" wrapText="1"/>
      <protection/>
    </xf>
    <xf numFmtId="0" fontId="51" fillId="0" borderId="17" xfId="56" applyFont="1" applyBorder="1" applyAlignment="1">
      <alignment horizontal="left" vertical="center" wrapText="1"/>
      <protection/>
    </xf>
    <xf numFmtId="3" fontId="9" fillId="0" borderId="30" xfId="56" applyNumberFormat="1" applyBorder="1" applyAlignment="1" quotePrefix="1">
      <alignment horizontal="center" vertical="center"/>
      <protection/>
    </xf>
    <xf numFmtId="3" fontId="9" fillId="0" borderId="95" xfId="56" applyNumberFormat="1" applyBorder="1" applyAlignment="1">
      <alignment horizontal="center" vertical="center"/>
      <protection/>
    </xf>
    <xf numFmtId="3" fontId="9" fillId="0" borderId="19" xfId="56" applyNumberFormat="1" applyBorder="1" applyAlignment="1">
      <alignment horizontal="center" vertical="center"/>
      <protection/>
    </xf>
    <xf numFmtId="3" fontId="9" fillId="0" borderId="17" xfId="56" applyNumberFormat="1" applyBorder="1" applyAlignment="1">
      <alignment horizontal="center"/>
      <protection/>
    </xf>
    <xf numFmtId="3" fontId="9" fillId="0" borderId="20" xfId="56" applyNumberFormat="1" applyBorder="1" applyAlignment="1">
      <alignment horizontal="center"/>
      <protection/>
    </xf>
    <xf numFmtId="3" fontId="9" fillId="0" borderId="30" xfId="56" applyNumberFormat="1" applyBorder="1" applyAlignment="1">
      <alignment horizontal="center"/>
      <protection/>
    </xf>
    <xf numFmtId="3" fontId="9" fillId="0" borderId="95" xfId="56" applyNumberFormat="1" applyBorder="1" applyAlignment="1">
      <alignment horizontal="center"/>
      <protection/>
    </xf>
    <xf numFmtId="3" fontId="9" fillId="0" borderId="67" xfId="56" applyNumberFormat="1" applyBorder="1" applyAlignment="1">
      <alignment horizontal="center"/>
      <protection/>
    </xf>
    <xf numFmtId="0" fontId="52" fillId="0" borderId="16" xfId="56" applyFont="1" applyBorder="1" applyAlignment="1">
      <alignment horizontal="left" vertical="center" wrapText="1"/>
      <protection/>
    </xf>
    <xf numFmtId="0" fontId="52" fillId="0" borderId="17" xfId="56" applyFont="1" applyBorder="1" applyAlignment="1">
      <alignment horizontal="left" vertical="center" wrapText="1"/>
      <protection/>
    </xf>
    <xf numFmtId="3" fontId="9" fillId="33" borderId="17" xfId="56" applyNumberFormat="1" applyFill="1" applyBorder="1" applyAlignment="1">
      <alignment horizontal="center"/>
      <protection/>
    </xf>
    <xf numFmtId="3" fontId="9" fillId="33" borderId="20" xfId="56" applyNumberFormat="1" applyFill="1" applyBorder="1" applyAlignment="1">
      <alignment horizontal="center"/>
      <protection/>
    </xf>
    <xf numFmtId="0" fontId="51" fillId="0" borderId="56" xfId="56" applyFont="1" applyBorder="1" applyAlignment="1">
      <alignment horizontal="left" vertical="center" wrapText="1"/>
      <protection/>
    </xf>
    <xf numFmtId="0" fontId="52" fillId="0" borderId="95" xfId="56" applyFont="1" applyBorder="1" applyAlignment="1">
      <alignment horizontal="left" vertical="center" wrapText="1"/>
      <protection/>
    </xf>
    <xf numFmtId="0" fontId="52" fillId="0" borderId="19" xfId="56" applyFont="1" applyBorder="1" applyAlignment="1">
      <alignment horizontal="left" vertical="center" wrapText="1"/>
      <protection/>
    </xf>
    <xf numFmtId="3" fontId="9" fillId="0" borderId="30" xfId="56" applyNumberFormat="1" applyFill="1" applyBorder="1" applyAlignment="1">
      <alignment horizontal="center"/>
      <protection/>
    </xf>
    <xf numFmtId="3" fontId="9" fillId="0" borderId="95" xfId="56" applyNumberFormat="1" applyFill="1" applyBorder="1" applyAlignment="1">
      <alignment horizontal="center"/>
      <protection/>
    </xf>
    <xf numFmtId="3" fontId="9" fillId="0" borderId="67" xfId="56" applyNumberFormat="1" applyFill="1" applyBorder="1" applyAlignment="1">
      <alignment horizontal="center"/>
      <protection/>
    </xf>
    <xf numFmtId="3" fontId="9" fillId="33" borderId="30" xfId="56" applyNumberFormat="1" applyFill="1" applyBorder="1" applyAlignment="1" quotePrefix="1">
      <alignment horizontal="center" vertical="center"/>
      <protection/>
    </xf>
    <xf numFmtId="3" fontId="9" fillId="33" borderId="95" xfId="56" applyNumberFormat="1" applyFill="1" applyBorder="1" applyAlignment="1">
      <alignment horizontal="center" vertical="center"/>
      <protection/>
    </xf>
    <xf numFmtId="3" fontId="9" fillId="33" borderId="19" xfId="56" applyNumberFormat="1" applyFill="1" applyBorder="1" applyAlignment="1">
      <alignment horizontal="center" vertical="center"/>
      <protection/>
    </xf>
    <xf numFmtId="0" fontId="51" fillId="0" borderId="16" xfId="56" applyFont="1" applyBorder="1" applyAlignment="1" quotePrefix="1">
      <alignment horizontal="left" vertical="center" wrapText="1"/>
      <protection/>
    </xf>
    <xf numFmtId="0" fontId="9" fillId="0" borderId="95" xfId="56" applyBorder="1" applyAlignment="1">
      <alignment horizontal="left" vertical="center" wrapText="1"/>
      <protection/>
    </xf>
    <xf numFmtId="0" fontId="9" fillId="0" borderId="19" xfId="56" applyBorder="1" applyAlignment="1">
      <alignment horizontal="left" vertical="center" wrapText="1"/>
      <protection/>
    </xf>
    <xf numFmtId="0" fontId="51" fillId="0" borderId="95" xfId="56" applyFont="1" applyBorder="1" applyAlignment="1">
      <alignment horizontal="left" vertical="center" wrapText="1"/>
      <protection/>
    </xf>
    <xf numFmtId="0" fontId="51" fillId="0" borderId="19" xfId="56" applyFont="1" applyBorder="1" applyAlignment="1">
      <alignment horizontal="left" vertical="center" wrapText="1"/>
      <protection/>
    </xf>
    <xf numFmtId="0" fontId="52" fillId="0" borderId="56" xfId="56" applyFont="1" applyBorder="1" applyAlignment="1">
      <alignment horizontal="left" vertical="center" wrapText="1"/>
      <protection/>
    </xf>
    <xf numFmtId="0" fontId="52" fillId="0" borderId="14" xfId="56" applyFont="1" applyBorder="1" applyAlignment="1">
      <alignment horizontal="left" vertical="center" wrapText="1"/>
      <protection/>
    </xf>
    <xf numFmtId="0" fontId="52" fillId="0" borderId="15" xfId="56" applyFont="1" applyBorder="1" applyAlignment="1">
      <alignment horizontal="left" vertical="center" wrapText="1"/>
      <protection/>
    </xf>
    <xf numFmtId="0" fontId="9" fillId="0" borderId="15" xfId="56" applyBorder="1" applyAlignment="1">
      <alignment horizontal="center"/>
      <protection/>
    </xf>
    <xf numFmtId="3" fontId="9" fillId="33" borderId="15" xfId="56" applyNumberFormat="1" applyFill="1" applyBorder="1" applyAlignment="1">
      <alignment horizontal="center"/>
      <protection/>
    </xf>
    <xf numFmtId="3" fontId="9" fillId="33" borderId="58" xfId="56" applyNumberFormat="1" applyFill="1" applyBorder="1" applyAlignment="1">
      <alignment horizontal="center"/>
      <protection/>
    </xf>
    <xf numFmtId="0" fontId="51" fillId="0" borderId="57" xfId="56" applyFont="1" applyBorder="1" applyAlignment="1">
      <alignment horizontal="left" vertical="center" wrapText="1"/>
      <protection/>
    </xf>
    <xf numFmtId="0" fontId="9" fillId="0" borderId="90" xfId="56" applyBorder="1" applyAlignment="1">
      <alignment horizontal="left" vertical="center"/>
      <protection/>
    </xf>
    <xf numFmtId="0" fontId="9" fillId="0" borderId="83" xfId="56" applyBorder="1" applyAlignment="1">
      <alignment horizontal="center"/>
      <protection/>
    </xf>
    <xf numFmtId="0" fontId="9" fillId="0" borderId="89" xfId="56" applyBorder="1" applyAlignment="1">
      <alignment horizontal="center"/>
      <protection/>
    </xf>
    <xf numFmtId="3" fontId="9" fillId="0" borderId="90" xfId="56" applyNumberFormat="1" applyFill="1" applyBorder="1" applyAlignment="1">
      <alignment horizontal="center"/>
      <protection/>
    </xf>
    <xf numFmtId="3" fontId="9" fillId="0" borderId="83" xfId="56" applyNumberFormat="1" applyFill="1" applyBorder="1" applyAlignment="1">
      <alignment horizontal="center"/>
      <protection/>
    </xf>
    <xf numFmtId="3" fontId="9" fillId="0" borderId="105" xfId="56" applyNumberFormat="1" applyFill="1" applyBorder="1" applyAlignment="1">
      <alignment horizontal="center"/>
      <protection/>
    </xf>
    <xf numFmtId="0" fontId="51" fillId="0" borderId="91" xfId="56" applyFont="1" applyBorder="1" applyAlignment="1">
      <alignment horizontal="left" vertical="center" wrapText="1"/>
      <protection/>
    </xf>
    <xf numFmtId="0" fontId="9" fillId="0" borderId="47" xfId="56" applyBorder="1" applyAlignment="1">
      <alignment horizontal="left" vertical="center"/>
      <protection/>
    </xf>
    <xf numFmtId="0" fontId="9" fillId="0" borderId="29" xfId="56" applyBorder="1" applyAlignment="1">
      <alignment horizontal="center"/>
      <protection/>
    </xf>
    <xf numFmtId="0" fontId="9" fillId="0" borderId="18" xfId="56" applyBorder="1" applyAlignment="1">
      <alignment horizontal="center"/>
      <protection/>
    </xf>
    <xf numFmtId="3" fontId="9" fillId="0" borderId="47" xfId="56" applyNumberFormat="1" applyBorder="1" applyAlignment="1">
      <alignment horizontal="center"/>
      <protection/>
    </xf>
    <xf numFmtId="3" fontId="9" fillId="0" borderId="29" xfId="56" applyNumberFormat="1" applyBorder="1" applyAlignment="1">
      <alignment horizontal="center"/>
      <protection/>
    </xf>
    <xf numFmtId="3" fontId="9" fillId="0" borderId="66" xfId="56" applyNumberFormat="1" applyBorder="1" applyAlignment="1">
      <alignment horizontal="center"/>
      <protection/>
    </xf>
    <xf numFmtId="0" fontId="51" fillId="0" borderId="38" xfId="56" applyFont="1" applyBorder="1" applyAlignment="1">
      <alignment horizontal="left" vertical="center" wrapText="1"/>
      <protection/>
    </xf>
    <xf numFmtId="0" fontId="51" fillId="0" borderId="39" xfId="56" applyFont="1" applyBorder="1" applyAlignment="1">
      <alignment horizontal="left" vertical="center" wrapText="1"/>
      <protection/>
    </xf>
    <xf numFmtId="3" fontId="9" fillId="0" borderId="39" xfId="56" applyNumberFormat="1" applyBorder="1" applyAlignment="1">
      <alignment horizontal="center"/>
      <protection/>
    </xf>
    <xf numFmtId="3" fontId="9" fillId="0" borderId="63" xfId="56" applyNumberFormat="1" applyBorder="1" applyAlignment="1">
      <alignment horizontal="center"/>
      <protection/>
    </xf>
    <xf numFmtId="0" fontId="9" fillId="0" borderId="30" xfId="56" applyBorder="1" applyAlignment="1">
      <alignment horizontal="center"/>
      <protection/>
    </xf>
    <xf numFmtId="0" fontId="9" fillId="0" borderId="19" xfId="56" applyBorder="1" applyAlignment="1">
      <alignment horizontal="center"/>
      <protection/>
    </xf>
    <xf numFmtId="0" fontId="51" fillId="0" borderId="14" xfId="56" applyFont="1" applyBorder="1" applyAlignment="1">
      <alignment horizontal="left" vertical="center" wrapText="1"/>
      <protection/>
    </xf>
    <xf numFmtId="0" fontId="51" fillId="0" borderId="15" xfId="56" applyFont="1" applyBorder="1" applyAlignment="1">
      <alignment horizontal="left" vertical="center" wrapText="1"/>
      <protection/>
    </xf>
    <xf numFmtId="0" fontId="51" fillId="0" borderId="71" xfId="56" applyFont="1" applyBorder="1" applyAlignment="1">
      <alignment horizontal="left" vertical="center" wrapText="1"/>
      <protection/>
    </xf>
    <xf numFmtId="0" fontId="51" fillId="0" borderId="72" xfId="56" applyFont="1" applyBorder="1" applyAlignment="1">
      <alignment horizontal="left" vertical="center" wrapText="1"/>
      <protection/>
    </xf>
    <xf numFmtId="0" fontId="9" fillId="0" borderId="82" xfId="56" applyBorder="1" applyAlignment="1">
      <alignment horizontal="center"/>
      <protection/>
    </xf>
    <xf numFmtId="0" fontId="9" fillId="0" borderId="79" xfId="56" applyBorder="1" applyAlignment="1">
      <alignment horizontal="center"/>
      <protection/>
    </xf>
    <xf numFmtId="3" fontId="9" fillId="0" borderId="82" xfId="56" applyNumberFormat="1" applyBorder="1" applyAlignment="1" quotePrefix="1">
      <alignment horizontal="center" vertical="center"/>
      <protection/>
    </xf>
    <xf numFmtId="3" fontId="9" fillId="0" borderId="84" xfId="56" applyNumberFormat="1" applyBorder="1" applyAlignment="1">
      <alignment horizontal="center" vertical="center"/>
      <protection/>
    </xf>
    <xf numFmtId="3" fontId="9" fillId="0" borderId="79" xfId="56" applyNumberFormat="1" applyBorder="1" applyAlignment="1">
      <alignment horizontal="center" vertical="center"/>
      <protection/>
    </xf>
    <xf numFmtId="3" fontId="9" fillId="0" borderId="80" xfId="56" applyNumberFormat="1" applyBorder="1" applyAlignment="1">
      <alignment horizontal="center"/>
      <protection/>
    </xf>
    <xf numFmtId="3" fontId="9" fillId="0" borderId="28" xfId="56" applyNumberFormat="1" applyBorder="1" applyAlignment="1">
      <alignment horizontal="center"/>
      <protection/>
    </xf>
    <xf numFmtId="0" fontId="9" fillId="0" borderId="0" xfId="56" applyAlignment="1">
      <alignment horizontal="center"/>
      <protection/>
    </xf>
    <xf numFmtId="0" fontId="9" fillId="0" borderId="0" xfId="68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9" fillId="0" borderId="0" xfId="64" applyFont="1" applyAlignment="1">
      <alignment horizontal="center" wrapText="1"/>
      <protection/>
    </xf>
    <xf numFmtId="0" fontId="9" fillId="0" borderId="0" xfId="64" applyAlignment="1">
      <alignment wrapText="1"/>
      <protection/>
    </xf>
    <xf numFmtId="0" fontId="9" fillId="0" borderId="0" xfId="64" applyAlignment="1">
      <alignment/>
      <protection/>
    </xf>
    <xf numFmtId="0" fontId="58" fillId="0" borderId="0" xfId="65" applyFont="1" applyFill="1" applyAlignment="1">
      <alignment horizontal="left"/>
      <protection/>
    </xf>
    <xf numFmtId="0" fontId="109" fillId="0" borderId="0" xfId="65" applyAlignment="1">
      <alignment horizontal="left"/>
      <protection/>
    </xf>
    <xf numFmtId="3" fontId="65" fillId="0" borderId="0" xfId="60" applyNumberFormat="1" applyFont="1" applyFill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95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36" borderId="15" xfId="60" applyFont="1" applyFill="1" applyBorder="1" applyAlignment="1">
      <alignment horizontal="center" vertical="center" wrapText="1"/>
      <protection/>
    </xf>
    <xf numFmtId="0" fontId="0" fillId="36" borderId="69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33" fillId="0" borderId="0" xfId="74" applyFont="1" applyAlignment="1">
      <alignment horizontal="center" vertical="center" wrapText="1"/>
      <protection/>
    </xf>
    <xf numFmtId="0" fontId="9" fillId="0" borderId="0" xfId="64" applyAlignment="1">
      <alignment horizontal="center" wrapText="1"/>
      <protection/>
    </xf>
    <xf numFmtId="0" fontId="30" fillId="0" borderId="17" xfId="64" applyFont="1" applyBorder="1" applyAlignment="1">
      <alignment wrapText="1"/>
      <protection/>
    </xf>
    <xf numFmtId="0" fontId="30" fillId="0" borderId="17" xfId="64" applyFont="1" applyBorder="1" applyAlignment="1">
      <alignment/>
      <protection/>
    </xf>
    <xf numFmtId="3" fontId="30" fillId="0" borderId="17" xfId="64" applyNumberFormat="1" applyFont="1" applyBorder="1" applyAlignment="1">
      <alignment/>
      <protection/>
    </xf>
    <xf numFmtId="0" fontId="33" fillId="35" borderId="17" xfId="64" applyFont="1" applyFill="1" applyBorder="1" applyAlignment="1">
      <alignment wrapText="1"/>
      <protection/>
    </xf>
    <xf numFmtId="0" fontId="33" fillId="35" borderId="17" xfId="64" applyFont="1" applyFill="1" applyBorder="1" applyAlignment="1">
      <alignment/>
      <protection/>
    </xf>
    <xf numFmtId="3" fontId="35" fillId="35" borderId="17" xfId="64" applyNumberFormat="1" applyFont="1" applyFill="1" applyBorder="1" applyAlignment="1">
      <alignment/>
      <protection/>
    </xf>
    <xf numFmtId="3" fontId="35" fillId="0" borderId="17" xfId="64" applyNumberFormat="1" applyFont="1" applyBorder="1" applyAlignment="1">
      <alignment/>
      <protection/>
    </xf>
    <xf numFmtId="0" fontId="35" fillId="0" borderId="17" xfId="64" applyFont="1" applyBorder="1" applyAlignment="1">
      <alignment wrapText="1"/>
      <protection/>
    </xf>
    <xf numFmtId="0" fontId="35" fillId="0" borderId="17" xfId="64" applyFont="1" applyBorder="1" applyAlignment="1">
      <alignment/>
      <protection/>
    </xf>
    <xf numFmtId="0" fontId="31" fillId="0" borderId="17" xfId="64" applyFont="1" applyBorder="1" applyAlignment="1">
      <alignment wrapText="1"/>
      <protection/>
    </xf>
    <xf numFmtId="0" fontId="31" fillId="0" borderId="17" xfId="64" applyFont="1" applyBorder="1" applyAlignment="1">
      <alignment/>
      <protection/>
    </xf>
    <xf numFmtId="3" fontId="31" fillId="0" borderId="17" xfId="64" applyNumberFormat="1" applyFont="1" applyBorder="1" applyAlignment="1">
      <alignment/>
      <protection/>
    </xf>
    <xf numFmtId="0" fontId="30" fillId="0" borderId="0" xfId="64" applyFont="1" applyBorder="1" applyAlignment="1">
      <alignment wrapText="1"/>
      <protection/>
    </xf>
    <xf numFmtId="0" fontId="30" fillId="0" borderId="0" xfId="64" applyFont="1" applyBorder="1" applyAlignment="1">
      <alignment/>
      <protection/>
    </xf>
    <xf numFmtId="0" fontId="36" fillId="0" borderId="0" xfId="64" applyFont="1" applyAlignment="1">
      <alignment horizontal="center" wrapText="1"/>
      <protection/>
    </xf>
    <xf numFmtId="0" fontId="33" fillId="0" borderId="0" xfId="64" applyFont="1" applyAlignment="1">
      <alignment horizontal="center" wrapText="1"/>
      <protection/>
    </xf>
    <xf numFmtId="0" fontId="31" fillId="0" borderId="30" xfId="64" applyFont="1" applyBorder="1" applyAlignment="1">
      <alignment vertical="center" wrapText="1"/>
      <protection/>
    </xf>
    <xf numFmtId="0" fontId="31" fillId="0" borderId="19" xfId="64" applyFont="1" applyBorder="1" applyAlignment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58" applyFont="1" applyAlignment="1">
      <alignment horizontal="right"/>
      <protection/>
    </xf>
    <xf numFmtId="0" fontId="1" fillId="0" borderId="0" xfId="58" applyFont="1" applyAlignment="1">
      <alignment horizontal="center"/>
      <protection/>
    </xf>
    <xf numFmtId="188" fontId="17" fillId="0" borderId="11" xfId="73" applyNumberFormat="1" applyFont="1" applyBorder="1" applyAlignment="1">
      <alignment horizontal="right" vertical="center" wrapText="1"/>
      <protection/>
    </xf>
    <xf numFmtId="0" fontId="76" fillId="0" borderId="0" xfId="60" applyFont="1" applyFill="1" applyAlignment="1">
      <alignment horizontal="center"/>
      <protection/>
    </xf>
    <xf numFmtId="0" fontId="77" fillId="0" borderId="15" xfId="60" applyFont="1" applyFill="1" applyBorder="1" applyAlignment="1">
      <alignment horizontal="center" vertical="center" wrapText="1"/>
      <protection/>
    </xf>
    <xf numFmtId="0" fontId="77" fillId="0" borderId="69" xfId="60" applyFont="1" applyFill="1" applyBorder="1" applyAlignment="1">
      <alignment horizontal="center" vertical="center" wrapText="1"/>
      <protection/>
    </xf>
    <xf numFmtId="0" fontId="77" fillId="0" borderId="15" xfId="60" applyFont="1" applyFill="1" applyBorder="1" applyAlignment="1">
      <alignment horizontal="center" wrapText="1"/>
      <protection/>
    </xf>
    <xf numFmtId="0" fontId="109" fillId="0" borderId="69" xfId="65" applyBorder="1" applyAlignment="1">
      <alignment horizontal="center" wrapText="1"/>
      <protection/>
    </xf>
    <xf numFmtId="0" fontId="109" fillId="0" borderId="39" xfId="65" applyBorder="1" applyAlignment="1">
      <alignment horizontal="center" wrapText="1"/>
      <protection/>
    </xf>
    <xf numFmtId="0" fontId="77" fillId="0" borderId="15" xfId="60" applyFont="1" applyFill="1" applyBorder="1" applyAlignment="1">
      <alignment horizontal="center" vertical="top" wrapText="1"/>
      <protection/>
    </xf>
    <xf numFmtId="0" fontId="109" fillId="0" borderId="69" xfId="65" applyBorder="1" applyAlignment="1">
      <alignment horizontal="center" vertical="top" wrapText="1"/>
      <protection/>
    </xf>
    <xf numFmtId="0" fontId="109" fillId="0" borderId="39" xfId="65" applyBorder="1" applyAlignment="1">
      <alignment horizontal="center" vertical="top" wrapText="1"/>
      <protection/>
    </xf>
    <xf numFmtId="3" fontId="76" fillId="0" borderId="95" xfId="60" applyNumberFormat="1" applyFont="1" applyFill="1" applyBorder="1" applyAlignment="1">
      <alignment/>
      <protection/>
    </xf>
    <xf numFmtId="0" fontId="109" fillId="0" borderId="95" xfId="65" applyBorder="1" applyAlignment="1">
      <alignment/>
      <protection/>
    </xf>
    <xf numFmtId="0" fontId="109" fillId="0" borderId="19" xfId="65" applyBorder="1" applyAlignment="1">
      <alignment/>
      <protection/>
    </xf>
    <xf numFmtId="0" fontId="63" fillId="0" borderId="0" xfId="60" applyFont="1" applyFill="1" applyAlignment="1">
      <alignment horizontal="right"/>
      <protection/>
    </xf>
    <xf numFmtId="0" fontId="59" fillId="0" borderId="0" xfId="58" applyFont="1" applyAlignment="1">
      <alignment horizontal="center"/>
      <protection/>
    </xf>
    <xf numFmtId="188" fontId="63" fillId="0" borderId="11" xfId="73" applyNumberFormat="1" applyFont="1" applyBorder="1" applyAlignment="1">
      <alignment horizontal="right" vertical="center" wrapText="1"/>
      <protection/>
    </xf>
    <xf numFmtId="0" fontId="63" fillId="0" borderId="0" xfId="58" applyFont="1" applyAlignment="1">
      <alignment horizontal="right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Normál 3 2" xfId="60"/>
    <cellStyle name="Normál 4" xfId="61"/>
    <cellStyle name="Normál 4 2" xfId="62"/>
    <cellStyle name="Normál 5" xfId="63"/>
    <cellStyle name="Normál 5 2" xfId="64"/>
    <cellStyle name="Normál 6" xfId="65"/>
    <cellStyle name="Normál_1_mell" xfId="66"/>
    <cellStyle name="Normál_17_mell_kotelez_reszl" xfId="67"/>
    <cellStyle name="Normál_18_mell_kov_reszl" xfId="68"/>
    <cellStyle name="Normál_2_mell" xfId="69"/>
    <cellStyle name="Normal_KARSZJ3" xfId="70"/>
    <cellStyle name="Normál_KVRENMUNKA" xfId="71"/>
    <cellStyle name="Normál_Munka1" xfId="72"/>
    <cellStyle name="Normál_Munka1 2" xfId="73"/>
    <cellStyle name="Normál_Munka1 2 2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1\megosztott\Documents%20and%20Settings\Felhaszn&#225;l&#243;4\Dokumentumok\2011\2011%20&#233;vi%20k&#246;lts&#233;gvet&#233;s\2011%20&#233;vi%20eredeti%20kv\eredeti_me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mell. bevétel kiadás mérleg"/>
      <sheetName val="2  mell. PH mérleg"/>
      <sheetName val="3. mell. Iskola mérleg"/>
      <sheetName val="4. mell.Cigány kisebbség mérleg"/>
      <sheetName val="5 mell műk. és felh. mérleg"/>
      <sheetName val="6 mell műk. és felh. mérleg "/>
      <sheetName val="7 mell. felújítás"/>
      <sheetName val="8 mell. Beruházás"/>
      <sheetName val="9 mell. eu-s pályázatok"/>
      <sheetName val="10. mell. bevételek célonként"/>
      <sheetName val="11. mell céljellegű előir."/>
      <sheetName val="12. mell. közvetett támogatások"/>
      <sheetName val="13. mell. létszám"/>
      <sheetName val="14 mell. felhasználási ütemterv"/>
      <sheetName val="15 mell. gördülő mérleg"/>
      <sheetName val="16 mell átengedett közp adók"/>
      <sheetName val="17 mell. állami támogatások"/>
      <sheetName val="18 mell. társ. szocpol. juttatá"/>
      <sheetName val="19. mell bankhitel "/>
      <sheetName val="20 mell.több éves döntések köt."/>
      <sheetName val="21 mell. pénzeszköz átadás "/>
      <sheetName val="22 mell. bevétel kiadás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4">
      <selection activeCell="E8" sqref="E8:I8"/>
    </sheetView>
  </sheetViews>
  <sheetFormatPr defaultColWidth="9.00390625" defaultRowHeight="12.75"/>
  <cols>
    <col min="1" max="1" width="4.00390625" style="1312" customWidth="1"/>
    <col min="2" max="5" width="9.125" style="1312" customWidth="1"/>
    <col min="6" max="6" width="10.375" style="1312" customWidth="1"/>
    <col min="7" max="7" width="10.125" style="1312" bestFit="1" customWidth="1"/>
    <col min="8" max="8" width="9.375" style="1312" customWidth="1"/>
    <col min="9" max="9" width="9.75390625" style="1312" bestFit="1" customWidth="1"/>
    <col min="10" max="16384" width="9.125" style="1312" customWidth="1"/>
  </cols>
  <sheetData>
    <row r="1" spans="6:9" ht="12.75">
      <c r="F1" s="1450"/>
      <c r="G1" s="1450"/>
      <c r="H1" s="1450"/>
      <c r="I1" s="1450"/>
    </row>
    <row r="5" spans="1:9" ht="12.75">
      <c r="A5" s="1451" t="s">
        <v>30</v>
      </c>
      <c r="B5" s="1451"/>
      <c r="C5" s="1451"/>
      <c r="D5" s="1451"/>
      <c r="E5" s="1451"/>
      <c r="F5" s="1451"/>
      <c r="G5" s="1451"/>
      <c r="H5" s="1451"/>
      <c r="I5" s="1451"/>
    </row>
    <row r="6" spans="1:9" ht="16.5" customHeight="1">
      <c r="A6" s="1451" t="s">
        <v>849</v>
      </c>
      <c r="B6" s="1451"/>
      <c r="C6" s="1451"/>
      <c r="D6" s="1451"/>
      <c r="E6" s="1451"/>
      <c r="F6" s="1451"/>
      <c r="G6" s="1451"/>
      <c r="H6" s="1451"/>
      <c r="I6" s="1451"/>
    </row>
    <row r="8" spans="5:9" ht="12.75">
      <c r="E8" s="1459" t="s">
        <v>920</v>
      </c>
      <c r="F8" s="1460"/>
      <c r="G8" s="1460"/>
      <c r="H8" s="1460"/>
      <c r="I8" s="1460"/>
    </row>
    <row r="10" spans="8:9" ht="13.5" thickBot="1">
      <c r="H10" s="1452" t="s">
        <v>5</v>
      </c>
      <c r="I10" s="1452"/>
    </row>
    <row r="11" spans="1:9" ht="13.5" thickTop="1">
      <c r="A11" s="1453" t="s">
        <v>31</v>
      </c>
      <c r="B11" s="1455" t="s">
        <v>3</v>
      </c>
      <c r="C11" s="1455"/>
      <c r="D11" s="1455"/>
      <c r="E11" s="1455"/>
      <c r="F11" s="1455"/>
      <c r="G11" s="1456" t="s">
        <v>815</v>
      </c>
      <c r="H11" s="1456" t="s">
        <v>816</v>
      </c>
      <c r="I11" s="1457" t="s">
        <v>817</v>
      </c>
    </row>
    <row r="12" spans="1:9" ht="12.75">
      <c r="A12" s="1454"/>
      <c r="B12" s="1448"/>
      <c r="C12" s="1448"/>
      <c r="D12" s="1448"/>
      <c r="E12" s="1448"/>
      <c r="F12" s="1448"/>
      <c r="G12" s="1449"/>
      <c r="H12" s="1449"/>
      <c r="I12" s="1458"/>
    </row>
    <row r="13" spans="1:9" ht="12.75">
      <c r="A13" s="1313"/>
      <c r="B13" s="1448"/>
      <c r="C13" s="1448"/>
      <c r="D13" s="1448"/>
      <c r="E13" s="1448"/>
      <c r="F13" s="1448"/>
      <c r="G13" s="1449" t="s">
        <v>4</v>
      </c>
      <c r="H13" s="1449"/>
      <c r="I13" s="1314"/>
    </row>
    <row r="14" spans="1:9" ht="12.75">
      <c r="A14" s="1315">
        <v>1</v>
      </c>
      <c r="B14" s="1440" t="s">
        <v>6</v>
      </c>
      <c r="C14" s="1440"/>
      <c r="D14" s="1440"/>
      <c r="E14" s="1440"/>
      <c r="F14" s="1440"/>
      <c r="G14" s="1317">
        <v>254342</v>
      </c>
      <c r="H14" s="1317">
        <v>132983</v>
      </c>
      <c r="I14" s="1318">
        <v>158931</v>
      </c>
    </row>
    <row r="15" spans="1:9" ht="12.75">
      <c r="A15" s="1315">
        <v>2</v>
      </c>
      <c r="B15" s="1440" t="s">
        <v>29</v>
      </c>
      <c r="C15" s="1440"/>
      <c r="D15" s="1440"/>
      <c r="E15" s="1440"/>
      <c r="F15" s="1440"/>
      <c r="G15" s="1317">
        <v>65498</v>
      </c>
      <c r="H15" s="1317">
        <v>33750</v>
      </c>
      <c r="I15" s="1318">
        <v>38043</v>
      </c>
    </row>
    <row r="16" spans="1:9" ht="12.75">
      <c r="A16" s="1315">
        <v>3</v>
      </c>
      <c r="B16" s="1440" t="s">
        <v>818</v>
      </c>
      <c r="C16" s="1440"/>
      <c r="D16" s="1440"/>
      <c r="E16" s="1440"/>
      <c r="F16" s="1440"/>
      <c r="G16" s="1317">
        <v>205265</v>
      </c>
      <c r="H16" s="1317">
        <v>159022</v>
      </c>
      <c r="I16" s="1318">
        <v>196793</v>
      </c>
    </row>
    <row r="17" spans="1:9" ht="12.75">
      <c r="A17" s="1315">
        <v>4</v>
      </c>
      <c r="B17" s="1440" t="s">
        <v>819</v>
      </c>
      <c r="C17" s="1440"/>
      <c r="D17" s="1440"/>
      <c r="E17" s="1440"/>
      <c r="F17" s="1440"/>
      <c r="G17" s="1317">
        <v>44453</v>
      </c>
      <c r="H17" s="1317">
        <v>286422</v>
      </c>
      <c r="I17" s="1318">
        <v>260129</v>
      </c>
    </row>
    <row r="18" spans="1:9" ht="12.75">
      <c r="A18" s="1315">
        <v>5</v>
      </c>
      <c r="B18" s="1440" t="s">
        <v>820</v>
      </c>
      <c r="C18" s="1440"/>
      <c r="D18" s="1440"/>
      <c r="E18" s="1440"/>
      <c r="F18" s="1440"/>
      <c r="G18" s="1319">
        <v>85525</v>
      </c>
      <c r="H18" s="1319">
        <v>85525</v>
      </c>
      <c r="I18" s="1320">
        <v>82929</v>
      </c>
    </row>
    <row r="19" spans="1:9" ht="12.75">
      <c r="A19" s="1315">
        <v>6</v>
      </c>
      <c r="B19" s="1440" t="s">
        <v>9</v>
      </c>
      <c r="C19" s="1440"/>
      <c r="D19" s="1440"/>
      <c r="E19" s="1440"/>
      <c r="F19" s="1440"/>
      <c r="G19" s="1317"/>
      <c r="H19" s="1317"/>
      <c r="I19" s="1318">
        <v>2092</v>
      </c>
    </row>
    <row r="20" spans="1:9" ht="12.75">
      <c r="A20" s="1315">
        <v>7</v>
      </c>
      <c r="B20" s="1440" t="s">
        <v>821</v>
      </c>
      <c r="C20" s="1440"/>
      <c r="D20" s="1440"/>
      <c r="E20" s="1440"/>
      <c r="F20" s="1440"/>
      <c r="G20" s="1317">
        <v>649187</v>
      </c>
      <c r="H20" s="1317">
        <v>352174</v>
      </c>
      <c r="I20" s="1318">
        <v>390321</v>
      </c>
    </row>
    <row r="21" spans="1:9" ht="12.75">
      <c r="A21" s="1315">
        <v>8</v>
      </c>
      <c r="B21" s="1316" t="s">
        <v>822</v>
      </c>
      <c r="C21" s="1316"/>
      <c r="D21" s="1316"/>
      <c r="E21" s="1316"/>
      <c r="F21" s="1316"/>
      <c r="G21" s="1317"/>
      <c r="H21" s="1317"/>
      <c r="I21" s="1318"/>
    </row>
    <row r="22" spans="1:9" ht="12.75">
      <c r="A22" s="1315">
        <v>9</v>
      </c>
      <c r="B22" s="1441" t="s">
        <v>823</v>
      </c>
      <c r="C22" s="1441"/>
      <c r="D22" s="1441"/>
      <c r="E22" s="1441"/>
      <c r="F22" s="1441"/>
      <c r="G22" s="1321">
        <f>SUM(G14:G21)</f>
        <v>1304270</v>
      </c>
      <c r="H22" s="1321">
        <f>SUM(H14:H21)</f>
        <v>1049876</v>
      </c>
      <c r="I22" s="1322">
        <f>SUM(I14:I21)</f>
        <v>1129238</v>
      </c>
    </row>
    <row r="23" spans="1:9" ht="12.75">
      <c r="A23" s="1315">
        <v>10</v>
      </c>
      <c r="B23" s="1440" t="s">
        <v>824</v>
      </c>
      <c r="C23" s="1440"/>
      <c r="D23" s="1440"/>
      <c r="E23" s="1440"/>
      <c r="F23" s="1440"/>
      <c r="G23" s="1317">
        <v>3341</v>
      </c>
      <c r="H23" s="1317">
        <v>91379</v>
      </c>
      <c r="I23" s="1318"/>
    </row>
    <row r="24" spans="1:9" ht="12.75">
      <c r="A24" s="1315">
        <v>11</v>
      </c>
      <c r="B24" s="1440" t="s">
        <v>825</v>
      </c>
      <c r="C24" s="1440"/>
      <c r="D24" s="1440"/>
      <c r="E24" s="1440"/>
      <c r="F24" s="1440"/>
      <c r="G24" s="1323"/>
      <c r="H24" s="1323"/>
      <c r="I24" s="1324"/>
    </row>
    <row r="25" spans="1:9" ht="12.75">
      <c r="A25" s="1315">
        <v>12</v>
      </c>
      <c r="B25" s="1441" t="s">
        <v>826</v>
      </c>
      <c r="C25" s="1441"/>
      <c r="D25" s="1441"/>
      <c r="E25" s="1441"/>
      <c r="F25" s="1441"/>
      <c r="G25" s="1317"/>
      <c r="H25" s="1317"/>
      <c r="I25" s="1318"/>
    </row>
    <row r="26" spans="1:9" ht="12.75">
      <c r="A26" s="1315">
        <v>13</v>
      </c>
      <c r="B26" s="1441" t="s">
        <v>827</v>
      </c>
      <c r="C26" s="1441"/>
      <c r="D26" s="1441"/>
      <c r="E26" s="1441"/>
      <c r="F26" s="1441"/>
      <c r="G26" s="1321">
        <f>SUM(G22:G25)</f>
        <v>1307611</v>
      </c>
      <c r="H26" s="1321">
        <f>SUM(H22:H25)</f>
        <v>1141255</v>
      </c>
      <c r="I26" s="1322">
        <f>SUM(I22:I25)</f>
        <v>1129238</v>
      </c>
    </row>
    <row r="27" spans="1:9" ht="12.75">
      <c r="A27" s="1315">
        <v>14</v>
      </c>
      <c r="B27" s="1440" t="s">
        <v>828</v>
      </c>
      <c r="C27" s="1440"/>
      <c r="D27" s="1440"/>
      <c r="E27" s="1440"/>
      <c r="F27" s="1440"/>
      <c r="G27" s="1317"/>
      <c r="H27" s="1317"/>
      <c r="I27" s="1322"/>
    </row>
    <row r="28" spans="1:9" ht="12.75">
      <c r="A28" s="1315">
        <v>15</v>
      </c>
      <c r="B28" s="1440" t="s">
        <v>829</v>
      </c>
      <c r="C28" s="1440"/>
      <c r="D28" s="1440"/>
      <c r="E28" s="1440"/>
      <c r="F28" s="1440"/>
      <c r="G28" s="1325"/>
      <c r="H28" s="1326"/>
      <c r="I28" s="1320">
        <v>-390</v>
      </c>
    </row>
    <row r="29" spans="1:9" ht="12.75">
      <c r="A29" s="1315">
        <v>16</v>
      </c>
      <c r="B29" s="1441" t="s">
        <v>830</v>
      </c>
      <c r="C29" s="1441"/>
      <c r="D29" s="1441"/>
      <c r="E29" s="1441"/>
      <c r="F29" s="1441"/>
      <c r="G29" s="1327">
        <f>SUM(G26:G28)</f>
        <v>1307611</v>
      </c>
      <c r="H29" s="1327">
        <f>SUM(H26:H28)</f>
        <v>1141255</v>
      </c>
      <c r="I29" s="1328">
        <f>SUM(I26:I28)</f>
        <v>1128848</v>
      </c>
    </row>
    <row r="30" spans="1:9" ht="12.75">
      <c r="A30" s="1315">
        <v>17</v>
      </c>
      <c r="B30" s="1440" t="s">
        <v>36</v>
      </c>
      <c r="C30" s="1440"/>
      <c r="D30" s="1440"/>
      <c r="E30" s="1440"/>
      <c r="F30" s="1440"/>
      <c r="G30" s="1325">
        <v>60130</v>
      </c>
      <c r="H30" s="1325">
        <v>34918</v>
      </c>
      <c r="I30" s="1329">
        <v>49994</v>
      </c>
    </row>
    <row r="31" spans="1:9" ht="12.75">
      <c r="A31" s="1315">
        <v>18</v>
      </c>
      <c r="B31" s="1440" t="s">
        <v>831</v>
      </c>
      <c r="C31" s="1440"/>
      <c r="D31" s="1440"/>
      <c r="E31" s="1440"/>
      <c r="F31" s="1440"/>
      <c r="G31" s="1325">
        <v>76100</v>
      </c>
      <c r="H31" s="1325">
        <v>85000</v>
      </c>
      <c r="I31" s="1329">
        <v>102410</v>
      </c>
    </row>
    <row r="32" spans="1:9" ht="12.75">
      <c r="A32" s="1315">
        <v>19</v>
      </c>
      <c r="B32" s="1440" t="s">
        <v>832</v>
      </c>
      <c r="C32" s="1440"/>
      <c r="D32" s="1440"/>
      <c r="E32" s="1440"/>
      <c r="F32" s="1440"/>
      <c r="G32" s="1325">
        <v>33452</v>
      </c>
      <c r="H32" s="1325">
        <v>12247</v>
      </c>
      <c r="I32" s="1329">
        <v>20504</v>
      </c>
    </row>
    <row r="33" spans="1:9" ht="12.75">
      <c r="A33" s="1315">
        <v>20</v>
      </c>
      <c r="B33" s="1440" t="s">
        <v>833</v>
      </c>
      <c r="C33" s="1440"/>
      <c r="D33" s="1440"/>
      <c r="E33" s="1440"/>
      <c r="F33" s="1440"/>
      <c r="G33" s="1330">
        <v>0</v>
      </c>
      <c r="H33" s="1330">
        <v>0</v>
      </c>
      <c r="I33" s="1331">
        <v>372</v>
      </c>
    </row>
    <row r="34" spans="1:9" ht="12.75">
      <c r="A34" s="1315">
        <v>21</v>
      </c>
      <c r="B34" s="1440" t="s">
        <v>834</v>
      </c>
      <c r="C34" s="1440"/>
      <c r="D34" s="1440"/>
      <c r="E34" s="1440"/>
      <c r="F34" s="1440"/>
      <c r="G34" s="1325">
        <v>1003483</v>
      </c>
      <c r="H34" s="1325">
        <v>861439</v>
      </c>
      <c r="I34" s="1329">
        <v>907566</v>
      </c>
    </row>
    <row r="35" spans="1:9" ht="12.75">
      <c r="A35" s="1315">
        <v>22</v>
      </c>
      <c r="B35" s="1445" t="s">
        <v>835</v>
      </c>
      <c r="C35" s="1446"/>
      <c r="D35" s="1446"/>
      <c r="E35" s="1446"/>
      <c r="F35" s="1447"/>
      <c r="G35" s="1325">
        <v>379483</v>
      </c>
      <c r="H35" s="1325">
        <v>464204</v>
      </c>
      <c r="I35" s="1329">
        <v>459474</v>
      </c>
    </row>
    <row r="36" spans="1:9" ht="12.75">
      <c r="A36" s="1315">
        <v>23</v>
      </c>
      <c r="B36" s="1440" t="s">
        <v>836</v>
      </c>
      <c r="C36" s="1440"/>
      <c r="D36" s="1440"/>
      <c r="E36" s="1440"/>
      <c r="F36" s="1440"/>
      <c r="G36" s="1325"/>
      <c r="H36" s="1325"/>
      <c r="I36" s="1329"/>
    </row>
    <row r="37" spans="1:9" ht="12.75">
      <c r="A37" s="1315">
        <v>24</v>
      </c>
      <c r="B37" s="1441" t="s">
        <v>837</v>
      </c>
      <c r="C37" s="1441"/>
      <c r="D37" s="1441"/>
      <c r="E37" s="1441"/>
      <c r="F37" s="1441"/>
      <c r="G37" s="1321">
        <f>G30+G31+G32+G34</f>
        <v>1173165</v>
      </c>
      <c r="H37" s="1321">
        <f>H30+H31+H32+H34</f>
        <v>993604</v>
      </c>
      <c r="I37" s="1321">
        <f>I30+I31+I32+I34</f>
        <v>1080474</v>
      </c>
    </row>
    <row r="38" spans="1:9" ht="12.75">
      <c r="A38" s="1315">
        <v>25</v>
      </c>
      <c r="B38" s="1440" t="s">
        <v>838</v>
      </c>
      <c r="C38" s="1440"/>
      <c r="D38" s="1440"/>
      <c r="E38" s="1440"/>
      <c r="F38" s="1440"/>
      <c r="G38" s="1325"/>
      <c r="H38" s="1317">
        <v>14032</v>
      </c>
      <c r="I38" s="1329">
        <v>14032</v>
      </c>
    </row>
    <row r="39" spans="1:9" ht="12.75">
      <c r="A39" s="1315">
        <v>26</v>
      </c>
      <c r="B39" s="1440" t="s">
        <v>839</v>
      </c>
      <c r="C39" s="1440"/>
      <c r="D39" s="1440"/>
      <c r="E39" s="1440"/>
      <c r="F39" s="1440"/>
      <c r="G39" s="1325"/>
      <c r="H39" s="1330"/>
      <c r="I39" s="1331"/>
    </row>
    <row r="40" spans="1:9" ht="12.75">
      <c r="A40" s="1315">
        <v>27</v>
      </c>
      <c r="B40" s="1441" t="s">
        <v>840</v>
      </c>
      <c r="C40" s="1441"/>
      <c r="D40" s="1441"/>
      <c r="E40" s="1441"/>
      <c r="F40" s="1441"/>
      <c r="G40" s="1321">
        <f>SUM(G38:G39)</f>
        <v>0</v>
      </c>
      <c r="H40" s="1321">
        <f>SUM(H38:H39)</f>
        <v>14032</v>
      </c>
      <c r="I40" s="1332">
        <f>SUM(I38:I39)</f>
        <v>14032</v>
      </c>
    </row>
    <row r="41" spans="1:9" ht="12.75">
      <c r="A41" s="1315">
        <v>28</v>
      </c>
      <c r="B41" s="1441" t="s">
        <v>841</v>
      </c>
      <c r="C41" s="1441"/>
      <c r="D41" s="1441"/>
      <c r="E41" s="1441"/>
      <c r="F41" s="1441"/>
      <c r="G41" s="1321">
        <f>G37+G40</f>
        <v>1173165</v>
      </c>
      <c r="H41" s="1321">
        <f>H37+H40</f>
        <v>1007636</v>
      </c>
      <c r="I41" s="1321">
        <f>I37+I40</f>
        <v>1094506</v>
      </c>
    </row>
    <row r="42" spans="1:9" ht="12.75">
      <c r="A42" s="1315">
        <v>29</v>
      </c>
      <c r="B42" s="1440" t="s">
        <v>842</v>
      </c>
      <c r="C42" s="1440"/>
      <c r="D42" s="1440"/>
      <c r="E42" s="1440"/>
      <c r="F42" s="1440"/>
      <c r="G42" s="1325">
        <v>134446</v>
      </c>
      <c r="H42" s="1330">
        <v>133619</v>
      </c>
      <c r="I42" s="1329"/>
    </row>
    <row r="43" spans="1:9" ht="12.75">
      <c r="A43" s="1315">
        <v>30</v>
      </c>
      <c r="B43" s="1440" t="s">
        <v>843</v>
      </c>
      <c r="C43" s="1440"/>
      <c r="D43" s="1440"/>
      <c r="E43" s="1440"/>
      <c r="F43" s="1440"/>
      <c r="G43" s="1326"/>
      <c r="H43" s="1326"/>
      <c r="I43" s="1329">
        <v>-5615</v>
      </c>
    </row>
    <row r="44" spans="1:9" ht="12.75">
      <c r="A44" s="1315">
        <v>31</v>
      </c>
      <c r="B44" s="1441" t="s">
        <v>844</v>
      </c>
      <c r="C44" s="1441"/>
      <c r="D44" s="1441"/>
      <c r="E44" s="1441"/>
      <c r="F44" s="1441"/>
      <c r="G44" s="1327">
        <f>SUM(G41:G43)</f>
        <v>1307611</v>
      </c>
      <c r="H44" s="1327">
        <f>SUM(H41:H43)</f>
        <v>1141255</v>
      </c>
      <c r="I44" s="1327">
        <f>SUM(I41:I43)</f>
        <v>1088891</v>
      </c>
    </row>
    <row r="45" spans="1:9" ht="12.75">
      <c r="A45" s="1333">
        <v>32</v>
      </c>
      <c r="B45" s="1442" t="s">
        <v>845</v>
      </c>
      <c r="C45" s="1442"/>
      <c r="D45" s="1442"/>
      <c r="E45" s="1442"/>
      <c r="F45" s="1442"/>
      <c r="G45" s="1334"/>
      <c r="H45" s="1334"/>
      <c r="I45" s="1335"/>
    </row>
    <row r="46" spans="1:9" ht="12.75">
      <c r="A46" s="1336"/>
      <c r="B46" s="1443" t="s">
        <v>846</v>
      </c>
      <c r="C46" s="1443"/>
      <c r="D46" s="1443"/>
      <c r="E46" s="1443"/>
      <c r="F46" s="1443"/>
      <c r="G46" s="1337">
        <f>G37+G42-G22-G27</f>
        <v>3341</v>
      </c>
      <c r="H46" s="1337">
        <f>H37+H42-H22-H27</f>
        <v>77347</v>
      </c>
      <c r="I46" s="1337">
        <f>I37+I42-I22-I27</f>
        <v>-48764</v>
      </c>
    </row>
    <row r="47" spans="1:9" ht="12.75">
      <c r="A47" s="1315">
        <v>33</v>
      </c>
      <c r="B47" s="1441" t="s">
        <v>847</v>
      </c>
      <c r="C47" s="1441"/>
      <c r="D47" s="1441"/>
      <c r="E47" s="1441"/>
      <c r="F47" s="1441"/>
      <c r="G47" s="1330">
        <f>G40-G25</f>
        <v>0</v>
      </c>
      <c r="H47" s="1330">
        <f>H40-H25</f>
        <v>14032</v>
      </c>
      <c r="I47" s="1330">
        <f>I40-I25</f>
        <v>14032</v>
      </c>
    </row>
    <row r="48" spans="1:9" ht="13.5" thickBot="1">
      <c r="A48" s="1338">
        <v>34</v>
      </c>
      <c r="B48" s="1444" t="s">
        <v>848</v>
      </c>
      <c r="C48" s="1444"/>
      <c r="D48" s="1444"/>
      <c r="E48" s="1444"/>
      <c r="F48" s="1444"/>
      <c r="G48" s="1339"/>
      <c r="H48" s="1339"/>
      <c r="I48" s="1340"/>
    </row>
    <row r="49" ht="13.5" thickTop="1"/>
    <row r="58" ht="12.75">
      <c r="A58" s="1341"/>
    </row>
  </sheetData>
  <sheetProtection/>
  <mergeCells count="46">
    <mergeCell ref="F1:I1"/>
    <mergeCell ref="A5:I5"/>
    <mergeCell ref="A6:I6"/>
    <mergeCell ref="H10:I10"/>
    <mergeCell ref="A11:A12"/>
    <mergeCell ref="B11:F12"/>
    <mergeCell ref="G11:G12"/>
    <mergeCell ref="H11:H12"/>
    <mergeCell ref="I11:I12"/>
    <mergeCell ref="E8:I8"/>
    <mergeCell ref="B13:F13"/>
    <mergeCell ref="G13:H13"/>
    <mergeCell ref="B14:F14"/>
    <mergeCell ref="B15:F15"/>
    <mergeCell ref="B16:F16"/>
    <mergeCell ref="B17:F17"/>
    <mergeCell ref="B18:F18"/>
    <mergeCell ref="B19:F19"/>
    <mergeCell ref="B20:F20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37.875" style="255" customWidth="1"/>
    <col min="2" max="2" width="11.75390625" style="255" customWidth="1"/>
    <col min="3" max="3" width="12.75390625" style="255" customWidth="1"/>
    <col min="4" max="4" width="33.75390625" style="255" customWidth="1"/>
    <col min="5" max="5" width="11.25390625" style="255" customWidth="1"/>
    <col min="6" max="6" width="11.75390625" style="255" customWidth="1"/>
    <col min="7" max="16384" width="9.125" style="255" customWidth="1"/>
  </cols>
  <sheetData>
    <row r="1" spans="1:7" ht="15">
      <c r="A1" s="1344"/>
      <c r="B1" s="1344"/>
      <c r="C1" s="1492" t="s">
        <v>929</v>
      </c>
      <c r="D1" s="1493"/>
      <c r="E1" s="1493"/>
      <c r="F1" s="1493"/>
      <c r="G1" s="1493"/>
    </row>
    <row r="2" spans="1:6" ht="15">
      <c r="A2" s="1345" t="s">
        <v>916</v>
      </c>
      <c r="B2" s="1346"/>
      <c r="C2" s="1346"/>
      <c r="D2" s="1346"/>
      <c r="E2" s="1346"/>
      <c r="F2" s="1346"/>
    </row>
    <row r="3" spans="1:6" ht="15.75" thickBot="1">
      <c r="A3" s="1347"/>
      <c r="B3" s="1348"/>
      <c r="C3" s="1348"/>
      <c r="D3" s="1348"/>
      <c r="E3" s="1348"/>
      <c r="F3" s="1349" t="s">
        <v>5</v>
      </c>
    </row>
    <row r="4" spans="1:6" ht="15.75" thickBot="1">
      <c r="A4" s="1350" t="s">
        <v>301</v>
      </c>
      <c r="B4" s="1351"/>
      <c r="C4" s="1351"/>
      <c r="D4" s="1350" t="s">
        <v>302</v>
      </c>
      <c r="E4" s="1351"/>
      <c r="F4" s="1352"/>
    </row>
    <row r="5" spans="1:6" ht="26.25" thickBot="1">
      <c r="A5" s="1353" t="s">
        <v>3</v>
      </c>
      <c r="B5" s="1354" t="s">
        <v>800</v>
      </c>
      <c r="C5" s="1354" t="s">
        <v>798</v>
      </c>
      <c r="D5" s="1353" t="s">
        <v>3</v>
      </c>
      <c r="E5" s="1354" t="s">
        <v>800</v>
      </c>
      <c r="F5" s="1354" t="s">
        <v>798</v>
      </c>
    </row>
    <row r="6" spans="1:6" ht="30" customHeight="1">
      <c r="A6" s="1355" t="s">
        <v>36</v>
      </c>
      <c r="B6" s="1356">
        <v>24817</v>
      </c>
      <c r="C6" s="1357">
        <v>43885</v>
      </c>
      <c r="D6" s="1358" t="s">
        <v>6</v>
      </c>
      <c r="E6" s="1356">
        <v>56655</v>
      </c>
      <c r="F6" s="1359">
        <v>92670</v>
      </c>
    </row>
    <row r="7" spans="1:8" ht="24" customHeight="1">
      <c r="A7" s="1360" t="s">
        <v>298</v>
      </c>
      <c r="B7" s="1361">
        <v>85000</v>
      </c>
      <c r="C7" s="1362">
        <v>102410</v>
      </c>
      <c r="D7" s="1363" t="s">
        <v>29</v>
      </c>
      <c r="E7" s="1361">
        <v>15697</v>
      </c>
      <c r="F7" s="1364">
        <v>18990</v>
      </c>
      <c r="H7" s="1439"/>
    </row>
    <row r="8" spans="1:6" ht="33" customHeight="1">
      <c r="A8" s="1360" t="s">
        <v>441</v>
      </c>
      <c r="B8" s="1361">
        <v>464204</v>
      </c>
      <c r="C8" s="1362">
        <v>465914</v>
      </c>
      <c r="D8" s="1363" t="s">
        <v>442</v>
      </c>
      <c r="E8" s="1361">
        <v>142735</v>
      </c>
      <c r="F8" s="1364">
        <v>178430</v>
      </c>
    </row>
    <row r="9" spans="1:6" ht="21.75" customHeight="1">
      <c r="A9" s="1360" t="s">
        <v>390</v>
      </c>
      <c r="B9" s="1361">
        <v>120986</v>
      </c>
      <c r="C9" s="1362">
        <v>137246</v>
      </c>
      <c r="D9" s="1363" t="s">
        <v>404</v>
      </c>
      <c r="E9" s="1361"/>
      <c r="F9" s="1364"/>
    </row>
    <row r="10" spans="1:6" ht="32.25" customHeight="1">
      <c r="A10" s="1360" t="s">
        <v>443</v>
      </c>
      <c r="B10" s="1361"/>
      <c r="C10" s="1365">
        <v>0</v>
      </c>
      <c r="D10" s="1366" t="s">
        <v>444</v>
      </c>
      <c r="E10" s="1361">
        <v>49902</v>
      </c>
      <c r="F10" s="1364">
        <v>42770</v>
      </c>
    </row>
    <row r="11" spans="1:6" ht="27" customHeight="1">
      <c r="A11" s="1360" t="s">
        <v>445</v>
      </c>
      <c r="B11" s="1361">
        <v>1247</v>
      </c>
      <c r="C11" s="1365">
        <v>0</v>
      </c>
      <c r="D11" s="1363" t="s">
        <v>406</v>
      </c>
      <c r="E11" s="1361">
        <v>10360</v>
      </c>
      <c r="F11" s="1364">
        <v>10574</v>
      </c>
    </row>
    <row r="12" spans="1:6" ht="26.25" customHeight="1">
      <c r="A12" s="1367" t="s">
        <v>446</v>
      </c>
      <c r="B12" s="1361"/>
      <c r="C12" s="1362"/>
      <c r="D12" s="1363" t="s">
        <v>422</v>
      </c>
      <c r="E12" s="1361">
        <v>10550</v>
      </c>
      <c r="F12" s="1364">
        <v>12260</v>
      </c>
    </row>
    <row r="13" spans="1:6" ht="26.25" customHeight="1">
      <c r="A13" s="1367" t="s">
        <v>431</v>
      </c>
      <c r="B13" s="1361"/>
      <c r="C13" s="1365"/>
      <c r="D13" s="1363" t="s">
        <v>426</v>
      </c>
      <c r="E13" s="1361"/>
      <c r="F13" s="1364"/>
    </row>
    <row r="14" spans="1:6" ht="36" customHeight="1">
      <c r="A14" s="1367" t="s">
        <v>447</v>
      </c>
      <c r="B14" s="1361"/>
      <c r="C14" s="1365">
        <v>0</v>
      </c>
      <c r="D14" s="1363" t="s">
        <v>448</v>
      </c>
      <c r="E14" s="1361"/>
      <c r="F14" s="1368"/>
    </row>
    <row r="15" spans="1:6" ht="24.75" customHeight="1">
      <c r="A15" s="1367" t="s">
        <v>449</v>
      </c>
      <c r="B15" s="1361"/>
      <c r="C15" s="1365"/>
      <c r="D15" s="1363" t="s">
        <v>855</v>
      </c>
      <c r="E15" s="1361"/>
      <c r="F15" s="1368">
        <v>0</v>
      </c>
    </row>
    <row r="16" spans="1:6" ht="21.75" customHeight="1">
      <c r="A16" s="1367" t="s">
        <v>776</v>
      </c>
      <c r="B16" s="1361">
        <v>-402748</v>
      </c>
      <c r="C16" s="1362">
        <v>-381047</v>
      </c>
      <c r="D16" s="1367" t="s">
        <v>450</v>
      </c>
      <c r="E16" s="1361">
        <v>1559</v>
      </c>
      <c r="F16" s="1364"/>
    </row>
    <row r="17" spans="1:6" ht="29.25" customHeight="1">
      <c r="A17" s="1367" t="s">
        <v>731</v>
      </c>
      <c r="B17" s="1361"/>
      <c r="C17" s="1362">
        <v>-5604</v>
      </c>
      <c r="D17" s="1367" t="s">
        <v>856</v>
      </c>
      <c r="E17" s="1361"/>
      <c r="F17" s="1364"/>
    </row>
    <row r="18" spans="1:6" ht="22.5" customHeight="1" thickBot="1">
      <c r="A18" s="1369"/>
      <c r="B18" s="1370"/>
      <c r="C18" s="1371"/>
      <c r="D18" s="1369" t="s">
        <v>734</v>
      </c>
      <c r="E18" s="1370"/>
      <c r="F18" s="1372"/>
    </row>
    <row r="19" spans="1:6" ht="21.75" customHeight="1" thickBot="1">
      <c r="A19" s="1373" t="s">
        <v>452</v>
      </c>
      <c r="B19" s="1374">
        <f>SUM(B6:B17)</f>
        <v>293506</v>
      </c>
      <c r="C19" s="1375">
        <f>SUM(C6:C17)</f>
        <v>362804</v>
      </c>
      <c r="D19" s="1373" t="s">
        <v>452</v>
      </c>
      <c r="E19" s="1374">
        <f>SUM(E6:E18)</f>
        <v>287458</v>
      </c>
      <c r="F19" s="1376">
        <f>SUM(F6:F18)</f>
        <v>355694</v>
      </c>
    </row>
    <row r="20" spans="1:6" ht="15.75" thickBot="1">
      <c r="A20" s="1377" t="s">
        <v>453</v>
      </c>
      <c r="B20" s="1378">
        <f>SUM(E19-B19)</f>
        <v>-6048</v>
      </c>
      <c r="C20" s="1379">
        <f>SUM(F19-C19)</f>
        <v>-7110</v>
      </c>
      <c r="D20" s="1377" t="s">
        <v>454</v>
      </c>
      <c r="E20" s="1378"/>
      <c r="F20" s="1380"/>
    </row>
    <row r="21" spans="1:6" ht="15">
      <c r="A21" s="1344"/>
      <c r="B21" s="1344"/>
      <c r="C21" s="1344"/>
      <c r="D21" s="1344"/>
      <c r="E21" s="1344"/>
      <c r="F21" s="1344"/>
    </row>
    <row r="22" spans="1:6" ht="15">
      <c r="A22" s="1344"/>
      <c r="B22" s="1344"/>
      <c r="C22" s="1344"/>
      <c r="D22" s="1344"/>
      <c r="E22" s="1491"/>
      <c r="F22" s="1491"/>
    </row>
    <row r="23" spans="1:6" ht="15">
      <c r="A23" s="1345" t="s">
        <v>917</v>
      </c>
      <c r="B23" s="1346"/>
      <c r="C23" s="1346"/>
      <c r="D23" s="1346"/>
      <c r="E23" s="1346"/>
      <c r="F23" s="1346"/>
    </row>
    <row r="24" spans="1:6" ht="15.75" thickBot="1">
      <c r="A24" s="1347"/>
      <c r="B24" s="1348"/>
      <c r="C24" s="1348"/>
      <c r="D24" s="1348"/>
      <c r="E24" s="1348"/>
      <c r="F24" s="1349" t="s">
        <v>5</v>
      </c>
    </row>
    <row r="25" spans="1:6" ht="15.75" thickBot="1">
      <c r="A25" s="1350" t="s">
        <v>301</v>
      </c>
      <c r="B25" s="1351"/>
      <c r="C25" s="1351"/>
      <c r="D25" s="1350" t="s">
        <v>302</v>
      </c>
      <c r="E25" s="1351"/>
      <c r="F25" s="1352"/>
    </row>
    <row r="26" spans="1:6" ht="26.25" thickBot="1">
      <c r="A26" s="1353" t="s">
        <v>3</v>
      </c>
      <c r="B26" s="1354" t="s">
        <v>859</v>
      </c>
      <c r="C26" s="1354" t="s">
        <v>798</v>
      </c>
      <c r="D26" s="1353" t="s">
        <v>3</v>
      </c>
      <c r="E26" s="1354" t="s">
        <v>800</v>
      </c>
      <c r="F26" s="1354" t="s">
        <v>798</v>
      </c>
    </row>
    <row r="27" spans="1:6" ht="26.25" customHeight="1">
      <c r="A27" s="1381" t="s">
        <v>212</v>
      </c>
      <c r="B27" s="1356">
        <v>1000</v>
      </c>
      <c r="C27" s="1356">
        <v>10305</v>
      </c>
      <c r="D27" s="1355" t="s">
        <v>9</v>
      </c>
      <c r="E27" s="1356"/>
      <c r="F27" s="1359">
        <v>2092</v>
      </c>
    </row>
    <row r="28" spans="1:6" ht="30" customHeight="1">
      <c r="A28" s="1360" t="s">
        <v>419</v>
      </c>
      <c r="B28" s="1361"/>
      <c r="C28" s="1361"/>
      <c r="D28" s="1360" t="s">
        <v>456</v>
      </c>
      <c r="E28" s="1361">
        <v>320000</v>
      </c>
      <c r="F28" s="1364">
        <v>355355</v>
      </c>
    </row>
    <row r="29" spans="1:6" ht="24.75" customHeight="1">
      <c r="A29" s="1360" t="s">
        <v>717</v>
      </c>
      <c r="B29" s="1361"/>
      <c r="C29" s="1361"/>
      <c r="D29" s="1360" t="s">
        <v>412</v>
      </c>
      <c r="E29" s="1361">
        <v>30029</v>
      </c>
      <c r="F29" s="1364">
        <v>33732</v>
      </c>
    </row>
    <row r="30" spans="1:6" ht="29.25" customHeight="1">
      <c r="A30" s="1360" t="s">
        <v>457</v>
      </c>
      <c r="B30" s="1361"/>
      <c r="C30" s="1361">
        <v>9504</v>
      </c>
      <c r="D30" s="1360" t="s">
        <v>393</v>
      </c>
      <c r="E30" s="1361">
        <v>1182</v>
      </c>
      <c r="F30" s="1364">
        <v>1234</v>
      </c>
    </row>
    <row r="31" spans="1:6" ht="29.25" customHeight="1">
      <c r="A31" s="1360" t="s">
        <v>394</v>
      </c>
      <c r="B31" s="1361">
        <v>276249</v>
      </c>
      <c r="C31" s="1361">
        <v>294902</v>
      </c>
      <c r="D31" s="1360" t="s">
        <v>458</v>
      </c>
      <c r="E31" s="1361"/>
      <c r="F31" s="1364"/>
    </row>
    <row r="32" spans="1:6" ht="32.25" customHeight="1">
      <c r="A32" s="1360" t="s">
        <v>408</v>
      </c>
      <c r="B32" s="1361">
        <v>10000</v>
      </c>
      <c r="C32" s="1361">
        <v>10199</v>
      </c>
      <c r="D32" s="1360" t="s">
        <v>460</v>
      </c>
      <c r="E32" s="1361"/>
      <c r="F32" s="1364"/>
    </row>
    <row r="33" spans="1:6" ht="37.5" customHeight="1">
      <c r="A33" s="1360" t="s">
        <v>459</v>
      </c>
      <c r="B33" s="1361"/>
      <c r="C33" s="1361"/>
      <c r="D33" s="1360" t="s">
        <v>462</v>
      </c>
      <c r="E33" s="1361">
        <v>89737</v>
      </c>
      <c r="F33" s="1364"/>
    </row>
    <row r="34" spans="1:6" ht="33.75" customHeight="1">
      <c r="A34" s="1360" t="s">
        <v>461</v>
      </c>
      <c r="B34" s="1361"/>
      <c r="C34" s="1361"/>
      <c r="D34" s="1367" t="s">
        <v>465</v>
      </c>
      <c r="E34" s="1361"/>
      <c r="F34" s="1364"/>
    </row>
    <row r="35" spans="1:6" ht="27" customHeight="1">
      <c r="A35" s="1360" t="s">
        <v>431</v>
      </c>
      <c r="B35" s="1361">
        <v>133619</v>
      </c>
      <c r="C35" s="1361"/>
      <c r="D35" s="1360" t="s">
        <v>463</v>
      </c>
      <c r="E35" s="1361"/>
      <c r="F35" s="1364"/>
    </row>
    <row r="36" spans="1:6" ht="32.25" customHeight="1">
      <c r="A36" s="1360" t="s">
        <v>411</v>
      </c>
      <c r="B36" s="1361"/>
      <c r="C36" s="1382">
        <v>0</v>
      </c>
      <c r="D36" s="1360" t="s">
        <v>733</v>
      </c>
      <c r="E36" s="1361"/>
      <c r="F36" s="1364">
        <v>-390</v>
      </c>
    </row>
    <row r="37" spans="1:6" ht="24" customHeight="1" thickBot="1">
      <c r="A37" s="1360" t="s">
        <v>464</v>
      </c>
      <c r="B37" s="1361">
        <v>14032</v>
      </c>
      <c r="C37" s="1361">
        <v>14032</v>
      </c>
      <c r="D37" s="1367"/>
      <c r="E37" s="1361"/>
      <c r="F37" s="1364"/>
    </row>
    <row r="38" spans="1:6" ht="15.75" thickBot="1">
      <c r="A38" s="1373" t="s">
        <v>452</v>
      </c>
      <c r="B38" s="1374">
        <f>SUM(B27:B37)</f>
        <v>434900</v>
      </c>
      <c r="C38" s="1374">
        <f>SUM(C27:C37)</f>
        <v>338942</v>
      </c>
      <c r="D38" s="1373" t="s">
        <v>452</v>
      </c>
      <c r="E38" s="1374">
        <f>SUM(E27:E37)</f>
        <v>440948</v>
      </c>
      <c r="F38" s="1376">
        <f>SUM(F27:F37)</f>
        <v>392023</v>
      </c>
    </row>
    <row r="39" spans="1:6" ht="15.75" thickBot="1">
      <c r="A39" s="1377" t="s">
        <v>453</v>
      </c>
      <c r="B39" s="1378"/>
      <c r="C39" s="1378"/>
      <c r="D39" s="1377" t="s">
        <v>454</v>
      </c>
      <c r="E39" s="1378">
        <f>SUM(B38-E38)</f>
        <v>-6048</v>
      </c>
      <c r="F39" s="1383">
        <f>SUM(C38-F38)</f>
        <v>-53081</v>
      </c>
    </row>
  </sheetData>
  <sheetProtection/>
  <mergeCells count="2">
    <mergeCell ref="E22:F2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25390625" style="254" customWidth="1"/>
    <col min="2" max="2" width="62.25390625" style="254" customWidth="1"/>
    <col min="3" max="3" width="13.75390625" style="254" customWidth="1"/>
    <col min="4" max="4" width="10.75390625" style="254" hidden="1" customWidth="1"/>
    <col min="5" max="5" width="11.25390625" style="254" customWidth="1"/>
    <col min="6" max="7" width="9.125" style="254" customWidth="1"/>
    <col min="8" max="8" width="28.00390625" style="254" customWidth="1"/>
    <col min="9" max="9" width="15.75390625" style="254" customWidth="1"/>
    <col min="10" max="10" width="13.875" style="254" customWidth="1"/>
    <col min="11" max="11" width="15.875" style="254" customWidth="1"/>
    <col min="12" max="12" width="13.625" style="254" customWidth="1"/>
    <col min="13" max="13" width="10.625" style="254" customWidth="1"/>
    <col min="14" max="14" width="16.75390625" style="254" customWidth="1"/>
    <col min="15" max="16384" width="9.125" style="254" customWidth="1"/>
  </cols>
  <sheetData>
    <row r="1" spans="1:7" ht="15.75">
      <c r="A1" s="1494"/>
      <c r="B1" s="1494"/>
      <c r="C1" s="1494"/>
      <c r="D1" s="1494"/>
      <c r="E1" s="1494"/>
      <c r="F1" s="1494"/>
      <c r="G1" s="587"/>
    </row>
    <row r="2" spans="1:7" ht="15.75">
      <c r="A2" s="588"/>
      <c r="B2" s="1492" t="s">
        <v>930</v>
      </c>
      <c r="C2" s="1493"/>
      <c r="D2" s="1493"/>
      <c r="E2" s="1493"/>
      <c r="F2" s="1493"/>
      <c r="G2" s="587"/>
    </row>
    <row r="3" spans="1:7" ht="15.75">
      <c r="A3" s="1495" t="s">
        <v>905</v>
      </c>
      <c r="B3" s="1495"/>
      <c r="C3" s="1495"/>
      <c r="D3" s="1495"/>
      <c r="E3" s="1495"/>
      <c r="F3" s="1495"/>
      <c r="G3" s="587"/>
    </row>
    <row r="4" spans="1:7" ht="15.75">
      <c r="A4" s="588"/>
      <c r="B4" s="588"/>
      <c r="C4" s="589"/>
      <c r="D4" s="590"/>
      <c r="E4" s="590"/>
      <c r="F4" s="590"/>
      <c r="G4" s="587"/>
    </row>
    <row r="5" spans="1:7" ht="15.75">
      <c r="A5" s="588"/>
      <c r="B5" s="588"/>
      <c r="C5" s="589"/>
      <c r="D5" s="590"/>
      <c r="E5" s="590"/>
      <c r="F5" s="590"/>
      <c r="G5" s="587"/>
    </row>
    <row r="6" spans="1:16" ht="15.75">
      <c r="A6" s="591" t="s">
        <v>384</v>
      </c>
      <c r="B6" s="591" t="s">
        <v>616</v>
      </c>
      <c r="C6" s="592" t="s">
        <v>850</v>
      </c>
      <c r="D6" s="592"/>
      <c r="E6" s="593" t="s">
        <v>812</v>
      </c>
      <c r="F6" s="650"/>
      <c r="G6" s="587"/>
      <c r="H6" s="1342"/>
      <c r="I6" s="1342"/>
      <c r="J6" s="1342"/>
      <c r="K6" s="1342"/>
      <c r="L6" s="1342"/>
      <c r="M6" s="1342"/>
      <c r="N6" s="1342"/>
      <c r="O6" s="594"/>
      <c r="P6" s="594"/>
    </row>
    <row r="7" spans="1:16" ht="15.75">
      <c r="A7" s="595"/>
      <c r="B7" s="595"/>
      <c r="C7" s="595" t="s">
        <v>617</v>
      </c>
      <c r="D7" s="596"/>
      <c r="E7" s="597" t="s">
        <v>618</v>
      </c>
      <c r="F7" s="1411"/>
      <c r="G7" s="587"/>
      <c r="H7" s="594"/>
      <c r="I7" s="594"/>
      <c r="J7" s="594"/>
      <c r="K7" s="594"/>
      <c r="L7" s="594"/>
      <c r="M7" s="594"/>
      <c r="N7" s="594"/>
      <c r="O7" s="594"/>
      <c r="P7" s="594"/>
    </row>
    <row r="8" spans="1:16" ht="15.75">
      <c r="A8" s="598" t="s">
        <v>386</v>
      </c>
      <c r="B8" s="598"/>
      <c r="C8" s="598" t="s">
        <v>385</v>
      </c>
      <c r="D8" s="599"/>
      <c r="E8" s="599" t="s">
        <v>385</v>
      </c>
      <c r="F8" s="1411"/>
      <c r="G8" s="587"/>
      <c r="H8" s="594"/>
      <c r="I8" s="594"/>
      <c r="J8" s="594"/>
      <c r="K8" s="594"/>
      <c r="L8" s="594"/>
      <c r="M8" s="594"/>
      <c r="N8" s="594"/>
      <c r="O8" s="594"/>
      <c r="P8" s="594"/>
    </row>
    <row r="9" spans="1:16" ht="0.75" customHeight="1">
      <c r="A9" s="600"/>
      <c r="B9" s="600"/>
      <c r="C9" s="601"/>
      <c r="D9" s="602"/>
      <c r="E9" s="602"/>
      <c r="F9" s="1411"/>
      <c r="G9" s="587"/>
      <c r="H9" s="594"/>
      <c r="I9" s="594"/>
      <c r="J9" s="594"/>
      <c r="K9" s="594"/>
      <c r="L9" s="594"/>
      <c r="M9" s="594"/>
      <c r="N9" s="594"/>
      <c r="O9" s="594"/>
      <c r="P9" s="594"/>
    </row>
    <row r="10" spans="1:16" ht="15.75" hidden="1">
      <c r="A10" s="600"/>
      <c r="B10" s="600"/>
      <c r="C10" s="601"/>
      <c r="D10" s="602"/>
      <c r="E10" s="602"/>
      <c r="F10" s="1411"/>
      <c r="G10" s="587"/>
      <c r="H10" s="594"/>
      <c r="I10" s="594"/>
      <c r="J10" s="594"/>
      <c r="K10" s="594"/>
      <c r="L10" s="594"/>
      <c r="M10" s="594"/>
      <c r="N10" s="594"/>
      <c r="O10" s="594"/>
      <c r="P10" s="594"/>
    </row>
    <row r="11" spans="1:16" ht="1.5" customHeight="1" hidden="1">
      <c r="A11" s="603"/>
      <c r="B11" s="604"/>
      <c r="C11" s="605"/>
      <c r="D11" s="605"/>
      <c r="E11" s="605"/>
      <c r="F11" s="1412"/>
      <c r="G11" s="587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15.75" hidden="1">
      <c r="A12" s="603"/>
      <c r="B12" s="604"/>
      <c r="C12" s="607"/>
      <c r="D12" s="608"/>
      <c r="E12" s="608"/>
      <c r="F12" s="650"/>
      <c r="G12" s="587"/>
      <c r="H12" s="594"/>
      <c r="I12" s="594"/>
      <c r="J12" s="594"/>
      <c r="K12" s="594"/>
      <c r="L12" s="594"/>
      <c r="M12" s="594"/>
      <c r="N12" s="594"/>
      <c r="O12" s="594"/>
      <c r="P12" s="594"/>
    </row>
    <row r="13" spans="1:16" ht="15.75" hidden="1">
      <c r="A13" s="603"/>
      <c r="B13" s="604"/>
      <c r="C13" s="607"/>
      <c r="D13" s="608"/>
      <c r="E13" s="608"/>
      <c r="F13" s="650"/>
      <c r="G13" s="587"/>
      <c r="H13" s="1342"/>
      <c r="I13" s="1343"/>
      <c r="J13" s="1343"/>
      <c r="K13" s="1343"/>
      <c r="L13" s="1343"/>
      <c r="M13" s="1343"/>
      <c r="N13" s="1343"/>
      <c r="O13" s="594"/>
      <c r="P13" s="594"/>
    </row>
    <row r="14" spans="1:15" ht="15.75" hidden="1">
      <c r="A14" s="603"/>
      <c r="B14" s="604"/>
      <c r="C14" s="607"/>
      <c r="D14" s="608"/>
      <c r="E14" s="608"/>
      <c r="F14" s="650"/>
      <c r="G14" s="587"/>
      <c r="H14" s="594"/>
      <c r="I14" s="594"/>
      <c r="J14" s="594"/>
      <c r="K14" s="594"/>
      <c r="L14" s="594"/>
      <c r="M14" s="594"/>
      <c r="N14" s="594"/>
      <c r="O14" s="594"/>
    </row>
    <row r="15" spans="1:7" ht="15.75" hidden="1">
      <c r="A15" s="603"/>
      <c r="B15" s="604"/>
      <c r="C15" s="607"/>
      <c r="D15" s="608"/>
      <c r="E15" s="608"/>
      <c r="F15" s="650"/>
      <c r="G15" s="587"/>
    </row>
    <row r="16" spans="1:7" ht="15.75" hidden="1">
      <c r="A16" s="603"/>
      <c r="B16" s="604"/>
      <c r="C16" s="607"/>
      <c r="D16" s="608"/>
      <c r="E16" s="608"/>
      <c r="F16" s="650"/>
      <c r="G16" s="587"/>
    </row>
    <row r="17" spans="1:7" ht="15.75" hidden="1">
      <c r="A17" s="603"/>
      <c r="B17" s="604"/>
      <c r="C17" s="607"/>
      <c r="D17" s="608"/>
      <c r="E17" s="608"/>
      <c r="F17" s="650"/>
      <c r="G17" s="587"/>
    </row>
    <row r="18" spans="1:7" ht="15.75" hidden="1">
      <c r="A18" s="603"/>
      <c r="B18" s="604"/>
      <c r="C18" s="605"/>
      <c r="D18" s="605"/>
      <c r="E18" s="605"/>
      <c r="F18" s="1413"/>
      <c r="G18" s="587"/>
    </row>
    <row r="19" spans="1:7" ht="15.75" hidden="1">
      <c r="A19" s="603"/>
      <c r="B19" s="604"/>
      <c r="C19" s="607"/>
      <c r="D19" s="608"/>
      <c r="E19" s="608"/>
      <c r="F19" s="650"/>
      <c r="G19" s="587"/>
    </row>
    <row r="20" spans="1:7" ht="15.75" hidden="1">
      <c r="A20" s="603"/>
      <c r="B20" s="604"/>
      <c r="C20" s="607"/>
      <c r="D20" s="608"/>
      <c r="E20" s="608"/>
      <c r="F20" s="650"/>
      <c r="G20" s="587"/>
    </row>
    <row r="21" spans="1:7" ht="15.75" hidden="1">
      <c r="A21" s="603"/>
      <c r="B21" s="604"/>
      <c r="C21" s="607"/>
      <c r="D21" s="608"/>
      <c r="E21" s="608"/>
      <c r="F21" s="650"/>
      <c r="G21" s="587"/>
    </row>
    <row r="22" spans="1:7" ht="15.75" hidden="1">
      <c r="A22" s="603"/>
      <c r="B22" s="604"/>
      <c r="C22" s="607"/>
      <c r="D22" s="608"/>
      <c r="E22" s="608"/>
      <c r="F22" s="650"/>
      <c r="G22" s="587"/>
    </row>
    <row r="23" spans="1:7" ht="15.75" hidden="1">
      <c r="A23" s="603"/>
      <c r="B23" s="604"/>
      <c r="C23" s="607"/>
      <c r="D23" s="608"/>
      <c r="E23" s="608"/>
      <c r="F23" s="650"/>
      <c r="G23" s="587"/>
    </row>
    <row r="24" spans="1:7" ht="15.75" hidden="1">
      <c r="A24" s="603"/>
      <c r="B24" s="604"/>
      <c r="C24" s="607"/>
      <c r="D24" s="593"/>
      <c r="E24" s="608"/>
      <c r="F24" s="650"/>
      <c r="G24" s="587"/>
    </row>
    <row r="25" spans="1:7" ht="15.75" hidden="1">
      <c r="A25" s="603"/>
      <c r="B25" s="604"/>
      <c r="C25" s="605"/>
      <c r="D25" s="609"/>
      <c r="E25" s="610"/>
      <c r="F25" s="1414"/>
      <c r="G25" s="587"/>
    </row>
    <row r="26" spans="1:7" ht="15.75" hidden="1">
      <c r="A26" s="603"/>
      <c r="B26" s="604"/>
      <c r="C26" s="605"/>
      <c r="D26" s="605"/>
      <c r="E26" s="605"/>
      <c r="F26" s="1412"/>
      <c r="G26" s="587"/>
    </row>
    <row r="27" spans="1:7" ht="15.75" hidden="1">
      <c r="A27" s="603"/>
      <c r="B27" s="604"/>
      <c r="C27" s="605"/>
      <c r="D27" s="593"/>
      <c r="E27" s="610"/>
      <c r="F27" s="650"/>
      <c r="G27" s="587"/>
    </row>
    <row r="28" spans="1:7" ht="15.75" hidden="1">
      <c r="A28" s="603"/>
      <c r="B28" s="604"/>
      <c r="C28" s="605"/>
      <c r="D28" s="593"/>
      <c r="E28" s="610"/>
      <c r="F28" s="650"/>
      <c r="G28" s="587"/>
    </row>
    <row r="29" spans="1:7" ht="1.5" customHeight="1" hidden="1">
      <c r="A29" s="603"/>
      <c r="B29" s="604"/>
      <c r="C29" s="607"/>
      <c r="D29" s="593"/>
      <c r="E29" s="608"/>
      <c r="F29" s="650"/>
      <c r="G29" s="587"/>
    </row>
    <row r="30" spans="1:7" ht="15.75" hidden="1">
      <c r="A30" s="603"/>
      <c r="B30" s="604"/>
      <c r="C30" s="605"/>
      <c r="D30" s="609"/>
      <c r="E30" s="611"/>
      <c r="F30" s="1415"/>
      <c r="G30" s="587"/>
    </row>
    <row r="31" spans="1:7" ht="16.5" hidden="1" thickBot="1">
      <c r="A31" s="612"/>
      <c r="B31" s="612"/>
      <c r="C31" s="613"/>
      <c r="D31" s="613"/>
      <c r="E31" s="613"/>
      <c r="F31" s="1412"/>
      <c r="G31" s="587"/>
    </row>
    <row r="32" spans="1:7" ht="15.75" hidden="1">
      <c r="A32" s="615"/>
      <c r="B32" s="615"/>
      <c r="C32" s="616"/>
      <c r="D32" s="616"/>
      <c r="E32" s="616"/>
      <c r="F32" s="1412"/>
      <c r="G32" s="587"/>
    </row>
    <row r="33" spans="1:7" ht="15.75" hidden="1">
      <c r="A33" s="615"/>
      <c r="B33" s="615"/>
      <c r="C33" s="616"/>
      <c r="D33" s="616"/>
      <c r="E33" s="616"/>
      <c r="F33" s="1412"/>
      <c r="G33" s="587"/>
    </row>
    <row r="34" spans="1:7" ht="15.75" hidden="1">
      <c r="A34" s="600"/>
      <c r="B34" s="600"/>
      <c r="C34" s="618"/>
      <c r="D34" s="619"/>
      <c r="E34" s="602"/>
      <c r="F34" s="1411"/>
      <c r="G34" s="587"/>
    </row>
    <row r="35" spans="1:7" ht="18.75" customHeight="1" hidden="1">
      <c r="A35" s="600"/>
      <c r="B35" s="604"/>
      <c r="C35" s="618"/>
      <c r="D35" s="619"/>
      <c r="E35" s="620"/>
      <c r="F35" s="1411"/>
      <c r="G35" s="587"/>
    </row>
    <row r="36" spans="1:7" ht="0.75" customHeight="1" hidden="1">
      <c r="A36" s="600"/>
      <c r="B36" s="604"/>
      <c r="C36" s="621"/>
      <c r="D36" s="619"/>
      <c r="E36" s="602"/>
      <c r="F36" s="1411"/>
      <c r="G36" s="587"/>
    </row>
    <row r="37" spans="1:7" ht="16.5" customHeight="1" hidden="1">
      <c r="A37" s="600"/>
      <c r="B37" s="604"/>
      <c r="C37" s="622"/>
      <c r="D37" s="623"/>
      <c r="E37" s="624"/>
      <c r="F37" s="1411"/>
      <c r="G37" s="587"/>
    </row>
    <row r="38" spans="1:7" ht="0.75" customHeight="1" hidden="1">
      <c r="A38" s="600"/>
      <c r="B38" s="604"/>
      <c r="C38" s="622"/>
      <c r="D38" s="623"/>
      <c r="E38" s="624"/>
      <c r="F38" s="1411"/>
      <c r="G38" s="587"/>
    </row>
    <row r="39" spans="1:7" ht="19.5" customHeight="1" hidden="1">
      <c r="A39" s="600"/>
      <c r="B39" s="604"/>
      <c r="C39" s="622"/>
      <c r="D39" s="623"/>
      <c r="E39" s="624"/>
      <c r="F39" s="1411"/>
      <c r="G39" s="587"/>
    </row>
    <row r="40" spans="1:7" ht="0.75" customHeight="1" hidden="1">
      <c r="A40" s="600"/>
      <c r="B40" s="604"/>
      <c r="C40" s="622"/>
      <c r="D40" s="623"/>
      <c r="E40" s="624"/>
      <c r="F40" s="1411"/>
      <c r="G40" s="587"/>
    </row>
    <row r="41" spans="1:7" ht="0.75" customHeight="1" hidden="1">
      <c r="A41" s="600"/>
      <c r="B41" s="604"/>
      <c r="C41" s="622"/>
      <c r="D41" s="623"/>
      <c r="E41" s="624"/>
      <c r="F41" s="1411"/>
      <c r="G41" s="587"/>
    </row>
    <row r="42" spans="1:7" ht="0.75" customHeight="1" hidden="1">
      <c r="A42" s="600"/>
      <c r="B42" s="604"/>
      <c r="C42" s="622"/>
      <c r="D42" s="623"/>
      <c r="E42" s="624"/>
      <c r="F42" s="1411"/>
      <c r="G42" s="587"/>
    </row>
    <row r="43" spans="1:7" ht="18" customHeight="1" hidden="1">
      <c r="A43" s="600"/>
      <c r="B43" s="604"/>
      <c r="C43" s="622"/>
      <c r="D43" s="623"/>
      <c r="E43" s="624"/>
      <c r="F43" s="1411"/>
      <c r="G43" s="587"/>
    </row>
    <row r="44" spans="1:7" ht="16.5" customHeight="1" hidden="1">
      <c r="A44" s="600"/>
      <c r="B44" s="604"/>
      <c r="C44" s="622"/>
      <c r="D44" s="623"/>
      <c r="E44" s="624"/>
      <c r="F44" s="1411"/>
      <c r="G44" s="587"/>
    </row>
    <row r="45" spans="1:7" ht="19.5" customHeight="1" hidden="1">
      <c r="A45" s="600"/>
      <c r="B45" s="604"/>
      <c r="C45" s="622"/>
      <c r="D45" s="623"/>
      <c r="E45" s="624"/>
      <c r="F45" s="1411"/>
      <c r="G45" s="587"/>
    </row>
    <row r="46" spans="1:7" ht="16.5" hidden="1" thickBot="1">
      <c r="A46" s="600"/>
      <c r="B46" s="604"/>
      <c r="C46" s="625"/>
      <c r="D46" s="626"/>
      <c r="E46" s="627"/>
      <c r="F46" s="1411"/>
      <c r="G46" s="587"/>
    </row>
    <row r="47" spans="1:7" ht="16.5" hidden="1" thickBot="1">
      <c r="A47" s="600"/>
      <c r="B47" s="604"/>
      <c r="C47" s="625"/>
      <c r="D47" s="629"/>
      <c r="E47" s="629"/>
      <c r="F47" s="1416"/>
      <c r="G47" s="587"/>
    </row>
    <row r="48" spans="1:7" ht="15.75" hidden="1">
      <c r="A48" s="600"/>
      <c r="B48" s="600"/>
      <c r="C48" s="598"/>
      <c r="D48" s="599"/>
      <c r="E48" s="599"/>
      <c r="F48" s="1411"/>
      <c r="G48" s="587"/>
    </row>
    <row r="49" spans="1:7" ht="15.75" hidden="1">
      <c r="A49" s="603"/>
      <c r="B49" s="604"/>
      <c r="C49" s="601"/>
      <c r="D49" s="602"/>
      <c r="E49" s="602"/>
      <c r="F49" s="1411"/>
      <c r="G49" s="587"/>
    </row>
    <row r="50" spans="1:7" ht="15.75" hidden="1">
      <c r="A50" s="603"/>
      <c r="B50" s="604"/>
      <c r="C50" s="601"/>
      <c r="D50" s="602"/>
      <c r="E50" s="602"/>
      <c r="F50" s="1411"/>
      <c r="G50" s="587"/>
    </row>
    <row r="51" spans="1:7" ht="15.75" hidden="1">
      <c r="A51" s="603"/>
      <c r="B51" s="604"/>
      <c r="C51" s="601"/>
      <c r="D51" s="602"/>
      <c r="E51" s="602"/>
      <c r="F51" s="1411"/>
      <c r="G51" s="587"/>
    </row>
    <row r="52" spans="1:7" ht="15.75" hidden="1">
      <c r="A52" s="603"/>
      <c r="B52" s="604"/>
      <c r="C52" s="601"/>
      <c r="D52" s="602"/>
      <c r="E52" s="602"/>
      <c r="F52" s="1411"/>
      <c r="G52" s="587"/>
    </row>
    <row r="53" spans="1:7" ht="15.75" hidden="1">
      <c r="A53" s="603"/>
      <c r="B53" s="604"/>
      <c r="C53" s="601"/>
      <c r="D53" s="602"/>
      <c r="E53" s="602"/>
      <c r="F53" s="1411"/>
      <c r="G53" s="587"/>
    </row>
    <row r="54" spans="1:7" ht="15.75" hidden="1">
      <c r="A54" s="603"/>
      <c r="B54" s="604"/>
      <c r="C54" s="621"/>
      <c r="D54" s="602"/>
      <c r="E54" s="602"/>
      <c r="F54" s="1411"/>
      <c r="G54" s="587"/>
    </row>
    <row r="55" spans="1:7" ht="15.75" hidden="1">
      <c r="A55" s="603"/>
      <c r="B55" s="604"/>
      <c r="C55" s="621"/>
      <c r="D55" s="602"/>
      <c r="E55" s="602"/>
      <c r="F55" s="1411"/>
      <c r="G55" s="587"/>
    </row>
    <row r="56" spans="1:7" ht="0.75" customHeight="1" hidden="1">
      <c r="A56" s="603"/>
      <c r="B56" s="630"/>
      <c r="C56" s="622"/>
      <c r="D56" s="624"/>
      <c r="E56" s="624"/>
      <c r="F56" s="1411"/>
      <c r="G56" s="587"/>
    </row>
    <row r="57" spans="1:7" ht="15.75" hidden="1">
      <c r="A57" s="603"/>
      <c r="B57" s="631"/>
      <c r="C57" s="632"/>
      <c r="D57" s="633"/>
      <c r="E57" s="634"/>
      <c r="F57" s="1411"/>
      <c r="G57" s="587"/>
    </row>
    <row r="58" spans="1:7" ht="15.75" hidden="1">
      <c r="A58" s="603"/>
      <c r="B58" s="635"/>
      <c r="C58" s="598"/>
      <c r="D58" s="599"/>
      <c r="E58" s="599"/>
      <c r="F58" s="1411"/>
      <c r="G58" s="587"/>
    </row>
    <row r="59" spans="1:7" ht="15.75" hidden="1">
      <c r="A59" s="603"/>
      <c r="B59" s="604"/>
      <c r="C59" s="601"/>
      <c r="D59" s="602"/>
      <c r="E59" s="602"/>
      <c r="F59" s="1411"/>
      <c r="G59" s="587"/>
    </row>
    <row r="60" spans="1:7" ht="15.75">
      <c r="A60" s="603" t="s">
        <v>619</v>
      </c>
      <c r="B60" s="604" t="s">
        <v>415</v>
      </c>
      <c r="C60" s="636">
        <v>1</v>
      </c>
      <c r="D60" s="602"/>
      <c r="E60" s="620">
        <v>1</v>
      </c>
      <c r="F60" s="1411"/>
      <c r="G60" s="587"/>
    </row>
    <row r="61" spans="1:7" ht="18" customHeight="1">
      <c r="A61" s="603" t="s">
        <v>628</v>
      </c>
      <c r="B61" s="604" t="s">
        <v>630</v>
      </c>
      <c r="C61" s="636">
        <v>2</v>
      </c>
      <c r="D61" s="602"/>
      <c r="E61" s="620">
        <v>2</v>
      </c>
      <c r="F61" s="1411"/>
      <c r="G61" s="587"/>
    </row>
    <row r="62" spans="1:7" ht="15.75" customHeight="1" thickBot="1">
      <c r="A62" s="603" t="s">
        <v>629</v>
      </c>
      <c r="B62" s="604" t="s">
        <v>881</v>
      </c>
      <c r="C62" s="636">
        <v>8</v>
      </c>
      <c r="D62" s="628"/>
      <c r="E62" s="620">
        <v>8</v>
      </c>
      <c r="F62" s="1411"/>
      <c r="G62" s="587"/>
    </row>
    <row r="63" spans="1:7" ht="15" customHeight="1" thickBot="1">
      <c r="A63" s="603" t="s">
        <v>655</v>
      </c>
      <c r="B63" s="604" t="s">
        <v>906</v>
      </c>
      <c r="C63" s="595">
        <v>2</v>
      </c>
      <c r="D63" s="597"/>
      <c r="E63" s="1417">
        <v>2</v>
      </c>
      <c r="F63" s="1411"/>
      <c r="G63" s="587"/>
    </row>
    <row r="64" spans="1:7" ht="16.5" thickBot="1">
      <c r="A64" s="600" t="s">
        <v>631</v>
      </c>
      <c r="B64" s="600"/>
      <c r="C64" s="637">
        <f>SUM(C60:C63)</f>
        <v>13</v>
      </c>
      <c r="D64" s="597"/>
      <c r="E64" s="638">
        <f>SUM(E60:E63)</f>
        <v>13</v>
      </c>
      <c r="F64" s="1418"/>
      <c r="G64" s="587"/>
    </row>
    <row r="65" spans="1:7" ht="16.5" thickBot="1">
      <c r="A65" s="639"/>
      <c r="B65" s="639"/>
      <c r="C65" s="614"/>
      <c r="D65" s="614"/>
      <c r="E65" s="614"/>
      <c r="F65" s="1413"/>
      <c r="G65" s="587"/>
    </row>
    <row r="66" spans="1:7" ht="15.75">
      <c r="A66" s="640" t="s">
        <v>89</v>
      </c>
      <c r="B66" s="641" t="s">
        <v>907</v>
      </c>
      <c r="C66" s="616"/>
      <c r="D66" s="642"/>
      <c r="E66" s="1419"/>
      <c r="F66" s="1413"/>
      <c r="G66" s="587"/>
    </row>
    <row r="67" spans="1:7" ht="15.75">
      <c r="A67" s="603" t="s">
        <v>619</v>
      </c>
      <c r="B67" s="604" t="s">
        <v>633</v>
      </c>
      <c r="C67" s="607">
        <v>68</v>
      </c>
      <c r="D67" s="607"/>
      <c r="E67" s="607"/>
      <c r="F67" s="1420"/>
      <c r="G67" s="587"/>
    </row>
    <row r="68" spans="1:7" ht="16.5" thickBot="1">
      <c r="A68" s="603" t="s">
        <v>628</v>
      </c>
      <c r="B68" s="604" t="s">
        <v>634</v>
      </c>
      <c r="C68" s="644"/>
      <c r="D68" s="645"/>
      <c r="E68" s="644"/>
      <c r="F68" s="1420"/>
      <c r="G68" s="587"/>
    </row>
    <row r="69" spans="1:7" ht="16.5" thickBot="1">
      <c r="A69" s="600" t="s">
        <v>635</v>
      </c>
      <c r="B69" s="604"/>
      <c r="C69" s="646">
        <f>SUM(C67:C68)</f>
        <v>68</v>
      </c>
      <c r="D69" s="647"/>
      <c r="E69" s="646">
        <f>SUM(E67:E68)</f>
        <v>0</v>
      </c>
      <c r="F69" s="1420"/>
      <c r="G69" s="587"/>
    </row>
    <row r="70" spans="1:7" ht="15.75">
      <c r="A70" s="1496" t="s">
        <v>636</v>
      </c>
      <c r="B70" s="1497"/>
      <c r="C70" s="648"/>
      <c r="D70" s="649"/>
      <c r="E70" s="650"/>
      <c r="F70" s="650"/>
      <c r="G70" s="587"/>
    </row>
    <row r="71" spans="1:7" ht="16.5" thickBot="1">
      <c r="A71" s="651"/>
      <c r="B71" s="651"/>
      <c r="C71" s="652"/>
      <c r="D71" s="649"/>
      <c r="E71" s="650"/>
      <c r="F71" s="650"/>
      <c r="G71" s="587"/>
    </row>
    <row r="72" spans="1:7" ht="16.5" thickBot="1">
      <c r="A72" s="651"/>
      <c r="B72" s="651"/>
      <c r="C72" s="653"/>
      <c r="D72" s="654"/>
      <c r="E72" s="650"/>
      <c r="F72" s="650"/>
      <c r="G72" s="587"/>
    </row>
    <row r="73" spans="1:7" ht="15.75">
      <c r="A73" s="587"/>
      <c r="B73" s="587"/>
      <c r="C73" s="590"/>
      <c r="D73" s="590"/>
      <c r="E73" s="590"/>
      <c r="F73" s="590"/>
      <c r="G73" s="587"/>
    </row>
    <row r="74" spans="1:7" ht="15.75">
      <c r="A74" s="587"/>
      <c r="B74" s="655"/>
      <c r="C74" s="590"/>
      <c r="D74" s="590"/>
      <c r="E74" s="590"/>
      <c r="F74" s="590"/>
      <c r="G74" s="587"/>
    </row>
    <row r="75" spans="1:7" ht="15.75">
      <c r="A75" s="587"/>
      <c r="B75" s="587"/>
      <c r="C75" s="590"/>
      <c r="D75" s="590"/>
      <c r="E75" s="590"/>
      <c r="F75" s="590"/>
      <c r="G75" s="587"/>
    </row>
    <row r="76" spans="1:7" ht="15.75">
      <c r="A76" s="587"/>
      <c r="B76" s="587"/>
      <c r="C76" s="590"/>
      <c r="D76" s="590"/>
      <c r="E76" s="590"/>
      <c r="F76" s="590"/>
      <c r="G76" s="587"/>
    </row>
    <row r="77" spans="1:7" ht="15.75">
      <c r="A77" s="587"/>
      <c r="B77" s="655"/>
      <c r="C77" s="590"/>
      <c r="D77" s="590"/>
      <c r="E77" s="590"/>
      <c r="F77" s="590"/>
      <c r="G77" s="587"/>
    </row>
    <row r="78" spans="1:7" ht="15.75">
      <c r="A78" s="587"/>
      <c r="B78" s="587"/>
      <c r="C78" s="590"/>
      <c r="D78" s="590"/>
      <c r="E78" s="590"/>
      <c r="F78" s="590"/>
      <c r="G78" s="587"/>
    </row>
    <row r="79" spans="1:7" ht="15.75">
      <c r="A79" s="587"/>
      <c r="B79" s="587"/>
      <c r="C79" s="590"/>
      <c r="D79" s="590"/>
      <c r="E79" s="590"/>
      <c r="F79" s="590"/>
      <c r="G79" s="587"/>
    </row>
    <row r="80" spans="1:7" ht="15.75">
      <c r="A80" s="587"/>
      <c r="B80" s="587"/>
      <c r="C80" s="590"/>
      <c r="D80" s="590"/>
      <c r="E80" s="590"/>
      <c r="F80" s="590"/>
      <c r="G80" s="587"/>
    </row>
    <row r="81" spans="1:7" ht="15.75">
      <c r="A81" s="587"/>
      <c r="B81" s="587"/>
      <c r="C81" s="590"/>
      <c r="D81" s="590"/>
      <c r="E81" s="590"/>
      <c r="F81" s="590"/>
      <c r="G81" s="587"/>
    </row>
    <row r="82" spans="1:7" ht="15.75">
      <c r="A82" s="587"/>
      <c r="B82" s="587"/>
      <c r="C82" s="590"/>
      <c r="D82" s="590"/>
      <c r="E82" s="590"/>
      <c r="F82" s="590"/>
      <c r="G82" s="587"/>
    </row>
    <row r="83" spans="1:7" ht="15.75">
      <c r="A83" s="587"/>
      <c r="B83" s="587"/>
      <c r="C83" s="590"/>
      <c r="D83" s="590"/>
      <c r="E83" s="590"/>
      <c r="F83" s="590"/>
      <c r="G83" s="587"/>
    </row>
  </sheetData>
  <sheetProtection/>
  <mergeCells count="4">
    <mergeCell ref="A1:F1"/>
    <mergeCell ref="A3:F3"/>
    <mergeCell ref="A70:B70"/>
    <mergeCell ref="B2:F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6.375" style="255" customWidth="1"/>
    <col min="2" max="2" width="8.00390625" style="255" customWidth="1"/>
    <col min="3" max="3" width="39.25390625" style="255" customWidth="1"/>
    <col min="4" max="4" width="12.75390625" style="255" customWidth="1"/>
    <col min="5" max="5" width="15.125" style="255" customWidth="1"/>
    <col min="6" max="6" width="12.125" style="255" customWidth="1"/>
    <col min="7" max="16384" width="9.125" style="255" customWidth="1"/>
  </cols>
  <sheetData>
    <row r="1" spans="1:6" ht="15">
      <c r="A1" s="254"/>
      <c r="B1" s="254"/>
      <c r="C1" s="1482" t="s">
        <v>931</v>
      </c>
      <c r="D1" s="1460"/>
      <c r="E1" s="1460"/>
      <c r="F1" s="1460"/>
    </row>
    <row r="2" spans="1:5" ht="15">
      <c r="A2" s="1483" t="s">
        <v>741</v>
      </c>
      <c r="B2" s="1483"/>
      <c r="C2" s="1483"/>
      <c r="D2" s="1483"/>
      <c r="E2" s="1483"/>
    </row>
    <row r="3" spans="1:5" ht="15">
      <c r="A3" s="1483" t="s">
        <v>780</v>
      </c>
      <c r="B3" s="1483"/>
      <c r="C3" s="1483"/>
      <c r="D3" s="1483"/>
      <c r="E3" s="1483"/>
    </row>
    <row r="5" spans="1:5" ht="15.75">
      <c r="A5" s="256" t="s">
        <v>467</v>
      </c>
      <c r="B5" s="256"/>
      <c r="C5" s="256"/>
      <c r="D5" s="256"/>
      <c r="E5" s="256"/>
    </row>
    <row r="6" spans="1:5" ht="16.5" thickBot="1">
      <c r="A6" s="256"/>
      <c r="B6" s="256"/>
      <c r="C6" s="256"/>
      <c r="D6" s="1489" t="s">
        <v>5</v>
      </c>
      <c r="E6" s="1489"/>
    </row>
    <row r="7" spans="1:6" ht="72" thickBot="1">
      <c r="A7" s="531" t="s">
        <v>468</v>
      </c>
      <c r="B7" s="532" t="s">
        <v>469</v>
      </c>
      <c r="C7" s="533" t="s">
        <v>470</v>
      </c>
      <c r="D7" s="533" t="s">
        <v>758</v>
      </c>
      <c r="E7" s="534" t="s">
        <v>801</v>
      </c>
      <c r="F7" s="536" t="s">
        <v>771</v>
      </c>
    </row>
    <row r="8" spans="1:6" ht="15.75" thickBot="1">
      <c r="A8" s="263">
        <v>1</v>
      </c>
      <c r="B8" s="264">
        <v>2</v>
      </c>
      <c r="C8" s="264">
        <v>3</v>
      </c>
      <c r="D8" s="264">
        <v>4</v>
      </c>
      <c r="E8" s="265">
        <v>5</v>
      </c>
      <c r="F8" s="535">
        <v>6</v>
      </c>
    </row>
    <row r="9" spans="1:6" ht="15">
      <c r="A9" s="505" t="s">
        <v>18</v>
      </c>
      <c r="B9" s="268" t="s">
        <v>62</v>
      </c>
      <c r="C9" s="269" t="s">
        <v>471</v>
      </c>
      <c r="D9" s="270"/>
      <c r="E9" s="501"/>
      <c r="F9" s="537"/>
    </row>
    <row r="10" spans="1:6" ht="15">
      <c r="A10" s="273" t="s">
        <v>19</v>
      </c>
      <c r="B10" s="274"/>
      <c r="C10" s="275" t="s">
        <v>472</v>
      </c>
      <c r="D10" s="276"/>
      <c r="E10" s="485"/>
      <c r="F10" s="538"/>
    </row>
    <row r="11" spans="1:6" ht="15">
      <c r="A11" s="273" t="s">
        <v>20</v>
      </c>
      <c r="B11" s="274"/>
      <c r="C11" s="279" t="s">
        <v>473</v>
      </c>
      <c r="D11" s="280">
        <v>2000</v>
      </c>
      <c r="E11" s="281">
        <v>2000</v>
      </c>
      <c r="F11" s="539">
        <v>1212</v>
      </c>
    </row>
    <row r="12" spans="1:6" ht="15">
      <c r="A12" s="273" t="s">
        <v>21</v>
      </c>
      <c r="B12" s="274"/>
      <c r="C12" s="279" t="s">
        <v>474</v>
      </c>
      <c r="D12" s="280">
        <v>3000</v>
      </c>
      <c r="E12" s="281">
        <v>5000</v>
      </c>
      <c r="F12" s="539"/>
    </row>
    <row r="13" spans="1:6" ht="15">
      <c r="A13" s="273" t="s">
        <v>22</v>
      </c>
      <c r="B13" s="274"/>
      <c r="C13" s="279" t="s">
        <v>475</v>
      </c>
      <c r="D13" s="280"/>
      <c r="E13" s="281"/>
      <c r="F13" s="539"/>
    </row>
    <row r="14" spans="1:6" ht="15">
      <c r="A14" s="273"/>
      <c r="B14" s="283"/>
      <c r="C14" s="284" t="s">
        <v>476</v>
      </c>
      <c r="D14" s="285"/>
      <c r="E14" s="418"/>
      <c r="F14" s="539"/>
    </row>
    <row r="15" spans="1:6" ht="26.25" thickBot="1">
      <c r="A15" s="273" t="s">
        <v>23</v>
      </c>
      <c r="B15" s="288"/>
      <c r="C15" s="289" t="s">
        <v>477</v>
      </c>
      <c r="D15" s="290"/>
      <c r="E15" s="338"/>
      <c r="F15" s="539"/>
    </row>
    <row r="16" spans="1:7" ht="15.75" thickBot="1">
      <c r="A16" s="273" t="s">
        <v>24</v>
      </c>
      <c r="B16" s="293"/>
      <c r="C16" s="294" t="s">
        <v>478</v>
      </c>
      <c r="D16" s="295">
        <f>SUM(D11:D15)</f>
        <v>5000</v>
      </c>
      <c r="E16" s="376">
        <f>SUM(E11:E15)</f>
        <v>7000</v>
      </c>
      <c r="F16" s="297">
        <f>SUM(F11:F15)</f>
        <v>1212</v>
      </c>
      <c r="G16" s="298"/>
    </row>
    <row r="17" spans="1:6" ht="15">
      <c r="A17" s="273" t="s">
        <v>70</v>
      </c>
      <c r="B17" s="299"/>
      <c r="C17" s="300" t="s">
        <v>479</v>
      </c>
      <c r="D17" s="301"/>
      <c r="E17" s="484"/>
      <c r="F17" s="539"/>
    </row>
    <row r="18" spans="1:6" ht="15">
      <c r="A18" s="273" t="s">
        <v>72</v>
      </c>
      <c r="B18" s="303"/>
      <c r="C18" s="304" t="s">
        <v>480</v>
      </c>
      <c r="D18" s="305"/>
      <c r="E18" s="306"/>
      <c r="F18" s="539"/>
    </row>
    <row r="19" spans="1:6" ht="15">
      <c r="A19" s="273" t="s">
        <v>32</v>
      </c>
      <c r="B19" s="308"/>
      <c r="C19" s="309" t="s">
        <v>481</v>
      </c>
      <c r="D19" s="310"/>
      <c r="E19" s="281"/>
      <c r="F19" s="539"/>
    </row>
    <row r="20" spans="1:6" ht="26.25" thickBot="1">
      <c r="A20" s="273" t="s">
        <v>33</v>
      </c>
      <c r="B20" s="312"/>
      <c r="C20" s="334" t="s">
        <v>482</v>
      </c>
      <c r="D20" s="444"/>
      <c r="E20" s="445"/>
      <c r="F20" s="540"/>
    </row>
    <row r="21" spans="1:6" ht="26.25" thickBot="1">
      <c r="A21" s="273" t="s">
        <v>34</v>
      </c>
      <c r="B21" s="349"/>
      <c r="C21" s="508" t="s">
        <v>483</v>
      </c>
      <c r="D21" s="319">
        <f>SUM(D18:D20)</f>
        <v>0</v>
      </c>
      <c r="E21" s="376">
        <f>SUM(E18:E20)</f>
        <v>0</v>
      </c>
      <c r="F21" s="297">
        <f>SUM(F18:F20)</f>
        <v>0</v>
      </c>
    </row>
    <row r="22" spans="1:6" ht="15.75" thickBot="1">
      <c r="A22" s="509" t="s">
        <v>35</v>
      </c>
      <c r="B22" s="510"/>
      <c r="C22" s="422" t="s">
        <v>484</v>
      </c>
      <c r="D22" s="511">
        <f>SUM(D16+D21)</f>
        <v>5000</v>
      </c>
      <c r="E22" s="376">
        <f>SUM(E16+E21)</f>
        <v>7000</v>
      </c>
      <c r="F22" s="297">
        <f>SUM(F16+F21)</f>
        <v>1212</v>
      </c>
    </row>
    <row r="23" spans="1:6" ht="15">
      <c r="A23" s="273" t="s">
        <v>14</v>
      </c>
      <c r="B23" s="325" t="s">
        <v>78</v>
      </c>
      <c r="C23" s="300" t="s">
        <v>485</v>
      </c>
      <c r="D23" s="326"/>
      <c r="E23" s="327"/>
      <c r="F23" s="539"/>
    </row>
    <row r="24" spans="1:6" ht="15">
      <c r="A24" s="273" t="s">
        <v>15</v>
      </c>
      <c r="B24" s="329"/>
      <c r="C24" s="275" t="s">
        <v>486</v>
      </c>
      <c r="D24" s="330"/>
      <c r="E24" s="331"/>
      <c r="F24" s="539"/>
    </row>
    <row r="25" spans="1:6" ht="15">
      <c r="A25" s="273" t="s">
        <v>16</v>
      </c>
      <c r="B25" s="308"/>
      <c r="C25" s="304" t="s">
        <v>487</v>
      </c>
      <c r="D25" s="280"/>
      <c r="E25" s="281"/>
      <c r="F25" s="539"/>
    </row>
    <row r="26" spans="1:6" ht="15">
      <c r="A26" s="273" t="s">
        <v>37</v>
      </c>
      <c r="B26" s="308"/>
      <c r="C26" s="309" t="s">
        <v>488</v>
      </c>
      <c r="D26" s="280"/>
      <c r="E26" s="486"/>
      <c r="F26" s="539"/>
    </row>
    <row r="27" spans="1:6" ht="15">
      <c r="A27" s="273" t="s">
        <v>38</v>
      </c>
      <c r="B27" s="308"/>
      <c r="C27" s="309" t="s">
        <v>489</v>
      </c>
      <c r="D27" s="280"/>
      <c r="E27" s="281"/>
      <c r="F27" s="539"/>
    </row>
    <row r="28" spans="1:6" ht="25.5">
      <c r="A28" s="273" t="s">
        <v>39</v>
      </c>
      <c r="B28" s="308"/>
      <c r="C28" s="334" t="s">
        <v>490</v>
      </c>
      <c r="D28" s="280"/>
      <c r="E28" s="486"/>
      <c r="F28" s="539"/>
    </row>
    <row r="29" spans="1:6" ht="15">
      <c r="A29" s="273" t="s">
        <v>40</v>
      </c>
      <c r="B29" s="499"/>
      <c r="C29" s="334" t="s">
        <v>491</v>
      </c>
      <c r="D29" s="417"/>
      <c r="E29" s="1131"/>
      <c r="F29" s="541"/>
    </row>
    <row r="30" spans="1:6" ht="15">
      <c r="A30" s="502"/>
      <c r="B30" s="499"/>
      <c r="C30" s="334" t="s">
        <v>612</v>
      </c>
      <c r="D30" s="417"/>
      <c r="E30" s="503"/>
      <c r="F30" s="541"/>
    </row>
    <row r="31" spans="1:6" ht="15.75" thickBot="1">
      <c r="A31" s="505"/>
      <c r="B31" s="506"/>
      <c r="C31" s="345" t="s">
        <v>613</v>
      </c>
      <c r="D31" s="285"/>
      <c r="E31" s="507"/>
      <c r="F31" s="542"/>
    </row>
    <row r="32" spans="1:6" ht="26.25" thickBot="1">
      <c r="A32" s="504" t="s">
        <v>41</v>
      </c>
      <c r="B32" s="447"/>
      <c r="C32" s="422" t="s">
        <v>492</v>
      </c>
      <c r="D32" s="319">
        <f>SUM(D25:D29)</f>
        <v>0</v>
      </c>
      <c r="E32" s="319">
        <f>SUM(E25:E30)</f>
        <v>0</v>
      </c>
      <c r="F32" s="297">
        <f>SUM(F25:F31)</f>
        <v>0</v>
      </c>
    </row>
    <row r="33" spans="1:6" ht="15">
      <c r="A33" s="497" t="s">
        <v>42</v>
      </c>
      <c r="B33" s="468" t="s">
        <v>86</v>
      </c>
      <c r="C33" s="269" t="s">
        <v>493</v>
      </c>
      <c r="D33" s="270"/>
      <c r="E33" s="501"/>
      <c r="F33" s="543"/>
    </row>
    <row r="34" spans="1:6" ht="25.5">
      <c r="A34" s="273" t="s">
        <v>43</v>
      </c>
      <c r="B34" s="303"/>
      <c r="C34" s="304" t="s">
        <v>494</v>
      </c>
      <c r="D34" s="305"/>
      <c r="E34" s="487"/>
      <c r="F34" s="544"/>
    </row>
    <row r="35" spans="1:6" ht="25.5">
      <c r="A35" s="273" t="s">
        <v>44</v>
      </c>
      <c r="B35" s="308"/>
      <c r="C35" s="309" t="s">
        <v>495</v>
      </c>
      <c r="D35" s="310"/>
      <c r="E35" s="311"/>
      <c r="F35" s="539"/>
    </row>
    <row r="36" spans="1:6" ht="15.75" thickBot="1">
      <c r="A36" s="273" t="s">
        <v>45</v>
      </c>
      <c r="B36" s="344"/>
      <c r="C36" s="345" t="s">
        <v>496</v>
      </c>
      <c r="D36" s="346"/>
      <c r="E36" s="347"/>
      <c r="F36" s="539"/>
    </row>
    <row r="37" spans="1:6" ht="15.75" thickBot="1">
      <c r="A37" s="273" t="s">
        <v>46</v>
      </c>
      <c r="B37" s="349"/>
      <c r="C37" s="350" t="s">
        <v>497</v>
      </c>
      <c r="D37" s="351">
        <f>SUM(D34:D36)</f>
        <v>0</v>
      </c>
      <c r="E37" s="376">
        <f>SUM(E34:E36)</f>
        <v>0</v>
      </c>
      <c r="F37" s="297">
        <f>SUM(F34:F36)</f>
        <v>0</v>
      </c>
    </row>
    <row r="38" spans="1:6" ht="15">
      <c r="A38" s="273" t="s">
        <v>47</v>
      </c>
      <c r="B38" s="353" t="s">
        <v>89</v>
      </c>
      <c r="C38" s="354" t="s">
        <v>498</v>
      </c>
      <c r="D38" s="305"/>
      <c r="E38" s="306"/>
      <c r="F38" s="539"/>
    </row>
    <row r="39" spans="1:6" ht="15">
      <c r="A39" s="273" t="s">
        <v>48</v>
      </c>
      <c r="B39" s="355"/>
      <c r="C39" s="354" t="s">
        <v>499</v>
      </c>
      <c r="D39" s="305"/>
      <c r="E39" s="306"/>
      <c r="F39" s="539"/>
    </row>
    <row r="40" spans="1:6" ht="15">
      <c r="A40" s="273" t="s">
        <v>49</v>
      </c>
      <c r="B40" s="355"/>
      <c r="C40" s="354" t="s">
        <v>500</v>
      </c>
      <c r="D40" s="356"/>
      <c r="E40" s="357"/>
      <c r="F40" s="539"/>
    </row>
    <row r="41" spans="1:6" ht="15.75" thickBot="1">
      <c r="A41" s="273" t="s">
        <v>50</v>
      </c>
      <c r="B41" s="512"/>
      <c r="C41" s="513" t="s">
        <v>501</v>
      </c>
      <c r="D41" s="346"/>
      <c r="E41" s="347"/>
      <c r="F41" s="541"/>
    </row>
    <row r="42" spans="1:6" ht="15.75" thickBot="1">
      <c r="A42" s="509" t="s">
        <v>51</v>
      </c>
      <c r="B42" s="514"/>
      <c r="C42" s="515" t="s">
        <v>502</v>
      </c>
      <c r="D42" s="319">
        <f>SUM(D39+D41)</f>
        <v>0</v>
      </c>
      <c r="E42" s="376">
        <f>SUM(E39+E41)</f>
        <v>0</v>
      </c>
      <c r="F42" s="297">
        <f>SUM(F39+F41)</f>
        <v>0</v>
      </c>
    </row>
    <row r="43" spans="1:6" ht="15.75" thickBot="1">
      <c r="A43" s="509" t="s">
        <v>52</v>
      </c>
      <c r="B43" s="516" t="s">
        <v>128</v>
      </c>
      <c r="C43" s="294" t="s">
        <v>503</v>
      </c>
      <c r="D43" s="366"/>
      <c r="E43" s="488"/>
      <c r="F43" s="517"/>
    </row>
    <row r="44" spans="1:6" ht="25.5">
      <c r="A44" s="273" t="s">
        <v>115</v>
      </c>
      <c r="B44" s="369"/>
      <c r="C44" s="370" t="s">
        <v>504</v>
      </c>
      <c r="D44" s="305"/>
      <c r="E44" s="489"/>
      <c r="F44" s="543"/>
    </row>
    <row r="45" spans="1:6" ht="26.25" thickBot="1">
      <c r="A45" s="273" t="s">
        <v>117</v>
      </c>
      <c r="B45" s="416"/>
      <c r="C45" s="518" t="s">
        <v>505</v>
      </c>
      <c r="D45" s="346"/>
      <c r="E45" s="418"/>
      <c r="F45" s="540"/>
    </row>
    <row r="46" spans="1:6" ht="15.75" thickBot="1">
      <c r="A46" s="509" t="s">
        <v>120</v>
      </c>
      <c r="B46" s="519"/>
      <c r="C46" s="375" t="s">
        <v>506</v>
      </c>
      <c r="D46" s="319">
        <f>SUM(D44:D45)</f>
        <v>0</v>
      </c>
      <c r="E46" s="376">
        <f>SUM(E45)</f>
        <v>0</v>
      </c>
      <c r="F46" s="297">
        <f>SUM(F44:F45)</f>
        <v>0</v>
      </c>
    </row>
    <row r="47" spans="1:6" ht="15">
      <c r="A47" s="273" t="s">
        <v>122</v>
      </c>
      <c r="B47" s="329" t="s">
        <v>507</v>
      </c>
      <c r="C47" s="377" t="s">
        <v>508</v>
      </c>
      <c r="D47" s="330"/>
      <c r="E47" s="331"/>
      <c r="F47" s="543"/>
    </row>
    <row r="48" spans="1:6" ht="15">
      <c r="A48" s="273" t="s">
        <v>124</v>
      </c>
      <c r="B48" s="378"/>
      <c r="C48" s="279" t="s">
        <v>509</v>
      </c>
      <c r="D48" s="280"/>
      <c r="E48" s="281"/>
      <c r="F48" s="539"/>
    </row>
    <row r="49" spans="1:6" ht="15.75" thickBot="1">
      <c r="A49" s="273" t="s">
        <v>126</v>
      </c>
      <c r="B49" s="520"/>
      <c r="C49" s="521" t="s">
        <v>510</v>
      </c>
      <c r="D49" s="417"/>
      <c r="E49" s="418">
        <f>SUM(D49)</f>
        <v>0</v>
      </c>
      <c r="F49" s="541"/>
    </row>
    <row r="50" spans="1:6" ht="15.75" thickBot="1">
      <c r="A50" s="509" t="s">
        <v>511</v>
      </c>
      <c r="B50" s="516"/>
      <c r="C50" s="375" t="s">
        <v>512</v>
      </c>
      <c r="D50" s="319">
        <f>SUM(D48:D49)</f>
        <v>0</v>
      </c>
      <c r="E50" s="376"/>
      <c r="F50" s="517"/>
    </row>
    <row r="51" spans="1:6" ht="15.75" thickBot="1">
      <c r="A51" s="509" t="s">
        <v>513</v>
      </c>
      <c r="B51" s="516"/>
      <c r="C51" s="375" t="s">
        <v>514</v>
      </c>
      <c r="D51" s="366">
        <f>SUM(D22+D32+D37+D42+D46+D50)</f>
        <v>5000</v>
      </c>
      <c r="E51" s="376">
        <f>SUM(E22+E32+E37+E42+E46+E50)</f>
        <v>7000</v>
      </c>
      <c r="F51" s="297">
        <f>SUM(F22+F32+F37+F42+F46+F50)</f>
        <v>1212</v>
      </c>
    </row>
    <row r="52" spans="1:6" ht="25.5">
      <c r="A52" s="273" t="s">
        <v>515</v>
      </c>
      <c r="B52" s="329" t="s">
        <v>516</v>
      </c>
      <c r="C52" s="407" t="s">
        <v>517</v>
      </c>
      <c r="D52" s="399"/>
      <c r="E52" s="400"/>
      <c r="F52" s="543"/>
    </row>
    <row r="53" spans="1:6" ht="15">
      <c r="A53" s="273" t="s">
        <v>518</v>
      </c>
      <c r="B53" s="378"/>
      <c r="C53" s="279" t="s">
        <v>519</v>
      </c>
      <c r="D53" s="386"/>
      <c r="E53" s="387"/>
      <c r="F53" s="539"/>
    </row>
    <row r="54" spans="1:6" ht="15">
      <c r="A54" s="273" t="s">
        <v>520</v>
      </c>
      <c r="B54" s="378"/>
      <c r="C54" s="279" t="s">
        <v>521</v>
      </c>
      <c r="D54" s="386"/>
      <c r="E54" s="490"/>
      <c r="F54" s="539"/>
    </row>
    <row r="55" spans="1:6" ht="15.75" thickBot="1">
      <c r="A55" s="273" t="s">
        <v>522</v>
      </c>
      <c r="B55" s="522"/>
      <c r="C55" s="521" t="s">
        <v>523</v>
      </c>
      <c r="D55" s="523"/>
      <c r="E55" s="524"/>
      <c r="F55" s="541"/>
    </row>
    <row r="56" spans="1:6" ht="15.75" thickBot="1">
      <c r="A56" s="509" t="s">
        <v>524</v>
      </c>
      <c r="B56" s="516"/>
      <c r="C56" s="294" t="s">
        <v>525</v>
      </c>
      <c r="D56" s="366">
        <f>SUM(D54:D55)</f>
        <v>0</v>
      </c>
      <c r="E56" s="367">
        <f>SUM(E53:E55)</f>
        <v>0</v>
      </c>
      <c r="F56" s="398">
        <f>SUM(F53:F55)</f>
        <v>0</v>
      </c>
    </row>
    <row r="57" spans="1:6" ht="25.5">
      <c r="A57" s="273" t="s">
        <v>526</v>
      </c>
      <c r="B57" s="329"/>
      <c r="C57" s="407" t="s">
        <v>527</v>
      </c>
      <c r="D57" s="399"/>
      <c r="E57" s="400"/>
      <c r="F57" s="543"/>
    </row>
    <row r="58" spans="1:6" ht="15">
      <c r="A58" s="273" t="s">
        <v>528</v>
      </c>
      <c r="B58" s="378" t="s">
        <v>529</v>
      </c>
      <c r="C58" s="275" t="s">
        <v>530</v>
      </c>
      <c r="D58" s="389"/>
      <c r="E58" s="390"/>
      <c r="F58" s="539"/>
    </row>
    <row r="59" spans="1:6" ht="15">
      <c r="A59" s="273" t="s">
        <v>531</v>
      </c>
      <c r="B59" s="378"/>
      <c r="C59" s="279" t="s">
        <v>532</v>
      </c>
      <c r="D59" s="389"/>
      <c r="E59" s="490"/>
      <c r="F59" s="539"/>
    </row>
    <row r="60" spans="1:6" ht="15.75" thickBot="1">
      <c r="A60" s="273" t="s">
        <v>533</v>
      </c>
      <c r="B60" s="522"/>
      <c r="C60" s="521" t="s">
        <v>534</v>
      </c>
      <c r="D60" s="525"/>
      <c r="E60" s="526"/>
      <c r="F60" s="541"/>
    </row>
    <row r="61" spans="1:6" ht="26.25" thickBot="1">
      <c r="A61" s="509" t="s">
        <v>535</v>
      </c>
      <c r="B61" s="516"/>
      <c r="C61" s="294" t="s">
        <v>536</v>
      </c>
      <c r="D61" s="366"/>
      <c r="E61" s="527"/>
      <c r="F61" s="517"/>
    </row>
    <row r="62" spans="1:6" ht="15">
      <c r="A62" s="273" t="s">
        <v>537</v>
      </c>
      <c r="B62" s="329" t="s">
        <v>538</v>
      </c>
      <c r="C62" s="407" t="s">
        <v>539</v>
      </c>
      <c r="D62" s="399"/>
      <c r="E62" s="400"/>
      <c r="F62" s="543"/>
    </row>
    <row r="63" spans="1:6" ht="15">
      <c r="A63" s="273" t="s">
        <v>540</v>
      </c>
      <c r="B63" s="378"/>
      <c r="C63" s="279" t="s">
        <v>532</v>
      </c>
      <c r="D63" s="389"/>
      <c r="E63" s="490"/>
      <c r="F63" s="539"/>
    </row>
    <row r="64" spans="1:6" ht="15.75" thickBot="1">
      <c r="A64" s="273" t="s">
        <v>541</v>
      </c>
      <c r="B64" s="329"/>
      <c r="C64" s="284" t="s">
        <v>534</v>
      </c>
      <c r="D64" s="399"/>
      <c r="E64" s="491"/>
      <c r="F64" s="541"/>
    </row>
    <row r="65" spans="1:6" ht="15.75" thickBot="1">
      <c r="A65" s="509" t="s">
        <v>542</v>
      </c>
      <c r="B65" s="516"/>
      <c r="C65" s="294" t="s">
        <v>543</v>
      </c>
      <c r="D65" s="366"/>
      <c r="E65" s="527"/>
      <c r="F65" s="517"/>
    </row>
    <row r="66" spans="1:6" ht="15.75" thickBot="1">
      <c r="A66" s="509" t="s">
        <v>544</v>
      </c>
      <c r="B66" s="516" t="s">
        <v>545</v>
      </c>
      <c r="C66" s="375" t="s">
        <v>546</v>
      </c>
      <c r="D66" s="366"/>
      <c r="E66" s="367"/>
      <c r="F66" s="517"/>
    </row>
    <row r="67" spans="1:6" ht="15">
      <c r="A67" s="273" t="s">
        <v>547</v>
      </c>
      <c r="B67" s="528"/>
      <c r="C67" s="269" t="s">
        <v>548</v>
      </c>
      <c r="D67" s="529"/>
      <c r="E67" s="530"/>
      <c r="F67" s="543"/>
    </row>
    <row r="68" spans="1:6" ht="15">
      <c r="A68" s="273" t="s">
        <v>549</v>
      </c>
      <c r="B68" s="412"/>
      <c r="C68" s="279" t="s">
        <v>550</v>
      </c>
      <c r="D68" s="386"/>
      <c r="E68" s="387"/>
      <c r="F68" s="539"/>
    </row>
    <row r="69" spans="1:6" ht="15">
      <c r="A69" s="273" t="s">
        <v>551</v>
      </c>
      <c r="B69" s="329"/>
      <c r="C69" s="284" t="s">
        <v>552</v>
      </c>
      <c r="D69" s="413"/>
      <c r="E69" s="491"/>
      <c r="F69" s="539"/>
    </row>
    <row r="70" spans="1:6" ht="15">
      <c r="A70" s="273" t="s">
        <v>553</v>
      </c>
      <c r="B70" s="416"/>
      <c r="C70" s="334" t="s">
        <v>554</v>
      </c>
      <c r="D70" s="417"/>
      <c r="E70" s="347"/>
      <c r="F70" s="539"/>
    </row>
    <row r="71" spans="1:6" ht="15">
      <c r="A71" s="273" t="s">
        <v>555</v>
      </c>
      <c r="B71" s="419"/>
      <c r="C71" s="279" t="s">
        <v>556</v>
      </c>
      <c r="D71" s="280"/>
      <c r="E71" s="311"/>
      <c r="F71" s="539"/>
    </row>
    <row r="72" spans="1:6" ht="15.75" thickBot="1">
      <c r="A72" s="273" t="s">
        <v>557</v>
      </c>
      <c r="B72" s="420"/>
      <c r="C72" s="284" t="s">
        <v>558</v>
      </c>
      <c r="D72" s="290"/>
      <c r="E72" s="492"/>
      <c r="F72" s="539"/>
    </row>
    <row r="73" spans="1:6" ht="15.75" thickBot="1">
      <c r="A73" s="273" t="s">
        <v>559</v>
      </c>
      <c r="B73" s="374"/>
      <c r="C73" s="422" t="s">
        <v>560</v>
      </c>
      <c r="D73" s="976">
        <f>SUM(D68:D72)</f>
        <v>0</v>
      </c>
      <c r="E73" s="977">
        <f>SUM(E68:E72)</f>
        <v>0</v>
      </c>
      <c r="F73" s="978">
        <f>SUM(F68:F72)</f>
        <v>0</v>
      </c>
    </row>
    <row r="74" spans="1:6" ht="15.75" thickBot="1">
      <c r="A74" s="273" t="s">
        <v>561</v>
      </c>
      <c r="B74" s="423"/>
      <c r="C74" s="968" t="s">
        <v>730</v>
      </c>
      <c r="D74" s="974"/>
      <c r="E74" s="974"/>
      <c r="F74" s="974"/>
    </row>
    <row r="75" spans="1:6" ht="15.75" thickBot="1">
      <c r="A75" s="273" t="s">
        <v>563</v>
      </c>
      <c r="B75" s="423"/>
      <c r="C75" s="968" t="s">
        <v>731</v>
      </c>
      <c r="D75" s="974"/>
      <c r="E75" s="974"/>
      <c r="F75" s="974">
        <v>-11</v>
      </c>
    </row>
    <row r="76" spans="1:6" ht="15.75" thickBot="1">
      <c r="A76" s="273" t="s">
        <v>708</v>
      </c>
      <c r="B76" s="423"/>
      <c r="C76" s="382" t="s">
        <v>709</v>
      </c>
      <c r="D76" s="330">
        <v>162719</v>
      </c>
      <c r="E76" s="331">
        <v>160719</v>
      </c>
      <c r="F76" s="1132">
        <v>158432</v>
      </c>
    </row>
    <row r="77" spans="1:6" ht="15.75" thickBot="1">
      <c r="A77" s="545" t="s">
        <v>729</v>
      </c>
      <c r="B77" s="424"/>
      <c r="C77" s="375" t="s">
        <v>564</v>
      </c>
      <c r="D77" s="366">
        <f>SUM(D51+D73+D56+D76)</f>
        <v>167719</v>
      </c>
      <c r="E77" s="488">
        <f>SUM(E51+E56+E73+E76)</f>
        <v>167719</v>
      </c>
      <c r="F77" s="368">
        <f>SUM(F51+F56+F73+F74+F75+F76)</f>
        <v>159633</v>
      </c>
    </row>
    <row r="78" spans="1:5" ht="15.75">
      <c r="A78" s="425"/>
      <c r="B78" s="425"/>
      <c r="C78" s="426"/>
      <c r="D78" s="427"/>
      <c r="E78" s="427"/>
    </row>
    <row r="79" spans="1:5" ht="15.75">
      <c r="A79" s="425"/>
      <c r="B79" s="425"/>
      <c r="C79" s="426"/>
      <c r="D79" s="427"/>
      <c r="E79" s="427"/>
    </row>
    <row r="80" spans="1:5" ht="15.75">
      <c r="A80" s="425"/>
      <c r="B80" s="425"/>
      <c r="C80" s="426"/>
      <c r="D80" s="427"/>
      <c r="E80" s="427"/>
    </row>
    <row r="81" spans="1:6" ht="15">
      <c r="A81" s="254"/>
      <c r="B81" s="254"/>
      <c r="C81" s="1482" t="s">
        <v>931</v>
      </c>
      <c r="D81" s="1460"/>
      <c r="E81" s="1460"/>
      <c r="F81" s="1460"/>
    </row>
    <row r="82" spans="1:5" ht="15">
      <c r="A82" s="1483" t="s">
        <v>741</v>
      </c>
      <c r="B82" s="1483"/>
      <c r="C82" s="1483"/>
      <c r="D82" s="1483"/>
      <c r="E82" s="1483"/>
    </row>
    <row r="83" spans="1:5" ht="15">
      <c r="A83" s="1483" t="s">
        <v>780</v>
      </c>
      <c r="B83" s="1483"/>
      <c r="C83" s="1483"/>
      <c r="D83" s="1483"/>
      <c r="E83" s="1483"/>
    </row>
    <row r="84" spans="1:5" ht="15.75">
      <c r="A84" s="428"/>
      <c r="B84" s="428"/>
      <c r="C84" s="428"/>
      <c r="D84" s="428"/>
      <c r="E84" s="428"/>
    </row>
    <row r="85" spans="1:5" ht="15.75">
      <c r="A85" s="256" t="s">
        <v>566</v>
      </c>
      <c r="B85" s="256"/>
      <c r="C85" s="256"/>
      <c r="D85" s="256"/>
      <c r="E85" s="256"/>
    </row>
    <row r="86" spans="1:5" ht="16.5" thickBot="1">
      <c r="A86" s="256"/>
      <c r="B86" s="256"/>
      <c r="C86" s="256"/>
      <c r="D86" s="1489" t="s">
        <v>5</v>
      </c>
      <c r="E86" s="1489"/>
    </row>
    <row r="87" spans="1:6" ht="57.75" thickBot="1">
      <c r="A87" s="531" t="s">
        <v>334</v>
      </c>
      <c r="B87" s="532" t="s">
        <v>567</v>
      </c>
      <c r="C87" s="533" t="s">
        <v>568</v>
      </c>
      <c r="D87" s="533" t="s">
        <v>758</v>
      </c>
      <c r="E87" s="534" t="s">
        <v>801</v>
      </c>
      <c r="F87" s="536" t="s">
        <v>771</v>
      </c>
    </row>
    <row r="88" spans="1:6" ht="15.75" thickBot="1">
      <c r="A88" s="263">
        <v>1</v>
      </c>
      <c r="B88" s="429">
        <v>2</v>
      </c>
      <c r="C88" s="264">
        <v>3</v>
      </c>
      <c r="D88" s="264">
        <v>4</v>
      </c>
      <c r="E88" s="265">
        <v>5</v>
      </c>
      <c r="F88" s="535">
        <v>6</v>
      </c>
    </row>
    <row r="89" spans="1:6" ht="15.75" thickBot="1">
      <c r="A89" s="546" t="s">
        <v>18</v>
      </c>
      <c r="B89" s="547" t="s">
        <v>62</v>
      </c>
      <c r="C89" s="294" t="s">
        <v>569</v>
      </c>
      <c r="D89" s="366"/>
      <c r="E89" s="488"/>
      <c r="F89" s="548"/>
    </row>
    <row r="90" spans="1:6" ht="15">
      <c r="A90" s="433" t="s">
        <v>19</v>
      </c>
      <c r="B90" s="303"/>
      <c r="C90" s="304" t="s">
        <v>570</v>
      </c>
      <c r="D90" s="305">
        <v>66360</v>
      </c>
      <c r="E90" s="487">
        <v>66275</v>
      </c>
      <c r="F90" s="543">
        <v>56402</v>
      </c>
    </row>
    <row r="91" spans="1:6" ht="15">
      <c r="A91" s="433" t="s">
        <v>20</v>
      </c>
      <c r="B91" s="308"/>
      <c r="C91" s="309" t="s">
        <v>571</v>
      </c>
      <c r="D91" s="310">
        <v>15884</v>
      </c>
      <c r="E91" s="281">
        <v>15861</v>
      </c>
      <c r="F91" s="539">
        <v>16747</v>
      </c>
    </row>
    <row r="92" spans="1:6" ht="15">
      <c r="A92" s="433" t="s">
        <v>21</v>
      </c>
      <c r="B92" s="308"/>
      <c r="C92" s="309" t="s">
        <v>572</v>
      </c>
      <c r="D92" s="346">
        <v>10500</v>
      </c>
      <c r="E92" s="418">
        <v>10500</v>
      </c>
      <c r="F92" s="539">
        <v>13461</v>
      </c>
    </row>
    <row r="93" spans="1:6" ht="15">
      <c r="A93" s="433" t="s">
        <v>22</v>
      </c>
      <c r="B93" s="308"/>
      <c r="C93" s="309" t="s">
        <v>573</v>
      </c>
      <c r="D93" s="346"/>
      <c r="E93" s="418"/>
      <c r="F93" s="539"/>
    </row>
    <row r="94" spans="1:6" ht="15">
      <c r="A94" s="433" t="s">
        <v>23</v>
      </c>
      <c r="B94" s="308"/>
      <c r="C94" s="309" t="s">
        <v>574</v>
      </c>
      <c r="D94" s="346"/>
      <c r="E94" s="418"/>
      <c r="F94" s="539"/>
    </row>
    <row r="95" spans="1:6" ht="15">
      <c r="A95" s="433" t="s">
        <v>24</v>
      </c>
      <c r="B95" s="344"/>
      <c r="C95" s="439" t="s">
        <v>575</v>
      </c>
      <c r="D95" s="346"/>
      <c r="E95" s="418">
        <v>108</v>
      </c>
      <c r="F95" s="539">
        <v>147</v>
      </c>
    </row>
    <row r="96" spans="1:6" ht="15">
      <c r="A96" s="433" t="s">
        <v>70</v>
      </c>
      <c r="B96" s="308"/>
      <c r="C96" s="309" t="s">
        <v>576</v>
      </c>
      <c r="D96" s="346">
        <v>74975</v>
      </c>
      <c r="E96" s="418">
        <v>74975</v>
      </c>
      <c r="F96" s="539">
        <v>70669</v>
      </c>
    </row>
    <row r="97" spans="1:6" ht="15">
      <c r="A97" s="433"/>
      <c r="B97" s="440"/>
      <c r="C97" s="334" t="s">
        <v>577</v>
      </c>
      <c r="D97" s="346"/>
      <c r="E97" s="418"/>
      <c r="F97" s="539"/>
    </row>
    <row r="98" spans="1:6" ht="15">
      <c r="A98" s="433" t="s">
        <v>72</v>
      </c>
      <c r="B98" s="440"/>
      <c r="C98" s="334" t="s">
        <v>578</v>
      </c>
      <c r="D98" s="346"/>
      <c r="E98" s="347"/>
      <c r="F98" s="539"/>
    </row>
    <row r="99" spans="1:6" ht="15.75" thickBot="1">
      <c r="A99" s="433" t="s">
        <v>32</v>
      </c>
      <c r="B99" s="440"/>
      <c r="C99" s="334" t="s">
        <v>732</v>
      </c>
      <c r="D99" s="346"/>
      <c r="E99" s="550"/>
      <c r="F99" s="541"/>
    </row>
    <row r="100" spans="1:6" ht="15.75" thickBot="1">
      <c r="A100" s="549" t="s">
        <v>33</v>
      </c>
      <c r="B100" s="510"/>
      <c r="C100" s="422" t="s">
        <v>580</v>
      </c>
      <c r="D100" s="319">
        <f>SUM(D90:D99)</f>
        <v>167719</v>
      </c>
      <c r="E100" s="376">
        <f>SUM(E90:E99)</f>
        <v>167719</v>
      </c>
      <c r="F100" s="376">
        <f>SUM(F90:F99)</f>
        <v>157426</v>
      </c>
    </row>
    <row r="101" spans="1:6" ht="15.75" thickBot="1">
      <c r="A101" s="549" t="s">
        <v>34</v>
      </c>
      <c r="B101" s="516" t="s">
        <v>78</v>
      </c>
      <c r="C101" s="294" t="s">
        <v>581</v>
      </c>
      <c r="D101" s="366"/>
      <c r="E101" s="488"/>
      <c r="F101" s="517"/>
    </row>
    <row r="102" spans="1:6" ht="15">
      <c r="A102" s="433" t="s">
        <v>35</v>
      </c>
      <c r="B102" s="303"/>
      <c r="C102" s="304" t="s">
        <v>582</v>
      </c>
      <c r="D102" s="305"/>
      <c r="E102" s="487"/>
      <c r="F102" s="543"/>
    </row>
    <row r="103" spans="1:6" ht="15">
      <c r="A103" s="433" t="s">
        <v>14</v>
      </c>
      <c r="B103" s="308"/>
      <c r="C103" s="309" t="s">
        <v>583</v>
      </c>
      <c r="D103" s="310"/>
      <c r="E103" s="281"/>
      <c r="F103" s="539"/>
    </row>
    <row r="104" spans="1:6" ht="15">
      <c r="A104" s="433" t="s">
        <v>15</v>
      </c>
      <c r="B104" s="308"/>
      <c r="C104" s="309" t="s">
        <v>584</v>
      </c>
      <c r="D104" s="310"/>
      <c r="E104" s="281"/>
      <c r="F104" s="539"/>
    </row>
    <row r="105" spans="1:6" ht="25.5">
      <c r="A105" s="433" t="s">
        <v>16</v>
      </c>
      <c r="B105" s="308"/>
      <c r="C105" s="309" t="s">
        <v>585</v>
      </c>
      <c r="D105" s="310"/>
      <c r="E105" s="281"/>
      <c r="F105" s="539"/>
    </row>
    <row r="106" spans="1:6" ht="15">
      <c r="A106" s="433"/>
      <c r="B106" s="308"/>
      <c r="C106" s="309" t="s">
        <v>586</v>
      </c>
      <c r="D106" s="310"/>
      <c r="E106" s="281"/>
      <c r="F106" s="539"/>
    </row>
    <row r="107" spans="1:6" ht="15">
      <c r="A107" s="433" t="s">
        <v>37</v>
      </c>
      <c r="B107" s="442"/>
      <c r="C107" s="309" t="s">
        <v>587</v>
      </c>
      <c r="D107" s="310"/>
      <c r="E107" s="486"/>
      <c r="F107" s="539"/>
    </row>
    <row r="108" spans="1:6" ht="26.25" thickBot="1">
      <c r="A108" s="433" t="s">
        <v>38</v>
      </c>
      <c r="B108" s="339"/>
      <c r="C108" s="345" t="s">
        <v>588</v>
      </c>
      <c r="D108" s="444"/>
      <c r="E108" s="286"/>
      <c r="F108" s="541"/>
    </row>
    <row r="109" spans="1:6" ht="26.25" thickBot="1">
      <c r="A109" s="549" t="s">
        <v>39</v>
      </c>
      <c r="B109" s="510"/>
      <c r="C109" s="294" t="s">
        <v>589</v>
      </c>
      <c r="D109" s="319">
        <f>SUM(D102:D108)</f>
        <v>0</v>
      </c>
      <c r="E109" s="376">
        <f>SUM(E102:E108)</f>
        <v>0</v>
      </c>
      <c r="F109" s="974">
        <f>SUM(F102:F108)</f>
        <v>0</v>
      </c>
    </row>
    <row r="110" spans="1:6" ht="15.75" thickBot="1">
      <c r="A110" s="549" t="s">
        <v>40</v>
      </c>
      <c r="B110" s="516" t="s">
        <v>86</v>
      </c>
      <c r="C110" s="294" t="s">
        <v>590</v>
      </c>
      <c r="D110" s="366"/>
      <c r="E110" s="488"/>
      <c r="F110" s="1229"/>
    </row>
    <row r="111" spans="1:6" ht="15">
      <c r="A111" s="433" t="s">
        <v>41</v>
      </c>
      <c r="B111" s="303"/>
      <c r="C111" s="304" t="s">
        <v>591</v>
      </c>
      <c r="D111" s="305"/>
      <c r="E111" s="487"/>
      <c r="F111" s="543"/>
    </row>
    <row r="112" spans="1:6" ht="15">
      <c r="A112" s="433" t="s">
        <v>42</v>
      </c>
      <c r="B112" s="339"/>
      <c r="C112" s="309" t="s">
        <v>592</v>
      </c>
      <c r="D112" s="444"/>
      <c r="E112" s="286"/>
      <c r="F112" s="539"/>
    </row>
    <row r="113" spans="1:6" ht="15.75" thickBot="1">
      <c r="A113" s="433" t="s">
        <v>43</v>
      </c>
      <c r="B113" s="440"/>
      <c r="C113" s="334" t="s">
        <v>593</v>
      </c>
      <c r="D113" s="346"/>
      <c r="E113" s="418"/>
      <c r="F113" s="541"/>
    </row>
    <row r="114" spans="1:6" ht="15.75" thickBot="1">
      <c r="A114" s="549" t="s">
        <v>44</v>
      </c>
      <c r="B114" s="510"/>
      <c r="C114" s="294" t="s">
        <v>594</v>
      </c>
      <c r="D114" s="319">
        <f>SUM(D111:D113)</f>
        <v>0</v>
      </c>
      <c r="E114" s="376">
        <f>SUM(E111:E113)</f>
        <v>0</v>
      </c>
      <c r="F114" s="517"/>
    </row>
    <row r="115" spans="1:6" ht="15.75" thickBot="1">
      <c r="A115" s="549" t="s">
        <v>45</v>
      </c>
      <c r="B115" s="510"/>
      <c r="C115" s="294" t="s">
        <v>595</v>
      </c>
      <c r="D115" s="319">
        <f>D100+D109+D114</f>
        <v>167719</v>
      </c>
      <c r="E115" s="376">
        <f>SUM(E100+E109+E114)</f>
        <v>167719</v>
      </c>
      <c r="F115" s="376">
        <f>SUM(F100+F109+F114)</f>
        <v>157426</v>
      </c>
    </row>
    <row r="116" spans="1:6" ht="15.75" thickBot="1">
      <c r="A116" s="549" t="s">
        <v>46</v>
      </c>
      <c r="B116" s="516"/>
      <c r="C116" s="294" t="s">
        <v>596</v>
      </c>
      <c r="D116" s="295"/>
      <c r="E116" s="296"/>
      <c r="F116" s="517"/>
    </row>
    <row r="117" spans="1:6" ht="15.75" thickBot="1">
      <c r="A117" s="549" t="s">
        <v>47</v>
      </c>
      <c r="B117" s="516" t="s">
        <v>89</v>
      </c>
      <c r="C117" s="294" t="s">
        <v>597</v>
      </c>
      <c r="D117" s="295"/>
      <c r="E117" s="296"/>
      <c r="F117" s="517"/>
    </row>
    <row r="118" spans="1:6" ht="15">
      <c r="A118" s="433" t="s">
        <v>48</v>
      </c>
      <c r="B118" s="468"/>
      <c r="C118" s="551" t="s">
        <v>532</v>
      </c>
      <c r="D118" s="552"/>
      <c r="E118" s="498"/>
      <c r="F118" s="543"/>
    </row>
    <row r="119" spans="1:6" ht="15.75" thickBot="1">
      <c r="A119" s="433" t="s">
        <v>49</v>
      </c>
      <c r="B119" s="329"/>
      <c r="C119" s="284" t="s">
        <v>534</v>
      </c>
      <c r="D119" s="456"/>
      <c r="E119" s="493"/>
      <c r="F119" s="541"/>
    </row>
    <row r="120" spans="1:6" ht="15.75" thickBot="1">
      <c r="A120" s="549" t="s">
        <v>50</v>
      </c>
      <c r="B120" s="516"/>
      <c r="C120" s="294" t="s">
        <v>598</v>
      </c>
      <c r="D120" s="295"/>
      <c r="E120" s="553"/>
      <c r="F120" s="517"/>
    </row>
    <row r="121" spans="1:6" ht="15.75" thickBot="1">
      <c r="A121" s="549" t="s">
        <v>51</v>
      </c>
      <c r="B121" s="516" t="s">
        <v>128</v>
      </c>
      <c r="C121" s="294" t="s">
        <v>599</v>
      </c>
      <c r="D121" s="295"/>
      <c r="E121" s="296"/>
      <c r="F121" s="517"/>
    </row>
    <row r="122" spans="1:6" ht="15">
      <c r="A122" s="433" t="s">
        <v>52</v>
      </c>
      <c r="B122" s="468"/>
      <c r="C122" s="551" t="s">
        <v>532</v>
      </c>
      <c r="D122" s="552"/>
      <c r="E122" s="498"/>
      <c r="F122" s="543"/>
    </row>
    <row r="123" spans="1:6" ht="15.75" thickBot="1">
      <c r="A123" s="433" t="s">
        <v>115</v>
      </c>
      <c r="B123" s="329"/>
      <c r="C123" s="284" t="s">
        <v>534</v>
      </c>
      <c r="D123" s="456"/>
      <c r="E123" s="493"/>
      <c r="F123" s="541"/>
    </row>
    <row r="124" spans="1:6" ht="15.75" thickBot="1">
      <c r="A124" s="549" t="s">
        <v>117</v>
      </c>
      <c r="B124" s="516"/>
      <c r="C124" s="294" t="s">
        <v>600</v>
      </c>
      <c r="D124" s="295"/>
      <c r="E124" s="553"/>
      <c r="F124" s="517"/>
    </row>
    <row r="125" spans="1:6" ht="15.75" thickBot="1">
      <c r="A125" s="549" t="s">
        <v>120</v>
      </c>
      <c r="B125" s="516" t="s">
        <v>507</v>
      </c>
      <c r="C125" s="294" t="s">
        <v>546</v>
      </c>
      <c r="D125" s="295"/>
      <c r="E125" s="296"/>
      <c r="F125" s="517"/>
    </row>
    <row r="126" spans="1:6" ht="15">
      <c r="A126" s="433" t="s">
        <v>122</v>
      </c>
      <c r="B126" s="329"/>
      <c r="C126" s="284" t="s">
        <v>601</v>
      </c>
      <c r="D126" s="413"/>
      <c r="E126" s="414"/>
      <c r="F126" s="543"/>
    </row>
    <row r="127" spans="1:6" ht="15">
      <c r="A127" s="433" t="s">
        <v>124</v>
      </c>
      <c r="B127" s="378"/>
      <c r="C127" s="279" t="s">
        <v>602</v>
      </c>
      <c r="D127" s="386"/>
      <c r="E127" s="387"/>
      <c r="F127" s="539"/>
    </row>
    <row r="128" spans="1:6" ht="15">
      <c r="A128" s="433" t="s">
        <v>126</v>
      </c>
      <c r="B128" s="378"/>
      <c r="C128" s="279" t="s">
        <v>603</v>
      </c>
      <c r="D128" s="386"/>
      <c r="E128" s="494"/>
      <c r="F128" s="539"/>
    </row>
    <row r="129" spans="1:6" ht="15">
      <c r="A129" s="433" t="s">
        <v>511</v>
      </c>
      <c r="B129" s="308"/>
      <c r="C129" s="309" t="s">
        <v>604</v>
      </c>
      <c r="D129" s="310"/>
      <c r="E129" s="311"/>
      <c r="F129" s="539"/>
    </row>
    <row r="130" spans="1:6" ht="15">
      <c r="A130" s="433" t="s">
        <v>513</v>
      </c>
      <c r="B130" s="339"/>
      <c r="C130" s="284" t="s">
        <v>605</v>
      </c>
      <c r="D130" s="444"/>
      <c r="E130" s="495"/>
      <c r="F130" s="539"/>
    </row>
    <row r="131" spans="1:6" ht="15.75" thickBot="1">
      <c r="A131" s="433" t="s">
        <v>515</v>
      </c>
      <c r="B131" s="499"/>
      <c r="C131" s="521" t="s">
        <v>606</v>
      </c>
      <c r="D131" s="346"/>
      <c r="E131" s="347"/>
      <c r="F131" s="541"/>
    </row>
    <row r="132" spans="1:6" ht="15.75" thickBot="1">
      <c r="A132" s="549" t="s">
        <v>518</v>
      </c>
      <c r="B132" s="510"/>
      <c r="C132" s="422" t="s">
        <v>607</v>
      </c>
      <c r="D132" s="466">
        <f>SUM(D127:D131)</f>
        <v>0</v>
      </c>
      <c r="E132" s="496">
        <f>SUM(E126:E131)</f>
        <v>0</v>
      </c>
      <c r="F132" s="555">
        <f>SUM(F126:F131)</f>
        <v>0</v>
      </c>
    </row>
    <row r="133" spans="1:6" ht="15">
      <c r="A133" s="1134" t="s">
        <v>520</v>
      </c>
      <c r="B133" s="468" t="s">
        <v>516</v>
      </c>
      <c r="C133" s="469" t="s">
        <v>608</v>
      </c>
      <c r="D133" s="305"/>
      <c r="E133" s="306"/>
      <c r="F133" s="543"/>
    </row>
    <row r="134" spans="1:6" ht="15">
      <c r="A134" s="1134" t="s">
        <v>522</v>
      </c>
      <c r="B134" s="1133"/>
      <c r="C134" s="340" t="s">
        <v>733</v>
      </c>
      <c r="D134" s="444"/>
      <c r="E134" s="445"/>
      <c r="F134" s="542"/>
    </row>
    <row r="135" spans="1:6" ht="15.75" thickBot="1">
      <c r="A135" s="1135" t="s">
        <v>524</v>
      </c>
      <c r="B135" s="499"/>
      <c r="C135" s="334" t="s">
        <v>596</v>
      </c>
      <c r="D135" s="346"/>
      <c r="E135" s="347"/>
      <c r="F135" s="541"/>
    </row>
    <row r="136" spans="1:6" ht="15.75" thickBot="1">
      <c r="A136" s="554">
        <v>46</v>
      </c>
      <c r="B136" s="510"/>
      <c r="C136" s="294" t="s">
        <v>609</v>
      </c>
      <c r="D136" s="319">
        <f>SUM(D115+D132)</f>
        <v>167719</v>
      </c>
      <c r="E136" s="376">
        <f>SUM(E115+E132+E135)</f>
        <v>167719</v>
      </c>
      <c r="F136" s="376">
        <f>SUM(F115+F132+F134+F135)</f>
        <v>157426</v>
      </c>
    </row>
  </sheetData>
  <sheetProtection/>
  <mergeCells count="8">
    <mergeCell ref="C1:F1"/>
    <mergeCell ref="C81:F81"/>
    <mergeCell ref="A83:E83"/>
    <mergeCell ref="D86:E86"/>
    <mergeCell ref="A2:E2"/>
    <mergeCell ref="A3:E3"/>
    <mergeCell ref="D6:E6"/>
    <mergeCell ref="A82:E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H8" sqref="H8"/>
    </sheetView>
  </sheetViews>
  <sheetFormatPr defaultColWidth="9.00390625" defaultRowHeight="12.75"/>
  <cols>
    <col min="1" max="1" width="37.875" style="255" customWidth="1"/>
    <col min="2" max="2" width="11.75390625" style="255" customWidth="1"/>
    <col min="3" max="3" width="12.75390625" style="255" customWidth="1"/>
    <col min="4" max="4" width="33.75390625" style="255" customWidth="1"/>
    <col min="5" max="5" width="11.25390625" style="255" customWidth="1"/>
    <col min="6" max="6" width="11.75390625" style="255" customWidth="1"/>
    <col min="7" max="16384" width="9.125" style="255" customWidth="1"/>
  </cols>
  <sheetData>
    <row r="1" spans="1:7" ht="15">
      <c r="A1" s="1344"/>
      <c r="B1" s="1344"/>
      <c r="C1" s="1344"/>
      <c r="D1" s="1492" t="s">
        <v>932</v>
      </c>
      <c r="E1" s="1493"/>
      <c r="F1" s="1493"/>
      <c r="G1" s="1493"/>
    </row>
    <row r="2" spans="1:6" ht="15">
      <c r="A2" s="1345" t="s">
        <v>857</v>
      </c>
      <c r="B2" s="1346"/>
      <c r="C2" s="1346"/>
      <c r="D2" s="1346"/>
      <c r="E2" s="1346"/>
      <c r="F2" s="1346"/>
    </row>
    <row r="3" spans="1:6" ht="15.75" thickBot="1">
      <c r="A3" s="1347"/>
      <c r="B3" s="1348"/>
      <c r="C3" s="1348"/>
      <c r="D3" s="1348"/>
      <c r="E3" s="1348"/>
      <c r="F3" s="1349" t="s">
        <v>5</v>
      </c>
    </row>
    <row r="4" spans="1:6" ht="15.75" thickBot="1">
      <c r="A4" s="1350" t="s">
        <v>301</v>
      </c>
      <c r="B4" s="1351"/>
      <c r="C4" s="1351"/>
      <c r="D4" s="1350" t="s">
        <v>302</v>
      </c>
      <c r="E4" s="1351"/>
      <c r="F4" s="1352"/>
    </row>
    <row r="5" spans="1:6" ht="26.25" thickBot="1">
      <c r="A5" s="1353" t="s">
        <v>3</v>
      </c>
      <c r="B5" s="1354" t="s">
        <v>800</v>
      </c>
      <c r="C5" s="1354" t="s">
        <v>798</v>
      </c>
      <c r="D5" s="1353" t="s">
        <v>3</v>
      </c>
      <c r="E5" s="1354" t="s">
        <v>800</v>
      </c>
      <c r="F5" s="1354" t="s">
        <v>798</v>
      </c>
    </row>
    <row r="6" spans="1:6" ht="30" customHeight="1">
      <c r="A6" s="1355" t="s">
        <v>36</v>
      </c>
      <c r="B6" s="1356">
        <v>2000</v>
      </c>
      <c r="C6" s="1357">
        <v>1212</v>
      </c>
      <c r="D6" s="1358" t="s">
        <v>6</v>
      </c>
      <c r="E6" s="1356">
        <v>66360</v>
      </c>
      <c r="F6" s="1359">
        <v>56402</v>
      </c>
    </row>
    <row r="7" spans="1:6" ht="24" customHeight="1">
      <c r="A7" s="1360" t="s">
        <v>298</v>
      </c>
      <c r="B7" s="1361"/>
      <c r="C7" s="1362"/>
      <c r="D7" s="1363" t="s">
        <v>29</v>
      </c>
      <c r="E7" s="1361">
        <v>15884</v>
      </c>
      <c r="F7" s="1364">
        <v>16747</v>
      </c>
    </row>
    <row r="8" spans="1:6" ht="33" customHeight="1">
      <c r="A8" s="1360" t="s">
        <v>441</v>
      </c>
      <c r="B8" s="1361"/>
      <c r="C8" s="1362"/>
      <c r="D8" s="1363" t="s">
        <v>442</v>
      </c>
      <c r="E8" s="1361">
        <v>10500</v>
      </c>
      <c r="F8" s="1364">
        <v>13461</v>
      </c>
    </row>
    <row r="9" spans="1:6" ht="21.75" customHeight="1">
      <c r="A9" s="1360" t="s">
        <v>390</v>
      </c>
      <c r="B9" s="1361">
        <v>3000</v>
      </c>
      <c r="C9" s="1362"/>
      <c r="D9" s="1363" t="s">
        <v>404</v>
      </c>
      <c r="E9" s="1361"/>
      <c r="F9" s="1364"/>
    </row>
    <row r="10" spans="1:6" ht="32.25" customHeight="1">
      <c r="A10" s="1360" t="s">
        <v>443</v>
      </c>
      <c r="B10" s="1361"/>
      <c r="C10" s="1365">
        <v>0</v>
      </c>
      <c r="D10" s="1366" t="s">
        <v>444</v>
      </c>
      <c r="E10" s="1361"/>
      <c r="F10" s="1364"/>
    </row>
    <row r="11" spans="1:6" ht="27" customHeight="1">
      <c r="A11" s="1360" t="s">
        <v>445</v>
      </c>
      <c r="B11" s="1361"/>
      <c r="C11" s="1365">
        <v>0</v>
      </c>
      <c r="D11" s="1363" t="s">
        <v>406</v>
      </c>
      <c r="E11" s="1361"/>
      <c r="F11" s="1364">
        <v>147</v>
      </c>
    </row>
    <row r="12" spans="1:6" ht="26.25" customHeight="1">
      <c r="A12" s="1367" t="s">
        <v>446</v>
      </c>
      <c r="B12" s="1361"/>
      <c r="C12" s="1362"/>
      <c r="D12" s="1363" t="s">
        <v>422</v>
      </c>
      <c r="E12" s="1361">
        <v>74975</v>
      </c>
      <c r="F12" s="1364">
        <v>70669</v>
      </c>
    </row>
    <row r="13" spans="1:6" ht="26.25" customHeight="1">
      <c r="A13" s="1367" t="s">
        <v>431</v>
      </c>
      <c r="B13" s="1361"/>
      <c r="C13" s="1365"/>
      <c r="D13" s="1363" t="s">
        <v>426</v>
      </c>
      <c r="E13" s="1361"/>
      <c r="F13" s="1364"/>
    </row>
    <row r="14" spans="1:6" ht="36" customHeight="1">
      <c r="A14" s="1367" t="s">
        <v>447</v>
      </c>
      <c r="B14" s="1361"/>
      <c r="C14" s="1365">
        <v>0</v>
      </c>
      <c r="D14" s="1363" t="s">
        <v>448</v>
      </c>
      <c r="E14" s="1361"/>
      <c r="F14" s="1368"/>
    </row>
    <row r="15" spans="1:6" ht="24.75" customHeight="1">
      <c r="A15" s="1367" t="s">
        <v>449</v>
      </c>
      <c r="B15" s="1361"/>
      <c r="C15" s="1365"/>
      <c r="D15" s="1363" t="s">
        <v>855</v>
      </c>
      <c r="E15" s="1361"/>
      <c r="F15" s="1368">
        <v>0</v>
      </c>
    </row>
    <row r="16" spans="1:6" ht="21.75" customHeight="1">
      <c r="A16" s="1367" t="s">
        <v>776</v>
      </c>
      <c r="B16" s="1361">
        <v>162719</v>
      </c>
      <c r="C16" s="1362">
        <v>158432</v>
      </c>
      <c r="D16" s="1367" t="s">
        <v>450</v>
      </c>
      <c r="E16" s="1361"/>
      <c r="F16" s="1364"/>
    </row>
    <row r="17" spans="1:6" ht="29.25" customHeight="1">
      <c r="A17" s="1367" t="s">
        <v>731</v>
      </c>
      <c r="B17" s="1361"/>
      <c r="C17" s="1362">
        <v>-11</v>
      </c>
      <c r="D17" s="1367" t="s">
        <v>856</v>
      </c>
      <c r="E17" s="1361"/>
      <c r="F17" s="1364"/>
    </row>
    <row r="18" spans="1:6" ht="22.5" customHeight="1" thickBot="1">
      <c r="A18" s="1369"/>
      <c r="B18" s="1370"/>
      <c r="C18" s="1371"/>
      <c r="D18" s="1369" t="s">
        <v>734</v>
      </c>
      <c r="E18" s="1370"/>
      <c r="F18" s="1372"/>
    </row>
    <row r="19" spans="1:6" ht="21.75" customHeight="1" thickBot="1">
      <c r="A19" s="1373" t="s">
        <v>452</v>
      </c>
      <c r="B19" s="1374">
        <f>SUM(B6:B17)</f>
        <v>167719</v>
      </c>
      <c r="C19" s="1375">
        <f>SUM(C6:C17)</f>
        <v>159633</v>
      </c>
      <c r="D19" s="1373" t="s">
        <v>452</v>
      </c>
      <c r="E19" s="1374">
        <f>SUM(E6:E18)</f>
        <v>167719</v>
      </c>
      <c r="F19" s="1376">
        <f>SUM(F6:F18)</f>
        <v>157426</v>
      </c>
    </row>
    <row r="20" spans="1:6" ht="15.75" thickBot="1">
      <c r="A20" s="1377" t="s">
        <v>453</v>
      </c>
      <c r="B20" s="1378">
        <f>SUM(E19-B19)</f>
        <v>0</v>
      </c>
      <c r="C20" s="1379">
        <f>SUM(F19-C19)</f>
        <v>-2207</v>
      </c>
      <c r="D20" s="1377" t="s">
        <v>454</v>
      </c>
      <c r="E20" s="1378"/>
      <c r="F20" s="1380"/>
    </row>
    <row r="21" spans="1:6" ht="15">
      <c r="A21" s="1344"/>
      <c r="B21" s="1344"/>
      <c r="C21" s="1344"/>
      <c r="D21" s="1344"/>
      <c r="E21" s="1344"/>
      <c r="F21" s="1344"/>
    </row>
    <row r="22" spans="1:6" ht="15">
      <c r="A22" s="1344"/>
      <c r="B22" s="1344"/>
      <c r="C22" s="1344"/>
      <c r="D22" s="1344"/>
      <c r="E22" s="1491"/>
      <c r="F22" s="1491"/>
    </row>
    <row r="23" spans="1:6" ht="25.5">
      <c r="A23" s="1345" t="s">
        <v>858</v>
      </c>
      <c r="B23" s="1346"/>
      <c r="C23" s="1346"/>
      <c r="D23" s="1346"/>
      <c r="E23" s="1346"/>
      <c r="F23" s="1346"/>
    </row>
    <row r="24" spans="1:6" ht="15.75" thickBot="1">
      <c r="A24" s="1347"/>
      <c r="B24" s="1348"/>
      <c r="C24" s="1348"/>
      <c r="D24" s="1348"/>
      <c r="E24" s="1348"/>
      <c r="F24" s="1349" t="s">
        <v>5</v>
      </c>
    </row>
    <row r="25" spans="1:6" ht="15.75" thickBot="1">
      <c r="A25" s="1350" t="s">
        <v>301</v>
      </c>
      <c r="B25" s="1351"/>
      <c r="C25" s="1351"/>
      <c r="D25" s="1350" t="s">
        <v>302</v>
      </c>
      <c r="E25" s="1351"/>
      <c r="F25" s="1352"/>
    </row>
    <row r="26" spans="1:6" ht="26.25" thickBot="1">
      <c r="A26" s="1353" t="s">
        <v>3</v>
      </c>
      <c r="B26" s="1354" t="s">
        <v>859</v>
      </c>
      <c r="C26" s="1354" t="s">
        <v>798</v>
      </c>
      <c r="D26" s="1353" t="s">
        <v>3</v>
      </c>
      <c r="E26" s="1354" t="s">
        <v>800</v>
      </c>
      <c r="F26" s="1354" t="s">
        <v>798</v>
      </c>
    </row>
    <row r="27" spans="1:6" ht="26.25" customHeight="1">
      <c r="A27" s="1381" t="s">
        <v>212</v>
      </c>
      <c r="B27" s="1356"/>
      <c r="C27" s="1356"/>
      <c r="D27" s="1355" t="s">
        <v>9</v>
      </c>
      <c r="E27" s="1356"/>
      <c r="F27" s="1359"/>
    </row>
    <row r="28" spans="1:6" ht="30" customHeight="1">
      <c r="A28" s="1360" t="s">
        <v>419</v>
      </c>
      <c r="B28" s="1361"/>
      <c r="C28" s="1361"/>
      <c r="D28" s="1360" t="s">
        <v>456</v>
      </c>
      <c r="E28" s="1361"/>
      <c r="F28" s="1364"/>
    </row>
    <row r="29" spans="1:6" ht="24.75" customHeight="1">
      <c r="A29" s="1360" t="s">
        <v>717</v>
      </c>
      <c r="B29" s="1361"/>
      <c r="C29" s="1361"/>
      <c r="D29" s="1360" t="s">
        <v>412</v>
      </c>
      <c r="E29" s="1361"/>
      <c r="F29" s="1364"/>
    </row>
    <row r="30" spans="1:6" ht="29.25" customHeight="1">
      <c r="A30" s="1360" t="s">
        <v>457</v>
      </c>
      <c r="B30" s="1361"/>
      <c r="C30" s="1361"/>
      <c r="D30" s="1360" t="s">
        <v>393</v>
      </c>
      <c r="E30" s="1361"/>
      <c r="F30" s="1364"/>
    </row>
    <row r="31" spans="1:6" ht="29.25" customHeight="1">
      <c r="A31" s="1360" t="s">
        <v>394</v>
      </c>
      <c r="B31" s="1361"/>
      <c r="C31" s="1361"/>
      <c r="D31" s="1360" t="s">
        <v>458</v>
      </c>
      <c r="E31" s="1361"/>
      <c r="F31" s="1364"/>
    </row>
    <row r="32" spans="1:6" ht="32.25" customHeight="1">
      <c r="A32" s="1360" t="s">
        <v>408</v>
      </c>
      <c r="B32" s="1361"/>
      <c r="C32" s="1361"/>
      <c r="D32" s="1360" t="s">
        <v>460</v>
      </c>
      <c r="E32" s="1361"/>
      <c r="F32" s="1364"/>
    </row>
    <row r="33" spans="1:6" ht="37.5" customHeight="1">
      <c r="A33" s="1360" t="s">
        <v>459</v>
      </c>
      <c r="B33" s="1361"/>
      <c r="C33" s="1361"/>
      <c r="D33" s="1360" t="s">
        <v>462</v>
      </c>
      <c r="E33" s="1361"/>
      <c r="F33" s="1364"/>
    </row>
    <row r="34" spans="1:6" ht="33.75" customHeight="1">
      <c r="A34" s="1360" t="s">
        <v>461</v>
      </c>
      <c r="B34" s="1361"/>
      <c r="C34" s="1361"/>
      <c r="D34" s="1367" t="s">
        <v>465</v>
      </c>
      <c r="E34" s="1361"/>
      <c r="F34" s="1364"/>
    </row>
    <row r="35" spans="1:6" ht="27" customHeight="1">
      <c r="A35" s="1360" t="s">
        <v>431</v>
      </c>
      <c r="B35" s="1361"/>
      <c r="C35" s="1361"/>
      <c r="D35" s="1360" t="s">
        <v>463</v>
      </c>
      <c r="E35" s="1361"/>
      <c r="F35" s="1364"/>
    </row>
    <row r="36" spans="1:6" ht="32.25" customHeight="1">
      <c r="A36" s="1360" t="s">
        <v>411</v>
      </c>
      <c r="B36" s="1361"/>
      <c r="C36" s="1382">
        <v>0</v>
      </c>
      <c r="D36" s="1360" t="s">
        <v>733</v>
      </c>
      <c r="E36" s="1361"/>
      <c r="F36" s="1364"/>
    </row>
    <row r="37" spans="1:6" ht="24" customHeight="1" thickBot="1">
      <c r="A37" s="1360" t="s">
        <v>464</v>
      </c>
      <c r="B37" s="1361"/>
      <c r="C37" s="1361"/>
      <c r="D37" s="1367"/>
      <c r="E37" s="1361"/>
      <c r="F37" s="1364"/>
    </row>
    <row r="38" spans="1:6" ht="15.75" thickBot="1">
      <c r="A38" s="1373" t="s">
        <v>452</v>
      </c>
      <c r="B38" s="1374">
        <f>SUM(B27:B37)</f>
        <v>0</v>
      </c>
      <c r="C38" s="1374">
        <f>SUM(C27:C37)</f>
        <v>0</v>
      </c>
      <c r="D38" s="1373" t="s">
        <v>452</v>
      </c>
      <c r="E38" s="1374">
        <f>SUM(E27:E37)</f>
        <v>0</v>
      </c>
      <c r="F38" s="1376">
        <f>SUM(F27:F37)</f>
        <v>0</v>
      </c>
    </row>
    <row r="39" spans="1:6" ht="15.75" thickBot="1">
      <c r="A39" s="1377" t="s">
        <v>453</v>
      </c>
      <c r="B39" s="1378"/>
      <c r="C39" s="1378"/>
      <c r="D39" s="1377" t="s">
        <v>454</v>
      </c>
      <c r="E39" s="1378">
        <f>SUM(B38-E38)</f>
        <v>0</v>
      </c>
      <c r="F39" s="1383">
        <f>SUM(C38-F38)</f>
        <v>0</v>
      </c>
    </row>
  </sheetData>
  <sheetProtection/>
  <mergeCells count="2">
    <mergeCell ref="E22:F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4"/>
  <sheetViews>
    <sheetView zoomScalePageLayoutView="0" workbookViewId="0" topLeftCell="B1">
      <selection activeCell="F1" sqref="F1:O1"/>
    </sheetView>
  </sheetViews>
  <sheetFormatPr defaultColWidth="9.00390625" defaultRowHeight="12.75"/>
  <cols>
    <col min="1" max="1" width="3.875" style="255" customWidth="1"/>
    <col min="2" max="2" width="3.125" style="255" customWidth="1"/>
    <col min="3" max="3" width="4.00390625" style="255" customWidth="1"/>
    <col min="4" max="4" width="6.00390625" style="255" customWidth="1"/>
    <col min="5" max="6" width="9.125" style="255" customWidth="1"/>
    <col min="7" max="7" width="23.00390625" style="255" customWidth="1"/>
    <col min="8" max="8" width="9.00390625" style="255" customWidth="1"/>
    <col min="9" max="9" width="7.75390625" style="255" customWidth="1"/>
    <col min="10" max="10" width="6.875" style="255" customWidth="1"/>
    <col min="11" max="12" width="9.125" style="255" customWidth="1"/>
    <col min="13" max="13" width="16.75390625" style="255" customWidth="1"/>
    <col min="14" max="14" width="8.625" style="255" customWidth="1"/>
    <col min="15" max="15" width="8.00390625" style="255" customWidth="1"/>
    <col min="16" max="16384" width="9.125" style="255" customWidth="1"/>
  </cols>
  <sheetData>
    <row r="1" spans="1:15" ht="15">
      <c r="A1" s="556"/>
      <c r="B1" s="556"/>
      <c r="C1" s="984"/>
      <c r="D1" s="984"/>
      <c r="E1" s="984"/>
      <c r="F1" s="1505" t="s">
        <v>933</v>
      </c>
      <c r="G1" s="1460"/>
      <c r="H1" s="1460"/>
      <c r="I1" s="1460"/>
      <c r="J1" s="1460"/>
      <c r="K1" s="1460"/>
      <c r="L1" s="1460"/>
      <c r="M1" s="1460"/>
      <c r="N1" s="1460"/>
      <c r="O1" s="1460"/>
    </row>
    <row r="2" spans="1:14" ht="15">
      <c r="A2" s="556"/>
      <c r="B2" s="556"/>
      <c r="C2" s="985"/>
      <c r="D2" s="1498" t="s">
        <v>802</v>
      </c>
      <c r="E2" s="1498"/>
      <c r="F2" s="1498"/>
      <c r="G2" s="1498"/>
      <c r="H2" s="1498"/>
      <c r="I2" s="1498"/>
      <c r="J2" s="1498"/>
      <c r="K2" s="1498"/>
      <c r="L2" s="1498"/>
      <c r="M2" s="1498"/>
      <c r="N2" s="1498"/>
    </row>
    <row r="3" spans="1:14" ht="15">
      <c r="A3" s="556"/>
      <c r="B3" s="556"/>
      <c r="C3" s="985"/>
      <c r="D3" s="986"/>
      <c r="E3" s="987"/>
      <c r="F3" s="987"/>
      <c r="G3" s="988"/>
      <c r="H3" s="989" t="s">
        <v>5</v>
      </c>
      <c r="I3" s="989"/>
      <c r="J3" s="986"/>
      <c r="K3" s="987"/>
      <c r="L3" s="987"/>
      <c r="M3" s="988"/>
      <c r="N3" s="989" t="s">
        <v>5</v>
      </c>
    </row>
    <row r="4" spans="1:15" ht="15">
      <c r="A4" s="990"/>
      <c r="B4" s="990"/>
      <c r="C4" s="1499" t="s">
        <v>710</v>
      </c>
      <c r="D4" s="1500"/>
      <c r="E4" s="1500"/>
      <c r="F4" s="1500"/>
      <c r="G4" s="1501"/>
      <c r="H4" s="991" t="s">
        <v>764</v>
      </c>
      <c r="I4" s="994" t="s">
        <v>812</v>
      </c>
      <c r="J4" s="1499" t="s">
        <v>710</v>
      </c>
      <c r="K4" s="1500"/>
      <c r="L4" s="1500"/>
      <c r="M4" s="1501"/>
      <c r="N4" s="991" t="s">
        <v>764</v>
      </c>
      <c r="O4" s="1126" t="s">
        <v>812</v>
      </c>
    </row>
    <row r="5" spans="1:15" ht="15">
      <c r="A5" s="558" t="s">
        <v>711</v>
      </c>
      <c r="B5" s="992" t="s">
        <v>712</v>
      </c>
      <c r="C5" s="993"/>
      <c r="D5" s="1502" t="s">
        <v>713</v>
      </c>
      <c r="E5" s="1503"/>
      <c r="F5" s="1503"/>
      <c r="G5" s="1504"/>
      <c r="H5" s="994" t="s">
        <v>4</v>
      </c>
      <c r="I5" s="1114" t="s">
        <v>725</v>
      </c>
      <c r="J5" s="1503" t="s">
        <v>713</v>
      </c>
      <c r="K5" s="1503"/>
      <c r="L5" s="1503"/>
      <c r="M5" s="1504"/>
      <c r="N5" s="995" t="s">
        <v>4</v>
      </c>
      <c r="O5" s="1126" t="s">
        <v>725</v>
      </c>
    </row>
    <row r="6" spans="1:15" ht="0.75" customHeight="1">
      <c r="A6" s="1506"/>
      <c r="B6" s="556"/>
      <c r="C6" s="996"/>
      <c r="D6" s="1508"/>
      <c r="E6" s="1509"/>
      <c r="F6" s="1509"/>
      <c r="G6" s="1510"/>
      <c r="H6" s="1000"/>
      <c r="I6" s="1115"/>
      <c r="J6" s="1001"/>
      <c r="K6" s="1002"/>
      <c r="L6" s="1002"/>
      <c r="M6" s="1003"/>
      <c r="N6" s="1004"/>
      <c r="O6" s="1126"/>
    </row>
    <row r="7" spans="1:15" ht="15" hidden="1">
      <c r="A7" s="1507"/>
      <c r="B7" s="556"/>
      <c r="C7" s="996"/>
      <c r="D7" s="1000"/>
      <c r="E7" s="1511"/>
      <c r="F7" s="1512"/>
      <c r="G7" s="1513"/>
      <c r="H7" s="1004"/>
      <c r="I7" s="1116"/>
      <c r="J7" s="1008"/>
      <c r="K7" s="1511"/>
      <c r="L7" s="1512"/>
      <c r="M7" s="1513"/>
      <c r="N7" s="1004"/>
      <c r="O7" s="1126"/>
    </row>
    <row r="8" spans="1:15" ht="15.75" hidden="1" thickBot="1">
      <c r="A8" s="1507"/>
      <c r="B8" s="556"/>
      <c r="C8" s="996"/>
      <c r="D8" s="1000"/>
      <c r="E8" s="1511"/>
      <c r="F8" s="1512"/>
      <c r="G8" s="1513"/>
      <c r="H8" s="1009"/>
      <c r="I8" s="1017"/>
      <c r="J8" s="1000"/>
      <c r="K8" s="1010"/>
      <c r="L8" s="1011"/>
      <c r="M8" s="1012"/>
      <c r="N8" s="1004"/>
      <c r="O8" s="1126"/>
    </row>
    <row r="9" spans="1:15" ht="15.75" hidden="1" thickBot="1">
      <c r="A9" s="1507"/>
      <c r="B9" s="556"/>
      <c r="C9" s="996"/>
      <c r="D9" s="1000"/>
      <c r="E9" s="1511"/>
      <c r="F9" s="1512"/>
      <c r="G9" s="1513"/>
      <c r="H9" s="1013"/>
      <c r="I9" s="1092"/>
      <c r="J9" s="1000"/>
      <c r="K9" s="1010"/>
      <c r="L9" s="1011"/>
      <c r="M9" s="1012"/>
      <c r="N9" s="1014"/>
      <c r="O9" s="1126"/>
    </row>
    <row r="10" spans="1:15" ht="15.75" hidden="1" thickBot="1">
      <c r="A10" s="1507"/>
      <c r="B10" s="1514"/>
      <c r="C10" s="996"/>
      <c r="D10" s="1000"/>
      <c r="E10" s="1015"/>
      <c r="F10" s="1006"/>
      <c r="G10" s="1007"/>
      <c r="H10" s="1016"/>
      <c r="I10" s="1017"/>
      <c r="J10" s="1000"/>
      <c r="K10" s="1010"/>
      <c r="L10" s="1011"/>
      <c r="M10" s="1012"/>
      <c r="N10" s="1017"/>
      <c r="O10" s="1126"/>
    </row>
    <row r="11" spans="1:15" ht="15.75" hidden="1" thickBot="1">
      <c r="A11" s="1507"/>
      <c r="B11" s="1514"/>
      <c r="C11" s="996"/>
      <c r="D11" s="1000"/>
      <c r="E11" s="1015"/>
      <c r="F11" s="1015"/>
      <c r="G11" s="1015"/>
      <c r="H11" s="1016"/>
      <c r="I11" s="1017"/>
      <c r="J11" s="1000"/>
      <c r="K11" s="1010"/>
      <c r="L11" s="1011"/>
      <c r="M11" s="1012"/>
      <c r="N11" s="1004"/>
      <c r="O11" s="1126"/>
    </row>
    <row r="12" spans="1:15" ht="15" hidden="1">
      <c r="A12" s="1507"/>
      <c r="B12" s="1514"/>
      <c r="C12" s="996"/>
      <c r="D12" s="1508"/>
      <c r="E12" s="1509"/>
      <c r="F12" s="1509"/>
      <c r="G12" s="1510"/>
      <c r="H12" s="1014"/>
      <c r="I12" s="1117"/>
      <c r="J12" s="1508"/>
      <c r="K12" s="1509"/>
      <c r="L12" s="1509"/>
      <c r="M12" s="1510"/>
      <c r="N12" s="1014"/>
      <c r="O12" s="1126"/>
    </row>
    <row r="13" spans="1:15" ht="15.75" hidden="1" thickBot="1">
      <c r="A13" s="1507"/>
      <c r="B13" s="1514"/>
      <c r="C13" s="996"/>
      <c r="D13" s="1000"/>
      <c r="E13" s="1511"/>
      <c r="F13" s="1512"/>
      <c r="G13" s="1513"/>
      <c r="H13" s="1014"/>
      <c r="I13" s="1014"/>
      <c r="J13" s="1000"/>
      <c r="K13" s="1010"/>
      <c r="L13" s="1018"/>
      <c r="M13" s="1019"/>
      <c r="N13" s="1016"/>
      <c r="O13" s="1126"/>
    </row>
    <row r="14" spans="1:15" ht="15.75" hidden="1" thickBot="1">
      <c r="A14" s="1507"/>
      <c r="B14" s="1514"/>
      <c r="C14" s="996"/>
      <c r="D14" s="1000"/>
      <c r="E14" s="1005"/>
      <c r="F14" s="1006"/>
      <c r="G14" s="1007"/>
      <c r="H14" s="1017"/>
      <c r="I14" s="1017"/>
      <c r="J14" s="1020"/>
      <c r="K14" s="1015"/>
      <c r="L14" s="1018"/>
      <c r="M14" s="1019"/>
      <c r="N14" s="1009"/>
      <c r="O14" s="1126"/>
    </row>
    <row r="15" spans="1:15" ht="15.75" hidden="1" thickBot="1">
      <c r="A15" s="1507"/>
      <c r="B15" s="1514"/>
      <c r="C15" s="996"/>
      <c r="D15" s="1000"/>
      <c r="E15" s="1511"/>
      <c r="F15" s="1512"/>
      <c r="G15" s="1513"/>
      <c r="H15" s="1021"/>
      <c r="I15" s="1022"/>
      <c r="J15" s="1000"/>
      <c r="K15" s="1511"/>
      <c r="L15" s="1512"/>
      <c r="M15" s="1513"/>
      <c r="N15" s="1022"/>
      <c r="O15" s="1126"/>
    </row>
    <row r="16" spans="1:15" ht="15.75" hidden="1" thickBot="1">
      <c r="A16" s="1507"/>
      <c r="B16" s="1514"/>
      <c r="C16" s="996"/>
      <c r="D16" s="1000"/>
      <c r="E16" s="1511"/>
      <c r="F16" s="1512"/>
      <c r="G16" s="1513"/>
      <c r="H16" s="1021"/>
      <c r="I16" s="1022"/>
      <c r="J16" s="1000"/>
      <c r="K16" s="1010"/>
      <c r="L16" s="1018"/>
      <c r="M16" s="1019"/>
      <c r="N16" s="1004"/>
      <c r="O16" s="1126"/>
    </row>
    <row r="17" spans="1:15" ht="15.75" hidden="1" thickBot="1">
      <c r="A17" s="1507"/>
      <c r="B17" s="1514"/>
      <c r="C17" s="996"/>
      <c r="D17" s="1000"/>
      <c r="E17" s="1005"/>
      <c r="F17" s="1006"/>
      <c r="G17" s="1007"/>
      <c r="H17" s="1009"/>
      <c r="I17" s="1017"/>
      <c r="J17" s="1020"/>
      <c r="K17" s="1015"/>
      <c r="L17" s="1018"/>
      <c r="M17" s="1019"/>
      <c r="N17" s="1009"/>
      <c r="O17" s="1126"/>
    </row>
    <row r="18" spans="1:15" ht="15.75" hidden="1" thickBot="1">
      <c r="A18" s="1507"/>
      <c r="B18" s="1514"/>
      <c r="C18" s="996"/>
      <c r="D18" s="1000"/>
      <c r="E18" s="1015"/>
      <c r="F18" s="1015"/>
      <c r="G18" s="1015"/>
      <c r="H18" s="1023"/>
      <c r="I18" s="1032"/>
      <c r="J18" s="1000"/>
      <c r="K18" s="1515"/>
      <c r="L18" s="1516"/>
      <c r="M18" s="1517"/>
      <c r="N18" s="1009"/>
      <c r="O18" s="1126"/>
    </row>
    <row r="19" spans="1:15" ht="13.5" customHeight="1" hidden="1">
      <c r="A19" s="1507"/>
      <c r="B19" s="1514"/>
      <c r="C19" s="996"/>
      <c r="D19" s="1518"/>
      <c r="E19" s="1519"/>
      <c r="F19" s="1519"/>
      <c r="G19" s="1520"/>
      <c r="H19" s="1014"/>
      <c r="I19" s="1014"/>
      <c r="J19" s="1000"/>
      <c r="K19" s="1025"/>
      <c r="L19" s="1011"/>
      <c r="M19" s="1012"/>
      <c r="N19" s="1014"/>
      <c r="O19" s="1126"/>
    </row>
    <row r="20" spans="1:15" ht="15.75" hidden="1" thickBot="1">
      <c r="A20" s="1507"/>
      <c r="B20" s="1514"/>
      <c r="C20" s="996"/>
      <c r="D20" s="1000"/>
      <c r="E20" s="1511"/>
      <c r="F20" s="1512"/>
      <c r="G20" s="1513"/>
      <c r="H20" s="1021"/>
      <c r="I20" s="1022"/>
      <c r="J20" s="1000"/>
      <c r="K20" s="1511"/>
      <c r="L20" s="1512"/>
      <c r="M20" s="1513"/>
      <c r="N20" s="1004"/>
      <c r="O20" s="1126"/>
    </row>
    <row r="21" spans="1:15" ht="15.75" hidden="1" thickBot="1">
      <c r="A21" s="1507"/>
      <c r="B21" s="1514"/>
      <c r="C21" s="996"/>
      <c r="D21" s="1000"/>
      <c r="E21" s="1511"/>
      <c r="F21" s="1512"/>
      <c r="G21" s="1513"/>
      <c r="H21" s="1021"/>
      <c r="I21" s="1022"/>
      <c r="J21" s="1000"/>
      <c r="K21" s="1010"/>
      <c r="L21" s="1011"/>
      <c r="M21" s="1012"/>
      <c r="N21" s="1022"/>
      <c r="O21" s="1126"/>
    </row>
    <row r="22" spans="1:15" ht="14.25" customHeight="1" hidden="1">
      <c r="A22" s="1507"/>
      <c r="B22" s="1514"/>
      <c r="C22" s="996"/>
      <c r="D22" s="1000"/>
      <c r="E22" s="1511"/>
      <c r="F22" s="1512"/>
      <c r="G22" s="1513"/>
      <c r="H22" s="1014"/>
      <c r="I22" s="1014"/>
      <c r="J22" s="1000"/>
      <c r="K22" s="1511"/>
      <c r="L22" s="1512"/>
      <c r="M22" s="1513"/>
      <c r="N22" s="1004"/>
      <c r="O22" s="1126"/>
    </row>
    <row r="23" spans="1:15" ht="15.75" hidden="1" thickBot="1">
      <c r="A23" s="1507"/>
      <c r="B23" s="1514"/>
      <c r="C23" s="996"/>
      <c r="D23" s="1000"/>
      <c r="E23" s="1015"/>
      <c r="F23" s="1006"/>
      <c r="G23" s="1007"/>
      <c r="H23" s="1021"/>
      <c r="I23" s="1022"/>
      <c r="J23" s="1000"/>
      <c r="K23" s="1511"/>
      <c r="L23" s="1512"/>
      <c r="M23" s="1513"/>
      <c r="N23" s="1017"/>
      <c r="O23" s="1126"/>
    </row>
    <row r="24" spans="1:15" ht="15.75" hidden="1" thickBot="1">
      <c r="A24" s="1507"/>
      <c r="B24" s="1514"/>
      <c r="C24" s="996"/>
      <c r="D24" s="1000"/>
      <c r="E24" s="1015"/>
      <c r="F24" s="1015"/>
      <c r="G24" s="1015"/>
      <c r="H24" s="1023"/>
      <c r="I24" s="1032"/>
      <c r="J24" s="1000"/>
      <c r="K24" s="1010"/>
      <c r="L24" s="1011"/>
      <c r="M24" s="1012"/>
      <c r="N24" s="1026"/>
      <c r="O24" s="1126"/>
    </row>
    <row r="25" spans="1:15" ht="15" hidden="1">
      <c r="A25" s="1507"/>
      <c r="B25" s="1514"/>
      <c r="C25" s="996"/>
      <c r="D25" s="1508"/>
      <c r="E25" s="1509"/>
      <c r="F25" s="1509"/>
      <c r="G25" s="1510"/>
      <c r="H25" s="1014"/>
      <c r="I25" s="1014"/>
      <c r="J25" s="1000"/>
      <c r="K25" s="1521"/>
      <c r="L25" s="1522"/>
      <c r="M25" s="1523"/>
      <c r="N25" s="1014"/>
      <c r="O25" s="1126"/>
    </row>
    <row r="26" spans="1:15" ht="15" hidden="1">
      <c r="A26" s="1507"/>
      <c r="B26" s="1514"/>
      <c r="C26" s="996"/>
      <c r="D26" s="1020"/>
      <c r="E26" s="1030"/>
      <c r="F26" s="998"/>
      <c r="G26" s="999"/>
      <c r="H26" s="1014"/>
      <c r="I26" s="1014"/>
      <c r="J26" s="1000"/>
      <c r="K26" s="1027"/>
      <c r="L26" s="1028"/>
      <c r="M26" s="1029"/>
      <c r="N26" s="1014"/>
      <c r="O26" s="1126"/>
    </row>
    <row r="27" spans="1:15" ht="15" hidden="1">
      <c r="A27" s="1507"/>
      <c r="B27" s="1514"/>
      <c r="C27" s="996"/>
      <c r="D27" s="1000"/>
      <c r="E27" s="1511"/>
      <c r="F27" s="1512"/>
      <c r="G27" s="1513"/>
      <c r="H27" s="1026"/>
      <c r="I27" s="1026"/>
      <c r="J27" s="1000"/>
      <c r="K27" s="1515"/>
      <c r="L27" s="1516"/>
      <c r="M27" s="1517"/>
      <c r="N27" s="1004"/>
      <c r="O27" s="1126"/>
    </row>
    <row r="28" spans="1:15" ht="15" hidden="1">
      <c r="A28" s="1507"/>
      <c r="B28" s="1514"/>
      <c r="C28" s="996"/>
      <c r="D28" s="1020"/>
      <c r="E28" s="1031"/>
      <c r="F28" s="1006"/>
      <c r="G28" s="1007"/>
      <c r="H28" s="1032"/>
      <c r="I28" s="1032"/>
      <c r="J28" s="1000"/>
      <c r="K28" s="1024"/>
      <c r="L28" s="1018"/>
      <c r="M28" s="1019"/>
      <c r="N28" s="1004"/>
      <c r="O28" s="1126"/>
    </row>
    <row r="29" spans="1:15" ht="15.75" hidden="1" thickBot="1">
      <c r="A29" s="1507"/>
      <c r="B29" s="1514"/>
      <c r="C29" s="996"/>
      <c r="D29" s="1000"/>
      <c r="E29" s="1511"/>
      <c r="F29" s="1512"/>
      <c r="G29" s="1513"/>
      <c r="H29" s="1023"/>
      <c r="I29" s="1032"/>
      <c r="J29" s="1000"/>
      <c r="K29" s="1515"/>
      <c r="L29" s="1516"/>
      <c r="M29" s="1517"/>
      <c r="N29" s="1004"/>
      <c r="O29" s="1126"/>
    </row>
    <row r="30" spans="1:15" ht="15.75" hidden="1" thickBot="1">
      <c r="A30" s="1507"/>
      <c r="B30" s="1514"/>
      <c r="C30" s="996"/>
      <c r="D30" s="1000"/>
      <c r="E30" s="1015"/>
      <c r="F30" s="1015"/>
      <c r="G30" s="1015"/>
      <c r="H30" s="1023"/>
      <c r="I30" s="1032"/>
      <c r="J30" s="1000"/>
      <c r="K30" s="1515"/>
      <c r="L30" s="1516"/>
      <c r="M30" s="1517"/>
      <c r="N30" s="1004"/>
      <c r="O30" s="1126"/>
    </row>
    <row r="31" spans="1:15" ht="15" hidden="1">
      <c r="A31" s="1507"/>
      <c r="B31" s="1514"/>
      <c r="C31" s="996"/>
      <c r="D31" s="1508"/>
      <c r="E31" s="1509"/>
      <c r="F31" s="1509"/>
      <c r="G31" s="1510"/>
      <c r="H31" s="1033"/>
      <c r="I31" s="1033"/>
      <c r="J31" s="1000"/>
      <c r="K31" s="1034"/>
      <c r="L31" s="1035"/>
      <c r="M31" s="1036"/>
      <c r="N31" s="1037"/>
      <c r="O31" s="1126"/>
    </row>
    <row r="32" spans="1:15" ht="13.5" customHeight="1" hidden="1">
      <c r="A32" s="1507"/>
      <c r="B32" s="1514"/>
      <c r="C32" s="996"/>
      <c r="D32" s="1000"/>
      <c r="E32" s="1511"/>
      <c r="F32" s="1512"/>
      <c r="G32" s="1513"/>
      <c r="H32" s="1004"/>
      <c r="I32" s="1004"/>
      <c r="J32" s="1000"/>
      <c r="K32" s="1010"/>
      <c r="L32" s="1011"/>
      <c r="M32" s="1012"/>
      <c r="N32" s="1004"/>
      <c r="O32" s="1126"/>
    </row>
    <row r="33" spans="1:15" ht="15.75" hidden="1" thickBot="1">
      <c r="A33" s="1038"/>
      <c r="B33" s="1514"/>
      <c r="C33" s="996"/>
      <c r="D33" s="1000"/>
      <c r="E33" s="1511"/>
      <c r="F33" s="1512"/>
      <c r="G33" s="1513"/>
      <c r="H33" s="1016"/>
      <c r="I33" s="1017"/>
      <c r="J33" s="1000"/>
      <c r="K33" s="1010"/>
      <c r="L33" s="1011"/>
      <c r="M33" s="1012"/>
      <c r="N33" s="1017"/>
      <c r="O33" s="1126"/>
    </row>
    <row r="34" spans="1:15" ht="15.75" hidden="1" thickBot="1">
      <c r="A34" s="1038"/>
      <c r="B34" s="1514"/>
      <c r="C34" s="996"/>
      <c r="D34" s="1000"/>
      <c r="E34" s="1015"/>
      <c r="F34" s="1015"/>
      <c r="G34" s="1015"/>
      <c r="H34" s="1016"/>
      <c r="I34" s="1017"/>
      <c r="J34" s="1000"/>
      <c r="K34" s="1511"/>
      <c r="L34" s="1512"/>
      <c r="M34" s="1513"/>
      <c r="N34" s="1004"/>
      <c r="O34" s="1126"/>
    </row>
    <row r="35" spans="1:15" ht="15" hidden="1">
      <c r="A35" s="1038"/>
      <c r="B35" s="1514"/>
      <c r="C35" s="996"/>
      <c r="D35" s="1508"/>
      <c r="E35" s="1509"/>
      <c r="F35" s="1509"/>
      <c r="G35" s="1510"/>
      <c r="H35" s="1014"/>
      <c r="I35" s="1117"/>
      <c r="J35" s="1508"/>
      <c r="K35" s="1509"/>
      <c r="L35" s="1509"/>
      <c r="M35" s="1510"/>
      <c r="N35" s="1014"/>
      <c r="O35" s="1126"/>
    </row>
    <row r="36" spans="1:15" ht="15" hidden="1">
      <c r="A36" s="1038"/>
      <c r="B36" s="1514"/>
      <c r="C36" s="996"/>
      <c r="D36" s="1000"/>
      <c r="E36" s="1511"/>
      <c r="F36" s="1512"/>
      <c r="G36" s="1513"/>
      <c r="H36" s="1004"/>
      <c r="I36" s="1004"/>
      <c r="J36" s="1000"/>
      <c r="K36" s="1511"/>
      <c r="L36" s="1512"/>
      <c r="M36" s="1513"/>
      <c r="N36" s="1004"/>
      <c r="O36" s="1126"/>
    </row>
    <row r="37" spans="1:15" ht="15.75" hidden="1" thickBot="1">
      <c r="A37" s="1038"/>
      <c r="B37" s="1514"/>
      <c r="C37" s="996"/>
      <c r="D37" s="1000"/>
      <c r="E37" s="1010"/>
      <c r="F37" s="1011"/>
      <c r="G37" s="1012"/>
      <c r="H37" s="1004"/>
      <c r="I37" s="1004"/>
      <c r="J37" s="1000"/>
      <c r="K37" s="1010"/>
      <c r="L37" s="1015"/>
      <c r="M37" s="1015"/>
      <c r="N37" s="1009"/>
      <c r="O37" s="1126"/>
    </row>
    <row r="38" spans="1:15" ht="15.75" hidden="1" thickBot="1">
      <c r="A38" s="1038"/>
      <c r="B38" s="556"/>
      <c r="C38" s="996"/>
      <c r="D38" s="1000"/>
      <c r="E38" s="1511"/>
      <c r="F38" s="1512"/>
      <c r="G38" s="1513"/>
      <c r="H38" s="1022"/>
      <c r="I38" s="1022"/>
      <c r="J38" s="1020"/>
      <c r="K38" s="1015"/>
      <c r="L38" s="1015"/>
      <c r="M38" s="1015"/>
      <c r="N38" s="1016"/>
      <c r="O38" s="1126"/>
    </row>
    <row r="39" spans="1:15" ht="15.75" hidden="1" thickBot="1">
      <c r="A39" s="1038"/>
      <c r="B39" s="556"/>
      <c r="C39" s="996"/>
      <c r="D39" s="1000"/>
      <c r="E39" s="1005"/>
      <c r="F39" s="1006"/>
      <c r="G39" s="1007"/>
      <c r="H39" s="1022"/>
      <c r="I39" s="1022"/>
      <c r="J39" s="1020"/>
      <c r="K39" s="1024"/>
      <c r="L39" s="1011"/>
      <c r="M39" s="1012"/>
      <c r="N39" s="1016"/>
      <c r="O39" s="1126"/>
    </row>
    <row r="40" spans="1:15" ht="15.75" hidden="1" thickBot="1">
      <c r="A40" s="1038"/>
      <c r="B40" s="556"/>
      <c r="C40" s="996"/>
      <c r="D40" s="1000"/>
      <c r="E40" s="1010"/>
      <c r="F40" s="1011"/>
      <c r="G40" s="1012"/>
      <c r="H40" s="1026"/>
      <c r="I40" s="1026"/>
      <c r="J40" s="1000"/>
      <c r="K40" s="1511"/>
      <c r="L40" s="1512"/>
      <c r="M40" s="1513"/>
      <c r="N40" s="1023"/>
      <c r="O40" s="1126"/>
    </row>
    <row r="41" spans="1:15" ht="15" hidden="1">
      <c r="A41" s="1038"/>
      <c r="B41" s="556"/>
      <c r="C41" s="996"/>
      <c r="D41" s="1508"/>
      <c r="E41" s="1509"/>
      <c r="F41" s="1509"/>
      <c r="G41" s="1510"/>
      <c r="H41" s="1014"/>
      <c r="I41" s="1117"/>
      <c r="J41" s="1508"/>
      <c r="K41" s="1509"/>
      <c r="L41" s="1509"/>
      <c r="M41" s="1510"/>
      <c r="N41" s="1039"/>
      <c r="O41" s="1126"/>
    </row>
    <row r="42" spans="1:15" ht="15" hidden="1">
      <c r="A42" s="1038"/>
      <c r="B42" s="556"/>
      <c r="C42" s="996"/>
      <c r="D42" s="1000"/>
      <c r="E42" s="1511"/>
      <c r="F42" s="1512"/>
      <c r="G42" s="1513"/>
      <c r="H42" s="1004"/>
      <c r="I42" s="1004"/>
      <c r="J42" s="1000"/>
      <c r="K42" s="1511"/>
      <c r="L42" s="1512"/>
      <c r="M42" s="1513"/>
      <c r="N42" s="1022"/>
      <c r="O42" s="1126"/>
    </row>
    <row r="43" spans="1:15" ht="15" hidden="1">
      <c r="A43" s="1038"/>
      <c r="B43" s="556"/>
      <c r="C43" s="996"/>
      <c r="D43" s="1000"/>
      <c r="E43" s="1015"/>
      <c r="F43" s="1015"/>
      <c r="G43" s="1015"/>
      <c r="H43" s="1004"/>
      <c r="I43" s="1004"/>
      <c r="J43" s="1000"/>
      <c r="K43" s="1010"/>
      <c r="L43" s="1011"/>
      <c r="M43" s="1012"/>
      <c r="N43" s="1004"/>
      <c r="O43" s="1126"/>
    </row>
    <row r="44" spans="1:15" ht="15.75" hidden="1" thickBot="1">
      <c r="A44" s="1038"/>
      <c r="B44" s="556"/>
      <c r="C44" s="996"/>
      <c r="D44" s="1000"/>
      <c r="E44" s="1005"/>
      <c r="F44" s="1006"/>
      <c r="G44" s="1007"/>
      <c r="H44" s="1026"/>
      <c r="I44" s="1026"/>
      <c r="J44" s="1020"/>
      <c r="K44" s="1015"/>
      <c r="L44" s="1015"/>
      <c r="M44" s="1015"/>
      <c r="N44" s="1023"/>
      <c r="O44" s="1126"/>
    </row>
    <row r="45" spans="1:15" ht="15.75" hidden="1" thickBot="1">
      <c r="A45" s="1038"/>
      <c r="B45" s="556"/>
      <c r="C45" s="996"/>
      <c r="D45" s="1000"/>
      <c r="E45" s="1005"/>
      <c r="F45" s="1006"/>
      <c r="G45" s="1007"/>
      <c r="H45" s="1026"/>
      <c r="I45" s="1026"/>
      <c r="J45" s="1000"/>
      <c r="K45" s="1040"/>
      <c r="L45" s="1041"/>
      <c r="M45" s="1042"/>
      <c r="N45" s="1023"/>
      <c r="O45" s="1126"/>
    </row>
    <row r="46" spans="1:15" ht="15.75" hidden="1" thickBot="1">
      <c r="A46" s="1038"/>
      <c r="B46" s="556"/>
      <c r="C46" s="996"/>
      <c r="D46" s="1000"/>
      <c r="E46" s="1005"/>
      <c r="F46" s="1006"/>
      <c r="G46" s="1007"/>
      <c r="H46" s="1023"/>
      <c r="I46" s="1032"/>
      <c r="J46" s="1020"/>
      <c r="K46" s="1043"/>
      <c r="L46" s="1044"/>
      <c r="M46" s="1045"/>
      <c r="N46" s="1046"/>
      <c r="O46" s="1126"/>
    </row>
    <row r="47" spans="1:15" ht="15" customHeight="1" hidden="1" thickBot="1">
      <c r="A47" s="1038"/>
      <c r="B47" s="556"/>
      <c r="C47" s="996"/>
      <c r="D47" s="1000"/>
      <c r="E47" s="1015"/>
      <c r="F47" s="1015"/>
      <c r="G47" s="1015"/>
      <c r="H47" s="1023"/>
      <c r="I47" s="1032"/>
      <c r="J47" s="1020"/>
      <c r="K47" s="1015"/>
      <c r="L47" s="1030"/>
      <c r="M47" s="1047"/>
      <c r="N47" s="1016"/>
      <c r="O47" s="1126"/>
    </row>
    <row r="48" spans="1:15" ht="15" hidden="1">
      <c r="A48" s="1038"/>
      <c r="B48" s="556"/>
      <c r="C48" s="996"/>
      <c r="D48" s="1508"/>
      <c r="E48" s="1509"/>
      <c r="F48" s="1509"/>
      <c r="G48" s="1510"/>
      <c r="H48" s="1014"/>
      <c r="I48" s="1117"/>
      <c r="J48" s="1508"/>
      <c r="K48" s="1509"/>
      <c r="L48" s="1509"/>
      <c r="M48" s="1510"/>
      <c r="N48" s="1014"/>
      <c r="O48" s="1126"/>
    </row>
    <row r="49" spans="1:15" ht="15.75" hidden="1" thickBot="1">
      <c r="A49" s="1038"/>
      <c r="B49" s="556"/>
      <c r="C49" s="996"/>
      <c r="D49" s="1000"/>
      <c r="E49" s="1511"/>
      <c r="F49" s="1512"/>
      <c r="G49" s="1513"/>
      <c r="H49" s="1021"/>
      <c r="I49" s="1022"/>
      <c r="J49" s="1000"/>
      <c r="K49" s="1511"/>
      <c r="L49" s="1512"/>
      <c r="M49" s="1513"/>
      <c r="N49" s="1022"/>
      <c r="O49" s="1126"/>
    </row>
    <row r="50" spans="1:15" ht="15.75" hidden="1" thickBot="1">
      <c r="A50" s="1038"/>
      <c r="B50" s="556"/>
      <c r="C50" s="996"/>
      <c r="D50" s="1000"/>
      <c r="E50" s="1511"/>
      <c r="F50" s="1512"/>
      <c r="G50" s="1513"/>
      <c r="H50" s="1021"/>
      <c r="I50" s="1022"/>
      <c r="J50" s="1000"/>
      <c r="K50" s="1010"/>
      <c r="L50" s="1011"/>
      <c r="M50" s="1012"/>
      <c r="N50" s="1021"/>
      <c r="O50" s="1126"/>
    </row>
    <row r="51" spans="1:15" ht="15.75" hidden="1" thickBot="1">
      <c r="A51" s="1038"/>
      <c r="B51" s="556"/>
      <c r="C51" s="996"/>
      <c r="D51" s="1000"/>
      <c r="E51" s="1511"/>
      <c r="F51" s="1512"/>
      <c r="G51" s="1513"/>
      <c r="H51" s="1021"/>
      <c r="I51" s="1022"/>
      <c r="J51" s="1020"/>
      <c r="K51" s="1015"/>
      <c r="L51" s="1015"/>
      <c r="M51" s="1015"/>
      <c r="N51" s="1021"/>
      <c r="O51" s="1126"/>
    </row>
    <row r="52" spans="1:15" ht="15.75" hidden="1" thickBot="1">
      <c r="A52" s="1038"/>
      <c r="B52" s="556"/>
      <c r="C52" s="996"/>
      <c r="D52" s="1000"/>
      <c r="E52" s="1015"/>
      <c r="F52" s="1006"/>
      <c r="G52" s="1007"/>
      <c r="H52" s="1021"/>
      <c r="I52" s="1022"/>
      <c r="J52" s="1000"/>
      <c r="K52" s="1515"/>
      <c r="L52" s="1516"/>
      <c r="M52" s="1517"/>
      <c r="N52" s="1016"/>
      <c r="O52" s="1126"/>
    </row>
    <row r="53" spans="1:15" ht="15" hidden="1">
      <c r="A53" s="1038"/>
      <c r="B53" s="556"/>
      <c r="C53" s="996"/>
      <c r="D53" s="1508"/>
      <c r="E53" s="1509"/>
      <c r="F53" s="1509"/>
      <c r="G53" s="1510"/>
      <c r="H53" s="1014"/>
      <c r="I53" s="1014"/>
      <c r="J53" s="1000"/>
      <c r="K53" s="1025"/>
      <c r="L53" s="1011"/>
      <c r="M53" s="1012"/>
      <c r="N53" s="1014"/>
      <c r="O53" s="1126"/>
    </row>
    <row r="54" spans="1:15" ht="15" hidden="1">
      <c r="A54" s="1038"/>
      <c r="B54" s="556"/>
      <c r="C54" s="996"/>
      <c r="D54" s="1000"/>
      <c r="E54" s="1511"/>
      <c r="F54" s="1512"/>
      <c r="G54" s="1513"/>
      <c r="H54" s="1026"/>
      <c r="I54" s="1026"/>
      <c r="J54" s="1000"/>
      <c r="K54" s="1010"/>
      <c r="L54" s="1044"/>
      <c r="M54" s="1045"/>
      <c r="N54" s="1026"/>
      <c r="O54" s="1126"/>
    </row>
    <row r="55" spans="1:15" ht="15.75" hidden="1" thickBot="1">
      <c r="A55" s="1038"/>
      <c r="B55" s="556"/>
      <c r="C55" s="996"/>
      <c r="D55" s="1000"/>
      <c r="E55" s="1511"/>
      <c r="F55" s="1512"/>
      <c r="G55" s="1513"/>
      <c r="H55" s="1023"/>
      <c r="I55" s="1032"/>
      <c r="J55" s="1020"/>
      <c r="K55" s="1010"/>
      <c r="L55" s="1044"/>
      <c r="M55" s="1045"/>
      <c r="N55" s="1026"/>
      <c r="O55" s="1126"/>
    </row>
    <row r="56" spans="1:15" ht="15.75" hidden="1" thickBot="1">
      <c r="A56" s="1038"/>
      <c r="B56" s="556"/>
      <c r="C56" s="996"/>
      <c r="D56" s="1000"/>
      <c r="E56" s="1015"/>
      <c r="F56" s="1015"/>
      <c r="G56" s="1015"/>
      <c r="H56" s="1023"/>
      <c r="I56" s="1032"/>
      <c r="J56" s="1000"/>
      <c r="K56" s="1511"/>
      <c r="L56" s="1512"/>
      <c r="M56" s="1513"/>
      <c r="N56" s="1026"/>
      <c r="O56" s="1126"/>
    </row>
    <row r="57" spans="1:15" ht="15" hidden="1">
      <c r="A57" s="1038"/>
      <c r="B57" s="556"/>
      <c r="C57" s="996"/>
      <c r="D57" s="1508"/>
      <c r="E57" s="1509"/>
      <c r="F57" s="1509"/>
      <c r="G57" s="1510"/>
      <c r="H57" s="1014"/>
      <c r="I57" s="1014"/>
      <c r="J57" s="1000"/>
      <c r="K57" s="1025"/>
      <c r="L57" s="1011"/>
      <c r="M57" s="1012"/>
      <c r="N57" s="1014"/>
      <c r="O57" s="1126"/>
    </row>
    <row r="58" spans="1:15" ht="15" hidden="1">
      <c r="A58" s="1038"/>
      <c r="B58" s="556"/>
      <c r="C58" s="996"/>
      <c r="D58" s="1000"/>
      <c r="E58" s="1511"/>
      <c r="F58" s="1512"/>
      <c r="G58" s="1513"/>
      <c r="H58" s="1004"/>
      <c r="I58" s="1004"/>
      <c r="J58" s="1020"/>
      <c r="K58" s="1043"/>
      <c r="L58" s="1044"/>
      <c r="M58" s="1045"/>
      <c r="N58" s="1048"/>
      <c r="O58" s="1126"/>
    </row>
    <row r="59" spans="1:15" ht="15.75" hidden="1" thickBot="1">
      <c r="A59" s="1038"/>
      <c r="B59" s="556"/>
      <c r="C59" s="996"/>
      <c r="D59" s="1000"/>
      <c r="E59" s="1511"/>
      <c r="F59" s="1512"/>
      <c r="G59" s="1513"/>
      <c r="H59" s="1016"/>
      <c r="I59" s="1017"/>
      <c r="J59" s="1000"/>
      <c r="K59" s="1005"/>
      <c r="L59" s="1006"/>
      <c r="M59" s="1007"/>
      <c r="N59" s="1022"/>
      <c r="O59" s="1126"/>
    </row>
    <row r="60" spans="1:15" ht="15.75" hidden="1" thickBot="1">
      <c r="A60" s="1038"/>
      <c r="B60" s="556"/>
      <c r="C60" s="996"/>
      <c r="D60" s="1000"/>
      <c r="E60" s="1015"/>
      <c r="F60" s="1015"/>
      <c r="G60" s="1015"/>
      <c r="H60" s="1023"/>
      <c r="I60" s="1032"/>
      <c r="J60" s="1000"/>
      <c r="K60" s="1524"/>
      <c r="L60" s="1525"/>
      <c r="M60" s="1526"/>
      <c r="N60" s="1026"/>
      <c r="O60" s="1126"/>
    </row>
    <row r="61" spans="1:15" ht="15" hidden="1">
      <c r="A61" s="1038"/>
      <c r="B61" s="556"/>
      <c r="C61" s="996"/>
      <c r="D61" s="1508"/>
      <c r="E61" s="1509"/>
      <c r="F61" s="1509"/>
      <c r="G61" s="1510"/>
      <c r="H61" s="1039"/>
      <c r="I61" s="1117"/>
      <c r="J61" s="1508"/>
      <c r="K61" s="1509"/>
      <c r="L61" s="1509"/>
      <c r="M61" s="1510"/>
      <c r="N61" s="1014"/>
      <c r="O61" s="1126"/>
    </row>
    <row r="62" spans="1:15" ht="15" hidden="1">
      <c r="A62" s="1038"/>
      <c r="B62" s="556"/>
      <c r="C62" s="996"/>
      <c r="D62" s="997"/>
      <c r="E62" s="998"/>
      <c r="F62" s="998"/>
      <c r="G62" s="999"/>
      <c r="H62" s="1004"/>
      <c r="I62" s="1004"/>
      <c r="J62" s="1000"/>
      <c r="K62" s="1010"/>
      <c r="L62" s="998"/>
      <c r="M62" s="999"/>
      <c r="N62" s="1014"/>
      <c r="O62" s="1126"/>
    </row>
    <row r="63" spans="1:15" ht="15" hidden="1">
      <c r="A63" s="1038"/>
      <c r="B63" s="556"/>
      <c r="C63" s="996"/>
      <c r="D63" s="997"/>
      <c r="E63" s="998"/>
      <c r="F63" s="998"/>
      <c r="G63" s="999"/>
      <c r="H63" s="1017"/>
      <c r="I63" s="1017"/>
      <c r="J63" s="1020"/>
      <c r="K63" s="1015"/>
      <c r="L63" s="998"/>
      <c r="M63" s="999"/>
      <c r="N63" s="1014"/>
      <c r="O63" s="1126"/>
    </row>
    <row r="64" spans="1:15" ht="15" hidden="1">
      <c r="A64" s="1038"/>
      <c r="B64" s="556"/>
      <c r="C64" s="996"/>
      <c r="D64" s="1000"/>
      <c r="E64" s="1511"/>
      <c r="F64" s="1512"/>
      <c r="G64" s="1513"/>
      <c r="H64" s="1049"/>
      <c r="I64" s="1049"/>
      <c r="J64" s="1000"/>
      <c r="K64" s="1005"/>
      <c r="L64" s="1006"/>
      <c r="M64" s="1007"/>
      <c r="N64" s="1050"/>
      <c r="O64" s="1126"/>
    </row>
    <row r="65" spans="1:15" ht="15" hidden="1">
      <c r="A65" s="1038"/>
      <c r="B65" s="556"/>
      <c r="C65" s="996"/>
      <c r="D65" s="1000"/>
      <c r="E65" s="1515"/>
      <c r="F65" s="1516"/>
      <c r="G65" s="1517"/>
      <c r="H65" s="1050"/>
      <c r="I65" s="1050"/>
      <c r="J65" s="1000"/>
      <c r="K65" s="1015"/>
      <c r="L65" s="1006"/>
      <c r="M65" s="1007"/>
      <c r="N65" s="1051"/>
      <c r="O65" s="1126"/>
    </row>
    <row r="66" spans="1:15" ht="15" hidden="1">
      <c r="A66" s="1038"/>
      <c r="B66" s="556"/>
      <c r="C66" s="996"/>
      <c r="D66" s="1000"/>
      <c r="E66" s="1010"/>
      <c r="F66" s="1011"/>
      <c r="G66" s="1012"/>
      <c r="H66" s="1050"/>
      <c r="I66" s="1050"/>
      <c r="J66" s="1000"/>
      <c r="K66" s="1015"/>
      <c r="L66" s="1006"/>
      <c r="M66" s="1007"/>
      <c r="N66" s="1050"/>
      <c r="O66" s="1126"/>
    </row>
    <row r="67" spans="1:15" ht="15" hidden="1">
      <c r="A67" s="1038"/>
      <c r="B67" s="556"/>
      <c r="C67" s="996"/>
      <c r="D67" s="1508"/>
      <c r="E67" s="1509"/>
      <c r="F67" s="1509"/>
      <c r="G67" s="1510"/>
      <c r="H67" s="1014"/>
      <c r="I67" s="1117"/>
      <c r="J67" s="1508"/>
      <c r="K67" s="1509"/>
      <c r="L67" s="1509"/>
      <c r="M67" s="1510"/>
      <c r="N67" s="1004"/>
      <c r="O67" s="1126"/>
    </row>
    <row r="68" spans="1:15" ht="15" hidden="1">
      <c r="A68" s="1038"/>
      <c r="B68" s="556"/>
      <c r="C68" s="996"/>
      <c r="D68" s="1000"/>
      <c r="E68" s="1511"/>
      <c r="F68" s="1512"/>
      <c r="G68" s="1513"/>
      <c r="H68" s="1022"/>
      <c r="I68" s="1022"/>
      <c r="J68" s="1000"/>
      <c r="K68" s="1511"/>
      <c r="L68" s="1512"/>
      <c r="M68" s="1513"/>
      <c r="N68" s="1004"/>
      <c r="O68" s="1126"/>
    </row>
    <row r="69" spans="1:15" ht="15.75" hidden="1" thickBot="1">
      <c r="A69" s="1038"/>
      <c r="B69" s="556"/>
      <c r="C69" s="996"/>
      <c r="D69" s="1000"/>
      <c r="E69" s="1515"/>
      <c r="F69" s="1516"/>
      <c r="G69" s="1517"/>
      <c r="H69" s="1004"/>
      <c r="I69" s="1004"/>
      <c r="J69" s="1000"/>
      <c r="K69" s="1010"/>
      <c r="L69" s="1011"/>
      <c r="M69" s="1012"/>
      <c r="N69" s="1021"/>
      <c r="O69" s="1126"/>
    </row>
    <row r="70" spans="1:15" ht="15.75" hidden="1" thickBot="1">
      <c r="A70" s="1038"/>
      <c r="B70" s="556"/>
      <c r="C70" s="996"/>
      <c r="D70" s="1000"/>
      <c r="E70" s="1010"/>
      <c r="F70" s="1011"/>
      <c r="G70" s="1012"/>
      <c r="H70" s="1004"/>
      <c r="I70" s="1004"/>
      <c r="J70" s="1020"/>
      <c r="K70" s="1015"/>
      <c r="L70" s="1015"/>
      <c r="M70" s="1015"/>
      <c r="N70" s="1021"/>
      <c r="O70" s="1126"/>
    </row>
    <row r="71" spans="1:15" ht="15.75" hidden="1" thickBot="1">
      <c r="A71" s="1038"/>
      <c r="B71" s="556"/>
      <c r="C71" s="996"/>
      <c r="D71" s="1052"/>
      <c r="E71" s="1011"/>
      <c r="F71" s="1011"/>
      <c r="G71" s="1012"/>
      <c r="H71" s="1014"/>
      <c r="I71" s="1014"/>
      <c r="J71" s="1000"/>
      <c r="K71" s="1515"/>
      <c r="L71" s="1516"/>
      <c r="M71" s="1517"/>
      <c r="N71" s="1021"/>
      <c r="O71" s="1126"/>
    </row>
    <row r="72" spans="1:15" ht="15" hidden="1">
      <c r="A72" s="1038"/>
      <c r="B72" s="556"/>
      <c r="C72" s="996"/>
      <c r="D72" s="1508"/>
      <c r="E72" s="1509"/>
      <c r="F72" s="1509"/>
      <c r="G72" s="1510"/>
      <c r="H72" s="1014"/>
      <c r="I72" s="1117"/>
      <c r="J72" s="1508"/>
      <c r="K72" s="1509"/>
      <c r="L72" s="1509"/>
      <c r="M72" s="1510"/>
      <c r="N72" s="1014"/>
      <c r="O72" s="1126"/>
    </row>
    <row r="73" spans="1:15" ht="15" hidden="1">
      <c r="A73" s="1038"/>
      <c r="B73" s="556"/>
      <c r="C73" s="996"/>
      <c r="D73" s="1000"/>
      <c r="E73" s="1511"/>
      <c r="F73" s="1512"/>
      <c r="G73" s="1513"/>
      <c r="H73" s="1004"/>
      <c r="I73" s="1004"/>
      <c r="J73" s="1000"/>
      <c r="K73" s="1511"/>
      <c r="L73" s="1512"/>
      <c r="M73" s="1513"/>
      <c r="N73" s="1014"/>
      <c r="O73" s="1126"/>
    </row>
    <row r="74" spans="1:15" ht="15.75" hidden="1" thickBot="1">
      <c r="A74" s="1038"/>
      <c r="B74" s="556"/>
      <c r="C74" s="996"/>
      <c r="D74" s="1000"/>
      <c r="E74" s="1515"/>
      <c r="F74" s="1516"/>
      <c r="G74" s="1517"/>
      <c r="H74" s="1016"/>
      <c r="I74" s="1017"/>
      <c r="J74" s="1000"/>
      <c r="K74" s="1010"/>
      <c r="L74" s="1011"/>
      <c r="M74" s="1012"/>
      <c r="N74" s="1021"/>
      <c r="O74" s="1126"/>
    </row>
    <row r="75" spans="1:15" ht="15.75" hidden="1" thickBot="1">
      <c r="A75" s="1038"/>
      <c r="B75" s="556"/>
      <c r="C75" s="996"/>
      <c r="D75" s="1000"/>
      <c r="E75" s="1005"/>
      <c r="F75" s="1018"/>
      <c r="G75" s="1019"/>
      <c r="H75" s="1016"/>
      <c r="I75" s="1017"/>
      <c r="J75" s="1000"/>
      <c r="K75" s="1010"/>
      <c r="L75" s="1011"/>
      <c r="M75" s="1012"/>
      <c r="N75" s="1021"/>
      <c r="O75" s="1126"/>
    </row>
    <row r="76" spans="1:15" ht="15.75" hidden="1" thickBot="1">
      <c r="A76" s="1038"/>
      <c r="B76" s="556"/>
      <c r="C76" s="996"/>
      <c r="D76" s="1000"/>
      <c r="E76" s="1015"/>
      <c r="F76" s="1018"/>
      <c r="G76" s="1019"/>
      <c r="H76" s="1016"/>
      <c r="I76" s="1017"/>
      <c r="J76" s="1020"/>
      <c r="K76" s="1015"/>
      <c r="L76" s="1015"/>
      <c r="M76" s="1015"/>
      <c r="N76" s="1021"/>
      <c r="O76" s="1126"/>
    </row>
    <row r="77" spans="1:15" ht="15.75" hidden="1" thickBot="1">
      <c r="A77" s="1038"/>
      <c r="B77" s="556"/>
      <c r="C77" s="996"/>
      <c r="D77" s="1000"/>
      <c r="E77" s="1015"/>
      <c r="F77" s="1015"/>
      <c r="G77" s="1015"/>
      <c r="H77" s="1016"/>
      <c r="I77" s="1017"/>
      <c r="J77" s="1000"/>
      <c r="K77" s="1515"/>
      <c r="L77" s="1516"/>
      <c r="M77" s="1517"/>
      <c r="N77" s="1021"/>
      <c r="O77" s="1126"/>
    </row>
    <row r="78" spans="1:15" ht="15" hidden="1">
      <c r="A78" s="1038"/>
      <c r="B78" s="556"/>
      <c r="C78" s="996"/>
      <c r="D78" s="1508"/>
      <c r="E78" s="1509"/>
      <c r="F78" s="1509"/>
      <c r="G78" s="1510"/>
      <c r="H78" s="1014"/>
      <c r="I78" s="1117"/>
      <c r="J78" s="1508"/>
      <c r="K78" s="1509"/>
      <c r="L78" s="1509"/>
      <c r="M78" s="1510"/>
      <c r="N78" s="1014"/>
      <c r="O78" s="1126"/>
    </row>
    <row r="79" spans="1:15" ht="15" hidden="1">
      <c r="A79" s="1038"/>
      <c r="B79" s="556"/>
      <c r="C79" s="996"/>
      <c r="D79" s="1000"/>
      <c r="E79" s="1511"/>
      <c r="F79" s="1512"/>
      <c r="G79" s="1513"/>
      <c r="H79" s="1004"/>
      <c r="I79" s="1004"/>
      <c r="J79" s="1000"/>
      <c r="K79" s="1511"/>
      <c r="L79" s="1512"/>
      <c r="M79" s="1513"/>
      <c r="N79" s="1014"/>
      <c r="O79" s="1126"/>
    </row>
    <row r="80" spans="1:15" ht="15.75" hidden="1" thickBot="1">
      <c r="A80" s="1038"/>
      <c r="B80" s="556"/>
      <c r="C80" s="996"/>
      <c r="D80" s="1000"/>
      <c r="E80" s="1015"/>
      <c r="F80" s="1015"/>
      <c r="G80" s="1015"/>
      <c r="H80" s="1004"/>
      <c r="I80" s="1004"/>
      <c r="J80" s="1000"/>
      <c r="K80" s="1010"/>
      <c r="L80" s="1011"/>
      <c r="M80" s="1012"/>
      <c r="N80" s="1021"/>
      <c r="O80" s="1126"/>
    </row>
    <row r="81" spans="1:15" ht="15.75" hidden="1" thickBot="1">
      <c r="A81" s="1038"/>
      <c r="B81" s="556"/>
      <c r="C81" s="996"/>
      <c r="D81" s="1000"/>
      <c r="E81" s="1005"/>
      <c r="F81" s="1006"/>
      <c r="G81" s="1007"/>
      <c r="H81" s="1004"/>
      <c r="I81" s="1004"/>
      <c r="J81" s="1020"/>
      <c r="K81" s="1015"/>
      <c r="L81" s="1015"/>
      <c r="M81" s="1015"/>
      <c r="N81" s="1021"/>
      <c r="O81" s="1126"/>
    </row>
    <row r="82" spans="1:15" ht="15.75" hidden="1" thickBot="1">
      <c r="A82" s="1038"/>
      <c r="B82" s="556"/>
      <c r="C82" s="996"/>
      <c r="D82" s="1000"/>
      <c r="E82" s="1005"/>
      <c r="F82" s="1006"/>
      <c r="G82" s="1007"/>
      <c r="H82" s="1009"/>
      <c r="I82" s="1017"/>
      <c r="J82" s="1020"/>
      <c r="K82" s="1010"/>
      <c r="L82" s="1011"/>
      <c r="M82" s="1012"/>
      <c r="N82" s="1021"/>
      <c r="O82" s="1126"/>
    </row>
    <row r="83" spans="1:15" ht="15.75" hidden="1" thickBot="1">
      <c r="A83" s="1038"/>
      <c r="B83" s="556"/>
      <c r="C83" s="996"/>
      <c r="D83" s="1000"/>
      <c r="E83" s="1005"/>
      <c r="F83" s="1006"/>
      <c r="G83" s="1007"/>
      <c r="H83" s="1021"/>
      <c r="I83" s="1022"/>
      <c r="J83" s="1000"/>
      <c r="K83" s="1515"/>
      <c r="L83" s="1516"/>
      <c r="M83" s="1517"/>
      <c r="N83" s="1021"/>
      <c r="O83" s="1126"/>
    </row>
    <row r="84" spans="1:15" ht="15.75" hidden="1" thickBot="1">
      <c r="A84" s="1038"/>
      <c r="B84" s="556"/>
      <c r="C84" s="996"/>
      <c r="D84" s="1000"/>
      <c r="E84" s="1015"/>
      <c r="F84" s="1006"/>
      <c r="G84" s="1007"/>
      <c r="H84" s="1021"/>
      <c r="I84" s="1022"/>
      <c r="J84" s="1000"/>
      <c r="K84" s="1025"/>
      <c r="L84" s="1011"/>
      <c r="M84" s="1012"/>
      <c r="N84" s="1014"/>
      <c r="O84" s="1126"/>
    </row>
    <row r="85" spans="1:15" ht="15" hidden="1">
      <c r="A85" s="1038"/>
      <c r="B85" s="556"/>
      <c r="C85" s="996"/>
      <c r="D85" s="1527"/>
      <c r="E85" s="1528"/>
      <c r="F85" s="1528"/>
      <c r="G85" s="1529"/>
      <c r="H85" s="1039"/>
      <c r="I85" s="1014"/>
      <c r="J85" s="1000"/>
      <c r="K85" s="1530"/>
      <c r="L85" s="1531"/>
      <c r="M85" s="1531"/>
      <c r="N85" s="1532"/>
      <c r="O85" s="1126"/>
    </row>
    <row r="86" spans="1:15" ht="15" hidden="1">
      <c r="A86" s="1038"/>
      <c r="B86" s="556"/>
      <c r="C86" s="996"/>
      <c r="D86" s="1000"/>
      <c r="E86" s="1511"/>
      <c r="F86" s="1512"/>
      <c r="G86" s="1513"/>
      <c r="H86" s="1004"/>
      <c r="I86" s="1004"/>
      <c r="J86" s="1000"/>
      <c r="K86" s="1511"/>
      <c r="L86" s="1512"/>
      <c r="M86" s="1513"/>
      <c r="N86" s="1022"/>
      <c r="O86" s="1126"/>
    </row>
    <row r="87" spans="1:15" ht="15.75" hidden="1" thickBot="1">
      <c r="A87" s="1038"/>
      <c r="B87" s="556"/>
      <c r="C87" s="996"/>
      <c r="D87" s="1000"/>
      <c r="E87" s="1515"/>
      <c r="F87" s="1516"/>
      <c r="G87" s="1517"/>
      <c r="H87" s="1016"/>
      <c r="I87" s="1017"/>
      <c r="J87" s="1000"/>
      <c r="K87" s="1010"/>
      <c r="L87" s="1011"/>
      <c r="M87" s="1012"/>
      <c r="N87" s="1026"/>
      <c r="O87" s="1126"/>
    </row>
    <row r="88" spans="1:15" ht="15.75" hidden="1" thickBot="1">
      <c r="A88" s="1038"/>
      <c r="B88" s="556"/>
      <c r="C88" s="996"/>
      <c r="D88" s="1000"/>
      <c r="E88" s="1015"/>
      <c r="F88" s="1015"/>
      <c r="G88" s="1015"/>
      <c r="H88" s="1016"/>
      <c r="I88" s="1017"/>
      <c r="J88" s="1000"/>
      <c r="K88" s="1010"/>
      <c r="L88" s="1011"/>
      <c r="M88" s="1012"/>
      <c r="N88" s="1026"/>
      <c r="O88" s="1126"/>
    </row>
    <row r="89" spans="1:15" ht="15" hidden="1">
      <c r="A89" s="1038"/>
      <c r="B89" s="556"/>
      <c r="C89" s="996"/>
      <c r="D89" s="1527"/>
      <c r="E89" s="1528"/>
      <c r="F89" s="1528"/>
      <c r="G89" s="1529"/>
      <c r="H89" s="1014"/>
      <c r="I89" s="1017"/>
      <c r="J89" s="1056"/>
      <c r="K89" s="1057"/>
      <c r="L89" s="1058"/>
      <c r="M89" s="1059"/>
      <c r="N89" s="1014"/>
      <c r="O89" s="1126"/>
    </row>
    <row r="90" spans="1:15" ht="15.75" hidden="1" thickBot="1">
      <c r="A90" s="1038"/>
      <c r="B90" s="556"/>
      <c r="C90" s="996"/>
      <c r="D90" s="1000"/>
      <c r="E90" s="1511"/>
      <c r="F90" s="1512"/>
      <c r="G90" s="1513"/>
      <c r="H90" s="1021"/>
      <c r="I90" s="1022"/>
      <c r="J90" s="1056"/>
      <c r="K90" s="1060"/>
      <c r="L90" s="1058"/>
      <c r="M90" s="1059"/>
      <c r="N90" s="1022"/>
      <c r="O90" s="1126"/>
    </row>
    <row r="91" spans="1:15" ht="15.75" hidden="1" thickBot="1">
      <c r="A91" s="1038"/>
      <c r="B91" s="556"/>
      <c r="C91" s="996"/>
      <c r="D91" s="1000"/>
      <c r="E91" s="1024"/>
      <c r="F91" s="1018"/>
      <c r="G91" s="1019"/>
      <c r="H91" s="1016"/>
      <c r="I91" s="1017"/>
      <c r="J91" s="1056"/>
      <c r="K91" s="1060"/>
      <c r="L91" s="1058"/>
      <c r="M91" s="1059"/>
      <c r="N91" s="1004"/>
      <c r="O91" s="1126"/>
    </row>
    <row r="92" spans="1:15" ht="15.75" hidden="1" thickBot="1">
      <c r="A92" s="1038"/>
      <c r="B92" s="556"/>
      <c r="C92" s="996"/>
      <c r="D92" s="1000"/>
      <c r="E92" s="1005"/>
      <c r="F92" s="1018"/>
      <c r="G92" s="1019"/>
      <c r="H92" s="1016"/>
      <c r="I92" s="1017"/>
      <c r="J92" s="1056"/>
      <c r="K92" s="1060"/>
      <c r="L92" s="1058"/>
      <c r="M92" s="1059"/>
      <c r="N92" s="1004"/>
      <c r="O92" s="1126"/>
    </row>
    <row r="93" spans="1:15" ht="15.75" hidden="1" thickBot="1">
      <c r="A93" s="1038"/>
      <c r="B93" s="556"/>
      <c r="C93" s="996"/>
      <c r="D93" s="1000"/>
      <c r="E93" s="1015"/>
      <c r="F93" s="1018"/>
      <c r="G93" s="1019"/>
      <c r="H93" s="1016"/>
      <c r="I93" s="1017"/>
      <c r="J93" s="1056"/>
      <c r="K93" s="1060"/>
      <c r="L93" s="1058"/>
      <c r="M93" s="1059"/>
      <c r="N93" s="1004"/>
      <c r="O93" s="1126"/>
    </row>
    <row r="94" spans="1:15" ht="15.75" hidden="1" thickBot="1">
      <c r="A94" s="1038"/>
      <c r="B94" s="556"/>
      <c r="C94" s="996"/>
      <c r="D94" s="1000"/>
      <c r="E94" s="1024"/>
      <c r="F94" s="1018"/>
      <c r="G94" s="1019"/>
      <c r="H94" s="1016"/>
      <c r="I94" s="1017"/>
      <c r="J94" s="1056"/>
      <c r="K94" s="1060"/>
      <c r="L94" s="1058"/>
      <c r="M94" s="1059"/>
      <c r="N94" s="1004"/>
      <c r="O94" s="1126"/>
    </row>
    <row r="95" spans="1:15" ht="15">
      <c r="A95" s="1533"/>
      <c r="B95" s="556"/>
      <c r="C95" s="996" t="s">
        <v>18</v>
      </c>
      <c r="D95" s="1527" t="s">
        <v>851</v>
      </c>
      <c r="E95" s="1528"/>
      <c r="F95" s="1528"/>
      <c r="G95" s="1529"/>
      <c r="H95" s="1017"/>
      <c r="I95" s="1017"/>
      <c r="J95" s="1250">
        <v>841121</v>
      </c>
      <c r="K95" s="1057" t="s">
        <v>745</v>
      </c>
      <c r="L95" s="1058"/>
      <c r="M95" s="1059"/>
      <c r="N95" s="1017"/>
      <c r="O95" s="1126"/>
    </row>
    <row r="96" spans="1:15" ht="15">
      <c r="A96" s="1533"/>
      <c r="B96" s="556"/>
      <c r="C96" s="996"/>
      <c r="D96" s="1000" t="s">
        <v>18</v>
      </c>
      <c r="E96" s="1511" t="s">
        <v>296</v>
      </c>
      <c r="F96" s="1512"/>
      <c r="G96" s="1513"/>
      <c r="H96" s="1004">
        <v>4634</v>
      </c>
      <c r="I96" s="1022">
        <v>4487</v>
      </c>
      <c r="J96" s="1056" t="s">
        <v>32</v>
      </c>
      <c r="K96" s="1113" t="s">
        <v>390</v>
      </c>
      <c r="L96" s="1058"/>
      <c r="M96" s="1059"/>
      <c r="N96" s="1017"/>
      <c r="O96" s="1126"/>
    </row>
    <row r="97" spans="1:15" ht="15">
      <c r="A97" s="1533"/>
      <c r="B97" s="556"/>
      <c r="C97" s="996"/>
      <c r="D97" s="1000"/>
      <c r="E97" s="1061" t="s">
        <v>399</v>
      </c>
      <c r="F97" s="1006"/>
      <c r="G97" s="1007"/>
      <c r="H97" s="1062">
        <v>4634</v>
      </c>
      <c r="I97" s="1118">
        <v>4487</v>
      </c>
      <c r="J97" s="1056"/>
      <c r="K97" s="1057"/>
      <c r="L97" s="1058"/>
      <c r="M97" s="1059"/>
      <c r="N97" s="1017"/>
      <c r="O97" s="1126"/>
    </row>
    <row r="98" spans="1:15" ht="15">
      <c r="A98" s="1533"/>
      <c r="B98" s="556"/>
      <c r="C98" s="996"/>
      <c r="D98" s="1000" t="s">
        <v>19</v>
      </c>
      <c r="E98" s="1015" t="s">
        <v>388</v>
      </c>
      <c r="F98" s="1015"/>
      <c r="G98" s="1015"/>
      <c r="H98" s="1004">
        <v>1198</v>
      </c>
      <c r="I98" s="1022">
        <v>1198</v>
      </c>
      <c r="J98" s="1056"/>
      <c r="K98" s="1057"/>
      <c r="L98" s="1058"/>
      <c r="M98" s="1059"/>
      <c r="N98" s="1017"/>
      <c r="O98" s="1126"/>
    </row>
    <row r="99" spans="1:15" ht="15">
      <c r="A99" s="1533"/>
      <c r="B99" s="556"/>
      <c r="C99" s="996"/>
      <c r="D99" s="1000"/>
      <c r="E99" s="1063" t="s">
        <v>402</v>
      </c>
      <c r="F99" s="1011"/>
      <c r="G99" s="1012"/>
      <c r="H99" s="1064">
        <v>1198</v>
      </c>
      <c r="I99" s="1119">
        <v>1198</v>
      </c>
      <c r="J99" s="1056"/>
      <c r="K99" s="1057"/>
      <c r="L99" s="1058"/>
      <c r="M99" s="1059"/>
      <c r="N99" s="1017"/>
      <c r="O99" s="1126"/>
    </row>
    <row r="100" spans="1:15" ht="15">
      <c r="A100" s="1533"/>
      <c r="B100" s="556"/>
      <c r="C100" s="996"/>
      <c r="D100" s="1000" t="s">
        <v>20</v>
      </c>
      <c r="E100" s="1005" t="s">
        <v>297</v>
      </c>
      <c r="F100" s="1006"/>
      <c r="G100" s="1007"/>
      <c r="H100" s="1004"/>
      <c r="I100" s="1022"/>
      <c r="J100" s="1056"/>
      <c r="K100" s="1113"/>
      <c r="L100" s="1058"/>
      <c r="M100" s="1059"/>
      <c r="N100" s="1017"/>
      <c r="O100" s="1126"/>
    </row>
    <row r="101" spans="1:15" ht="15.75" thickBot="1">
      <c r="A101" s="1533"/>
      <c r="B101" s="556"/>
      <c r="C101" s="996"/>
      <c r="D101" s="1000" t="s">
        <v>21</v>
      </c>
      <c r="E101" s="1005" t="s">
        <v>404</v>
      </c>
      <c r="F101" s="1006"/>
      <c r="G101" s="1007"/>
      <c r="H101" s="1021"/>
      <c r="I101" s="1022"/>
      <c r="J101" s="1056"/>
      <c r="K101" s="1057"/>
      <c r="L101" s="1058"/>
      <c r="M101" s="1059"/>
      <c r="N101" s="1017"/>
      <c r="O101" s="1126"/>
    </row>
    <row r="102" spans="1:15" ht="15.75" thickBot="1">
      <c r="A102" s="1533"/>
      <c r="B102" s="556"/>
      <c r="C102" s="996"/>
      <c r="D102" s="1000"/>
      <c r="E102" s="1005" t="s">
        <v>391</v>
      </c>
      <c r="F102" s="1006"/>
      <c r="G102" s="1007"/>
      <c r="H102" s="1021">
        <f>SUM(H100:H101,H98,H96)</f>
        <v>5832</v>
      </c>
      <c r="I102" s="1021">
        <f>SUM(I100:I101,I98,I96)</f>
        <v>5685</v>
      </c>
      <c r="J102" s="1000"/>
      <c r="K102" s="1515"/>
      <c r="L102" s="1516"/>
      <c r="M102" s="1517"/>
      <c r="N102" s="1050"/>
      <c r="O102" s="1126"/>
    </row>
    <row r="103" spans="1:15" ht="15.75" thickBot="1">
      <c r="A103" s="1533"/>
      <c r="B103" s="556"/>
      <c r="C103" s="996"/>
      <c r="D103" s="1000"/>
      <c r="E103" s="1015" t="s">
        <v>397</v>
      </c>
      <c r="F103" s="1015"/>
      <c r="G103" s="1015"/>
      <c r="H103" s="1021">
        <f>SUM(H102)</f>
        <v>5832</v>
      </c>
      <c r="I103" s="1021">
        <f>SUM(I102)</f>
        <v>5685</v>
      </c>
      <c r="J103" s="1000"/>
      <c r="K103" s="1024" t="s">
        <v>718</v>
      </c>
      <c r="L103" s="1018"/>
      <c r="M103" s="1019"/>
      <c r="N103" s="1050">
        <f>SUM(N96:N102)</f>
        <v>0</v>
      </c>
      <c r="O103" s="1126"/>
    </row>
    <row r="104" spans="1:15" ht="0.75" customHeight="1" hidden="1">
      <c r="A104" s="1533"/>
      <c r="B104" s="556"/>
      <c r="C104" s="996"/>
      <c r="D104" s="1508"/>
      <c r="E104" s="1509"/>
      <c r="F104" s="1509"/>
      <c r="G104" s="1510"/>
      <c r="H104" s="1014"/>
      <c r="I104" s="1117"/>
      <c r="J104" s="1508"/>
      <c r="K104" s="1509"/>
      <c r="L104" s="1509"/>
      <c r="M104" s="1510"/>
      <c r="N104" s="1051"/>
      <c r="O104" s="1126"/>
    </row>
    <row r="105" spans="1:15" ht="15.75" customHeight="1" hidden="1" thickBot="1">
      <c r="A105" s="1533"/>
      <c r="B105" s="556"/>
      <c r="C105" s="996"/>
      <c r="D105" s="1000"/>
      <c r="E105" s="1511"/>
      <c r="F105" s="1512"/>
      <c r="G105" s="1513"/>
      <c r="H105" s="1048"/>
      <c r="I105" s="1048"/>
      <c r="J105" s="1000"/>
      <c r="K105" s="1515"/>
      <c r="L105" s="1516"/>
      <c r="M105" s="1517"/>
      <c r="N105" s="1065"/>
      <c r="O105" s="1126"/>
    </row>
    <row r="106" spans="1:15" ht="15.75" customHeight="1" hidden="1" thickBot="1">
      <c r="A106" s="1533"/>
      <c r="B106" s="556"/>
      <c r="C106" s="996"/>
      <c r="D106" s="1000"/>
      <c r="E106" s="1015"/>
      <c r="F106" s="1015"/>
      <c r="G106" s="1015"/>
      <c r="H106" s="1026"/>
      <c r="I106" s="1026"/>
      <c r="J106" s="1000"/>
      <c r="K106" s="1024"/>
      <c r="L106" s="1018"/>
      <c r="M106" s="1019"/>
      <c r="N106" s="1013"/>
      <c r="O106" s="1126"/>
    </row>
    <row r="107" spans="1:15" ht="15.75" customHeight="1" hidden="1" thickBot="1">
      <c r="A107" s="1533"/>
      <c r="B107" s="556"/>
      <c r="C107" s="996"/>
      <c r="D107" s="1000"/>
      <c r="E107" s="1005"/>
      <c r="F107" s="1006"/>
      <c r="G107" s="1007"/>
      <c r="H107" s="1066"/>
      <c r="I107" s="1032"/>
      <c r="J107" s="1056"/>
      <c r="K107" s="1060"/>
      <c r="L107" s="1058"/>
      <c r="M107" s="1059"/>
      <c r="N107" s="1051"/>
      <c r="O107" s="1126"/>
    </row>
    <row r="108" spans="1:15" ht="0.75" customHeight="1" hidden="1" thickBot="1">
      <c r="A108" s="1533"/>
      <c r="B108" s="556"/>
      <c r="C108" s="996"/>
      <c r="D108" s="1000"/>
      <c r="E108" s="1005"/>
      <c r="F108" s="1018"/>
      <c r="G108" s="1019"/>
      <c r="H108" s="1067"/>
      <c r="I108" s="1032"/>
      <c r="J108" s="1056"/>
      <c r="K108" s="1060"/>
      <c r="L108" s="1058"/>
      <c r="M108" s="1059"/>
      <c r="N108" s="1021"/>
      <c r="O108" s="1126"/>
    </row>
    <row r="109" spans="1:15" ht="15.75" customHeight="1" hidden="1" thickBot="1">
      <c r="A109" s="1533"/>
      <c r="B109" s="556"/>
      <c r="C109" s="996"/>
      <c r="D109" s="1000"/>
      <c r="E109" s="1015"/>
      <c r="F109" s="1015"/>
      <c r="G109" s="1015"/>
      <c r="H109" s="1067"/>
      <c r="I109" s="1032"/>
      <c r="J109" s="1056"/>
      <c r="K109" s="1060"/>
      <c r="L109" s="1058"/>
      <c r="M109" s="1059"/>
      <c r="N109" s="1068"/>
      <c r="O109" s="1126"/>
    </row>
    <row r="110" spans="1:15" ht="15" customHeight="1" hidden="1">
      <c r="A110" s="1533"/>
      <c r="B110" s="556"/>
      <c r="C110" s="996"/>
      <c r="D110" s="1527"/>
      <c r="E110" s="1528"/>
      <c r="F110" s="1528"/>
      <c r="G110" s="1529"/>
      <c r="H110" s="1039"/>
      <c r="I110" s="1117"/>
      <c r="J110" s="1527"/>
      <c r="K110" s="1528"/>
      <c r="L110" s="1528"/>
      <c r="M110" s="1529"/>
      <c r="N110" s="1014"/>
      <c r="O110" s="1126"/>
    </row>
    <row r="111" spans="1:15" ht="15.75" customHeight="1" hidden="1" thickBot="1">
      <c r="A111" s="1533"/>
      <c r="B111" s="556"/>
      <c r="C111" s="996"/>
      <c r="D111" s="1000"/>
      <c r="E111" s="1511"/>
      <c r="F111" s="1512"/>
      <c r="G111" s="1513"/>
      <c r="H111" s="1032"/>
      <c r="I111" s="1032"/>
      <c r="J111" s="1000"/>
      <c r="K111" s="1515"/>
      <c r="L111" s="1516"/>
      <c r="M111" s="1517"/>
      <c r="N111" s="1021"/>
      <c r="O111" s="1126"/>
    </row>
    <row r="112" spans="1:15" ht="15.75" customHeight="1" hidden="1" thickBot="1">
      <c r="A112" s="1533"/>
      <c r="B112" s="556"/>
      <c r="C112" s="996"/>
      <c r="D112" s="1000"/>
      <c r="E112" s="1015"/>
      <c r="F112" s="1015"/>
      <c r="G112" s="1015"/>
      <c r="H112" s="1026"/>
      <c r="I112" s="1026"/>
      <c r="J112" s="1000"/>
      <c r="K112" s="1024"/>
      <c r="L112" s="1018"/>
      <c r="M112" s="1019"/>
      <c r="N112" s="1021"/>
      <c r="O112" s="1126"/>
    </row>
    <row r="113" spans="1:15" ht="15.75" customHeight="1" hidden="1" thickBot="1">
      <c r="A113" s="1533"/>
      <c r="B113" s="556"/>
      <c r="C113" s="996"/>
      <c r="D113" s="1000"/>
      <c r="E113" s="1005"/>
      <c r="F113" s="1006"/>
      <c r="G113" s="1007"/>
      <c r="H113" s="1026"/>
      <c r="I113" s="1048"/>
      <c r="J113" s="1056"/>
      <c r="K113" s="1069"/>
      <c r="L113" s="1070"/>
      <c r="M113" s="1071"/>
      <c r="N113" s="1021"/>
      <c r="O113" s="1126"/>
    </row>
    <row r="114" spans="1:15" ht="15.75" customHeight="1" hidden="1" thickBot="1">
      <c r="A114" s="1533"/>
      <c r="B114" s="556"/>
      <c r="C114" s="996"/>
      <c r="D114" s="1000"/>
      <c r="E114" s="1005"/>
      <c r="F114" s="1018"/>
      <c r="G114" s="1019"/>
      <c r="H114" s="1026"/>
      <c r="I114" s="1048"/>
      <c r="J114" s="1056"/>
      <c r="K114" s="1069"/>
      <c r="L114" s="1070"/>
      <c r="M114" s="1071"/>
      <c r="N114" s="1021"/>
      <c r="O114" s="1126"/>
    </row>
    <row r="115" spans="1:15" ht="15.75" customHeight="1" hidden="1" thickBot="1">
      <c r="A115" s="1533"/>
      <c r="B115" s="556"/>
      <c r="C115" s="996"/>
      <c r="D115" s="1000"/>
      <c r="E115" s="1015"/>
      <c r="F115" s="1015"/>
      <c r="G115" s="1015"/>
      <c r="H115" s="1026"/>
      <c r="I115" s="1048"/>
      <c r="J115" s="1056"/>
      <c r="K115" s="1060"/>
      <c r="L115" s="1058"/>
      <c r="M115" s="1059"/>
      <c r="N115" s="1021"/>
      <c r="O115" s="1126"/>
    </row>
    <row r="116" spans="1:15" ht="15" customHeight="1" hidden="1">
      <c r="A116" s="1533"/>
      <c r="B116" s="556"/>
      <c r="C116" s="1072"/>
      <c r="D116" s="1527"/>
      <c r="E116" s="1528"/>
      <c r="F116" s="1528"/>
      <c r="G116" s="1529"/>
      <c r="H116" s="1014"/>
      <c r="I116" s="1117"/>
      <c r="J116" s="1527"/>
      <c r="K116" s="1528"/>
      <c r="L116" s="1528"/>
      <c r="M116" s="1529"/>
      <c r="N116" s="1014"/>
      <c r="O116" s="1126"/>
    </row>
    <row r="117" spans="1:15" ht="15.75" customHeight="1" hidden="1" thickBot="1">
      <c r="A117" s="1533"/>
      <c r="B117" s="556"/>
      <c r="C117" s="996"/>
      <c r="D117" s="1000"/>
      <c r="E117" s="1511"/>
      <c r="F117" s="1512"/>
      <c r="G117" s="1513"/>
      <c r="H117" s="1004"/>
      <c r="I117" s="1004"/>
      <c r="J117" s="1000"/>
      <c r="K117" s="1515"/>
      <c r="L117" s="1516"/>
      <c r="M117" s="1517"/>
      <c r="N117" s="1021"/>
      <c r="O117" s="1126"/>
    </row>
    <row r="118" spans="1:15" ht="15.75" customHeight="1" hidden="1" thickBot="1">
      <c r="A118" s="1533"/>
      <c r="B118" s="556"/>
      <c r="C118" s="996"/>
      <c r="D118" s="1000"/>
      <c r="E118" s="1015"/>
      <c r="F118" s="1015"/>
      <c r="G118" s="1015"/>
      <c r="H118" s="1004"/>
      <c r="I118" s="1004"/>
      <c r="J118" s="1000"/>
      <c r="K118" s="1024"/>
      <c r="L118" s="1018"/>
      <c r="M118" s="1019"/>
      <c r="N118" s="1021"/>
      <c r="O118" s="1126"/>
    </row>
    <row r="119" spans="1:15" ht="15.75" customHeight="1" hidden="1" thickBot="1">
      <c r="A119" s="1533"/>
      <c r="B119" s="556"/>
      <c r="C119" s="996"/>
      <c r="D119" s="1000"/>
      <c r="E119" s="1511"/>
      <c r="F119" s="1512"/>
      <c r="G119" s="1513"/>
      <c r="H119" s="1004"/>
      <c r="I119" s="1022"/>
      <c r="J119" s="1056"/>
      <c r="K119" s="1069"/>
      <c r="L119" s="1070"/>
      <c r="M119" s="1071"/>
      <c r="N119" s="1021"/>
      <c r="O119" s="1126"/>
    </row>
    <row r="120" spans="1:15" ht="15.75" customHeight="1" hidden="1" thickBot="1">
      <c r="A120" s="1533"/>
      <c r="B120" s="556"/>
      <c r="C120" s="996"/>
      <c r="D120" s="1000"/>
      <c r="E120" s="1515"/>
      <c r="F120" s="1516"/>
      <c r="G120" s="1517"/>
      <c r="H120" s="1016"/>
      <c r="I120" s="1017"/>
      <c r="J120" s="1056"/>
      <c r="K120" s="1069"/>
      <c r="L120" s="1070"/>
      <c r="M120" s="1071"/>
      <c r="N120" s="1021"/>
      <c r="O120" s="1126"/>
    </row>
    <row r="121" spans="1:15" ht="15.75" customHeight="1" hidden="1" thickBot="1">
      <c r="A121" s="1533"/>
      <c r="B121" s="556"/>
      <c r="C121" s="996"/>
      <c r="D121" s="1000"/>
      <c r="E121" s="1015"/>
      <c r="F121" s="1015"/>
      <c r="G121" s="1015"/>
      <c r="H121" s="1016"/>
      <c r="I121" s="1017"/>
      <c r="J121" s="1056"/>
      <c r="K121" s="1060"/>
      <c r="L121" s="1058"/>
      <c r="M121" s="1059"/>
      <c r="N121" s="1021"/>
      <c r="O121" s="1126"/>
    </row>
    <row r="122" spans="1:15" ht="15" customHeight="1" hidden="1">
      <c r="A122" s="1533"/>
      <c r="B122" s="556"/>
      <c r="C122" s="996"/>
      <c r="D122" s="1527"/>
      <c r="E122" s="1528"/>
      <c r="F122" s="1528"/>
      <c r="G122" s="1529"/>
      <c r="H122" s="1039"/>
      <c r="I122" s="1117"/>
      <c r="J122" s="1527"/>
      <c r="K122" s="1528"/>
      <c r="L122" s="1528"/>
      <c r="M122" s="1529"/>
      <c r="N122" s="1014"/>
      <c r="O122" s="1126"/>
    </row>
    <row r="123" spans="1:15" ht="15.75" customHeight="1" hidden="1" thickBot="1">
      <c r="A123" s="1533"/>
      <c r="B123" s="556"/>
      <c r="C123" s="996"/>
      <c r="D123" s="1000"/>
      <c r="E123" s="1511"/>
      <c r="F123" s="1512"/>
      <c r="G123" s="1513"/>
      <c r="H123" s="1017"/>
      <c r="I123" s="1017"/>
      <c r="J123" s="1000"/>
      <c r="K123" s="1511"/>
      <c r="L123" s="1512"/>
      <c r="M123" s="1513"/>
      <c r="N123" s="1021"/>
      <c r="O123" s="1126"/>
    </row>
    <row r="124" spans="1:15" ht="15.75" customHeight="1" hidden="1" thickBot="1">
      <c r="A124" s="1533"/>
      <c r="B124" s="556"/>
      <c r="C124" s="996"/>
      <c r="D124" s="1000"/>
      <c r="E124" s="1015"/>
      <c r="F124" s="1015"/>
      <c r="G124" s="1015"/>
      <c r="H124" s="1004"/>
      <c r="I124" s="1004"/>
      <c r="J124" s="1000"/>
      <c r="K124" s="1015"/>
      <c r="L124" s="1006"/>
      <c r="M124" s="1007"/>
      <c r="N124" s="1021"/>
      <c r="O124" s="1126"/>
    </row>
    <row r="125" spans="1:15" ht="15.75" customHeight="1" hidden="1" thickBot="1">
      <c r="A125" s="1533"/>
      <c r="B125" s="556"/>
      <c r="C125" s="996"/>
      <c r="D125" s="1000"/>
      <c r="E125" s="1005"/>
      <c r="F125" s="1006"/>
      <c r="G125" s="1007"/>
      <c r="H125" s="1004"/>
      <c r="I125" s="1004"/>
      <c r="J125" s="1000"/>
      <c r="K125" s="1015"/>
      <c r="L125" s="1006"/>
      <c r="M125" s="1007"/>
      <c r="N125" s="1021"/>
      <c r="O125" s="1126"/>
    </row>
    <row r="126" spans="1:15" ht="15.75" customHeight="1" hidden="1" thickBot="1">
      <c r="A126" s="1533"/>
      <c r="B126" s="556"/>
      <c r="C126" s="996"/>
      <c r="D126" s="1000"/>
      <c r="E126" s="1005"/>
      <c r="F126" s="1006"/>
      <c r="G126" s="1007"/>
      <c r="H126" s="1021"/>
      <c r="I126" s="1022"/>
      <c r="J126" s="1000"/>
      <c r="K126" s="1005"/>
      <c r="L126" s="1006"/>
      <c r="M126" s="1007"/>
      <c r="N126" s="1014"/>
      <c r="O126" s="1126"/>
    </row>
    <row r="127" spans="1:15" ht="15.75" customHeight="1" hidden="1" thickBot="1">
      <c r="A127" s="1533"/>
      <c r="B127" s="556"/>
      <c r="C127" s="996"/>
      <c r="D127" s="1000"/>
      <c r="E127" s="1005"/>
      <c r="F127" s="1006"/>
      <c r="G127" s="1007"/>
      <c r="H127" s="1021"/>
      <c r="I127" s="1022"/>
      <c r="J127" s="1000"/>
      <c r="K127" s="1005"/>
      <c r="L127" s="1006"/>
      <c r="M127" s="1007"/>
      <c r="N127" s="1004"/>
      <c r="O127" s="1126"/>
    </row>
    <row r="128" spans="1:15" ht="15.75" customHeight="1" hidden="1" thickBot="1">
      <c r="A128" s="1533"/>
      <c r="B128" s="556"/>
      <c r="C128" s="996"/>
      <c r="D128" s="1000"/>
      <c r="E128" s="1015"/>
      <c r="F128" s="1015"/>
      <c r="G128" s="1015"/>
      <c r="H128" s="1021"/>
      <c r="I128" s="1022"/>
      <c r="J128" s="1000"/>
      <c r="K128" s="1015"/>
      <c r="L128" s="1006"/>
      <c r="M128" s="1007"/>
      <c r="N128" s="1004"/>
      <c r="O128" s="1126"/>
    </row>
    <row r="129" spans="1:15" ht="15">
      <c r="A129" s="1533"/>
      <c r="B129" s="556"/>
      <c r="C129" s="1072" t="s">
        <v>19</v>
      </c>
      <c r="D129" s="1508" t="s">
        <v>714</v>
      </c>
      <c r="E129" s="1509"/>
      <c r="F129" s="1509"/>
      <c r="G129" s="1510"/>
      <c r="H129" s="1014"/>
      <c r="I129" s="1117"/>
      <c r="J129" s="1508" t="s">
        <v>714</v>
      </c>
      <c r="K129" s="1509"/>
      <c r="L129" s="1509"/>
      <c r="M129" s="1510"/>
      <c r="N129" s="1014"/>
      <c r="O129" s="1126"/>
    </row>
    <row r="130" spans="1:15" ht="15">
      <c r="A130" s="1533"/>
      <c r="B130" s="556"/>
      <c r="C130" s="1072"/>
      <c r="D130" s="1000" t="s">
        <v>18</v>
      </c>
      <c r="E130" s="1511" t="s">
        <v>296</v>
      </c>
      <c r="F130" s="1512"/>
      <c r="G130" s="1513"/>
      <c r="H130" s="1004">
        <v>61726</v>
      </c>
      <c r="I130" s="1004">
        <v>51915</v>
      </c>
      <c r="J130" s="1000" t="s">
        <v>18</v>
      </c>
      <c r="K130" s="1511" t="s">
        <v>387</v>
      </c>
      <c r="L130" s="1512"/>
      <c r="M130" s="1513"/>
      <c r="N130" s="1022">
        <v>2000</v>
      </c>
      <c r="O130" s="1126"/>
    </row>
    <row r="131" spans="1:15" ht="15">
      <c r="A131" s="1533"/>
      <c r="B131" s="556"/>
      <c r="C131" s="1072"/>
      <c r="D131" s="1000" t="s">
        <v>19</v>
      </c>
      <c r="E131" s="1015" t="s">
        <v>388</v>
      </c>
      <c r="F131" s="1006"/>
      <c r="G131" s="1007"/>
      <c r="H131" s="1026">
        <v>14686</v>
      </c>
      <c r="I131" s="1026">
        <v>15549</v>
      </c>
      <c r="J131" s="1000" t="s">
        <v>19</v>
      </c>
      <c r="K131" s="1511" t="s">
        <v>400</v>
      </c>
      <c r="L131" s="1512"/>
      <c r="M131" s="1513"/>
      <c r="N131" s="1022">
        <v>3000</v>
      </c>
      <c r="O131" s="1126">
        <v>1212</v>
      </c>
    </row>
    <row r="132" spans="1:15" ht="15">
      <c r="A132" s="1533"/>
      <c r="B132" s="556"/>
      <c r="C132" s="1072"/>
      <c r="D132" s="1000" t="s">
        <v>20</v>
      </c>
      <c r="E132" s="1005" t="s">
        <v>297</v>
      </c>
      <c r="F132" s="1015"/>
      <c r="G132" s="1015"/>
      <c r="H132" s="1004">
        <v>10500</v>
      </c>
      <c r="I132" s="1004">
        <v>13461</v>
      </c>
      <c r="J132" s="1000" t="s">
        <v>20</v>
      </c>
      <c r="K132" s="1010" t="s">
        <v>401</v>
      </c>
      <c r="L132" s="1011"/>
      <c r="M132" s="1012"/>
      <c r="N132" s="1004"/>
      <c r="O132" s="1126"/>
    </row>
    <row r="133" spans="1:15" ht="15.75" thickBot="1">
      <c r="A133" s="1533"/>
      <c r="B133" s="556"/>
      <c r="C133" s="1072"/>
      <c r="D133" s="1000" t="s">
        <v>21</v>
      </c>
      <c r="E133" s="1005" t="s">
        <v>404</v>
      </c>
      <c r="F133" s="1006"/>
      <c r="G133" s="1007"/>
      <c r="H133" s="1026"/>
      <c r="I133" s="1026"/>
      <c r="J133" s="1000" t="s">
        <v>21</v>
      </c>
      <c r="K133" s="1010" t="s">
        <v>403</v>
      </c>
      <c r="L133" s="1011"/>
      <c r="M133" s="1012"/>
      <c r="N133" s="1073"/>
      <c r="O133" s="1126"/>
    </row>
    <row r="134" spans="1:15" ht="15.75" thickBot="1">
      <c r="A134" s="1533"/>
      <c r="B134" s="556"/>
      <c r="C134" s="1072"/>
      <c r="D134" s="1000" t="s">
        <v>24</v>
      </c>
      <c r="E134" s="1005" t="s">
        <v>755</v>
      </c>
      <c r="F134" s="1006"/>
      <c r="G134" s="1007"/>
      <c r="H134" s="1026"/>
      <c r="I134" s="1026"/>
      <c r="J134" s="1000"/>
      <c r="K134" s="1015" t="s">
        <v>389</v>
      </c>
      <c r="L134" s="1015"/>
      <c r="M134" s="1015"/>
      <c r="N134" s="1023">
        <f>SUM(N130:N133)</f>
        <v>5000</v>
      </c>
      <c r="O134" s="1023">
        <f>SUM(O130:O133)</f>
        <v>1212</v>
      </c>
    </row>
    <row r="135" spans="1:15" ht="15.75" thickBot="1">
      <c r="A135" s="1533"/>
      <c r="B135" s="556"/>
      <c r="C135" s="1072"/>
      <c r="D135" s="1000" t="s">
        <v>23</v>
      </c>
      <c r="E135" s="1005" t="s">
        <v>406</v>
      </c>
      <c r="F135" s="1006"/>
      <c r="G135" s="1007"/>
      <c r="H135" s="1026"/>
      <c r="I135" s="1026">
        <v>147</v>
      </c>
      <c r="J135" s="1000" t="s">
        <v>32</v>
      </c>
      <c r="K135" s="1040" t="s">
        <v>746</v>
      </c>
      <c r="L135" s="1041"/>
      <c r="M135" s="1042"/>
      <c r="N135" s="1023">
        <v>60845</v>
      </c>
      <c r="O135" s="1126"/>
    </row>
    <row r="136" spans="1:15" ht="15.75" thickBot="1">
      <c r="A136" s="1533"/>
      <c r="B136" s="556"/>
      <c r="C136" s="1072"/>
      <c r="D136" s="1000" t="s">
        <v>32</v>
      </c>
      <c r="E136" s="1015" t="s">
        <v>300</v>
      </c>
      <c r="F136" s="1015" t="s">
        <v>407</v>
      </c>
      <c r="G136" s="1015"/>
      <c r="H136" s="1074"/>
      <c r="I136" s="1048"/>
      <c r="J136" s="1000"/>
      <c r="K136" s="1015" t="s">
        <v>747</v>
      </c>
      <c r="L136" s="1011"/>
      <c r="M136" s="1012"/>
      <c r="N136" s="1023">
        <v>101874</v>
      </c>
      <c r="O136" s="1023">
        <v>158432</v>
      </c>
    </row>
    <row r="137" spans="1:15" ht="15.75" thickBot="1">
      <c r="A137" s="1533"/>
      <c r="B137" s="556"/>
      <c r="C137" s="1072"/>
      <c r="D137" s="1000"/>
      <c r="E137" s="1005" t="s">
        <v>391</v>
      </c>
      <c r="F137" s="1006"/>
      <c r="G137" s="1007"/>
      <c r="H137" s="1066">
        <f>SUM(H129:H136)</f>
        <v>86912</v>
      </c>
      <c r="I137" s="1066">
        <f>SUM(I129:I136)</f>
        <v>81072</v>
      </c>
      <c r="J137" s="1075"/>
      <c r="K137" s="1076" t="s">
        <v>748</v>
      </c>
      <c r="L137" s="1077"/>
      <c r="M137" s="1078"/>
      <c r="N137" s="1079">
        <f>SUM(N134:N135:N136)</f>
        <v>167719</v>
      </c>
      <c r="O137" s="1079">
        <f>SUM(O134:O135:O136)</f>
        <v>159644</v>
      </c>
    </row>
    <row r="138" spans="1:15" ht="15">
      <c r="A138" s="1533"/>
      <c r="B138" s="556"/>
      <c r="C138" s="1072"/>
      <c r="D138" s="1000" t="s">
        <v>34</v>
      </c>
      <c r="E138" s="1005" t="s">
        <v>9</v>
      </c>
      <c r="F138" s="1006"/>
      <c r="G138" s="1007"/>
      <c r="H138" s="1032"/>
      <c r="I138" s="1032"/>
      <c r="J138" s="1075" t="s">
        <v>16</v>
      </c>
      <c r="K138" s="1076" t="s">
        <v>715</v>
      </c>
      <c r="L138" s="1077"/>
      <c r="M138" s="1078"/>
      <c r="N138" s="1079"/>
      <c r="O138" s="1126"/>
    </row>
    <row r="139" spans="1:15" ht="15">
      <c r="A139" s="1533"/>
      <c r="B139" s="556"/>
      <c r="C139" s="1072"/>
      <c r="D139" s="1000" t="s">
        <v>35</v>
      </c>
      <c r="E139" s="1005" t="s">
        <v>8</v>
      </c>
      <c r="F139" s="1006"/>
      <c r="G139" s="1007"/>
      <c r="H139" s="1032"/>
      <c r="I139" s="1032"/>
      <c r="J139" s="1000" t="s">
        <v>40</v>
      </c>
      <c r="K139" s="1015" t="s">
        <v>394</v>
      </c>
      <c r="L139" s="1018"/>
      <c r="M139" s="1019"/>
      <c r="N139" s="1080"/>
      <c r="O139" s="1126"/>
    </row>
    <row r="140" spans="1:15" ht="15.75" thickBot="1">
      <c r="A140" s="1533"/>
      <c r="B140" s="556"/>
      <c r="C140" s="1072"/>
      <c r="D140" s="1020" t="s">
        <v>37</v>
      </c>
      <c r="E140" s="1031" t="s">
        <v>716</v>
      </c>
      <c r="F140" s="1006"/>
      <c r="G140" s="1007"/>
      <c r="H140" s="1074"/>
      <c r="I140" s="1048"/>
      <c r="J140" s="1020"/>
      <c r="K140" s="1043"/>
      <c r="L140" s="1030"/>
      <c r="M140" s="1047"/>
      <c r="N140" s="1004"/>
      <c r="O140" s="1126"/>
    </row>
    <row r="141" spans="1:15" ht="15.75" thickBot="1">
      <c r="A141" s="1533"/>
      <c r="B141" s="556"/>
      <c r="C141" s="1072"/>
      <c r="D141" s="1000"/>
      <c r="E141" s="1015" t="s">
        <v>395</v>
      </c>
      <c r="F141" s="1030"/>
      <c r="G141" s="1047"/>
      <c r="H141" s="1074">
        <f>SUM(H139:H140)</f>
        <v>0</v>
      </c>
      <c r="I141" s="1074">
        <f>SUM(I139:I140)</f>
        <v>0</v>
      </c>
      <c r="J141" s="1020"/>
      <c r="K141" s="1015" t="s">
        <v>396</v>
      </c>
      <c r="L141" s="1006"/>
      <c r="M141" s="1007"/>
      <c r="N141" s="1016">
        <f>SUM(N137:N140)</f>
        <v>167719</v>
      </c>
      <c r="O141" s="1126">
        <f>O139</f>
        <v>0</v>
      </c>
    </row>
    <row r="142" spans="1:15" ht="15.75" thickBot="1">
      <c r="A142" s="1533"/>
      <c r="B142" s="556"/>
      <c r="C142" s="1072"/>
      <c r="D142" s="1000"/>
      <c r="E142" s="1015" t="s">
        <v>397</v>
      </c>
      <c r="F142" s="1015"/>
      <c r="G142" s="1015"/>
      <c r="H142" s="1009">
        <f>SUM(H141,H137)</f>
        <v>86912</v>
      </c>
      <c r="I142" s="1009">
        <f>SUM(I141,I137)</f>
        <v>81072</v>
      </c>
      <c r="J142" s="1020"/>
      <c r="K142" s="1015" t="s">
        <v>398</v>
      </c>
      <c r="L142" s="1006"/>
      <c r="M142" s="1007"/>
      <c r="N142" s="1016">
        <f>N137</f>
        <v>167719</v>
      </c>
      <c r="O142" s="1016">
        <f>O137+O141</f>
        <v>159644</v>
      </c>
    </row>
    <row r="143" spans="1:15" ht="14.25" customHeight="1">
      <c r="A143" s="1533"/>
      <c r="B143" s="556"/>
      <c r="C143" s="1072"/>
      <c r="D143" s="1527"/>
      <c r="E143" s="1528"/>
      <c r="F143" s="1528"/>
      <c r="G143" s="1529"/>
      <c r="H143" s="1017"/>
      <c r="I143" s="1120"/>
      <c r="J143" s="1527"/>
      <c r="K143" s="1528"/>
      <c r="L143" s="1528"/>
      <c r="M143" s="1529"/>
      <c r="N143" s="1017"/>
      <c r="O143" s="1126"/>
    </row>
    <row r="144" spans="1:15" ht="15.75" hidden="1" thickBot="1">
      <c r="A144" s="1533"/>
      <c r="B144" s="556"/>
      <c r="C144" s="1072"/>
      <c r="D144" s="1000"/>
      <c r="E144" s="1011"/>
      <c r="F144" s="1011"/>
      <c r="G144" s="1012"/>
      <c r="H144" s="1004"/>
      <c r="I144" s="1004"/>
      <c r="J144" s="1000"/>
      <c r="K144" s="1511"/>
      <c r="L144" s="1512"/>
      <c r="M144" s="1513"/>
      <c r="N144" s="1021"/>
      <c r="O144" s="1126"/>
    </row>
    <row r="145" spans="1:15" ht="15.75" hidden="1" thickBot="1">
      <c r="A145" s="1533"/>
      <c r="B145" s="556"/>
      <c r="C145" s="1072"/>
      <c r="D145" s="1000"/>
      <c r="E145" s="1011"/>
      <c r="F145" s="1011"/>
      <c r="G145" s="1012"/>
      <c r="H145" s="1004"/>
      <c r="I145" s="1004"/>
      <c r="J145" s="1000"/>
      <c r="K145" s="1015"/>
      <c r="L145" s="1006"/>
      <c r="M145" s="1007"/>
      <c r="N145" s="1021"/>
      <c r="O145" s="1126"/>
    </row>
    <row r="146" spans="1:15" ht="15.75" hidden="1" thickBot="1">
      <c r="A146" s="1533"/>
      <c r="B146" s="556"/>
      <c r="C146" s="1072"/>
      <c r="D146" s="1000"/>
      <c r="E146" s="1011"/>
      <c r="F146" s="1011"/>
      <c r="G146" s="1012"/>
      <c r="H146" s="1004"/>
      <c r="I146" s="1004"/>
      <c r="J146" s="1000"/>
      <c r="K146" s="1511"/>
      <c r="L146" s="1512"/>
      <c r="M146" s="1513"/>
      <c r="N146" s="1021"/>
      <c r="O146" s="1126"/>
    </row>
    <row r="147" spans="1:15" ht="15" hidden="1">
      <c r="A147" s="1038"/>
      <c r="B147" s="556"/>
      <c r="C147" s="1072"/>
      <c r="D147" s="1508"/>
      <c r="E147" s="1509"/>
      <c r="F147" s="1509"/>
      <c r="G147" s="1510"/>
      <c r="H147" s="1014"/>
      <c r="I147" s="1014"/>
      <c r="J147" s="1000"/>
      <c r="K147" s="1025"/>
      <c r="L147" s="1011"/>
      <c r="M147" s="1012"/>
      <c r="N147" s="1014"/>
      <c r="O147" s="1126"/>
    </row>
    <row r="148" spans="1:15" ht="15" hidden="1">
      <c r="A148" s="1038"/>
      <c r="B148" s="556"/>
      <c r="C148" s="996"/>
      <c r="D148" s="1000"/>
      <c r="E148" s="1511"/>
      <c r="F148" s="1512"/>
      <c r="G148" s="1513"/>
      <c r="H148" s="1022"/>
      <c r="I148" s="1022"/>
      <c r="J148" s="1000"/>
      <c r="K148" s="1511"/>
      <c r="L148" s="1512"/>
      <c r="M148" s="1513"/>
      <c r="N148" s="1014"/>
      <c r="O148" s="1126"/>
    </row>
    <row r="149" spans="1:15" ht="15.75" hidden="1" thickBot="1">
      <c r="A149" s="1038"/>
      <c r="B149" s="556"/>
      <c r="C149" s="996"/>
      <c r="D149" s="1000"/>
      <c r="E149" s="1515"/>
      <c r="F149" s="1516"/>
      <c r="G149" s="1517"/>
      <c r="H149" s="1016"/>
      <c r="I149" s="1017"/>
      <c r="J149" s="1000"/>
      <c r="K149" s="1010"/>
      <c r="L149" s="1006"/>
      <c r="M149" s="1007"/>
      <c r="N149" s="1017"/>
      <c r="O149" s="1126"/>
    </row>
    <row r="150" spans="1:15" ht="15.75" hidden="1" thickBot="1">
      <c r="A150" s="1038"/>
      <c r="B150" s="556"/>
      <c r="C150" s="996"/>
      <c r="D150" s="1000"/>
      <c r="E150" s="1015"/>
      <c r="F150" s="1015"/>
      <c r="G150" s="1015"/>
      <c r="H150" s="1016"/>
      <c r="I150" s="1017"/>
      <c r="J150" s="1000"/>
      <c r="K150" s="1511"/>
      <c r="L150" s="1512"/>
      <c r="M150" s="1513"/>
      <c r="N150" s="1004"/>
      <c r="O150" s="1126"/>
    </row>
    <row r="151" spans="1:15" ht="15" hidden="1">
      <c r="A151" s="1038"/>
      <c r="B151" s="556"/>
      <c r="C151" s="1072"/>
      <c r="D151" s="1508"/>
      <c r="E151" s="1509"/>
      <c r="F151" s="1509"/>
      <c r="G151" s="1510"/>
      <c r="H151" s="1014"/>
      <c r="I151" s="1014"/>
      <c r="J151" s="1000"/>
      <c r="K151" s="1515"/>
      <c r="L151" s="1516"/>
      <c r="M151" s="1517"/>
      <c r="N151" s="1014"/>
      <c r="O151" s="1126"/>
    </row>
    <row r="152" spans="1:15" ht="15" hidden="1">
      <c r="A152" s="1038"/>
      <c r="B152" s="556"/>
      <c r="C152" s="996"/>
      <c r="D152" s="1000"/>
      <c r="E152" s="1511"/>
      <c r="F152" s="1512"/>
      <c r="G152" s="1513"/>
      <c r="H152" s="1022"/>
      <c r="I152" s="1022"/>
      <c r="J152" s="1000"/>
      <c r="K152" s="1515"/>
      <c r="L152" s="1516"/>
      <c r="M152" s="1517"/>
      <c r="N152" s="1004"/>
      <c r="O152" s="1126"/>
    </row>
    <row r="153" spans="1:15" ht="15.75" hidden="1" thickBot="1">
      <c r="A153" s="1038"/>
      <c r="B153" s="556"/>
      <c r="C153" s="996"/>
      <c r="D153" s="1000"/>
      <c r="E153" s="1515"/>
      <c r="F153" s="1516"/>
      <c r="G153" s="1517"/>
      <c r="H153" s="1016"/>
      <c r="I153" s="1017"/>
      <c r="J153" s="1000"/>
      <c r="K153" s="1515"/>
      <c r="L153" s="1516"/>
      <c r="M153" s="1517"/>
      <c r="N153" s="1004"/>
      <c r="O153" s="1126"/>
    </row>
    <row r="154" spans="1:15" ht="15.75" hidden="1" thickBot="1">
      <c r="A154" s="1038"/>
      <c r="B154" s="556"/>
      <c r="C154" s="996"/>
      <c r="D154" s="1000"/>
      <c r="E154" s="1015"/>
      <c r="F154" s="1015"/>
      <c r="G154" s="1015"/>
      <c r="H154" s="1016"/>
      <c r="I154" s="1017"/>
      <c r="J154" s="1000"/>
      <c r="K154" s="1515"/>
      <c r="L154" s="1516"/>
      <c r="M154" s="1517"/>
      <c r="N154" s="1004"/>
      <c r="O154" s="1126"/>
    </row>
    <row r="155" spans="1:15" ht="15" hidden="1">
      <c r="A155" s="1038"/>
      <c r="B155" s="556"/>
      <c r="C155" s="1072"/>
      <c r="D155" s="1527"/>
      <c r="E155" s="1528"/>
      <c r="F155" s="1528"/>
      <c r="G155" s="1529"/>
      <c r="H155" s="1039"/>
      <c r="I155" s="1014"/>
      <c r="J155" s="1000"/>
      <c r="K155" s="1534"/>
      <c r="L155" s="1535"/>
      <c r="M155" s="1536"/>
      <c r="N155" s="1014"/>
      <c r="O155" s="1126"/>
    </row>
    <row r="156" spans="1:15" ht="15.75" hidden="1" thickBot="1">
      <c r="A156" s="1038"/>
      <c r="B156" s="556"/>
      <c r="C156" s="996"/>
      <c r="D156" s="1000"/>
      <c r="E156" s="1511"/>
      <c r="F156" s="1512"/>
      <c r="G156" s="1513"/>
      <c r="H156" s="1021"/>
      <c r="I156" s="1022"/>
      <c r="J156" s="1000"/>
      <c r="K156" s="1511"/>
      <c r="L156" s="1512"/>
      <c r="M156" s="1513"/>
      <c r="N156" s="1022"/>
      <c r="O156" s="1126"/>
    </row>
    <row r="157" spans="1:15" ht="15.75" hidden="1" thickBot="1">
      <c r="A157" s="1038"/>
      <c r="B157" s="556"/>
      <c r="C157" s="996"/>
      <c r="D157" s="1000"/>
      <c r="E157" s="1515"/>
      <c r="F157" s="1516"/>
      <c r="G157" s="1517"/>
      <c r="H157" s="1021"/>
      <c r="I157" s="1022"/>
      <c r="J157" s="1000"/>
      <c r="K157" s="1010"/>
      <c r="L157" s="1011"/>
      <c r="M157" s="1012"/>
      <c r="N157" s="1004"/>
      <c r="O157" s="1126"/>
    </row>
    <row r="158" spans="1:15" ht="15.75" hidden="1" thickBot="1">
      <c r="A158" s="1038"/>
      <c r="B158" s="556"/>
      <c r="C158" s="996"/>
      <c r="D158" s="1000"/>
      <c r="E158" s="1015"/>
      <c r="F158" s="1015"/>
      <c r="G158" s="1015"/>
      <c r="H158" s="1021"/>
      <c r="I158" s="1022"/>
      <c r="J158" s="1000"/>
      <c r="K158" s="1010"/>
      <c r="L158" s="1011"/>
      <c r="M158" s="1012"/>
      <c r="N158" s="1004"/>
      <c r="O158" s="1126"/>
    </row>
    <row r="159" spans="1:15" ht="0.75" customHeight="1" hidden="1">
      <c r="A159" s="1038"/>
      <c r="B159" s="556"/>
      <c r="C159" s="996"/>
      <c r="D159" s="1527"/>
      <c r="E159" s="1528"/>
      <c r="F159" s="1528"/>
      <c r="G159" s="1529"/>
      <c r="H159" s="1014"/>
      <c r="I159" s="1117"/>
      <c r="J159" s="1527"/>
      <c r="K159" s="1528"/>
      <c r="L159" s="1528"/>
      <c r="M159" s="1529"/>
      <c r="N159" s="1004"/>
      <c r="O159" s="1126"/>
    </row>
    <row r="160" spans="1:15" ht="15.75" hidden="1" thickBot="1">
      <c r="A160" s="1038"/>
      <c r="B160" s="556"/>
      <c r="C160" s="996"/>
      <c r="D160" s="1000"/>
      <c r="E160" s="1511"/>
      <c r="F160" s="1512"/>
      <c r="G160" s="1513"/>
      <c r="H160" s="1022"/>
      <c r="I160" s="1022"/>
      <c r="J160" s="1000"/>
      <c r="K160" s="1010"/>
      <c r="L160" s="1011"/>
      <c r="M160" s="1012"/>
      <c r="N160" s="1021"/>
      <c r="O160" s="1126"/>
    </row>
    <row r="161" spans="1:15" ht="15.75" hidden="1" thickBot="1">
      <c r="A161" s="1038"/>
      <c r="B161" s="556"/>
      <c r="C161" s="996"/>
      <c r="D161" s="1000"/>
      <c r="E161" s="1015"/>
      <c r="F161" s="1015"/>
      <c r="G161" s="1015"/>
      <c r="H161" s="1004"/>
      <c r="I161" s="1004"/>
      <c r="J161" s="1000"/>
      <c r="K161" s="1015"/>
      <c r="L161" s="1011"/>
      <c r="M161" s="1012"/>
      <c r="N161" s="1021"/>
      <c r="O161" s="1126"/>
    </row>
    <row r="162" spans="1:15" ht="15" hidden="1">
      <c r="A162" s="1038"/>
      <c r="B162" s="556"/>
      <c r="C162" s="996"/>
      <c r="D162" s="1000"/>
      <c r="E162" s="1005"/>
      <c r="F162" s="1006"/>
      <c r="G162" s="1007"/>
      <c r="H162" s="1004"/>
      <c r="I162" s="1004"/>
      <c r="J162" s="1000"/>
      <c r="K162" s="1010"/>
      <c r="L162" s="1011"/>
      <c r="M162" s="1012"/>
      <c r="N162" s="1014"/>
      <c r="O162" s="1126"/>
    </row>
    <row r="163" spans="1:15" ht="15" hidden="1">
      <c r="A163" s="1038"/>
      <c r="B163" s="556"/>
      <c r="C163" s="996"/>
      <c r="D163" s="1000"/>
      <c r="E163" s="1005"/>
      <c r="F163" s="1006"/>
      <c r="G163" s="1007"/>
      <c r="H163" s="1004"/>
      <c r="I163" s="1004"/>
      <c r="J163" s="1000"/>
      <c r="K163" s="1010"/>
      <c r="L163" s="1011"/>
      <c r="M163" s="1012"/>
      <c r="N163" s="1004"/>
      <c r="O163" s="1126"/>
    </row>
    <row r="164" spans="1:15" ht="15" hidden="1">
      <c r="A164" s="1038"/>
      <c r="B164" s="556"/>
      <c r="C164" s="996"/>
      <c r="D164" s="1000"/>
      <c r="E164" s="1005"/>
      <c r="F164" s="1006"/>
      <c r="G164" s="1007"/>
      <c r="H164" s="1004"/>
      <c r="I164" s="1004"/>
      <c r="J164" s="1000"/>
      <c r="K164" s="1010"/>
      <c r="L164" s="1011"/>
      <c r="M164" s="1012"/>
      <c r="N164" s="1004"/>
      <c r="O164" s="1126"/>
    </row>
    <row r="165" spans="1:15" ht="15.75" hidden="1" thickBot="1">
      <c r="A165" s="1038"/>
      <c r="B165" s="556"/>
      <c r="C165" s="996"/>
      <c r="D165" s="1000"/>
      <c r="E165" s="1015"/>
      <c r="F165" s="1015"/>
      <c r="G165" s="1007"/>
      <c r="H165" s="1009"/>
      <c r="I165" s="1017"/>
      <c r="J165" s="1000"/>
      <c r="K165" s="1010"/>
      <c r="L165" s="1011"/>
      <c r="M165" s="1012"/>
      <c r="N165" s="1004"/>
      <c r="O165" s="1126"/>
    </row>
    <row r="166" spans="1:15" ht="15.75" hidden="1" thickBot="1">
      <c r="A166" s="1038"/>
      <c r="B166" s="556"/>
      <c r="C166" s="996"/>
      <c r="D166" s="1000"/>
      <c r="E166" s="1005"/>
      <c r="F166" s="1006"/>
      <c r="G166" s="1007"/>
      <c r="H166" s="1021"/>
      <c r="I166" s="1022"/>
      <c r="J166" s="1000"/>
      <c r="K166" s="1010"/>
      <c r="L166" s="1011"/>
      <c r="M166" s="1012"/>
      <c r="N166" s="1004"/>
      <c r="O166" s="1126"/>
    </row>
    <row r="167" spans="1:15" ht="15" hidden="1">
      <c r="A167" s="1038"/>
      <c r="B167" s="556"/>
      <c r="C167" s="996"/>
      <c r="D167" s="1000"/>
      <c r="E167" s="1005"/>
      <c r="F167" s="1006"/>
      <c r="G167" s="1007"/>
      <c r="H167" s="1039"/>
      <c r="I167" s="1014"/>
      <c r="J167" s="1000"/>
      <c r="K167" s="1010"/>
      <c r="L167" s="1011"/>
      <c r="M167" s="1012"/>
      <c r="N167" s="1004"/>
      <c r="O167" s="1126"/>
    </row>
    <row r="168" spans="1:15" ht="15.75" hidden="1" thickBot="1">
      <c r="A168" s="1038"/>
      <c r="B168" s="556"/>
      <c r="C168" s="996"/>
      <c r="D168" s="1000"/>
      <c r="E168" s="1015"/>
      <c r="F168" s="1006"/>
      <c r="G168" s="1007"/>
      <c r="H168" s="1009"/>
      <c r="I168" s="1017"/>
      <c r="J168" s="1000"/>
      <c r="K168" s="1010"/>
      <c r="L168" s="1011"/>
      <c r="M168" s="1012"/>
      <c r="N168" s="1004"/>
      <c r="O168" s="1126"/>
    </row>
    <row r="169" spans="1:15" ht="15.75" hidden="1" thickBot="1">
      <c r="A169" s="1038"/>
      <c r="B169" s="556"/>
      <c r="C169" s="996"/>
      <c r="D169" s="1000"/>
      <c r="E169" s="1015"/>
      <c r="F169" s="1006"/>
      <c r="G169" s="1007"/>
      <c r="H169" s="1009"/>
      <c r="I169" s="1017"/>
      <c r="J169" s="1000"/>
      <c r="K169" s="1010"/>
      <c r="L169" s="1011"/>
      <c r="M169" s="1012"/>
      <c r="N169" s="1021"/>
      <c r="O169" s="1126"/>
    </row>
    <row r="170" spans="1:15" ht="15.75" hidden="1" thickBot="1">
      <c r="A170" s="1038"/>
      <c r="B170" s="556"/>
      <c r="C170" s="996"/>
      <c r="D170" s="1000"/>
      <c r="E170" s="1015"/>
      <c r="F170" s="1006"/>
      <c r="G170" s="1007"/>
      <c r="H170" s="1009"/>
      <c r="I170" s="1017"/>
      <c r="J170" s="1000"/>
      <c r="K170" s="1081"/>
      <c r="L170" s="1011"/>
      <c r="M170" s="1012"/>
      <c r="N170" s="1021"/>
      <c r="O170" s="1126"/>
    </row>
    <row r="171" spans="1:15" ht="15" hidden="1">
      <c r="A171" s="1038"/>
      <c r="B171" s="556"/>
      <c r="C171" s="1082"/>
      <c r="D171" s="1527"/>
      <c r="E171" s="1528"/>
      <c r="F171" s="1528"/>
      <c r="G171" s="1529"/>
      <c r="H171" s="1014"/>
      <c r="I171" s="1117"/>
      <c r="J171" s="1537"/>
      <c r="K171" s="1538"/>
      <c r="L171" s="1538"/>
      <c r="M171" s="1539"/>
      <c r="N171" s="1014"/>
      <c r="O171" s="1126"/>
    </row>
    <row r="172" spans="1:15" ht="0.75" customHeight="1" hidden="1">
      <c r="A172" s="1038"/>
      <c r="B172" s="556"/>
      <c r="C172" s="1082"/>
      <c r="D172" s="1085"/>
      <c r="E172" s="1054"/>
      <c r="F172" s="1054"/>
      <c r="G172" s="1055"/>
      <c r="H172" s="1017"/>
      <c r="I172" s="1017"/>
      <c r="J172" s="1000"/>
      <c r="K172" s="1511"/>
      <c r="L172" s="1512"/>
      <c r="M172" s="1513"/>
      <c r="N172" s="1014"/>
      <c r="O172" s="1126"/>
    </row>
    <row r="173" spans="1:15" ht="15" hidden="1">
      <c r="A173" s="1038"/>
      <c r="B173" s="556"/>
      <c r="C173" s="1082"/>
      <c r="D173" s="1085"/>
      <c r="E173" s="1054"/>
      <c r="F173" s="1054"/>
      <c r="G173" s="1055"/>
      <c r="H173" s="1004"/>
      <c r="I173" s="1004"/>
      <c r="J173" s="1000"/>
      <c r="K173" s="1015"/>
      <c r="L173" s="1010"/>
      <c r="M173" s="1012"/>
      <c r="N173" s="1014"/>
      <c r="O173" s="1126"/>
    </row>
    <row r="174" spans="1:15" ht="15" hidden="1">
      <c r="A174" s="1038"/>
      <c r="B174" s="556"/>
      <c r="C174" s="1082"/>
      <c r="D174" s="1085"/>
      <c r="E174" s="1054"/>
      <c r="F174" s="1054"/>
      <c r="G174" s="1055"/>
      <c r="H174" s="1004"/>
      <c r="I174" s="1004"/>
      <c r="J174" s="1000"/>
      <c r="K174" s="1010"/>
      <c r="L174" s="1011"/>
      <c r="M174" s="1012"/>
      <c r="N174" s="1014"/>
      <c r="O174" s="1126"/>
    </row>
    <row r="175" spans="1:15" ht="15" hidden="1">
      <c r="A175" s="1038"/>
      <c r="B175" s="556"/>
      <c r="C175" s="1082"/>
      <c r="D175" s="1085"/>
      <c r="E175" s="1054"/>
      <c r="F175" s="1054"/>
      <c r="G175" s="1055"/>
      <c r="H175" s="1004"/>
      <c r="I175" s="1004"/>
      <c r="J175" s="1000"/>
      <c r="K175" s="1511"/>
      <c r="L175" s="1512"/>
      <c r="M175" s="1513"/>
      <c r="N175" s="1014"/>
      <c r="O175" s="1126"/>
    </row>
    <row r="176" spans="1:15" ht="15" customHeight="1" hidden="1" thickBot="1">
      <c r="A176" s="1038"/>
      <c r="B176" s="556"/>
      <c r="C176" s="1082"/>
      <c r="D176" s="1085"/>
      <c r="E176" s="1054"/>
      <c r="F176" s="1054"/>
      <c r="G176" s="1055"/>
      <c r="H176" s="1004"/>
      <c r="I176" s="1004"/>
      <c r="J176" s="1000"/>
      <c r="K176" s="1511"/>
      <c r="L176" s="1512"/>
      <c r="M176" s="1513"/>
      <c r="N176" s="1021"/>
      <c r="O176" s="1126"/>
    </row>
    <row r="177" spans="1:15" ht="15.75" hidden="1" thickBot="1">
      <c r="A177" s="1038"/>
      <c r="B177" s="556"/>
      <c r="C177" s="1082"/>
      <c r="D177" s="1085"/>
      <c r="E177" s="1054"/>
      <c r="F177" s="1054"/>
      <c r="G177" s="1055"/>
      <c r="H177" s="1004"/>
      <c r="I177" s="1004"/>
      <c r="J177" s="1020"/>
      <c r="K177" s="1081"/>
      <c r="L177" s="1081"/>
      <c r="M177" s="1045"/>
      <c r="N177" s="1021"/>
      <c r="O177" s="1126"/>
    </row>
    <row r="178" spans="1:15" ht="15" hidden="1">
      <c r="A178" s="1038"/>
      <c r="B178" s="556"/>
      <c r="C178" s="1082"/>
      <c r="D178" s="1053"/>
      <c r="E178" s="1054"/>
      <c r="F178" s="1054"/>
      <c r="G178" s="1055"/>
      <c r="H178" s="1014"/>
      <c r="I178" s="1117"/>
      <c r="J178" s="1053"/>
      <c r="K178" s="1058"/>
      <c r="L178" s="1058"/>
      <c r="M178" s="1045"/>
      <c r="N178" s="1022"/>
      <c r="O178" s="1126"/>
    </row>
    <row r="179" spans="1:15" ht="15" hidden="1">
      <c r="A179" s="1038"/>
      <c r="B179" s="556"/>
      <c r="C179" s="1082"/>
      <c r="D179" s="1086"/>
      <c r="E179" s="1030"/>
      <c r="F179" s="1054"/>
      <c r="G179" s="1055"/>
      <c r="H179" s="1017"/>
      <c r="I179" s="1120"/>
      <c r="J179" s="1053"/>
      <c r="K179" s="1058"/>
      <c r="L179" s="1058"/>
      <c r="M179" s="1045"/>
      <c r="N179" s="1022"/>
      <c r="O179" s="1126"/>
    </row>
    <row r="180" spans="1:15" ht="15.75" hidden="1" thickBot="1">
      <c r="A180" s="1038"/>
      <c r="B180" s="556"/>
      <c r="C180" s="1082"/>
      <c r="D180" s="1000"/>
      <c r="E180" s="1005"/>
      <c r="F180" s="1054"/>
      <c r="G180" s="1055"/>
      <c r="H180" s="1021"/>
      <c r="I180" s="1022"/>
      <c r="J180" s="1020"/>
      <c r="K180" s="1043"/>
      <c r="L180" s="1058"/>
      <c r="M180" s="1045"/>
      <c r="N180" s="1022"/>
      <c r="O180" s="1126"/>
    </row>
    <row r="181" spans="1:15" ht="15.75" hidden="1" thickBot="1">
      <c r="A181" s="1038"/>
      <c r="B181" s="556"/>
      <c r="C181" s="1082"/>
      <c r="D181" s="1015"/>
      <c r="E181" s="1054"/>
      <c r="F181" s="1054"/>
      <c r="G181" s="1055"/>
      <c r="H181" s="1021"/>
      <c r="I181" s="1022"/>
      <c r="J181" s="1020"/>
      <c r="K181" s="1043"/>
      <c r="L181" s="1058"/>
      <c r="M181" s="1045"/>
      <c r="N181" s="1022"/>
      <c r="O181" s="1126"/>
    </row>
    <row r="182" spans="1:15" ht="15.75" hidden="1" thickBot="1">
      <c r="A182" s="1038"/>
      <c r="B182" s="556"/>
      <c r="C182" s="1082"/>
      <c r="D182" s="1015"/>
      <c r="E182" s="1054"/>
      <c r="F182" s="1054"/>
      <c r="G182" s="1055"/>
      <c r="H182" s="1021"/>
      <c r="I182" s="1022"/>
      <c r="J182" s="1020"/>
      <c r="K182" s="1043"/>
      <c r="L182" s="1058"/>
      <c r="M182" s="1045"/>
      <c r="N182" s="1021"/>
      <c r="O182" s="1126"/>
    </row>
    <row r="183" spans="1:15" ht="15.75" hidden="1" thickBot="1">
      <c r="A183" s="1038"/>
      <c r="B183" s="556"/>
      <c r="C183" s="1082"/>
      <c r="D183" s="1053"/>
      <c r="E183" s="1054"/>
      <c r="F183" s="1054"/>
      <c r="G183" s="1055"/>
      <c r="H183" s="1014"/>
      <c r="I183" s="1117"/>
      <c r="J183" s="1086"/>
      <c r="K183" s="1015"/>
      <c r="L183" s="1018"/>
      <c r="M183" s="1019"/>
      <c r="N183" s="1021"/>
      <c r="O183" s="1126"/>
    </row>
    <row r="184" spans="1:15" ht="15.75" hidden="1" thickBot="1">
      <c r="A184" s="1038"/>
      <c r="B184" s="556"/>
      <c r="C184" s="1082"/>
      <c r="D184" s="1053"/>
      <c r="E184" s="1054"/>
      <c r="F184" s="1054"/>
      <c r="G184" s="1055"/>
      <c r="H184" s="1014"/>
      <c r="I184" s="1117"/>
      <c r="J184" s="1086"/>
      <c r="K184" s="1511"/>
      <c r="L184" s="1512"/>
      <c r="M184" s="1513"/>
      <c r="N184" s="1021"/>
      <c r="O184" s="1126"/>
    </row>
    <row r="185" spans="1:15" ht="15" hidden="1">
      <c r="A185" s="1038"/>
      <c r="B185" s="556"/>
      <c r="C185" s="1082"/>
      <c r="D185" s="1053"/>
      <c r="E185" s="1054"/>
      <c r="F185" s="1054"/>
      <c r="G185" s="1055"/>
      <c r="H185" s="1014"/>
      <c r="I185" s="1117"/>
      <c r="J185" s="1086"/>
      <c r="K185" s="1058"/>
      <c r="L185" s="1058"/>
      <c r="M185" s="1045"/>
      <c r="N185" s="1017"/>
      <c r="O185" s="1126"/>
    </row>
    <row r="186" spans="1:15" ht="15.75" hidden="1" thickBot="1">
      <c r="A186" s="1038"/>
      <c r="B186" s="556"/>
      <c r="C186" s="1082"/>
      <c r="D186" s="1030"/>
      <c r="E186" s="1030"/>
      <c r="F186" s="1054"/>
      <c r="G186" s="1055"/>
      <c r="H186" s="1065"/>
      <c r="I186" s="1121"/>
      <c r="J186" s="1086"/>
      <c r="K186" s="1058"/>
      <c r="L186" s="1058"/>
      <c r="M186" s="1045"/>
      <c r="N186" s="1022"/>
      <c r="O186" s="1126"/>
    </row>
    <row r="187" spans="1:15" ht="15.75" hidden="1" thickBot="1">
      <c r="A187" s="1038"/>
      <c r="B187" s="556"/>
      <c r="C187" s="1082"/>
      <c r="D187" s="1053"/>
      <c r="E187" s="1010"/>
      <c r="F187" s="1054"/>
      <c r="G187" s="1055"/>
      <c r="H187" s="1065"/>
      <c r="I187" s="1121"/>
      <c r="J187" s="1086"/>
      <c r="K187" s="1058"/>
      <c r="L187" s="1058"/>
      <c r="M187" s="1045"/>
      <c r="N187" s="1022"/>
      <c r="O187" s="1126"/>
    </row>
    <row r="188" spans="1:15" ht="0.75" customHeight="1" hidden="1">
      <c r="A188" s="1038"/>
      <c r="B188" s="556"/>
      <c r="C188" s="1072"/>
      <c r="D188" s="1537"/>
      <c r="E188" s="1538"/>
      <c r="F188" s="1538"/>
      <c r="G188" s="1539"/>
      <c r="H188" s="1014"/>
      <c r="I188" s="1117"/>
      <c r="J188" s="1537"/>
      <c r="K188" s="1538"/>
      <c r="L188" s="1538"/>
      <c r="M188" s="1539"/>
      <c r="N188" s="1004"/>
      <c r="O188" s="1126"/>
    </row>
    <row r="189" spans="1:15" ht="15.75" hidden="1" thickBot="1">
      <c r="A189" s="1038"/>
      <c r="B189" s="556"/>
      <c r="C189" s="1072"/>
      <c r="D189" s="1000"/>
      <c r="E189" s="1511"/>
      <c r="F189" s="1512"/>
      <c r="G189" s="1513"/>
      <c r="H189" s="1014"/>
      <c r="I189" s="1014"/>
      <c r="J189" s="1000"/>
      <c r="K189" s="1511"/>
      <c r="L189" s="1512"/>
      <c r="M189" s="1513"/>
      <c r="N189" s="1021"/>
      <c r="O189" s="1126"/>
    </row>
    <row r="190" spans="1:15" ht="15.75" hidden="1" thickBot="1">
      <c r="A190" s="1038"/>
      <c r="B190" s="556"/>
      <c r="C190" s="996"/>
      <c r="D190" s="1000"/>
      <c r="E190" s="1010"/>
      <c r="F190" s="1011"/>
      <c r="G190" s="1012"/>
      <c r="H190" s="1004"/>
      <c r="I190" s="1004"/>
      <c r="J190" s="1000"/>
      <c r="K190" s="1015"/>
      <c r="L190" s="1006"/>
      <c r="M190" s="1007"/>
      <c r="N190" s="1021"/>
      <c r="O190" s="1126"/>
    </row>
    <row r="191" spans="1:15" ht="15" hidden="1">
      <c r="A191" s="1038"/>
      <c r="B191" s="556"/>
      <c r="C191" s="996"/>
      <c r="D191" s="1000"/>
      <c r="E191" s="1005"/>
      <c r="F191" s="1011"/>
      <c r="G191" s="1012"/>
      <c r="H191" s="1004"/>
      <c r="I191" s="1004"/>
      <c r="J191" s="1000"/>
      <c r="K191" s="1024"/>
      <c r="L191" s="1018"/>
      <c r="M191" s="1019"/>
      <c r="N191" s="1014"/>
      <c r="O191" s="1126"/>
    </row>
    <row r="192" spans="1:15" ht="15.75" hidden="1" thickBot="1">
      <c r="A192" s="1038"/>
      <c r="B192" s="556"/>
      <c r="C192" s="996"/>
      <c r="D192" s="1000"/>
      <c r="E192" s="1005"/>
      <c r="F192" s="1011"/>
      <c r="G192" s="1012"/>
      <c r="H192" s="1009"/>
      <c r="I192" s="1017"/>
      <c r="J192" s="1000"/>
      <c r="K192" s="1024"/>
      <c r="L192" s="1018"/>
      <c r="M192" s="1019"/>
      <c r="N192" s="1004"/>
      <c r="O192" s="1126"/>
    </row>
    <row r="193" spans="1:15" ht="15.75" hidden="1" thickBot="1">
      <c r="A193" s="1038"/>
      <c r="B193" s="556"/>
      <c r="C193" s="996"/>
      <c r="D193" s="1000"/>
      <c r="E193" s="1010"/>
      <c r="F193" s="1011"/>
      <c r="G193" s="1012"/>
      <c r="H193" s="1016"/>
      <c r="I193" s="1017"/>
      <c r="J193" s="1000"/>
      <c r="K193" s="1024"/>
      <c r="L193" s="1018"/>
      <c r="M193" s="1019"/>
      <c r="N193" s="1021"/>
      <c r="O193" s="1126"/>
    </row>
    <row r="194" spans="1:15" ht="15.75" hidden="1" thickBot="1">
      <c r="A194" s="1038"/>
      <c r="B194" s="556"/>
      <c r="C194" s="996"/>
      <c r="D194" s="1000"/>
      <c r="E194" s="1010"/>
      <c r="F194" s="1011"/>
      <c r="G194" s="1012"/>
      <c r="H194" s="1016"/>
      <c r="I194" s="1017"/>
      <c r="J194" s="1000"/>
      <c r="K194" s="1511"/>
      <c r="L194" s="1512"/>
      <c r="M194" s="1513"/>
      <c r="N194" s="1021"/>
      <c r="O194" s="1126"/>
    </row>
    <row r="195" spans="1:15" ht="0.75" customHeight="1" hidden="1">
      <c r="A195" s="1038"/>
      <c r="B195" s="556"/>
      <c r="C195" s="1072"/>
      <c r="D195" s="1508"/>
      <c r="E195" s="1509"/>
      <c r="F195" s="1509"/>
      <c r="G195" s="1510"/>
      <c r="H195" s="1014"/>
      <c r="I195" s="1117"/>
      <c r="J195" s="1508"/>
      <c r="K195" s="1509"/>
      <c r="L195" s="1509"/>
      <c r="M195" s="1510"/>
      <c r="N195" s="1014"/>
      <c r="O195" s="1126"/>
    </row>
    <row r="196" spans="1:15" ht="15.75" hidden="1" thickBot="1">
      <c r="A196" s="1038"/>
      <c r="B196" s="556"/>
      <c r="C196" s="996"/>
      <c r="D196" s="1000"/>
      <c r="E196" s="1010"/>
      <c r="F196" s="1011"/>
      <c r="G196" s="1012"/>
      <c r="H196" s="1048"/>
      <c r="I196" s="1048"/>
      <c r="J196" s="1000"/>
      <c r="K196" s="1511"/>
      <c r="L196" s="1512"/>
      <c r="M196" s="1513"/>
      <c r="N196" s="1065"/>
      <c r="O196" s="1126"/>
    </row>
    <row r="197" spans="1:15" ht="15.75" hidden="1" thickBot="1">
      <c r="A197" s="1038"/>
      <c r="B197" s="556"/>
      <c r="C197" s="996"/>
      <c r="D197" s="1000"/>
      <c r="E197" s="1515"/>
      <c r="F197" s="1516"/>
      <c r="G197" s="1517"/>
      <c r="H197" s="1026"/>
      <c r="I197" s="1026"/>
      <c r="J197" s="1000"/>
      <c r="K197" s="1015"/>
      <c r="L197" s="1006"/>
      <c r="M197" s="1007"/>
      <c r="N197" s="1065"/>
      <c r="O197" s="1126"/>
    </row>
    <row r="198" spans="1:15" ht="15.75" hidden="1" thickBot="1">
      <c r="A198" s="1038"/>
      <c r="B198" s="556"/>
      <c r="C198" s="996"/>
      <c r="D198" s="1000"/>
      <c r="E198" s="1010"/>
      <c r="F198" s="1011"/>
      <c r="G198" s="1012"/>
      <c r="H198" s="1026"/>
      <c r="I198" s="1026"/>
      <c r="J198" s="1000"/>
      <c r="K198" s="1511"/>
      <c r="L198" s="1512"/>
      <c r="M198" s="1513"/>
      <c r="N198" s="1065"/>
      <c r="O198" s="1126"/>
    </row>
    <row r="199" spans="1:15" ht="15" hidden="1">
      <c r="A199" s="1038"/>
      <c r="B199" s="556"/>
      <c r="C199" s="1072"/>
      <c r="D199" s="1508"/>
      <c r="E199" s="1509"/>
      <c r="F199" s="1509"/>
      <c r="G199" s="1510"/>
      <c r="H199" s="1014"/>
      <c r="I199" s="1117"/>
      <c r="J199" s="1508"/>
      <c r="K199" s="1509"/>
      <c r="L199" s="1509"/>
      <c r="M199" s="1510"/>
      <c r="N199" s="1051"/>
      <c r="O199" s="1126"/>
    </row>
    <row r="200" spans="1:15" ht="15.75" hidden="1" thickBot="1">
      <c r="A200" s="1038"/>
      <c r="B200" s="556"/>
      <c r="C200" s="996"/>
      <c r="D200" s="1000"/>
      <c r="E200" s="1511"/>
      <c r="F200" s="1512"/>
      <c r="G200" s="1513"/>
      <c r="H200" s="1022"/>
      <c r="I200" s="1022"/>
      <c r="J200" s="1000"/>
      <c r="K200" s="1511"/>
      <c r="L200" s="1512"/>
      <c r="M200" s="1513"/>
      <c r="N200" s="1065"/>
      <c r="O200" s="1126"/>
    </row>
    <row r="201" spans="1:15" ht="15.75" hidden="1" thickBot="1">
      <c r="A201" s="1038"/>
      <c r="B201" s="556"/>
      <c r="C201" s="996"/>
      <c r="D201" s="1000"/>
      <c r="E201" s="1515"/>
      <c r="F201" s="1516"/>
      <c r="G201" s="1517"/>
      <c r="H201" s="1016"/>
      <c r="I201" s="1017"/>
      <c r="J201" s="1000"/>
      <c r="K201" s="1015"/>
      <c r="L201" s="1006"/>
      <c r="M201" s="1007"/>
      <c r="N201" s="1065"/>
      <c r="O201" s="1126"/>
    </row>
    <row r="202" spans="1:15" ht="15.75" hidden="1" thickBot="1">
      <c r="A202" s="1038"/>
      <c r="B202" s="556"/>
      <c r="C202" s="996"/>
      <c r="D202" s="1000"/>
      <c r="E202" s="1005"/>
      <c r="F202" s="1018"/>
      <c r="G202" s="1019"/>
      <c r="H202" s="1013"/>
      <c r="I202" s="1092"/>
      <c r="J202" s="1000"/>
      <c r="K202" s="1015"/>
      <c r="L202" s="1018"/>
      <c r="M202" s="1019"/>
      <c r="N202" s="1065"/>
      <c r="O202" s="1126"/>
    </row>
    <row r="203" spans="1:15" ht="15.75" hidden="1" thickBot="1">
      <c r="A203" s="1038"/>
      <c r="B203" s="556"/>
      <c r="C203" s="996"/>
      <c r="D203" s="1000"/>
      <c r="E203" s="1015"/>
      <c r="F203" s="1018"/>
      <c r="G203" s="1019"/>
      <c r="H203" s="1016"/>
      <c r="I203" s="1017"/>
      <c r="J203" s="1000"/>
      <c r="K203" s="1015"/>
      <c r="L203" s="1018"/>
      <c r="M203" s="1019"/>
      <c r="N203" s="1004"/>
      <c r="O203" s="1126"/>
    </row>
    <row r="204" spans="1:15" ht="15.75" hidden="1" thickBot="1">
      <c r="A204" s="1038"/>
      <c r="B204" s="556"/>
      <c r="C204" s="996"/>
      <c r="D204" s="1000"/>
      <c r="E204" s="1015"/>
      <c r="F204" s="1015"/>
      <c r="G204" s="1015"/>
      <c r="H204" s="1016"/>
      <c r="I204" s="1017"/>
      <c r="J204" s="1000"/>
      <c r="K204" s="1511"/>
      <c r="L204" s="1512"/>
      <c r="M204" s="1513"/>
      <c r="N204" s="1004"/>
      <c r="O204" s="1126"/>
    </row>
    <row r="205" spans="1:15" ht="15" hidden="1">
      <c r="A205" s="1038"/>
      <c r="B205" s="556"/>
      <c r="C205" s="1072"/>
      <c r="D205" s="1527"/>
      <c r="E205" s="1528"/>
      <c r="F205" s="1528"/>
      <c r="G205" s="1529"/>
      <c r="H205" s="1039"/>
      <c r="I205" s="1117"/>
      <c r="J205" s="1527"/>
      <c r="K205" s="1528"/>
      <c r="L205" s="1528"/>
      <c r="M205" s="1529"/>
      <c r="N205" s="1080"/>
      <c r="O205" s="1126"/>
    </row>
    <row r="206" spans="1:15" ht="15.75" hidden="1" thickBot="1">
      <c r="A206" s="1038"/>
      <c r="B206" s="556"/>
      <c r="C206" s="996"/>
      <c r="D206" s="1000"/>
      <c r="E206" s="1010"/>
      <c r="F206" s="1011"/>
      <c r="G206" s="1012"/>
      <c r="H206" s="1026"/>
      <c r="I206" s="1026"/>
      <c r="J206" s="1000"/>
      <c r="K206" s="1511"/>
      <c r="L206" s="1512"/>
      <c r="M206" s="1513"/>
      <c r="N206" s="1074"/>
      <c r="O206" s="1126"/>
    </row>
    <row r="207" spans="1:15" ht="15.75" hidden="1" thickBot="1">
      <c r="A207" s="1038"/>
      <c r="B207" s="556"/>
      <c r="C207" s="996"/>
      <c r="D207" s="1000"/>
      <c r="E207" s="1010"/>
      <c r="F207" s="1011"/>
      <c r="G207" s="1012"/>
      <c r="H207" s="1032"/>
      <c r="I207" s="1032"/>
      <c r="J207" s="1000"/>
      <c r="K207" s="1015"/>
      <c r="L207" s="1006"/>
      <c r="M207" s="1007"/>
      <c r="N207" s="1074"/>
      <c r="O207" s="1126"/>
    </row>
    <row r="208" spans="1:15" ht="15.75" hidden="1" thickBot="1">
      <c r="A208" s="1038"/>
      <c r="B208" s="556"/>
      <c r="C208" s="996"/>
      <c r="D208" s="1000"/>
      <c r="E208" s="1010"/>
      <c r="F208" s="1011"/>
      <c r="G208" s="1012"/>
      <c r="H208" s="1026"/>
      <c r="I208" s="1026"/>
      <c r="J208" s="1000"/>
      <c r="K208" s="1511"/>
      <c r="L208" s="1512"/>
      <c r="M208" s="1513"/>
      <c r="N208" s="1074"/>
      <c r="O208" s="1126"/>
    </row>
    <row r="209" spans="1:15" ht="15" hidden="1">
      <c r="A209" s="1038"/>
      <c r="B209" s="556"/>
      <c r="C209" s="1072"/>
      <c r="D209" s="1527"/>
      <c r="E209" s="1528"/>
      <c r="F209" s="1528"/>
      <c r="G209" s="1529"/>
      <c r="H209" s="1014"/>
      <c r="I209" s="1014"/>
      <c r="J209" s="1000"/>
      <c r="K209" s="1024"/>
      <c r="L209" s="1018"/>
      <c r="M209" s="1019"/>
      <c r="N209" s="1014"/>
      <c r="O209" s="1126"/>
    </row>
    <row r="210" spans="1:15" ht="15.75" hidden="1" thickBot="1">
      <c r="A210" s="1038"/>
      <c r="B210" s="556"/>
      <c r="C210" s="996"/>
      <c r="D210" s="1000"/>
      <c r="E210" s="1005"/>
      <c r="F210" s="1011"/>
      <c r="G210" s="1012"/>
      <c r="H210" s="1066"/>
      <c r="I210" s="1032"/>
      <c r="J210" s="1000"/>
      <c r="K210" s="1024"/>
      <c r="L210" s="1018"/>
      <c r="M210" s="1019"/>
      <c r="N210" s="1014"/>
      <c r="O210" s="1126"/>
    </row>
    <row r="211" spans="1:15" ht="15.75" hidden="1" thickBot="1">
      <c r="A211" s="1038"/>
      <c r="B211" s="556"/>
      <c r="C211" s="996"/>
      <c r="D211" s="1000"/>
      <c r="E211" s="1515"/>
      <c r="F211" s="1516"/>
      <c r="G211" s="1517"/>
      <c r="H211" s="1066"/>
      <c r="I211" s="1032"/>
      <c r="J211" s="1000"/>
      <c r="K211" s="1024"/>
      <c r="L211" s="1018"/>
      <c r="M211" s="1019"/>
      <c r="N211" s="1014"/>
      <c r="O211" s="1126"/>
    </row>
    <row r="212" spans="1:15" ht="15.75" hidden="1" thickBot="1">
      <c r="A212" s="1038"/>
      <c r="B212" s="556"/>
      <c r="C212" s="996"/>
      <c r="D212" s="1000"/>
      <c r="E212" s="1010"/>
      <c r="F212" s="1011"/>
      <c r="G212" s="1012"/>
      <c r="H212" s="1066"/>
      <c r="I212" s="1032"/>
      <c r="J212" s="1000"/>
      <c r="K212" s="1024"/>
      <c r="L212" s="1018"/>
      <c r="M212" s="1019"/>
      <c r="N212" s="1014"/>
      <c r="O212" s="1126"/>
    </row>
    <row r="213" spans="1:15" ht="15" hidden="1">
      <c r="A213" s="1038"/>
      <c r="B213" s="556"/>
      <c r="C213" s="1072"/>
      <c r="D213" s="1508"/>
      <c r="E213" s="1509"/>
      <c r="F213" s="1509"/>
      <c r="G213" s="1510"/>
      <c r="H213" s="1014"/>
      <c r="I213" s="1117"/>
      <c r="J213" s="1508"/>
      <c r="K213" s="1540"/>
      <c r="L213" s="1540"/>
      <c r="M213" s="1541"/>
      <c r="N213" s="1014"/>
      <c r="O213" s="1126"/>
    </row>
    <row r="214" spans="1:15" ht="15" hidden="1">
      <c r="A214" s="1038"/>
      <c r="B214" s="556"/>
      <c r="C214" s="1072"/>
      <c r="D214" s="1020"/>
      <c r="E214" s="1030"/>
      <c r="F214" s="1030"/>
      <c r="G214" s="999"/>
      <c r="H214" s="1014"/>
      <c r="I214" s="1014"/>
      <c r="J214" s="1000"/>
      <c r="K214" s="1043"/>
      <c r="L214" s="1011"/>
      <c r="M214" s="1012"/>
      <c r="N214" s="1004"/>
      <c r="O214" s="1126"/>
    </row>
    <row r="215" spans="1:15" ht="15" hidden="1">
      <c r="A215" s="1038"/>
      <c r="B215" s="556"/>
      <c r="C215" s="1072"/>
      <c r="D215" s="1020"/>
      <c r="E215" s="1030"/>
      <c r="F215" s="1030"/>
      <c r="G215" s="999"/>
      <c r="H215" s="1014"/>
      <c r="I215" s="1014"/>
      <c r="J215" s="1000"/>
      <c r="K215" s="1043"/>
      <c r="L215" s="1011"/>
      <c r="M215" s="1012"/>
      <c r="N215" s="1004"/>
      <c r="O215" s="1126"/>
    </row>
    <row r="216" spans="1:15" ht="15" hidden="1">
      <c r="A216" s="1038"/>
      <c r="B216" s="556"/>
      <c r="C216" s="996"/>
      <c r="D216" s="1000"/>
      <c r="E216" s="1511"/>
      <c r="F216" s="1512"/>
      <c r="G216" s="1513"/>
      <c r="H216" s="1004"/>
      <c r="I216" s="1004"/>
      <c r="J216" s="1020"/>
      <c r="K216" s="1043"/>
      <c r="L216" s="1030"/>
      <c r="M216" s="1047"/>
      <c r="N216" s="1026"/>
      <c r="O216" s="1126"/>
    </row>
    <row r="217" spans="1:15" ht="15.75" hidden="1" thickBot="1">
      <c r="A217" s="1038"/>
      <c r="B217" s="556"/>
      <c r="C217" s="996"/>
      <c r="D217" s="1000"/>
      <c r="E217" s="1515"/>
      <c r="F217" s="1516"/>
      <c r="G217" s="1517"/>
      <c r="H217" s="1016"/>
      <c r="I217" s="1017"/>
      <c r="J217" s="1020"/>
      <c r="K217" s="1043"/>
      <c r="L217" s="1030"/>
      <c r="M217" s="1047"/>
      <c r="N217" s="1026"/>
      <c r="O217" s="1126"/>
    </row>
    <row r="218" spans="1:15" ht="15.75" hidden="1" thickBot="1">
      <c r="A218" s="1038"/>
      <c r="B218" s="556"/>
      <c r="C218" s="996"/>
      <c r="D218" s="1000"/>
      <c r="E218" s="1015"/>
      <c r="F218" s="1015"/>
      <c r="G218" s="1015"/>
      <c r="H218" s="1023"/>
      <c r="I218" s="1032"/>
      <c r="J218" s="1000"/>
      <c r="K218" s="1010"/>
      <c r="L218" s="1006"/>
      <c r="M218" s="1007"/>
      <c r="N218" s="1026"/>
      <c r="O218" s="1126"/>
    </row>
    <row r="219" spans="1:15" ht="15" hidden="1">
      <c r="A219" s="1038"/>
      <c r="B219" s="556"/>
      <c r="C219" s="1072"/>
      <c r="D219" s="1508"/>
      <c r="E219" s="1509"/>
      <c r="F219" s="1509"/>
      <c r="G219" s="1510"/>
      <c r="H219" s="1004"/>
      <c r="I219" s="1122"/>
      <c r="J219" s="1508"/>
      <c r="K219" s="1509"/>
      <c r="L219" s="1509"/>
      <c r="M219" s="1510"/>
      <c r="N219" s="1014"/>
      <c r="O219" s="1126"/>
    </row>
    <row r="220" spans="1:15" ht="15.75" hidden="1" thickBot="1">
      <c r="A220" s="1038"/>
      <c r="B220" s="556"/>
      <c r="C220" s="996"/>
      <c r="D220" s="1000"/>
      <c r="E220" s="1005"/>
      <c r="F220" s="1011"/>
      <c r="G220" s="1012"/>
      <c r="H220" s="1087"/>
      <c r="I220" s="1087"/>
      <c r="J220" s="1000"/>
      <c r="K220" s="1015"/>
      <c r="L220" s="1018"/>
      <c r="M220" s="1019"/>
      <c r="N220" s="1021"/>
      <c r="O220" s="1126"/>
    </row>
    <row r="221" spans="1:15" ht="15.75" hidden="1" thickBot="1">
      <c r="A221" s="1038"/>
      <c r="B221" s="556"/>
      <c r="C221" s="996"/>
      <c r="D221" s="1000"/>
      <c r="E221" s="1515"/>
      <c r="F221" s="1516"/>
      <c r="G221" s="1517"/>
      <c r="H221" s="1016"/>
      <c r="I221" s="1017"/>
      <c r="J221" s="1000"/>
      <c r="K221" s="1015"/>
      <c r="L221" s="1018"/>
      <c r="M221" s="1019"/>
      <c r="N221" s="1021"/>
      <c r="O221" s="1126"/>
    </row>
    <row r="222" spans="1:15" ht="15.75" hidden="1" thickBot="1">
      <c r="A222" s="1038"/>
      <c r="B222" s="556"/>
      <c r="C222" s="996"/>
      <c r="D222" s="1000"/>
      <c r="E222" s="1015"/>
      <c r="F222" s="1015"/>
      <c r="G222" s="1015"/>
      <c r="H222" s="1016"/>
      <c r="I222" s="1017"/>
      <c r="J222" s="1000"/>
      <c r="K222" s="1511"/>
      <c r="L222" s="1512"/>
      <c r="M222" s="1513"/>
      <c r="N222" s="1021"/>
      <c r="O222" s="1126"/>
    </row>
    <row r="223" spans="1:15" ht="15" hidden="1">
      <c r="A223" s="1038"/>
      <c r="B223" s="556"/>
      <c r="C223" s="1072"/>
      <c r="D223" s="1508"/>
      <c r="E223" s="1509"/>
      <c r="F223" s="1509"/>
      <c r="G223" s="1510"/>
      <c r="H223" s="1014"/>
      <c r="I223" s="1117"/>
      <c r="J223" s="1508"/>
      <c r="K223" s="1509"/>
      <c r="L223" s="1509"/>
      <c r="M223" s="1510"/>
      <c r="N223" s="1014"/>
      <c r="O223" s="1126"/>
    </row>
    <row r="224" spans="1:15" ht="15.75" hidden="1" thickBot="1">
      <c r="A224" s="1038"/>
      <c r="B224" s="556"/>
      <c r="C224" s="1072"/>
      <c r="D224" s="1000"/>
      <c r="E224" s="1511"/>
      <c r="F224" s="1512"/>
      <c r="G224" s="1513"/>
      <c r="H224" s="1014"/>
      <c r="I224" s="1014"/>
      <c r="J224" s="1000"/>
      <c r="K224" s="1511"/>
      <c r="L224" s="1512"/>
      <c r="M224" s="1513"/>
      <c r="N224" s="1021"/>
      <c r="O224" s="1126"/>
    </row>
    <row r="225" spans="1:15" ht="15.75" hidden="1" thickBot="1">
      <c r="A225" s="1038"/>
      <c r="B225" s="556"/>
      <c r="C225" s="1072"/>
      <c r="D225" s="1000"/>
      <c r="E225" s="1010"/>
      <c r="F225" s="1011"/>
      <c r="G225" s="1012"/>
      <c r="H225" s="1014"/>
      <c r="I225" s="1014"/>
      <c r="J225" s="1000"/>
      <c r="K225" s="1015"/>
      <c r="L225" s="1006"/>
      <c r="M225" s="1007"/>
      <c r="N225" s="1021"/>
      <c r="O225" s="1126"/>
    </row>
    <row r="226" spans="1:15" ht="15.75" hidden="1" thickBot="1">
      <c r="A226" s="1038"/>
      <c r="B226" s="556"/>
      <c r="C226" s="996"/>
      <c r="D226" s="1000"/>
      <c r="E226" s="1511"/>
      <c r="F226" s="1512"/>
      <c r="G226" s="1513"/>
      <c r="H226" s="1004"/>
      <c r="I226" s="1004"/>
      <c r="J226" s="1000"/>
      <c r="K226" s="1511"/>
      <c r="L226" s="1512"/>
      <c r="M226" s="1513"/>
      <c r="N226" s="1021"/>
      <c r="O226" s="1126"/>
    </row>
    <row r="227" spans="1:15" ht="15" hidden="1">
      <c r="A227" s="1038"/>
      <c r="B227" s="556"/>
      <c r="C227" s="996"/>
      <c r="D227" s="1000"/>
      <c r="E227" s="1005"/>
      <c r="F227" s="1006"/>
      <c r="G227" s="1007"/>
      <c r="H227" s="1017"/>
      <c r="I227" s="1017"/>
      <c r="J227" s="1000"/>
      <c r="K227" s="1024"/>
      <c r="L227" s="1018"/>
      <c r="M227" s="1019"/>
      <c r="N227" s="1014"/>
      <c r="O227" s="1126"/>
    </row>
    <row r="228" spans="1:15" ht="15.75" hidden="1" thickBot="1">
      <c r="A228" s="1038"/>
      <c r="B228" s="556"/>
      <c r="C228" s="996"/>
      <c r="D228" s="1000"/>
      <c r="E228" s="1515"/>
      <c r="F228" s="1516"/>
      <c r="G228" s="1517"/>
      <c r="H228" s="1016"/>
      <c r="I228" s="1017"/>
      <c r="J228" s="1000"/>
      <c r="K228" s="1515"/>
      <c r="L228" s="1516"/>
      <c r="M228" s="1517"/>
      <c r="N228" s="1014"/>
      <c r="O228" s="1126"/>
    </row>
    <row r="229" spans="1:15" ht="15.75" hidden="1" thickBot="1">
      <c r="A229" s="1038"/>
      <c r="B229" s="556"/>
      <c r="C229" s="996"/>
      <c r="D229" s="1000"/>
      <c r="E229" s="1015"/>
      <c r="F229" s="1015"/>
      <c r="G229" s="1015"/>
      <c r="H229" s="1023"/>
      <c r="I229" s="1032"/>
      <c r="J229" s="1000"/>
      <c r="K229" s="1515"/>
      <c r="L229" s="1516"/>
      <c r="M229" s="1517"/>
      <c r="N229" s="1014"/>
      <c r="O229" s="1126"/>
    </row>
    <row r="230" spans="1:15" ht="0.75" customHeight="1" hidden="1">
      <c r="A230" s="1038"/>
      <c r="B230" s="556"/>
      <c r="C230" s="1072"/>
      <c r="D230" s="1527"/>
      <c r="E230" s="1528"/>
      <c r="F230" s="1528"/>
      <c r="G230" s="1529"/>
      <c r="H230" s="1039"/>
      <c r="I230" s="1117"/>
      <c r="J230" s="1527"/>
      <c r="K230" s="1528"/>
      <c r="L230" s="1528"/>
      <c r="M230" s="1529"/>
      <c r="N230" s="1014"/>
      <c r="O230" s="1126"/>
    </row>
    <row r="231" spans="1:15" ht="15.75" hidden="1" thickBot="1">
      <c r="A231" s="1038"/>
      <c r="B231" s="556"/>
      <c r="C231" s="1072"/>
      <c r="D231" s="1000"/>
      <c r="E231" s="1511"/>
      <c r="F231" s="1512"/>
      <c r="G231" s="1513"/>
      <c r="H231" s="1017"/>
      <c r="I231" s="1017"/>
      <c r="J231" s="1000"/>
      <c r="K231" s="1511"/>
      <c r="L231" s="1512"/>
      <c r="M231" s="1513"/>
      <c r="N231" s="1009"/>
      <c r="O231" s="1126"/>
    </row>
    <row r="232" spans="1:15" ht="15.75" hidden="1" thickBot="1">
      <c r="A232" s="1038"/>
      <c r="B232" s="556"/>
      <c r="C232" s="1072"/>
      <c r="D232" s="1000"/>
      <c r="E232" s="1010"/>
      <c r="F232" s="1011"/>
      <c r="G232" s="1012"/>
      <c r="H232" s="1004"/>
      <c r="I232" s="1004"/>
      <c r="J232" s="1000"/>
      <c r="K232" s="1015"/>
      <c r="L232" s="1006"/>
      <c r="M232" s="1007"/>
      <c r="N232" s="1009"/>
      <c r="O232" s="1126"/>
    </row>
    <row r="233" spans="1:15" ht="15.75" hidden="1" thickBot="1">
      <c r="A233" s="1038"/>
      <c r="B233" s="556"/>
      <c r="C233" s="1072"/>
      <c r="D233" s="1000"/>
      <c r="E233" s="1511"/>
      <c r="F233" s="1512"/>
      <c r="G233" s="1513"/>
      <c r="H233" s="1017"/>
      <c r="I233" s="1017"/>
      <c r="J233" s="1000"/>
      <c r="K233" s="1511"/>
      <c r="L233" s="1512"/>
      <c r="M233" s="1513"/>
      <c r="N233" s="1009"/>
      <c r="O233" s="1126"/>
    </row>
    <row r="234" spans="1:15" ht="15.75" hidden="1" thickBot="1">
      <c r="A234" s="1038"/>
      <c r="B234" s="556"/>
      <c r="C234" s="996"/>
      <c r="D234" s="1000"/>
      <c r="E234" s="1005"/>
      <c r="F234" s="1006"/>
      <c r="G234" s="1007"/>
      <c r="H234" s="1065"/>
      <c r="I234" s="1049"/>
      <c r="J234" s="1000"/>
      <c r="K234" s="1010"/>
      <c r="L234" s="1018"/>
      <c r="M234" s="1019"/>
      <c r="N234" s="1017"/>
      <c r="O234" s="1126"/>
    </row>
    <row r="235" spans="1:15" ht="15.75" hidden="1" thickBot="1">
      <c r="A235" s="1038"/>
      <c r="B235" s="556"/>
      <c r="C235" s="996"/>
      <c r="D235" s="1000"/>
      <c r="E235" s="1515"/>
      <c r="F235" s="1516"/>
      <c r="G235" s="1517"/>
      <c r="H235" s="1009"/>
      <c r="I235" s="1017"/>
      <c r="J235" s="1000"/>
      <c r="K235" s="1010"/>
      <c r="L235" s="1018"/>
      <c r="M235" s="1019"/>
      <c r="N235" s="1004"/>
      <c r="O235" s="1126"/>
    </row>
    <row r="236" spans="1:15" ht="15.75" hidden="1" thickBot="1">
      <c r="A236" s="1038"/>
      <c r="B236" s="556"/>
      <c r="C236" s="996"/>
      <c r="D236" s="1000"/>
      <c r="E236" s="1015"/>
      <c r="F236" s="1015"/>
      <c r="G236" s="1015"/>
      <c r="H236" s="1009"/>
      <c r="I236" s="1017"/>
      <c r="J236" s="1000"/>
      <c r="K236" s="1010"/>
      <c r="L236" s="1018"/>
      <c r="M236" s="1019"/>
      <c r="N236" s="1004"/>
      <c r="O236" s="1126"/>
    </row>
    <row r="237" spans="1:15" ht="15" hidden="1">
      <c r="A237" s="1038"/>
      <c r="B237" s="556"/>
      <c r="C237" s="1072"/>
      <c r="D237" s="1508"/>
      <c r="E237" s="1509"/>
      <c r="F237" s="1509"/>
      <c r="G237" s="1510"/>
      <c r="H237" s="1014"/>
      <c r="I237" s="1014"/>
      <c r="J237" s="1000"/>
      <c r="K237" s="1534"/>
      <c r="L237" s="1535"/>
      <c r="M237" s="1536"/>
      <c r="N237" s="1014"/>
      <c r="O237" s="1126"/>
    </row>
    <row r="238" spans="1:15" ht="15" hidden="1">
      <c r="A238" s="1038"/>
      <c r="B238" s="556"/>
      <c r="C238" s="996"/>
      <c r="D238" s="1000"/>
      <c r="E238" s="1511"/>
      <c r="F238" s="1512"/>
      <c r="G238" s="1513"/>
      <c r="H238" s="1004"/>
      <c r="I238" s="1004"/>
      <c r="J238" s="1000"/>
      <c r="K238" s="1515"/>
      <c r="L238" s="1516"/>
      <c r="M238" s="1517"/>
      <c r="N238" s="1014"/>
      <c r="O238" s="1126"/>
    </row>
    <row r="239" spans="1:15" ht="15.75" hidden="1" thickBot="1">
      <c r="A239" s="1038"/>
      <c r="B239" s="556"/>
      <c r="C239" s="996"/>
      <c r="D239" s="1000"/>
      <c r="E239" s="1515"/>
      <c r="F239" s="1516"/>
      <c r="G239" s="1517"/>
      <c r="H239" s="1023"/>
      <c r="I239" s="1032"/>
      <c r="J239" s="1000"/>
      <c r="K239" s="1515"/>
      <c r="L239" s="1516"/>
      <c r="M239" s="1517"/>
      <c r="N239" s="1014"/>
      <c r="O239" s="1126"/>
    </row>
    <row r="240" spans="1:15" ht="15.75" hidden="1" thickBot="1">
      <c r="A240" s="1038"/>
      <c r="B240" s="556"/>
      <c r="C240" s="996"/>
      <c r="D240" s="1000"/>
      <c r="E240" s="1015"/>
      <c r="F240" s="1015"/>
      <c r="G240" s="1015"/>
      <c r="H240" s="1023"/>
      <c r="I240" s="1032"/>
      <c r="J240" s="1000"/>
      <c r="K240" s="1515"/>
      <c r="L240" s="1516"/>
      <c r="M240" s="1517"/>
      <c r="N240" s="1026"/>
      <c r="O240" s="1126"/>
    </row>
    <row r="241" spans="1:15" ht="15" hidden="1">
      <c r="A241" s="1038"/>
      <c r="B241" s="556"/>
      <c r="C241" s="1072"/>
      <c r="D241" s="1508"/>
      <c r="E241" s="1509"/>
      <c r="F241" s="1509"/>
      <c r="G241" s="1510"/>
      <c r="H241" s="1014"/>
      <c r="I241" s="1014"/>
      <c r="J241" s="1000"/>
      <c r="K241" s="1515"/>
      <c r="L241" s="1516"/>
      <c r="M241" s="1517"/>
      <c r="N241" s="1014"/>
      <c r="O241" s="1126"/>
    </row>
    <row r="242" spans="1:15" ht="15" hidden="1">
      <c r="A242" s="1038"/>
      <c r="B242" s="556"/>
      <c r="C242" s="1072"/>
      <c r="D242" s="997"/>
      <c r="E242" s="998"/>
      <c r="F242" s="998"/>
      <c r="G242" s="999"/>
      <c r="H242" s="1014"/>
      <c r="I242" s="1014"/>
      <c r="J242" s="1000"/>
      <c r="K242" s="1024"/>
      <c r="L242" s="1018"/>
      <c r="M242" s="1019"/>
      <c r="N242" s="1014"/>
      <c r="O242" s="1126"/>
    </row>
    <row r="243" spans="1:15" ht="15" hidden="1">
      <c r="A243" s="1038"/>
      <c r="B243" s="556"/>
      <c r="C243" s="1072"/>
      <c r="D243" s="997"/>
      <c r="E243" s="998"/>
      <c r="F243" s="998"/>
      <c r="G243" s="999"/>
      <c r="H243" s="1014"/>
      <c r="I243" s="1014"/>
      <c r="J243" s="1000"/>
      <c r="K243" s="1024"/>
      <c r="L243" s="1018"/>
      <c r="M243" s="1019"/>
      <c r="N243" s="1014"/>
      <c r="O243" s="1126"/>
    </row>
    <row r="244" spans="1:15" ht="15" hidden="1">
      <c r="A244" s="1038"/>
      <c r="B244" s="556"/>
      <c r="C244" s="996"/>
      <c r="D244" s="1000"/>
      <c r="E244" s="1005"/>
      <c r="F244" s="1015"/>
      <c r="G244" s="1015"/>
      <c r="H244" s="1004"/>
      <c r="I244" s="1004"/>
      <c r="J244" s="1000"/>
      <c r="K244" s="1515"/>
      <c r="L244" s="1516"/>
      <c r="M244" s="1517"/>
      <c r="N244" s="1004"/>
      <c r="O244" s="1126"/>
    </row>
    <row r="245" spans="1:15" ht="15.75" hidden="1" thickBot="1">
      <c r="A245" s="1038"/>
      <c r="B245" s="556"/>
      <c r="C245" s="996"/>
      <c r="D245" s="1000"/>
      <c r="E245" s="1515"/>
      <c r="F245" s="1516"/>
      <c r="G245" s="1517"/>
      <c r="H245" s="1016"/>
      <c r="I245" s="1017"/>
      <c r="J245" s="1000"/>
      <c r="K245" s="1515"/>
      <c r="L245" s="1516"/>
      <c r="M245" s="1517"/>
      <c r="N245" s="1004"/>
      <c r="O245" s="1126"/>
    </row>
    <row r="246" spans="1:15" ht="15" hidden="1">
      <c r="A246" s="1038"/>
      <c r="B246" s="556"/>
      <c r="C246" s="996"/>
      <c r="D246" s="1000"/>
      <c r="E246" s="1015"/>
      <c r="F246" s="1015"/>
      <c r="G246" s="1015"/>
      <c r="H246" s="1251"/>
      <c r="I246" s="1017"/>
      <c r="J246" s="1000"/>
      <c r="K246" s="1515"/>
      <c r="L246" s="1516"/>
      <c r="M246" s="1517"/>
      <c r="N246" s="1004"/>
      <c r="O246" s="1126"/>
    </row>
    <row r="247" spans="1:15" ht="15">
      <c r="A247" s="1038"/>
      <c r="B247" s="556"/>
      <c r="C247" s="996" t="s">
        <v>20</v>
      </c>
      <c r="D247" s="1252">
        <v>882111</v>
      </c>
      <c r="E247" s="1253" t="s">
        <v>749</v>
      </c>
      <c r="F247" s="1253"/>
      <c r="G247" s="1253"/>
      <c r="H247" s="1004"/>
      <c r="I247" s="1004"/>
      <c r="J247" s="1000"/>
      <c r="K247" s="1018"/>
      <c r="L247" s="1018"/>
      <c r="M247" s="1019"/>
      <c r="N247" s="1004"/>
      <c r="O247" s="1126"/>
    </row>
    <row r="248" spans="1:15" ht="15">
      <c r="A248" s="1038"/>
      <c r="B248" s="556"/>
      <c r="C248" s="996"/>
      <c r="D248" s="1000" t="s">
        <v>24</v>
      </c>
      <c r="E248" s="1254" t="s">
        <v>750</v>
      </c>
      <c r="F248" s="1254"/>
      <c r="G248" s="1254"/>
      <c r="H248" s="1004">
        <v>7200</v>
      </c>
      <c r="I248" s="1004">
        <v>5322</v>
      </c>
      <c r="J248" s="1000"/>
      <c r="K248" s="1018"/>
      <c r="L248" s="1018"/>
      <c r="M248" s="1019"/>
      <c r="N248" s="1004"/>
      <c r="O248" s="1126"/>
    </row>
    <row r="249" spans="1:15" ht="15">
      <c r="A249" s="1038"/>
      <c r="B249" s="556"/>
      <c r="C249" s="996"/>
      <c r="D249" s="1000"/>
      <c r="E249" s="1254" t="s">
        <v>751</v>
      </c>
      <c r="F249" s="1254"/>
      <c r="G249" s="1254"/>
      <c r="H249" s="1004">
        <f>SUM(H248)</f>
        <v>7200</v>
      </c>
      <c r="I249" s="1004">
        <f>SUM(I248)</f>
        <v>5322</v>
      </c>
      <c r="J249" s="1000"/>
      <c r="K249" s="1018"/>
      <c r="L249" s="1018"/>
      <c r="M249" s="1019"/>
      <c r="N249" s="1004"/>
      <c r="O249" s="1126"/>
    </row>
    <row r="250" spans="1:15" ht="15">
      <c r="A250" s="1038"/>
      <c r="B250" s="556"/>
      <c r="C250" s="996"/>
      <c r="D250" s="1000"/>
      <c r="E250" s="1254"/>
      <c r="F250" s="1254"/>
      <c r="G250" s="1254"/>
      <c r="H250" s="1004"/>
      <c r="I250" s="1004"/>
      <c r="J250" s="1000"/>
      <c r="K250" s="1018"/>
      <c r="L250" s="1018"/>
      <c r="M250" s="1019"/>
      <c r="N250" s="1004"/>
      <c r="O250" s="1126"/>
    </row>
    <row r="251" spans="1:15" ht="15">
      <c r="A251" s="1038"/>
      <c r="B251" s="556"/>
      <c r="C251" s="996" t="s">
        <v>21</v>
      </c>
      <c r="D251" s="1252">
        <v>882112</v>
      </c>
      <c r="E251" s="1253" t="s">
        <v>756</v>
      </c>
      <c r="F251" s="1253"/>
      <c r="G251" s="1254"/>
      <c r="H251" s="1004"/>
      <c r="I251" s="1004"/>
      <c r="J251" s="1000"/>
      <c r="K251" s="1018"/>
      <c r="L251" s="1018"/>
      <c r="M251" s="1019"/>
      <c r="N251" s="1004"/>
      <c r="O251" s="1126"/>
    </row>
    <row r="252" spans="1:15" ht="15">
      <c r="A252" s="1038"/>
      <c r="B252" s="556"/>
      <c r="C252" s="996"/>
      <c r="D252" s="1000" t="s">
        <v>24</v>
      </c>
      <c r="E252" s="1254" t="s">
        <v>750</v>
      </c>
      <c r="F252" s="1254"/>
      <c r="G252" s="1254"/>
      <c r="H252" s="1004">
        <v>48500</v>
      </c>
      <c r="I252" s="1004">
        <v>48781</v>
      </c>
      <c r="J252" s="1000"/>
      <c r="K252" s="1018"/>
      <c r="L252" s="1018"/>
      <c r="M252" s="1019"/>
      <c r="N252" s="1004"/>
      <c r="O252" s="1126"/>
    </row>
    <row r="253" spans="1:15" ht="15">
      <c r="A253" s="1038"/>
      <c r="B253" s="556"/>
      <c r="C253" s="996"/>
      <c r="D253" s="1000"/>
      <c r="E253" s="1254" t="s">
        <v>751</v>
      </c>
      <c r="F253" s="1254"/>
      <c r="G253" s="1254"/>
      <c r="H253" s="1004">
        <f>SUM(H252)</f>
        <v>48500</v>
      </c>
      <c r="I253" s="1004">
        <f>SUM(I252)</f>
        <v>48781</v>
      </c>
      <c r="J253" s="1000"/>
      <c r="K253" s="1018"/>
      <c r="L253" s="1018"/>
      <c r="M253" s="1019"/>
      <c r="N253" s="1004"/>
      <c r="O253" s="1126"/>
    </row>
    <row r="254" spans="1:15" ht="15">
      <c r="A254" s="1038"/>
      <c r="B254" s="556"/>
      <c r="C254" s="996"/>
      <c r="D254" s="1000"/>
      <c r="E254" s="1254"/>
      <c r="F254" s="1254"/>
      <c r="G254" s="1254"/>
      <c r="H254" s="1004"/>
      <c r="I254" s="1004"/>
      <c r="J254" s="1000"/>
      <c r="K254" s="1018"/>
      <c r="L254" s="1018"/>
      <c r="M254" s="1019"/>
      <c r="N254" s="1004"/>
      <c r="O254" s="1126"/>
    </row>
    <row r="255" spans="1:15" ht="15">
      <c r="A255" s="1038"/>
      <c r="B255" s="556"/>
      <c r="C255" s="996" t="s">
        <v>22</v>
      </c>
      <c r="D255" s="1252">
        <v>882113</v>
      </c>
      <c r="E255" s="1253" t="s">
        <v>752</v>
      </c>
      <c r="F255" s="1253"/>
      <c r="G255" s="1254"/>
      <c r="H255" s="1004"/>
      <c r="I255" s="1004"/>
      <c r="J255" s="1000"/>
      <c r="K255" s="1018"/>
      <c r="L255" s="1018"/>
      <c r="M255" s="1019"/>
      <c r="N255" s="1004"/>
      <c r="O255" s="1126"/>
    </row>
    <row r="256" spans="1:15" ht="15">
      <c r="A256" s="1038"/>
      <c r="B256" s="556"/>
      <c r="C256" s="996"/>
      <c r="D256" s="1000" t="s">
        <v>24</v>
      </c>
      <c r="E256" s="1254" t="s">
        <v>750</v>
      </c>
      <c r="F256" s="1254"/>
      <c r="G256" s="1254"/>
      <c r="H256" s="1004">
        <v>15000</v>
      </c>
      <c r="I256" s="1004">
        <v>14669</v>
      </c>
      <c r="J256" s="1000"/>
      <c r="K256" s="1018"/>
      <c r="L256" s="1018"/>
      <c r="M256" s="1019"/>
      <c r="N256" s="1004"/>
      <c r="O256" s="1126"/>
    </row>
    <row r="257" spans="1:15" ht="15">
      <c r="A257" s="1038"/>
      <c r="B257" s="556"/>
      <c r="C257" s="996"/>
      <c r="D257" s="1000"/>
      <c r="E257" s="1254" t="s">
        <v>751</v>
      </c>
      <c r="F257" s="1254"/>
      <c r="G257" s="1254"/>
      <c r="H257" s="1004">
        <f>SUM(H256)</f>
        <v>15000</v>
      </c>
      <c r="I257" s="1004">
        <f>SUM(I256)</f>
        <v>14669</v>
      </c>
      <c r="J257" s="1000"/>
      <c r="K257" s="1018"/>
      <c r="L257" s="1018"/>
      <c r="M257" s="1019"/>
      <c r="N257" s="1004"/>
      <c r="O257" s="1126"/>
    </row>
    <row r="258" spans="1:15" ht="15">
      <c r="A258" s="1038"/>
      <c r="B258" s="556"/>
      <c r="C258" s="996"/>
      <c r="D258" s="1000"/>
      <c r="E258" s="1254"/>
      <c r="F258" s="1254"/>
      <c r="G258" s="1254"/>
      <c r="H258" s="1004"/>
      <c r="I258" s="1004"/>
      <c r="J258" s="1000"/>
      <c r="K258" s="1018"/>
      <c r="L258" s="1018"/>
      <c r="M258" s="1019"/>
      <c r="N258" s="1004"/>
      <c r="O258" s="1126"/>
    </row>
    <row r="259" spans="1:15" ht="15">
      <c r="A259" s="1038"/>
      <c r="B259" s="556"/>
      <c r="C259" s="996" t="s">
        <v>23</v>
      </c>
      <c r="D259" s="1252">
        <v>882201</v>
      </c>
      <c r="E259" s="1253" t="s">
        <v>753</v>
      </c>
      <c r="F259" s="1253"/>
      <c r="G259" s="1253"/>
      <c r="H259" s="1004"/>
      <c r="I259" s="1004"/>
      <c r="J259" s="1000"/>
      <c r="K259" s="1018"/>
      <c r="L259" s="1018"/>
      <c r="M259" s="1019"/>
      <c r="N259" s="1004"/>
      <c r="O259" s="1126"/>
    </row>
    <row r="260" spans="1:15" ht="15">
      <c r="A260" s="1038"/>
      <c r="B260" s="556"/>
      <c r="C260" s="996"/>
      <c r="D260" s="1000" t="s">
        <v>24</v>
      </c>
      <c r="E260" s="1254" t="s">
        <v>750</v>
      </c>
      <c r="F260" s="1254"/>
      <c r="G260" s="1254"/>
      <c r="H260" s="1004">
        <v>500</v>
      </c>
      <c r="I260" s="1004">
        <v>1534</v>
      </c>
      <c r="J260" s="1000"/>
      <c r="K260" s="1018"/>
      <c r="L260" s="1018"/>
      <c r="M260" s="1019"/>
      <c r="N260" s="1004"/>
      <c r="O260" s="1126"/>
    </row>
    <row r="261" spans="1:15" ht="15">
      <c r="A261" s="1038"/>
      <c r="B261" s="556"/>
      <c r="C261" s="996"/>
      <c r="D261" s="1000"/>
      <c r="E261" s="1254" t="s">
        <v>751</v>
      </c>
      <c r="F261" s="1254"/>
      <c r="G261" s="1254"/>
      <c r="H261" s="1004">
        <f>SUM(H260)</f>
        <v>500</v>
      </c>
      <c r="I261" s="1004">
        <f>SUM(I260)</f>
        <v>1534</v>
      </c>
      <c r="J261" s="1000"/>
      <c r="K261" s="1018"/>
      <c r="L261" s="1018"/>
      <c r="M261" s="1019"/>
      <c r="N261" s="1004"/>
      <c r="O261" s="1126"/>
    </row>
    <row r="262" spans="1:15" ht="15">
      <c r="A262" s="1038"/>
      <c r="B262" s="556"/>
      <c r="C262" s="996"/>
      <c r="D262" s="1000"/>
      <c r="E262" s="1254"/>
      <c r="F262" s="1254"/>
      <c r="G262" s="1254"/>
      <c r="H262" s="1004"/>
      <c r="I262" s="1004"/>
      <c r="J262" s="1000"/>
      <c r="K262" s="1018"/>
      <c r="L262" s="1018"/>
      <c r="M262" s="1019"/>
      <c r="N262" s="1004"/>
      <c r="O262" s="1126"/>
    </row>
    <row r="263" spans="1:15" ht="15">
      <c r="A263" s="1038"/>
      <c r="B263" s="556"/>
      <c r="C263" s="996" t="s">
        <v>24</v>
      </c>
      <c r="D263" s="1252">
        <v>882115</v>
      </c>
      <c r="E263" s="1253" t="s">
        <v>852</v>
      </c>
      <c r="F263" s="1253"/>
      <c r="G263" s="1253"/>
      <c r="H263" s="1004"/>
      <c r="I263" s="1004"/>
      <c r="J263" s="1000"/>
      <c r="K263" s="1018"/>
      <c r="L263" s="1018"/>
      <c r="M263" s="1019"/>
      <c r="N263" s="1004"/>
      <c r="O263" s="1126"/>
    </row>
    <row r="264" spans="1:15" ht="15">
      <c r="A264" s="1038"/>
      <c r="B264" s="556"/>
      <c r="C264" s="996"/>
      <c r="D264" s="1000" t="s">
        <v>19</v>
      </c>
      <c r="E264" s="1254" t="s">
        <v>754</v>
      </c>
      <c r="F264" s="1254"/>
      <c r="G264" s="1254"/>
      <c r="H264" s="1004"/>
      <c r="I264" s="1004"/>
      <c r="J264" s="1000"/>
      <c r="K264" s="1018"/>
      <c r="L264" s="1018"/>
      <c r="M264" s="1019"/>
      <c r="N264" s="1004"/>
      <c r="O264" s="1126"/>
    </row>
    <row r="265" spans="1:15" ht="15">
      <c r="A265" s="1038"/>
      <c r="B265" s="556"/>
      <c r="C265" s="996"/>
      <c r="D265" s="1000" t="s">
        <v>24</v>
      </c>
      <c r="E265" s="1254" t="s">
        <v>750</v>
      </c>
      <c r="F265" s="1254"/>
      <c r="G265" s="1254"/>
      <c r="H265" s="1004">
        <v>3375</v>
      </c>
      <c r="I265" s="1004">
        <v>123</v>
      </c>
      <c r="J265" s="1000"/>
      <c r="K265" s="1018"/>
      <c r="L265" s="1018"/>
      <c r="M265" s="1019"/>
      <c r="N265" s="1004"/>
      <c r="O265" s="1126"/>
    </row>
    <row r="266" spans="1:15" ht="15">
      <c r="A266" s="1038"/>
      <c r="B266" s="556"/>
      <c r="C266" s="996"/>
      <c r="D266" s="1000"/>
      <c r="E266" s="1254" t="s">
        <v>751</v>
      </c>
      <c r="F266" s="1254"/>
      <c r="G266" s="1254"/>
      <c r="H266" s="1004">
        <f>SUM(H264:H265)</f>
        <v>3375</v>
      </c>
      <c r="I266" s="1004">
        <f>SUM(I264:I265)</f>
        <v>123</v>
      </c>
      <c r="J266" s="1000"/>
      <c r="K266" s="1018"/>
      <c r="L266" s="1018"/>
      <c r="M266" s="1019"/>
      <c r="N266" s="1004"/>
      <c r="O266" s="1126"/>
    </row>
    <row r="267" spans="1:15" ht="15">
      <c r="A267" s="1038"/>
      <c r="B267" s="556"/>
      <c r="C267" s="996"/>
      <c r="D267" s="1000"/>
      <c r="E267" s="1254"/>
      <c r="F267" s="1254"/>
      <c r="G267" s="1254"/>
      <c r="H267" s="1004"/>
      <c r="I267" s="1004"/>
      <c r="J267" s="1000"/>
      <c r="K267" s="1018"/>
      <c r="L267" s="1018"/>
      <c r="M267" s="1019"/>
      <c r="N267" s="1004"/>
      <c r="O267" s="1126"/>
    </row>
    <row r="268" spans="1:15" ht="15">
      <c r="A268" s="1038"/>
      <c r="B268" s="556"/>
      <c r="C268" s="996" t="s">
        <v>70</v>
      </c>
      <c r="D268" s="1252">
        <v>882119</v>
      </c>
      <c r="E268" s="1253" t="s">
        <v>379</v>
      </c>
      <c r="F268" s="1253"/>
      <c r="G268" s="1254"/>
      <c r="H268" s="1004"/>
      <c r="I268" s="1004"/>
      <c r="J268" s="1000"/>
      <c r="K268" s="1018"/>
      <c r="L268" s="1018"/>
      <c r="M268" s="1019"/>
      <c r="N268" s="1004"/>
      <c r="O268" s="1126"/>
    </row>
    <row r="269" spans="1:15" ht="15">
      <c r="A269" s="1038"/>
      <c r="B269" s="556"/>
      <c r="C269" s="996"/>
      <c r="D269" s="1000" t="s">
        <v>24</v>
      </c>
      <c r="E269" s="1254" t="s">
        <v>750</v>
      </c>
      <c r="F269" s="1254"/>
      <c r="G269" s="1254"/>
      <c r="H269" s="1004">
        <v>400</v>
      </c>
      <c r="I269" s="1004">
        <v>240</v>
      </c>
      <c r="J269" s="1000"/>
      <c r="K269" s="1018"/>
      <c r="L269" s="1018"/>
      <c r="M269" s="1019"/>
      <c r="N269" s="1004"/>
      <c r="O269" s="1126"/>
    </row>
    <row r="270" spans="1:15" ht="15">
      <c r="A270" s="1038"/>
      <c r="B270" s="556"/>
      <c r="C270" s="996"/>
      <c r="D270" s="1000"/>
      <c r="E270" s="1254" t="s">
        <v>751</v>
      </c>
      <c r="F270" s="1254"/>
      <c r="G270" s="1254"/>
      <c r="H270" s="1004">
        <f>SUM(H269)</f>
        <v>400</v>
      </c>
      <c r="I270" s="1004">
        <f>SUM(I269)</f>
        <v>240</v>
      </c>
      <c r="J270" s="1000"/>
      <c r="K270" s="1018"/>
      <c r="L270" s="1018"/>
      <c r="M270" s="1019"/>
      <c r="N270" s="1004"/>
      <c r="O270" s="1126"/>
    </row>
    <row r="271" spans="1:15" ht="15">
      <c r="A271" s="1038"/>
      <c r="B271" s="556"/>
      <c r="C271" s="996"/>
      <c r="D271" s="1000"/>
      <c r="E271" s="1254"/>
      <c r="F271" s="1254"/>
      <c r="G271" s="1254"/>
      <c r="H271" s="1004"/>
      <c r="I271" s="1004"/>
      <c r="J271" s="1000"/>
      <c r="K271" s="1018"/>
      <c r="L271" s="1018"/>
      <c r="M271" s="1019"/>
      <c r="N271" s="1004"/>
      <c r="O271" s="1126"/>
    </row>
    <row r="272" spans="1:15" ht="14.25" customHeight="1">
      <c r="A272" s="1038"/>
      <c r="B272" s="556"/>
      <c r="C272" s="1088"/>
      <c r="D272" s="1542"/>
      <c r="E272" s="1543"/>
      <c r="F272" s="1543"/>
      <c r="G272" s="1543"/>
      <c r="H272" s="1544"/>
      <c r="I272" s="1090"/>
      <c r="J272" s="1000"/>
      <c r="K272" s="1018"/>
      <c r="L272" s="1018"/>
      <c r="M272" s="1019"/>
      <c r="N272" s="1004"/>
      <c r="O272" s="1126"/>
    </row>
    <row r="273" spans="1:15" ht="15.75" hidden="1" thickBot="1">
      <c r="A273" s="1038"/>
      <c r="B273" s="556"/>
      <c r="C273" s="1088"/>
      <c r="D273" s="1075"/>
      <c r="E273" s="1076"/>
      <c r="F273" s="1077"/>
      <c r="G273" s="1078"/>
      <c r="H273" s="1065"/>
      <c r="I273" s="1049"/>
      <c r="J273" s="1000"/>
      <c r="K273" s="1018"/>
      <c r="L273" s="1018"/>
      <c r="M273" s="1019"/>
      <c r="N273" s="1004"/>
      <c r="O273" s="1126"/>
    </row>
    <row r="274" spans="1:15" ht="15.75" hidden="1" thickBot="1">
      <c r="A274" s="1038"/>
      <c r="B274" s="556"/>
      <c r="C274" s="1088"/>
      <c r="D274" s="1075"/>
      <c r="E274" s="1076"/>
      <c r="F274" s="1077"/>
      <c r="G274" s="1078"/>
      <c r="H274" s="1065"/>
      <c r="I274" s="1049"/>
      <c r="J274" s="1000"/>
      <c r="K274" s="1018"/>
      <c r="L274" s="1018"/>
      <c r="M274" s="1019"/>
      <c r="N274" s="1004"/>
      <c r="O274" s="1126"/>
    </row>
    <row r="275" spans="1:15" ht="15.75" hidden="1" thickBot="1">
      <c r="A275" s="1038"/>
      <c r="B275" s="556"/>
      <c r="C275" s="1088"/>
      <c r="D275" s="1075"/>
      <c r="E275" s="1076"/>
      <c r="F275" s="1077"/>
      <c r="G275" s="1078"/>
      <c r="H275" s="1013"/>
      <c r="I275" s="1092"/>
      <c r="J275" s="1000"/>
      <c r="K275" s="1018"/>
      <c r="L275" s="1018"/>
      <c r="M275" s="1019"/>
      <c r="N275" s="1004"/>
      <c r="O275" s="1126"/>
    </row>
    <row r="276" spans="1:15" ht="15" hidden="1">
      <c r="A276" s="1038"/>
      <c r="B276" s="556"/>
      <c r="C276" s="1088"/>
      <c r="D276" s="1537"/>
      <c r="E276" s="1538"/>
      <c r="F276" s="1538"/>
      <c r="G276" s="1539"/>
      <c r="H276" s="1091"/>
      <c r="I276" s="1051"/>
      <c r="J276" s="1000"/>
      <c r="K276" s="1018"/>
      <c r="L276" s="1018"/>
      <c r="M276" s="1019"/>
      <c r="N276" s="1004"/>
      <c r="O276" s="1126"/>
    </row>
    <row r="277" spans="1:15" ht="15.75" hidden="1" thickBot="1">
      <c r="A277" s="1038"/>
      <c r="B277" s="556"/>
      <c r="C277" s="996"/>
      <c r="D277" s="1000"/>
      <c r="E277" s="1010"/>
      <c r="F277" s="1011"/>
      <c r="G277" s="1012"/>
      <c r="H277" s="1066"/>
      <c r="I277" s="1032"/>
      <c r="J277" s="1000"/>
      <c r="K277" s="1018"/>
      <c r="L277" s="1018"/>
      <c r="M277" s="1019"/>
      <c r="N277" s="1004"/>
      <c r="O277" s="1126"/>
    </row>
    <row r="278" spans="1:15" ht="15.75" hidden="1" thickBot="1">
      <c r="A278" s="1038"/>
      <c r="B278" s="556"/>
      <c r="C278" s="996"/>
      <c r="D278" s="1000"/>
      <c r="E278" s="1010"/>
      <c r="F278" s="1011"/>
      <c r="G278" s="1012"/>
      <c r="H278" s="1066"/>
      <c r="I278" s="1032"/>
      <c r="J278" s="1000"/>
      <c r="K278" s="1018"/>
      <c r="L278" s="1018"/>
      <c r="M278" s="1019"/>
      <c r="N278" s="1004"/>
      <c r="O278" s="1126"/>
    </row>
    <row r="279" spans="1:15" ht="15.75" hidden="1" thickBot="1">
      <c r="A279" s="1038"/>
      <c r="B279" s="556"/>
      <c r="C279" s="996"/>
      <c r="D279" s="1000"/>
      <c r="E279" s="1010"/>
      <c r="F279" s="1011"/>
      <c r="G279" s="1012"/>
      <c r="H279" s="1066"/>
      <c r="I279" s="1032"/>
      <c r="J279" s="1000"/>
      <c r="K279" s="1018"/>
      <c r="L279" s="1018"/>
      <c r="M279" s="1019"/>
      <c r="N279" s="1004"/>
      <c r="O279" s="1126"/>
    </row>
    <row r="280" spans="1:15" ht="15" hidden="1">
      <c r="A280" s="1038"/>
      <c r="B280" s="556"/>
      <c r="C280" s="1088"/>
      <c r="D280" s="1537"/>
      <c r="E280" s="1538"/>
      <c r="F280" s="1538"/>
      <c r="G280" s="1539"/>
      <c r="H280" s="1091"/>
      <c r="I280" s="1051"/>
      <c r="J280" s="1000"/>
      <c r="K280" s="1018"/>
      <c r="L280" s="1018"/>
      <c r="M280" s="1019"/>
      <c r="N280" s="1004"/>
      <c r="O280" s="1126"/>
    </row>
    <row r="281" spans="1:15" ht="15" hidden="1">
      <c r="A281" s="1038"/>
      <c r="B281" s="556"/>
      <c r="C281" s="996"/>
      <c r="D281" s="1000"/>
      <c r="E281" s="1010"/>
      <c r="F281" s="1011"/>
      <c r="G281" s="1012"/>
      <c r="H281" s="1092"/>
      <c r="I281" s="1092"/>
      <c r="J281" s="1000"/>
      <c r="K281" s="1018"/>
      <c r="L281" s="1018"/>
      <c r="M281" s="1019"/>
      <c r="N281" s="1004"/>
      <c r="O281" s="1126"/>
    </row>
    <row r="282" spans="1:15" ht="15" hidden="1">
      <c r="A282" s="1038"/>
      <c r="B282" s="556"/>
      <c r="C282" s="996"/>
      <c r="D282" s="1000"/>
      <c r="E282" s="1010"/>
      <c r="F282" s="1011"/>
      <c r="G282" s="1012"/>
      <c r="H282" s="1093"/>
      <c r="I282" s="1092"/>
      <c r="J282" s="1000"/>
      <c r="K282" s="1018"/>
      <c r="L282" s="1018"/>
      <c r="M282" s="1019"/>
      <c r="N282" s="1004"/>
      <c r="O282" s="1126"/>
    </row>
    <row r="283" spans="1:15" ht="15" hidden="1">
      <c r="A283" s="1038"/>
      <c r="B283" s="556"/>
      <c r="C283" s="996"/>
      <c r="D283" s="1000"/>
      <c r="E283" s="1010"/>
      <c r="F283" s="1011"/>
      <c r="G283" s="1012"/>
      <c r="H283" s="1093"/>
      <c r="I283" s="1092"/>
      <c r="J283" s="1000"/>
      <c r="K283" s="1018"/>
      <c r="L283" s="1018"/>
      <c r="M283" s="1019"/>
      <c r="N283" s="1004"/>
      <c r="O283" s="1126"/>
    </row>
    <row r="284" spans="1:15" ht="6.75" customHeight="1" hidden="1">
      <c r="A284" s="1038"/>
      <c r="B284" s="556"/>
      <c r="C284" s="1088"/>
      <c r="D284" s="1537"/>
      <c r="E284" s="1538"/>
      <c r="F284" s="1538"/>
      <c r="G284" s="1539"/>
      <c r="H284" s="1091"/>
      <c r="I284" s="1051"/>
      <c r="J284" s="1000"/>
      <c r="K284" s="1018"/>
      <c r="L284" s="1018"/>
      <c r="M284" s="1019"/>
      <c r="N284" s="1004"/>
      <c r="O284" s="1126"/>
    </row>
    <row r="285" spans="1:15" ht="15" hidden="1">
      <c r="A285" s="1038"/>
      <c r="B285" s="556"/>
      <c r="C285" s="996"/>
      <c r="D285" s="1000"/>
      <c r="E285" s="1010"/>
      <c r="F285" s="1011"/>
      <c r="G285" s="1012"/>
      <c r="H285" s="1092"/>
      <c r="I285" s="1092"/>
      <c r="J285" s="1000"/>
      <c r="K285" s="1018"/>
      <c r="L285" s="1018"/>
      <c r="M285" s="1019"/>
      <c r="N285" s="1004"/>
      <c r="O285" s="1126"/>
    </row>
    <row r="286" spans="1:15" ht="15" hidden="1">
      <c r="A286" s="1038"/>
      <c r="B286" s="556"/>
      <c r="C286" s="996"/>
      <c r="D286" s="1000"/>
      <c r="E286" s="1010"/>
      <c r="F286" s="1011"/>
      <c r="G286" s="1012"/>
      <c r="H286" s="1093"/>
      <c r="I286" s="1092"/>
      <c r="J286" s="1000"/>
      <c r="K286" s="1018"/>
      <c r="L286" s="1018"/>
      <c r="M286" s="1019"/>
      <c r="N286" s="1004"/>
      <c r="O286" s="1126"/>
    </row>
    <row r="287" spans="1:15" ht="15" hidden="1">
      <c r="A287" s="1038"/>
      <c r="B287" s="556"/>
      <c r="C287" s="996"/>
      <c r="D287" s="1000"/>
      <c r="E287" s="1010"/>
      <c r="F287" s="1011"/>
      <c r="G287" s="1012"/>
      <c r="H287" s="1093"/>
      <c r="I287" s="1092"/>
      <c r="J287" s="1000"/>
      <c r="K287" s="1018"/>
      <c r="L287" s="1018"/>
      <c r="M287" s="1019"/>
      <c r="N287" s="1004"/>
      <c r="O287" s="1126"/>
    </row>
    <row r="288" spans="1:15" ht="15" hidden="1">
      <c r="A288" s="1038"/>
      <c r="B288" s="556"/>
      <c r="C288" s="1088"/>
      <c r="D288" s="1537"/>
      <c r="E288" s="1538"/>
      <c r="F288" s="1538"/>
      <c r="G288" s="1539"/>
      <c r="H288" s="1091"/>
      <c r="I288" s="1051"/>
      <c r="J288" s="1000"/>
      <c r="K288" s="1018"/>
      <c r="L288" s="1018"/>
      <c r="M288" s="1019"/>
      <c r="N288" s="1004"/>
      <c r="O288" s="1126"/>
    </row>
    <row r="289" spans="1:15" ht="15" hidden="1">
      <c r="A289" s="1038"/>
      <c r="B289" s="556"/>
      <c r="C289" s="996"/>
      <c r="D289" s="1000"/>
      <c r="E289" s="1010"/>
      <c r="F289" s="1011"/>
      <c r="G289" s="1012"/>
      <c r="H289" s="1092"/>
      <c r="I289" s="1092"/>
      <c r="J289" s="1000"/>
      <c r="K289" s="1018"/>
      <c r="L289" s="1018"/>
      <c r="M289" s="1019"/>
      <c r="N289" s="1004"/>
      <c r="O289" s="1126"/>
    </row>
    <row r="290" spans="1:15" ht="15" hidden="1">
      <c r="A290" s="1038"/>
      <c r="B290" s="556"/>
      <c r="C290" s="996"/>
      <c r="D290" s="1000"/>
      <c r="E290" s="1010"/>
      <c r="F290" s="1011"/>
      <c r="G290" s="1012"/>
      <c r="H290" s="1093"/>
      <c r="I290" s="1092"/>
      <c r="J290" s="1000"/>
      <c r="K290" s="1018"/>
      <c r="L290" s="1018"/>
      <c r="M290" s="1019"/>
      <c r="N290" s="1004"/>
      <c r="O290" s="1126"/>
    </row>
    <row r="291" spans="1:15" ht="15" hidden="1">
      <c r="A291" s="1038"/>
      <c r="B291" s="556"/>
      <c r="C291" s="996"/>
      <c r="D291" s="1000"/>
      <c r="E291" s="1010"/>
      <c r="F291" s="1011"/>
      <c r="G291" s="1012"/>
      <c r="H291" s="1093"/>
      <c r="I291" s="1092"/>
      <c r="J291" s="1000"/>
      <c r="K291" s="1018"/>
      <c r="L291" s="1018"/>
      <c r="M291" s="1019"/>
      <c r="N291" s="1004"/>
      <c r="O291" s="1126"/>
    </row>
    <row r="292" spans="1:15" ht="15" hidden="1">
      <c r="A292" s="1038"/>
      <c r="B292" s="556"/>
      <c r="C292" s="1088"/>
      <c r="D292" s="1537"/>
      <c r="E292" s="1538"/>
      <c r="F292" s="1538"/>
      <c r="G292" s="1539"/>
      <c r="H292" s="1091"/>
      <c r="I292" s="1051"/>
      <c r="J292" s="1000"/>
      <c r="K292" s="1018"/>
      <c r="L292" s="1018"/>
      <c r="M292" s="1019"/>
      <c r="N292" s="1004"/>
      <c r="O292" s="1126"/>
    </row>
    <row r="293" spans="1:15" ht="15" hidden="1">
      <c r="A293" s="1038"/>
      <c r="B293" s="556"/>
      <c r="C293" s="1088"/>
      <c r="D293" s="1000"/>
      <c r="E293" s="1010"/>
      <c r="F293" s="1083"/>
      <c r="G293" s="1084"/>
      <c r="H293" s="1050"/>
      <c r="I293" s="1050"/>
      <c r="J293" s="1000"/>
      <c r="K293" s="1018"/>
      <c r="L293" s="1018"/>
      <c r="M293" s="1019"/>
      <c r="N293" s="1004"/>
      <c r="O293" s="1126"/>
    </row>
    <row r="294" spans="1:15" ht="15" hidden="1">
      <c r="A294" s="1038"/>
      <c r="B294" s="556"/>
      <c r="C294" s="996"/>
      <c r="D294" s="1000"/>
      <c r="E294" s="1010"/>
      <c r="F294" s="1011"/>
      <c r="G294" s="1012"/>
      <c r="H294" s="1092"/>
      <c r="I294" s="1092"/>
      <c r="J294" s="1000"/>
      <c r="K294" s="1018"/>
      <c r="L294" s="1018"/>
      <c r="M294" s="1019"/>
      <c r="N294" s="1004"/>
      <c r="O294" s="1126"/>
    </row>
    <row r="295" spans="1:15" ht="15" hidden="1">
      <c r="A295" s="1038"/>
      <c r="B295" s="556"/>
      <c r="C295" s="996"/>
      <c r="D295" s="1000"/>
      <c r="E295" s="1010"/>
      <c r="F295" s="1011"/>
      <c r="G295" s="1012"/>
      <c r="H295" s="1093"/>
      <c r="I295" s="1092"/>
      <c r="J295" s="1000"/>
      <c r="K295" s="1018"/>
      <c r="L295" s="1018"/>
      <c r="M295" s="1019"/>
      <c r="N295" s="1004"/>
      <c r="O295" s="1126"/>
    </row>
    <row r="296" spans="1:15" ht="15" hidden="1">
      <c r="A296" s="1038"/>
      <c r="B296" s="556"/>
      <c r="C296" s="996"/>
      <c r="D296" s="1000"/>
      <c r="E296" s="1010"/>
      <c r="F296" s="1011"/>
      <c r="G296" s="1012"/>
      <c r="H296" s="1093"/>
      <c r="I296" s="1092"/>
      <c r="J296" s="1000"/>
      <c r="K296" s="1018"/>
      <c r="L296" s="1018"/>
      <c r="M296" s="1019"/>
      <c r="N296" s="1004"/>
      <c r="O296" s="1126"/>
    </row>
    <row r="297" spans="1:15" ht="15" hidden="1">
      <c r="A297" s="1038"/>
      <c r="B297" s="556"/>
      <c r="C297" s="1088"/>
      <c r="D297" s="1537"/>
      <c r="E297" s="1538"/>
      <c r="F297" s="1538"/>
      <c r="G297" s="1539"/>
      <c r="H297" s="1091"/>
      <c r="I297" s="1051"/>
      <c r="J297" s="1000"/>
      <c r="K297" s="1018"/>
      <c r="L297" s="1018"/>
      <c r="M297" s="1019"/>
      <c r="N297" s="1004"/>
      <c r="O297" s="1126"/>
    </row>
    <row r="298" spans="1:15" ht="15" hidden="1">
      <c r="A298" s="1038"/>
      <c r="B298" s="556"/>
      <c r="C298" s="1088"/>
      <c r="D298" s="1000"/>
      <c r="E298" s="1010"/>
      <c r="F298" s="1083"/>
      <c r="G298" s="1084"/>
      <c r="H298" s="1050"/>
      <c r="I298" s="1050"/>
      <c r="J298" s="1000"/>
      <c r="K298" s="1018"/>
      <c r="L298" s="1018"/>
      <c r="M298" s="1019"/>
      <c r="N298" s="1004"/>
      <c r="O298" s="1126"/>
    </row>
    <row r="299" spans="1:15" ht="15" hidden="1">
      <c r="A299" s="1038"/>
      <c r="B299" s="556"/>
      <c r="C299" s="996"/>
      <c r="D299" s="1000"/>
      <c r="E299" s="1010"/>
      <c r="F299" s="1011"/>
      <c r="G299" s="1012"/>
      <c r="H299" s="1092"/>
      <c r="I299" s="1092"/>
      <c r="J299" s="1000"/>
      <c r="K299" s="1018"/>
      <c r="L299" s="1018"/>
      <c r="M299" s="1019"/>
      <c r="N299" s="1004"/>
      <c r="O299" s="1126"/>
    </row>
    <row r="300" spans="1:15" ht="15" hidden="1">
      <c r="A300" s="1038"/>
      <c r="B300" s="556"/>
      <c r="C300" s="996"/>
      <c r="D300" s="1000"/>
      <c r="E300" s="1010"/>
      <c r="F300" s="1011"/>
      <c r="G300" s="1012"/>
      <c r="H300" s="1093"/>
      <c r="I300" s="1092"/>
      <c r="J300" s="1000"/>
      <c r="K300" s="1018"/>
      <c r="L300" s="1018"/>
      <c r="M300" s="1019"/>
      <c r="N300" s="1004"/>
      <c r="O300" s="1126"/>
    </row>
    <row r="301" spans="1:15" ht="15.75" hidden="1" thickBot="1">
      <c r="A301" s="1038"/>
      <c r="B301" s="556"/>
      <c r="C301" s="996"/>
      <c r="D301" s="1000"/>
      <c r="E301" s="1010"/>
      <c r="F301" s="1011"/>
      <c r="G301" s="1012"/>
      <c r="H301" s="1013"/>
      <c r="I301" s="1092"/>
      <c r="J301" s="1000"/>
      <c r="K301" s="1018"/>
      <c r="L301" s="1018"/>
      <c r="M301" s="1019"/>
      <c r="N301" s="1004"/>
      <c r="O301" s="1126"/>
    </row>
    <row r="302" spans="1:15" ht="12" customHeight="1" hidden="1">
      <c r="A302" s="1038"/>
      <c r="B302" s="556"/>
      <c r="C302" s="1088"/>
      <c r="D302" s="1542"/>
      <c r="E302" s="1543"/>
      <c r="F302" s="1543"/>
      <c r="G302" s="1543"/>
      <c r="H302" s="1544"/>
      <c r="I302" s="1089"/>
      <c r="J302" s="1542"/>
      <c r="K302" s="1543"/>
      <c r="L302" s="1543"/>
      <c r="M302" s="1543"/>
      <c r="N302" s="1544"/>
      <c r="O302" s="1126"/>
    </row>
    <row r="303" spans="1:15" ht="15.75" hidden="1" thickBot="1">
      <c r="A303" s="1038"/>
      <c r="B303" s="556"/>
      <c r="C303" s="1088"/>
      <c r="D303" s="1000"/>
      <c r="E303" s="1010"/>
      <c r="F303" s="1011"/>
      <c r="G303" s="1012"/>
      <c r="H303" s="1065"/>
      <c r="I303" s="1049"/>
      <c r="J303" s="1000"/>
      <c r="K303" s="1511"/>
      <c r="L303" s="1512"/>
      <c r="M303" s="1513"/>
      <c r="N303" s="1021"/>
      <c r="O303" s="1126"/>
    </row>
    <row r="304" spans="1:15" ht="15.75" hidden="1" thickBot="1">
      <c r="A304" s="1038"/>
      <c r="B304" s="556"/>
      <c r="C304" s="1088"/>
      <c r="D304" s="1000"/>
      <c r="E304" s="1010"/>
      <c r="F304" s="1011"/>
      <c r="G304" s="1012"/>
      <c r="H304" s="1092"/>
      <c r="I304" s="1092"/>
      <c r="J304" s="1000"/>
      <c r="K304" s="1015"/>
      <c r="L304" s="1006"/>
      <c r="M304" s="1007"/>
      <c r="N304" s="1021"/>
      <c r="O304" s="1126"/>
    </row>
    <row r="305" spans="1:15" ht="15.75" hidden="1" thickBot="1">
      <c r="A305" s="1038"/>
      <c r="B305" s="556"/>
      <c r="C305" s="1088"/>
      <c r="D305" s="1000"/>
      <c r="E305" s="1010"/>
      <c r="F305" s="1011"/>
      <c r="G305" s="1012"/>
      <c r="H305" s="1093"/>
      <c r="I305" s="1092"/>
      <c r="J305" s="1000"/>
      <c r="K305" s="1511"/>
      <c r="L305" s="1512"/>
      <c r="M305" s="1513"/>
      <c r="N305" s="1021"/>
      <c r="O305" s="1126"/>
    </row>
    <row r="306" spans="1:15" ht="15" hidden="1">
      <c r="A306" s="1038"/>
      <c r="B306" s="556"/>
      <c r="C306" s="1088"/>
      <c r="D306" s="1537"/>
      <c r="E306" s="1538"/>
      <c r="F306" s="1538"/>
      <c r="G306" s="1539"/>
      <c r="H306" s="1091"/>
      <c r="I306" s="1123"/>
      <c r="J306" s="1537"/>
      <c r="K306" s="1538"/>
      <c r="L306" s="1538"/>
      <c r="M306" s="1539"/>
      <c r="N306" s="1014"/>
      <c r="O306" s="1126"/>
    </row>
    <row r="307" spans="1:15" ht="15.75" hidden="1" thickBot="1">
      <c r="A307" s="1038"/>
      <c r="B307" s="556"/>
      <c r="C307" s="996"/>
      <c r="D307" s="1000"/>
      <c r="E307" s="1010"/>
      <c r="F307" s="1011"/>
      <c r="G307" s="1012"/>
      <c r="H307" s="1066"/>
      <c r="I307" s="1032"/>
      <c r="J307" s="1000"/>
      <c r="K307" s="1511"/>
      <c r="L307" s="1512"/>
      <c r="M307" s="1513"/>
      <c r="N307" s="1021"/>
      <c r="O307" s="1126"/>
    </row>
    <row r="308" spans="1:15" ht="15.75" hidden="1" thickBot="1">
      <c r="A308" s="1038"/>
      <c r="B308" s="556"/>
      <c r="C308" s="996"/>
      <c r="D308" s="1000"/>
      <c r="E308" s="1010"/>
      <c r="F308" s="1011"/>
      <c r="G308" s="1012"/>
      <c r="H308" s="1066"/>
      <c r="I308" s="1032"/>
      <c r="J308" s="1000"/>
      <c r="K308" s="1015"/>
      <c r="L308" s="1006"/>
      <c r="M308" s="1007"/>
      <c r="N308" s="1021"/>
      <c r="O308" s="1126"/>
    </row>
    <row r="309" spans="1:15" ht="15.75" hidden="1" thickBot="1">
      <c r="A309" s="1038"/>
      <c r="B309" s="556"/>
      <c r="C309" s="996"/>
      <c r="D309" s="1000"/>
      <c r="E309" s="1010"/>
      <c r="F309" s="1011"/>
      <c r="G309" s="1012"/>
      <c r="H309" s="1066"/>
      <c r="I309" s="1032"/>
      <c r="J309" s="1000"/>
      <c r="K309" s="1511"/>
      <c r="L309" s="1512"/>
      <c r="M309" s="1513"/>
      <c r="N309" s="1021"/>
      <c r="O309" s="1126"/>
    </row>
    <row r="310" spans="1:15" ht="15" hidden="1">
      <c r="A310" s="1038"/>
      <c r="B310" s="556"/>
      <c r="C310" s="1088"/>
      <c r="D310" s="1537"/>
      <c r="E310" s="1538"/>
      <c r="F310" s="1538"/>
      <c r="G310" s="1539"/>
      <c r="H310" s="1091"/>
      <c r="I310" s="1123"/>
      <c r="J310" s="1537"/>
      <c r="K310" s="1538"/>
      <c r="L310" s="1538"/>
      <c r="M310" s="1539"/>
      <c r="N310" s="1014"/>
      <c r="O310" s="1126"/>
    </row>
    <row r="311" spans="1:15" ht="15.75" hidden="1" thickBot="1">
      <c r="A311" s="1038"/>
      <c r="B311" s="556"/>
      <c r="C311" s="996"/>
      <c r="D311" s="1000"/>
      <c r="E311" s="1010"/>
      <c r="F311" s="1011"/>
      <c r="G311" s="1012"/>
      <c r="H311" s="1092"/>
      <c r="I311" s="1092"/>
      <c r="J311" s="1000"/>
      <c r="K311" s="1511"/>
      <c r="L311" s="1512"/>
      <c r="M311" s="1513"/>
      <c r="N311" s="1021"/>
      <c r="O311" s="1126"/>
    </row>
    <row r="312" spans="1:15" ht="15.75" hidden="1" thickBot="1">
      <c r="A312" s="1038"/>
      <c r="B312" s="556"/>
      <c r="C312" s="996"/>
      <c r="D312" s="1000"/>
      <c r="E312" s="1010"/>
      <c r="F312" s="1011"/>
      <c r="G312" s="1012"/>
      <c r="H312" s="1093"/>
      <c r="I312" s="1092"/>
      <c r="J312" s="1000"/>
      <c r="K312" s="1015"/>
      <c r="L312" s="1006"/>
      <c r="M312" s="1007"/>
      <c r="N312" s="1021"/>
      <c r="O312" s="1126"/>
    </row>
    <row r="313" spans="1:15" ht="15.75" hidden="1" thickBot="1">
      <c r="A313" s="1038"/>
      <c r="B313" s="556"/>
      <c r="C313" s="996"/>
      <c r="D313" s="1000"/>
      <c r="E313" s="1010"/>
      <c r="F313" s="1011"/>
      <c r="G313" s="1012"/>
      <c r="H313" s="1093"/>
      <c r="I313" s="1092"/>
      <c r="J313" s="1000"/>
      <c r="K313" s="1511"/>
      <c r="L313" s="1512"/>
      <c r="M313" s="1513"/>
      <c r="N313" s="1021"/>
      <c r="O313" s="1126"/>
    </row>
    <row r="314" spans="1:15" ht="15" hidden="1">
      <c r="A314" s="1038"/>
      <c r="B314" s="556"/>
      <c r="C314" s="1088"/>
      <c r="D314" s="1537"/>
      <c r="E314" s="1538"/>
      <c r="F314" s="1538"/>
      <c r="G314" s="1539"/>
      <c r="H314" s="1091"/>
      <c r="I314" s="1051"/>
      <c r="J314" s="1000"/>
      <c r="K314" s="1018"/>
      <c r="L314" s="1018"/>
      <c r="M314" s="1019"/>
      <c r="N314" s="1004"/>
      <c r="O314" s="1126"/>
    </row>
    <row r="315" spans="1:15" ht="15" hidden="1">
      <c r="A315" s="1038"/>
      <c r="B315" s="556"/>
      <c r="C315" s="996"/>
      <c r="D315" s="1000"/>
      <c r="E315" s="1010"/>
      <c r="F315" s="1011"/>
      <c r="G315" s="1012"/>
      <c r="H315" s="1092"/>
      <c r="I315" s="1092"/>
      <c r="J315" s="1000"/>
      <c r="K315" s="1018"/>
      <c r="L315" s="1018"/>
      <c r="M315" s="1019"/>
      <c r="N315" s="1004"/>
      <c r="O315" s="1126"/>
    </row>
    <row r="316" spans="1:15" ht="15" hidden="1">
      <c r="A316" s="1038"/>
      <c r="B316" s="556"/>
      <c r="C316" s="996"/>
      <c r="D316" s="1000"/>
      <c r="E316" s="1010"/>
      <c r="F316" s="1011"/>
      <c r="G316" s="1012"/>
      <c r="H316" s="1093"/>
      <c r="I316" s="1092"/>
      <c r="J316" s="1000"/>
      <c r="K316" s="1018"/>
      <c r="L316" s="1018"/>
      <c r="M316" s="1019"/>
      <c r="N316" s="1004"/>
      <c r="O316" s="1126"/>
    </row>
    <row r="317" spans="1:15" ht="15" hidden="1">
      <c r="A317" s="1038"/>
      <c r="B317" s="556"/>
      <c r="C317" s="996"/>
      <c r="D317" s="1000"/>
      <c r="E317" s="1010"/>
      <c r="F317" s="1011"/>
      <c r="G317" s="1012"/>
      <c r="H317" s="1093"/>
      <c r="I317" s="1092"/>
      <c r="J317" s="1000"/>
      <c r="K317" s="1018"/>
      <c r="L317" s="1018"/>
      <c r="M317" s="1019"/>
      <c r="N317" s="1004"/>
      <c r="O317" s="1126"/>
    </row>
    <row r="318" spans="1:15" ht="15" hidden="1">
      <c r="A318" s="1038"/>
      <c r="B318" s="556"/>
      <c r="C318" s="1088"/>
      <c r="D318" s="1537"/>
      <c r="E318" s="1538"/>
      <c r="F318" s="1538"/>
      <c r="G318" s="1539"/>
      <c r="H318" s="1091"/>
      <c r="I318" s="1051"/>
      <c r="J318" s="1000"/>
      <c r="K318" s="1018"/>
      <c r="L318" s="1018"/>
      <c r="M318" s="1019"/>
      <c r="N318" s="1004"/>
      <c r="O318" s="1126"/>
    </row>
    <row r="319" spans="1:15" ht="15" hidden="1">
      <c r="A319" s="1038"/>
      <c r="B319" s="556"/>
      <c r="C319" s="996"/>
      <c r="D319" s="1000"/>
      <c r="E319" s="1010"/>
      <c r="F319" s="1011"/>
      <c r="G319" s="1012"/>
      <c r="H319" s="1092"/>
      <c r="I319" s="1092"/>
      <c r="J319" s="1000"/>
      <c r="K319" s="1018"/>
      <c r="L319" s="1018"/>
      <c r="M319" s="1019"/>
      <c r="N319" s="1004"/>
      <c r="O319" s="1126"/>
    </row>
    <row r="320" spans="1:15" ht="15" hidden="1">
      <c r="A320" s="1038"/>
      <c r="B320" s="556"/>
      <c r="C320" s="996"/>
      <c r="D320" s="1000"/>
      <c r="E320" s="1010"/>
      <c r="F320" s="1011"/>
      <c r="G320" s="1012"/>
      <c r="H320" s="1093"/>
      <c r="I320" s="1092"/>
      <c r="J320" s="1000"/>
      <c r="K320" s="1018"/>
      <c r="L320" s="1018"/>
      <c r="M320" s="1019"/>
      <c r="N320" s="1004"/>
      <c r="O320" s="1126"/>
    </row>
    <row r="321" spans="1:15" ht="7.5" customHeight="1" hidden="1">
      <c r="A321" s="1038"/>
      <c r="B321" s="556"/>
      <c r="C321" s="996"/>
      <c r="D321" s="1000"/>
      <c r="E321" s="1010"/>
      <c r="F321" s="1011"/>
      <c r="G321" s="1012"/>
      <c r="H321" s="1093"/>
      <c r="I321" s="1092"/>
      <c r="J321" s="1000"/>
      <c r="K321" s="1018"/>
      <c r="L321" s="1018"/>
      <c r="M321" s="1019"/>
      <c r="N321" s="1004"/>
      <c r="O321" s="1126"/>
    </row>
    <row r="322" spans="1:15" ht="15" hidden="1">
      <c r="A322" s="1038"/>
      <c r="B322" s="556"/>
      <c r="C322" s="1088"/>
      <c r="D322" s="1537"/>
      <c r="E322" s="1538"/>
      <c r="F322" s="1538"/>
      <c r="G322" s="1539"/>
      <c r="H322" s="1091"/>
      <c r="I322" s="1051"/>
      <c r="J322" s="1000"/>
      <c r="K322" s="1018"/>
      <c r="L322" s="1018"/>
      <c r="M322" s="1019"/>
      <c r="N322" s="1004"/>
      <c r="O322" s="1126"/>
    </row>
    <row r="323" spans="1:15" ht="15" hidden="1">
      <c r="A323" s="1038"/>
      <c r="B323" s="556"/>
      <c r="C323" s="996"/>
      <c r="D323" s="1000"/>
      <c r="E323" s="1010"/>
      <c r="F323" s="1011"/>
      <c r="G323" s="1012"/>
      <c r="H323" s="1092"/>
      <c r="I323" s="1092"/>
      <c r="J323" s="1000"/>
      <c r="K323" s="1018"/>
      <c r="L323" s="1018"/>
      <c r="M323" s="1019"/>
      <c r="N323" s="1004"/>
      <c r="O323" s="1126"/>
    </row>
    <row r="324" spans="1:15" ht="15" hidden="1">
      <c r="A324" s="1038"/>
      <c r="B324" s="556"/>
      <c r="C324" s="996"/>
      <c r="D324" s="1000"/>
      <c r="E324" s="1010"/>
      <c r="F324" s="1011"/>
      <c r="G324" s="1012"/>
      <c r="H324" s="1093"/>
      <c r="I324" s="1092"/>
      <c r="J324" s="1000"/>
      <c r="K324" s="1018"/>
      <c r="L324" s="1018"/>
      <c r="M324" s="1019"/>
      <c r="N324" s="1004"/>
      <c r="O324" s="1126"/>
    </row>
    <row r="325" spans="1:15" ht="15" hidden="1">
      <c r="A325" s="1038"/>
      <c r="B325" s="556"/>
      <c r="C325" s="996"/>
      <c r="D325" s="1000"/>
      <c r="E325" s="1010"/>
      <c r="F325" s="1011"/>
      <c r="G325" s="1012"/>
      <c r="H325" s="1093"/>
      <c r="I325" s="1092"/>
      <c r="J325" s="1000"/>
      <c r="K325" s="1018"/>
      <c r="L325" s="1018"/>
      <c r="M325" s="1019"/>
      <c r="N325" s="1004"/>
      <c r="O325" s="1126"/>
    </row>
    <row r="326" spans="1:15" ht="15" hidden="1">
      <c r="A326" s="1038"/>
      <c r="B326" s="556"/>
      <c r="C326" s="1088"/>
      <c r="D326" s="1537"/>
      <c r="E326" s="1538"/>
      <c r="F326" s="1538"/>
      <c r="G326" s="1539"/>
      <c r="H326" s="1091"/>
      <c r="I326" s="1051"/>
      <c r="J326" s="1000"/>
      <c r="K326" s="1018"/>
      <c r="L326" s="1018"/>
      <c r="M326" s="1019"/>
      <c r="N326" s="1004"/>
      <c r="O326" s="1126"/>
    </row>
    <row r="327" spans="1:15" ht="15" hidden="1">
      <c r="A327" s="1038"/>
      <c r="B327" s="556"/>
      <c r="C327" s="996"/>
      <c r="D327" s="1000"/>
      <c r="E327" s="1010"/>
      <c r="F327" s="1011"/>
      <c r="G327" s="1012"/>
      <c r="H327" s="1092"/>
      <c r="I327" s="1092"/>
      <c r="J327" s="1000"/>
      <c r="K327" s="1018"/>
      <c r="L327" s="1018"/>
      <c r="M327" s="1019"/>
      <c r="N327" s="1004"/>
      <c r="O327" s="1126"/>
    </row>
    <row r="328" spans="1:15" ht="15" hidden="1">
      <c r="A328" s="1038"/>
      <c r="B328" s="556"/>
      <c r="C328" s="996"/>
      <c r="D328" s="1000"/>
      <c r="E328" s="1010"/>
      <c r="F328" s="1011"/>
      <c r="G328" s="1012"/>
      <c r="H328" s="1093"/>
      <c r="I328" s="1092"/>
      <c r="J328" s="1000"/>
      <c r="K328" s="1018"/>
      <c r="L328" s="1018"/>
      <c r="M328" s="1019"/>
      <c r="N328" s="1004"/>
      <c r="O328" s="1126"/>
    </row>
    <row r="329" spans="1:15" ht="15" hidden="1">
      <c r="A329" s="1038"/>
      <c r="B329" s="556"/>
      <c r="C329" s="996"/>
      <c r="D329" s="1000"/>
      <c r="E329" s="1010"/>
      <c r="F329" s="1011"/>
      <c r="G329" s="1012"/>
      <c r="H329" s="1093"/>
      <c r="I329" s="1092"/>
      <c r="J329" s="1000"/>
      <c r="K329" s="1018"/>
      <c r="L329" s="1018"/>
      <c r="M329" s="1019"/>
      <c r="N329" s="1004"/>
      <c r="O329" s="1126"/>
    </row>
    <row r="330" spans="1:15" ht="15" hidden="1">
      <c r="A330" s="1038"/>
      <c r="B330" s="556"/>
      <c r="C330" s="1088"/>
      <c r="D330" s="1537"/>
      <c r="E330" s="1538"/>
      <c r="F330" s="1538"/>
      <c r="G330" s="1539"/>
      <c r="H330" s="1091"/>
      <c r="I330" s="1123"/>
      <c r="J330" s="1537"/>
      <c r="K330" s="1538"/>
      <c r="L330" s="1538"/>
      <c r="M330" s="1539"/>
      <c r="N330" s="1004"/>
      <c r="O330" s="1126"/>
    </row>
    <row r="331" spans="1:15" ht="15.75" hidden="1" thickBot="1">
      <c r="A331" s="1038"/>
      <c r="B331" s="556"/>
      <c r="C331" s="996"/>
      <c r="D331" s="1000"/>
      <c r="E331" s="1010"/>
      <c r="F331" s="1011"/>
      <c r="G331" s="1012"/>
      <c r="H331" s="1092"/>
      <c r="I331" s="1092"/>
      <c r="J331" s="1000"/>
      <c r="K331" s="1511"/>
      <c r="L331" s="1512"/>
      <c r="M331" s="1513"/>
      <c r="N331" s="1021"/>
      <c r="O331" s="1126"/>
    </row>
    <row r="332" spans="1:15" ht="15.75" hidden="1" thickBot="1">
      <c r="A332" s="1038"/>
      <c r="B332" s="556"/>
      <c r="C332" s="996"/>
      <c r="D332" s="1000"/>
      <c r="E332" s="1010"/>
      <c r="F332" s="1011"/>
      <c r="G332" s="1012"/>
      <c r="H332" s="1093"/>
      <c r="I332" s="1092"/>
      <c r="J332" s="1000"/>
      <c r="K332" s="1015"/>
      <c r="L332" s="1006"/>
      <c r="M332" s="1007"/>
      <c r="N332" s="1021"/>
      <c r="O332" s="1126"/>
    </row>
    <row r="333" spans="1:15" ht="15.75" hidden="1" thickBot="1">
      <c r="A333" s="1038"/>
      <c r="B333" s="556"/>
      <c r="C333" s="996"/>
      <c r="D333" s="1000"/>
      <c r="E333" s="1010"/>
      <c r="F333" s="1011"/>
      <c r="G333" s="1012"/>
      <c r="H333" s="1093"/>
      <c r="I333" s="1092"/>
      <c r="J333" s="1000"/>
      <c r="K333" s="1511"/>
      <c r="L333" s="1512"/>
      <c r="M333" s="1513"/>
      <c r="N333" s="1021"/>
      <c r="O333" s="1126"/>
    </row>
    <row r="334" spans="1:15" ht="15" hidden="1">
      <c r="A334" s="1038"/>
      <c r="B334" s="556"/>
      <c r="C334" s="1088"/>
      <c r="D334" s="1537"/>
      <c r="E334" s="1538"/>
      <c r="F334" s="1538"/>
      <c r="G334" s="1539"/>
      <c r="H334" s="1091"/>
      <c r="I334" s="1051"/>
      <c r="J334" s="1000"/>
      <c r="K334" s="1018"/>
      <c r="L334" s="1018"/>
      <c r="M334" s="1019"/>
      <c r="N334" s="1004"/>
      <c r="O334" s="1126"/>
    </row>
    <row r="335" spans="1:15" ht="15" hidden="1">
      <c r="A335" s="1038"/>
      <c r="B335" s="556"/>
      <c r="C335" s="996"/>
      <c r="D335" s="1000"/>
      <c r="E335" s="1010"/>
      <c r="F335" s="1011"/>
      <c r="G335" s="1012"/>
      <c r="H335" s="1092"/>
      <c r="I335" s="1092"/>
      <c r="J335" s="1000"/>
      <c r="K335" s="1018"/>
      <c r="L335" s="1018"/>
      <c r="M335" s="1019"/>
      <c r="N335" s="1004"/>
      <c r="O335" s="1126"/>
    </row>
    <row r="336" spans="1:15" ht="15" hidden="1">
      <c r="A336" s="1038"/>
      <c r="B336" s="556"/>
      <c r="C336" s="996"/>
      <c r="D336" s="1000"/>
      <c r="E336" s="1010"/>
      <c r="F336" s="1011"/>
      <c r="G336" s="1012"/>
      <c r="H336" s="1093"/>
      <c r="I336" s="1092"/>
      <c r="J336" s="1000"/>
      <c r="K336" s="1018"/>
      <c r="L336" s="1018"/>
      <c r="M336" s="1019"/>
      <c r="N336" s="1004"/>
      <c r="O336" s="1126"/>
    </row>
    <row r="337" spans="1:15" ht="15" hidden="1">
      <c r="A337" s="1038"/>
      <c r="B337" s="556"/>
      <c r="C337" s="996"/>
      <c r="D337" s="1000"/>
      <c r="E337" s="1010"/>
      <c r="F337" s="1011"/>
      <c r="G337" s="1012"/>
      <c r="H337" s="1093"/>
      <c r="I337" s="1092"/>
      <c r="J337" s="1000"/>
      <c r="K337" s="1018"/>
      <c r="L337" s="1018"/>
      <c r="M337" s="1019"/>
      <c r="N337" s="1004"/>
      <c r="O337" s="1126"/>
    </row>
    <row r="338" spans="1:15" ht="9" customHeight="1" hidden="1">
      <c r="A338" s="1038"/>
      <c r="B338" s="556"/>
      <c r="C338" s="1088"/>
      <c r="D338" s="1537"/>
      <c r="E338" s="1538"/>
      <c r="F338" s="1538"/>
      <c r="G338" s="1539"/>
      <c r="H338" s="1091"/>
      <c r="I338" s="1051"/>
      <c r="J338" s="1000"/>
      <c r="K338" s="1018"/>
      <c r="L338" s="1018"/>
      <c r="M338" s="1019"/>
      <c r="N338" s="1004"/>
      <c r="O338" s="1126"/>
    </row>
    <row r="339" spans="1:15" ht="15" hidden="1">
      <c r="A339" s="1038"/>
      <c r="B339" s="556"/>
      <c r="C339" s="996"/>
      <c r="D339" s="1000"/>
      <c r="E339" s="1010"/>
      <c r="F339" s="1011"/>
      <c r="G339" s="1012"/>
      <c r="H339" s="1092"/>
      <c r="I339" s="1092"/>
      <c r="J339" s="1000"/>
      <c r="K339" s="1018"/>
      <c r="L339" s="1018"/>
      <c r="M339" s="1019"/>
      <c r="N339" s="1004"/>
      <c r="O339" s="1126"/>
    </row>
    <row r="340" spans="1:15" ht="15" hidden="1">
      <c r="A340" s="1038"/>
      <c r="B340" s="556"/>
      <c r="C340" s="996"/>
      <c r="D340" s="1000"/>
      <c r="E340" s="1010"/>
      <c r="F340" s="1011"/>
      <c r="G340" s="1012"/>
      <c r="H340" s="1093"/>
      <c r="I340" s="1092"/>
      <c r="J340" s="1000"/>
      <c r="K340" s="1018"/>
      <c r="L340" s="1018"/>
      <c r="M340" s="1019"/>
      <c r="N340" s="1004"/>
      <c r="O340" s="1126"/>
    </row>
    <row r="341" spans="1:15" ht="15" hidden="1">
      <c r="A341" s="1038"/>
      <c r="B341" s="556"/>
      <c r="C341" s="996"/>
      <c r="D341" s="1000"/>
      <c r="E341" s="1010"/>
      <c r="F341" s="1011"/>
      <c r="G341" s="1012"/>
      <c r="H341" s="1093"/>
      <c r="I341" s="1092"/>
      <c r="J341" s="1000"/>
      <c r="K341" s="1018"/>
      <c r="L341" s="1018"/>
      <c r="M341" s="1019"/>
      <c r="N341" s="1004"/>
      <c r="O341" s="1126"/>
    </row>
    <row r="342" spans="1:15" ht="15" hidden="1">
      <c r="A342" s="1038"/>
      <c r="B342" s="556"/>
      <c r="C342" s="1088"/>
      <c r="D342" s="1537"/>
      <c r="E342" s="1538"/>
      <c r="F342" s="1538"/>
      <c r="G342" s="1539"/>
      <c r="H342" s="1091"/>
      <c r="I342" s="1051"/>
      <c r="J342" s="1000"/>
      <c r="K342" s="1018"/>
      <c r="L342" s="1018"/>
      <c r="M342" s="1019"/>
      <c r="N342" s="1004"/>
      <c r="O342" s="1126"/>
    </row>
    <row r="343" spans="1:15" ht="15" hidden="1">
      <c r="A343" s="1038"/>
      <c r="B343" s="556"/>
      <c r="C343" s="996"/>
      <c r="D343" s="1000"/>
      <c r="E343" s="1010"/>
      <c r="F343" s="1011"/>
      <c r="G343" s="1012"/>
      <c r="H343" s="1092"/>
      <c r="I343" s="1092"/>
      <c r="J343" s="1000"/>
      <c r="K343" s="1018"/>
      <c r="L343" s="1018"/>
      <c r="M343" s="1019"/>
      <c r="N343" s="1004"/>
      <c r="O343" s="1126"/>
    </row>
    <row r="344" spans="1:15" ht="15" hidden="1">
      <c r="A344" s="1038"/>
      <c r="B344" s="556"/>
      <c r="C344" s="996"/>
      <c r="D344" s="1000"/>
      <c r="E344" s="1010"/>
      <c r="F344" s="1011"/>
      <c r="G344" s="1012"/>
      <c r="H344" s="1093"/>
      <c r="I344" s="1092"/>
      <c r="J344" s="1000"/>
      <c r="K344" s="1018"/>
      <c r="L344" s="1018"/>
      <c r="M344" s="1019"/>
      <c r="N344" s="1004"/>
      <c r="O344" s="1126"/>
    </row>
    <row r="345" spans="1:15" ht="15" hidden="1">
      <c r="A345" s="1038"/>
      <c r="B345" s="556"/>
      <c r="C345" s="996"/>
      <c r="D345" s="1000"/>
      <c r="E345" s="1010"/>
      <c r="F345" s="1011"/>
      <c r="G345" s="1012"/>
      <c r="H345" s="1093"/>
      <c r="I345" s="1092"/>
      <c r="J345" s="1000"/>
      <c r="K345" s="1018"/>
      <c r="L345" s="1018"/>
      <c r="M345" s="1019"/>
      <c r="N345" s="1004"/>
      <c r="O345" s="1126"/>
    </row>
    <row r="346" spans="1:15" ht="15" hidden="1">
      <c r="A346" s="1038"/>
      <c r="B346" s="556"/>
      <c r="C346" s="1088"/>
      <c r="D346" s="1537"/>
      <c r="E346" s="1538"/>
      <c r="F346" s="1538"/>
      <c r="G346" s="1539"/>
      <c r="H346" s="1091"/>
      <c r="I346" s="1051"/>
      <c r="J346" s="1000"/>
      <c r="K346" s="1018"/>
      <c r="L346" s="1018"/>
      <c r="M346" s="1019"/>
      <c r="N346" s="1004"/>
      <c r="O346" s="1126"/>
    </row>
    <row r="347" spans="1:15" ht="15" hidden="1">
      <c r="A347" s="1038"/>
      <c r="B347" s="556"/>
      <c r="C347" s="996"/>
      <c r="D347" s="1000"/>
      <c r="E347" s="1010"/>
      <c r="F347" s="1011"/>
      <c r="G347" s="1012"/>
      <c r="H347" s="1092"/>
      <c r="I347" s="1092"/>
      <c r="J347" s="1000"/>
      <c r="K347" s="1018"/>
      <c r="L347" s="1018"/>
      <c r="M347" s="1019"/>
      <c r="N347" s="1004"/>
      <c r="O347" s="1126"/>
    </row>
    <row r="348" spans="1:15" ht="15" hidden="1">
      <c r="A348" s="1038"/>
      <c r="B348" s="556"/>
      <c r="C348" s="996"/>
      <c r="D348" s="1000"/>
      <c r="E348" s="1010"/>
      <c r="F348" s="1011"/>
      <c r="G348" s="1012"/>
      <c r="H348" s="1093"/>
      <c r="I348" s="1092"/>
      <c r="J348" s="1000"/>
      <c r="K348" s="1018"/>
      <c r="L348" s="1018"/>
      <c r="M348" s="1019"/>
      <c r="N348" s="1004"/>
      <c r="O348" s="1126"/>
    </row>
    <row r="349" spans="1:15" ht="12" customHeight="1" hidden="1">
      <c r="A349" s="1038"/>
      <c r="B349" s="556"/>
      <c r="C349" s="996"/>
      <c r="D349" s="1000"/>
      <c r="E349" s="1010"/>
      <c r="F349" s="1011"/>
      <c r="G349" s="1012"/>
      <c r="H349" s="1093"/>
      <c r="I349" s="1092"/>
      <c r="J349" s="1000"/>
      <c r="K349" s="1018"/>
      <c r="L349" s="1018"/>
      <c r="M349" s="1019"/>
      <c r="N349" s="1004"/>
      <c r="O349" s="1126"/>
    </row>
    <row r="350" spans="1:15" ht="15" hidden="1">
      <c r="A350" s="1038"/>
      <c r="B350" s="556"/>
      <c r="C350" s="1088"/>
      <c r="D350" s="1537"/>
      <c r="E350" s="1538"/>
      <c r="F350" s="1538"/>
      <c r="G350" s="1539"/>
      <c r="H350" s="1091"/>
      <c r="I350" s="1051"/>
      <c r="J350" s="1000"/>
      <c r="K350" s="1018"/>
      <c r="L350" s="1018"/>
      <c r="M350" s="1019"/>
      <c r="N350" s="1004"/>
      <c r="O350" s="1126"/>
    </row>
    <row r="351" spans="1:15" ht="15" hidden="1">
      <c r="A351" s="1038"/>
      <c r="B351" s="556"/>
      <c r="C351" s="996"/>
      <c r="D351" s="1000"/>
      <c r="E351" s="1005"/>
      <c r="F351" s="1011"/>
      <c r="G351" s="1012"/>
      <c r="H351" s="1092"/>
      <c r="I351" s="1092"/>
      <c r="J351" s="1000"/>
      <c r="K351" s="1018"/>
      <c r="L351" s="1018"/>
      <c r="M351" s="1019"/>
      <c r="N351" s="1004"/>
      <c r="O351" s="1126"/>
    </row>
    <row r="352" spans="1:15" ht="15" hidden="1">
      <c r="A352" s="1038"/>
      <c r="B352" s="556"/>
      <c r="C352" s="996"/>
      <c r="D352" s="1000"/>
      <c r="E352" s="1515"/>
      <c r="F352" s="1516"/>
      <c r="G352" s="1517"/>
      <c r="H352" s="1093"/>
      <c r="I352" s="1092"/>
      <c r="J352" s="1000"/>
      <c r="K352" s="1018"/>
      <c r="L352" s="1018"/>
      <c r="M352" s="1019"/>
      <c r="N352" s="1004"/>
      <c r="O352" s="1126"/>
    </row>
    <row r="353" spans="1:15" ht="15" hidden="1">
      <c r="A353" s="1038"/>
      <c r="B353" s="556"/>
      <c r="C353" s="996"/>
      <c r="D353" s="1000"/>
      <c r="E353" s="1010"/>
      <c r="F353" s="1011"/>
      <c r="G353" s="1012"/>
      <c r="H353" s="1093"/>
      <c r="I353" s="1092"/>
      <c r="J353" s="1000"/>
      <c r="K353" s="1018"/>
      <c r="L353" s="1018"/>
      <c r="M353" s="1019"/>
      <c r="N353" s="1004"/>
      <c r="O353" s="1126"/>
    </row>
    <row r="354" spans="1:15" ht="15" hidden="1">
      <c r="A354" s="1038"/>
      <c r="B354" s="556"/>
      <c r="C354" s="996"/>
      <c r="D354" s="1527"/>
      <c r="E354" s="1528"/>
      <c r="F354" s="1528"/>
      <c r="G354" s="1529"/>
      <c r="H354" s="1091"/>
      <c r="I354" s="1123"/>
      <c r="J354" s="1527"/>
      <c r="K354" s="1528"/>
      <c r="L354" s="1528"/>
      <c r="M354" s="1529"/>
      <c r="N354" s="1004"/>
      <c r="O354" s="1126"/>
    </row>
    <row r="355" spans="1:15" ht="15.75" hidden="1" thickBot="1">
      <c r="A355" s="1038"/>
      <c r="B355" s="556"/>
      <c r="C355" s="996"/>
      <c r="D355" s="1000"/>
      <c r="E355" s="1015"/>
      <c r="F355" s="1011"/>
      <c r="G355" s="1012"/>
      <c r="H355" s="1092"/>
      <c r="I355" s="1092"/>
      <c r="J355" s="1000"/>
      <c r="K355" s="1015"/>
      <c r="L355" s="1018"/>
      <c r="M355" s="1019"/>
      <c r="N355" s="1021"/>
      <c r="O355" s="1126"/>
    </row>
    <row r="356" spans="1:15" ht="15.75" hidden="1" thickBot="1">
      <c r="A356" s="1038"/>
      <c r="B356" s="556"/>
      <c r="C356" s="996"/>
      <c r="D356" s="1000"/>
      <c r="E356" s="1515"/>
      <c r="F356" s="1516"/>
      <c r="G356" s="1517"/>
      <c r="H356" s="1093"/>
      <c r="I356" s="1092"/>
      <c r="J356" s="1000"/>
      <c r="K356" s="1015"/>
      <c r="L356" s="1018"/>
      <c r="M356" s="1019"/>
      <c r="N356" s="1021"/>
      <c r="O356" s="1126"/>
    </row>
    <row r="357" spans="1:15" ht="15.75" hidden="1" thickBot="1">
      <c r="A357" s="1038"/>
      <c r="B357" s="556"/>
      <c r="C357" s="996"/>
      <c r="D357" s="1000"/>
      <c r="E357" s="1010"/>
      <c r="F357" s="1011"/>
      <c r="G357" s="1012"/>
      <c r="H357" s="1093"/>
      <c r="I357" s="1092"/>
      <c r="J357" s="1000"/>
      <c r="K357" s="1511"/>
      <c r="L357" s="1512"/>
      <c r="M357" s="1513"/>
      <c r="N357" s="1021"/>
      <c r="O357" s="1126"/>
    </row>
    <row r="358" spans="1:15" ht="15" hidden="1">
      <c r="A358" s="1038"/>
      <c r="B358" s="556"/>
      <c r="C358" s="996"/>
      <c r="D358" s="1527"/>
      <c r="E358" s="1528"/>
      <c r="F358" s="1528"/>
      <c r="G358" s="1529"/>
      <c r="H358" s="1091"/>
      <c r="I358" s="1051"/>
      <c r="J358" s="1000"/>
      <c r="K358" s="1018"/>
      <c r="L358" s="1018"/>
      <c r="M358" s="1019"/>
      <c r="N358" s="1014"/>
      <c r="O358" s="1126"/>
    </row>
    <row r="359" spans="1:15" ht="10.5" customHeight="1" hidden="1">
      <c r="A359" s="1038"/>
      <c r="B359" s="556"/>
      <c r="C359" s="996"/>
      <c r="D359" s="1000"/>
      <c r="E359" s="1015"/>
      <c r="F359" s="1011"/>
      <c r="G359" s="1012"/>
      <c r="H359" s="1092"/>
      <c r="I359" s="1092"/>
      <c r="J359" s="1000"/>
      <c r="K359" s="1018"/>
      <c r="L359" s="1018"/>
      <c r="M359" s="1019"/>
      <c r="N359" s="1004"/>
      <c r="O359" s="1126"/>
    </row>
    <row r="360" spans="1:15" ht="8.25" customHeight="1" hidden="1">
      <c r="A360" s="1038"/>
      <c r="B360" s="556"/>
      <c r="C360" s="996"/>
      <c r="D360" s="1000"/>
      <c r="E360" s="1515"/>
      <c r="F360" s="1516"/>
      <c r="G360" s="1517"/>
      <c r="H360" s="1093"/>
      <c r="I360" s="1092"/>
      <c r="J360" s="1000"/>
      <c r="K360" s="1018"/>
      <c r="L360" s="1018"/>
      <c r="M360" s="1019"/>
      <c r="N360" s="1004"/>
      <c r="O360" s="1126"/>
    </row>
    <row r="361" spans="1:15" ht="15" hidden="1">
      <c r="A361" s="1038"/>
      <c r="B361" s="556"/>
      <c r="C361" s="996"/>
      <c r="D361" s="1000"/>
      <c r="E361" s="1010"/>
      <c r="F361" s="1011"/>
      <c r="G361" s="1012"/>
      <c r="H361" s="1093"/>
      <c r="I361" s="1092"/>
      <c r="J361" s="1000"/>
      <c r="K361" s="1018"/>
      <c r="L361" s="1018"/>
      <c r="M361" s="1019"/>
      <c r="N361" s="1004"/>
      <c r="O361" s="1126"/>
    </row>
    <row r="362" spans="1:15" ht="15" hidden="1">
      <c r="A362" s="1038"/>
      <c r="B362" s="556"/>
      <c r="C362" s="1088"/>
      <c r="D362" s="1537"/>
      <c r="E362" s="1538"/>
      <c r="F362" s="1538"/>
      <c r="G362" s="1539"/>
      <c r="H362" s="1091"/>
      <c r="I362" s="1051"/>
      <c r="J362" s="1000"/>
      <c r="K362" s="1018"/>
      <c r="L362" s="1018"/>
      <c r="M362" s="1019"/>
      <c r="N362" s="1004"/>
      <c r="O362" s="1126"/>
    </row>
    <row r="363" spans="1:15" ht="15" hidden="1">
      <c r="A363" s="1038"/>
      <c r="B363" s="556"/>
      <c r="C363" s="996"/>
      <c r="D363" s="1000"/>
      <c r="E363" s="1015"/>
      <c r="F363" s="1511"/>
      <c r="G363" s="1513"/>
      <c r="H363" s="1092"/>
      <c r="I363" s="1092"/>
      <c r="J363" s="1000"/>
      <c r="K363" s="1018"/>
      <c r="L363" s="1018"/>
      <c r="M363" s="1019"/>
      <c r="N363" s="1004"/>
      <c r="O363" s="1126"/>
    </row>
    <row r="364" spans="1:15" ht="15" hidden="1">
      <c r="A364" s="1038"/>
      <c r="B364" s="556"/>
      <c r="C364" s="996"/>
      <c r="D364" s="1000"/>
      <c r="E364" s="1010"/>
      <c r="F364" s="1011"/>
      <c r="G364" s="1012"/>
      <c r="H364" s="1093"/>
      <c r="I364" s="1092"/>
      <c r="J364" s="1000"/>
      <c r="K364" s="1018"/>
      <c r="L364" s="1018"/>
      <c r="M364" s="1019"/>
      <c r="N364" s="1004"/>
      <c r="O364" s="1126"/>
    </row>
    <row r="365" spans="1:15" ht="15" hidden="1">
      <c r="A365" s="1038"/>
      <c r="B365" s="556"/>
      <c r="C365" s="996"/>
      <c r="D365" s="1000"/>
      <c r="E365" s="1010"/>
      <c r="F365" s="1011"/>
      <c r="G365" s="1012"/>
      <c r="H365" s="1093"/>
      <c r="I365" s="1092"/>
      <c r="J365" s="1000"/>
      <c r="K365" s="1018"/>
      <c r="L365" s="1018"/>
      <c r="M365" s="1019"/>
      <c r="N365" s="1004"/>
      <c r="O365" s="1126"/>
    </row>
    <row r="366" spans="1:15" ht="15" hidden="1">
      <c r="A366" s="1038"/>
      <c r="B366" s="556"/>
      <c r="C366" s="996"/>
      <c r="D366" s="1527"/>
      <c r="E366" s="1528"/>
      <c r="F366" s="1528"/>
      <c r="G366" s="1529"/>
      <c r="H366" s="1091"/>
      <c r="I366" s="1051"/>
      <c r="J366" s="1000"/>
      <c r="K366" s="1018"/>
      <c r="L366" s="1018"/>
      <c r="M366" s="1019"/>
      <c r="N366" s="1004"/>
      <c r="O366" s="1126"/>
    </row>
    <row r="367" spans="1:15" ht="15" hidden="1">
      <c r="A367" s="1038"/>
      <c r="B367" s="556"/>
      <c r="C367" s="996"/>
      <c r="D367" s="1000"/>
      <c r="E367" s="1010"/>
      <c r="F367" s="1011"/>
      <c r="G367" s="1012"/>
      <c r="H367" s="1050"/>
      <c r="I367" s="1050"/>
      <c r="J367" s="1000"/>
      <c r="K367" s="1018"/>
      <c r="L367" s="1018"/>
      <c r="M367" s="1019"/>
      <c r="N367" s="1004"/>
      <c r="O367" s="1126"/>
    </row>
    <row r="368" spans="1:15" ht="15" hidden="1">
      <c r="A368" s="1038"/>
      <c r="B368" s="556"/>
      <c r="C368" s="996"/>
      <c r="D368" s="1000"/>
      <c r="E368" s="1010"/>
      <c r="F368" s="1011"/>
      <c r="G368" s="1012"/>
      <c r="H368" s="1051"/>
      <c r="I368" s="1051"/>
      <c r="J368" s="1000"/>
      <c r="K368" s="1018"/>
      <c r="L368" s="1018"/>
      <c r="M368" s="1019"/>
      <c r="N368" s="1004"/>
      <c r="O368" s="1126"/>
    </row>
    <row r="369" spans="1:15" ht="15" hidden="1">
      <c r="A369" s="1038"/>
      <c r="B369" s="556"/>
      <c r="C369" s="996"/>
      <c r="D369" s="1000"/>
      <c r="E369" s="1010"/>
      <c r="F369" s="1011"/>
      <c r="G369" s="1012"/>
      <c r="H369" s="1051"/>
      <c r="I369" s="1051"/>
      <c r="J369" s="1000"/>
      <c r="K369" s="1018"/>
      <c r="L369" s="1018"/>
      <c r="M369" s="1019"/>
      <c r="N369" s="1004"/>
      <c r="O369" s="1126"/>
    </row>
    <row r="370" spans="1:15" ht="15" hidden="1">
      <c r="A370" s="1038"/>
      <c r="B370" s="556"/>
      <c r="C370" s="996"/>
      <c r="D370" s="1527"/>
      <c r="E370" s="1528"/>
      <c r="F370" s="1528"/>
      <c r="G370" s="1529"/>
      <c r="H370" s="1051"/>
      <c r="I370" s="1123"/>
      <c r="J370" s="1508"/>
      <c r="K370" s="1540"/>
      <c r="L370" s="1540"/>
      <c r="M370" s="1541"/>
      <c r="N370" s="1004"/>
      <c r="O370" s="1126"/>
    </row>
    <row r="371" spans="1:15" ht="15" hidden="1">
      <c r="A371" s="1038"/>
      <c r="B371" s="556"/>
      <c r="C371" s="996"/>
      <c r="D371" s="1000"/>
      <c r="E371" s="1511"/>
      <c r="F371" s="1512"/>
      <c r="G371" s="1513"/>
      <c r="H371" s="1051"/>
      <c r="I371" s="1051"/>
      <c r="J371" s="1000"/>
      <c r="K371" s="1018"/>
      <c r="L371" s="1018"/>
      <c r="M371" s="1019"/>
      <c r="N371" s="1004"/>
      <c r="O371" s="1126"/>
    </row>
    <row r="372" spans="1:15" ht="15" hidden="1">
      <c r="A372" s="1038"/>
      <c r="B372" s="556"/>
      <c r="C372" s="996"/>
      <c r="D372" s="1000"/>
      <c r="E372" s="1010"/>
      <c r="F372" s="1011"/>
      <c r="G372" s="1012"/>
      <c r="H372" s="1051"/>
      <c r="I372" s="1051"/>
      <c r="J372" s="1000"/>
      <c r="K372" s="1018"/>
      <c r="L372" s="1018"/>
      <c r="M372" s="1019"/>
      <c r="N372" s="1004"/>
      <c r="O372" s="1126"/>
    </row>
    <row r="373" spans="1:15" ht="15" hidden="1">
      <c r="A373" s="1038"/>
      <c r="B373" s="556"/>
      <c r="C373" s="996"/>
      <c r="D373" s="1000"/>
      <c r="E373" s="1511"/>
      <c r="F373" s="1512"/>
      <c r="G373" s="1513"/>
      <c r="H373" s="1092"/>
      <c r="I373" s="1092"/>
      <c r="J373" s="1000"/>
      <c r="K373" s="1018"/>
      <c r="L373" s="1018"/>
      <c r="M373" s="1019"/>
      <c r="N373" s="1004"/>
      <c r="O373" s="1126"/>
    </row>
    <row r="374" spans="1:15" ht="15" hidden="1">
      <c r="A374" s="1038"/>
      <c r="B374" s="556"/>
      <c r="C374" s="996"/>
      <c r="D374" s="1000"/>
      <c r="E374" s="1010"/>
      <c r="F374" s="1011"/>
      <c r="G374" s="1012"/>
      <c r="H374" s="1093"/>
      <c r="I374" s="1092"/>
      <c r="J374" s="1000"/>
      <c r="K374" s="1018"/>
      <c r="L374" s="1018"/>
      <c r="M374" s="1019"/>
      <c r="N374" s="1004"/>
      <c r="O374" s="1126"/>
    </row>
    <row r="375" spans="1:15" ht="15" hidden="1">
      <c r="A375" s="1038"/>
      <c r="B375" s="556"/>
      <c r="C375" s="996"/>
      <c r="D375" s="1000"/>
      <c r="E375" s="1010"/>
      <c r="F375" s="1011"/>
      <c r="G375" s="1012"/>
      <c r="H375" s="1093"/>
      <c r="I375" s="1092"/>
      <c r="J375" s="1000"/>
      <c r="K375" s="1018"/>
      <c r="L375" s="1018"/>
      <c r="M375" s="1019"/>
      <c r="N375" s="1004"/>
      <c r="O375" s="1126"/>
    </row>
    <row r="376" spans="1:15" ht="15" hidden="1">
      <c r="A376" s="1038"/>
      <c r="B376" s="556"/>
      <c r="C376" s="996"/>
      <c r="D376" s="1527"/>
      <c r="E376" s="1528"/>
      <c r="F376" s="1528"/>
      <c r="G376" s="1529"/>
      <c r="H376" s="1091"/>
      <c r="I376" s="1123"/>
      <c r="J376" s="1527"/>
      <c r="K376" s="1528"/>
      <c r="L376" s="1528"/>
      <c r="M376" s="1529"/>
      <c r="N376" s="1004"/>
      <c r="O376" s="1126"/>
    </row>
    <row r="377" spans="1:15" ht="9" customHeight="1" hidden="1" thickBot="1">
      <c r="A377" s="1038"/>
      <c r="B377" s="556"/>
      <c r="C377" s="996"/>
      <c r="D377" s="1000"/>
      <c r="E377" s="1511"/>
      <c r="F377" s="1512"/>
      <c r="G377" s="1513"/>
      <c r="H377" s="1050"/>
      <c r="I377" s="1050"/>
      <c r="J377" s="1000"/>
      <c r="K377" s="1511"/>
      <c r="L377" s="1512"/>
      <c r="M377" s="1513"/>
      <c r="N377" s="1021"/>
      <c r="O377" s="1126"/>
    </row>
    <row r="378" spans="1:15" ht="15.75" hidden="1" thickBot="1">
      <c r="A378" s="1038"/>
      <c r="B378" s="556"/>
      <c r="C378" s="996"/>
      <c r="D378" s="1000"/>
      <c r="E378" s="1010"/>
      <c r="F378" s="1011"/>
      <c r="G378" s="1012"/>
      <c r="H378" s="1092"/>
      <c r="I378" s="1092"/>
      <c r="J378" s="1000"/>
      <c r="K378" s="1015"/>
      <c r="L378" s="1006"/>
      <c r="M378" s="1007"/>
      <c r="N378" s="1021"/>
      <c r="O378" s="1126"/>
    </row>
    <row r="379" spans="1:15" ht="15.75" hidden="1" thickBot="1">
      <c r="A379" s="1038"/>
      <c r="B379" s="556"/>
      <c r="C379" s="996"/>
      <c r="D379" s="1000"/>
      <c r="E379" s="1010"/>
      <c r="F379" s="1011"/>
      <c r="G379" s="1012"/>
      <c r="H379" s="1093"/>
      <c r="I379" s="1092"/>
      <c r="J379" s="1000"/>
      <c r="K379" s="1511"/>
      <c r="L379" s="1512"/>
      <c r="M379" s="1513"/>
      <c r="N379" s="1021"/>
      <c r="O379" s="1126"/>
    </row>
    <row r="380" spans="1:15" ht="15" hidden="1">
      <c r="A380" s="1038"/>
      <c r="B380" s="556"/>
      <c r="C380" s="996"/>
      <c r="D380" s="1000"/>
      <c r="E380" s="1010"/>
      <c r="F380" s="1011"/>
      <c r="G380" s="1012"/>
      <c r="H380" s="1093"/>
      <c r="I380" s="1092"/>
      <c r="J380" s="1000"/>
      <c r="K380" s="1018"/>
      <c r="L380" s="1018"/>
      <c r="M380" s="1019"/>
      <c r="N380" s="1004"/>
      <c r="O380" s="1126"/>
    </row>
    <row r="381" spans="1:15" ht="15" hidden="1">
      <c r="A381" s="1038"/>
      <c r="B381" s="556"/>
      <c r="C381" s="996"/>
      <c r="D381" s="1527"/>
      <c r="E381" s="1528"/>
      <c r="F381" s="1528"/>
      <c r="G381" s="1529"/>
      <c r="H381" s="1091"/>
      <c r="I381" s="1123"/>
      <c r="J381" s="1508"/>
      <c r="K381" s="1540"/>
      <c r="L381" s="1540"/>
      <c r="M381" s="1541"/>
      <c r="N381" s="1004"/>
      <c r="O381" s="1126"/>
    </row>
    <row r="382" spans="1:15" ht="15" hidden="1">
      <c r="A382" s="1038"/>
      <c r="B382" s="556"/>
      <c r="C382" s="996"/>
      <c r="D382" s="1000"/>
      <c r="E382" s="1005"/>
      <c r="F382" s="1011"/>
      <c r="G382" s="1012"/>
      <c r="H382" s="1092"/>
      <c r="I382" s="1092"/>
      <c r="J382" s="1000"/>
      <c r="K382" s="1018"/>
      <c r="L382" s="1018"/>
      <c r="M382" s="1019"/>
      <c r="N382" s="1004"/>
      <c r="O382" s="1126"/>
    </row>
    <row r="383" spans="1:15" ht="15" hidden="1">
      <c r="A383" s="1038"/>
      <c r="B383" s="556"/>
      <c r="C383" s="996"/>
      <c r="D383" s="1000"/>
      <c r="E383" s="1010"/>
      <c r="F383" s="1011"/>
      <c r="G383" s="1012"/>
      <c r="H383" s="1093"/>
      <c r="I383" s="1092"/>
      <c r="J383" s="1000"/>
      <c r="K383" s="1018"/>
      <c r="L383" s="1018"/>
      <c r="M383" s="1019"/>
      <c r="N383" s="1004"/>
      <c r="O383" s="1126"/>
    </row>
    <row r="384" spans="1:15" ht="15" hidden="1">
      <c r="A384" s="1038"/>
      <c r="B384" s="556"/>
      <c r="C384" s="996"/>
      <c r="D384" s="1000"/>
      <c r="E384" s="1010"/>
      <c r="F384" s="1011"/>
      <c r="G384" s="1012"/>
      <c r="H384" s="1093"/>
      <c r="I384" s="1092"/>
      <c r="J384" s="1000"/>
      <c r="K384" s="1018"/>
      <c r="L384" s="1018"/>
      <c r="M384" s="1019"/>
      <c r="N384" s="1004"/>
      <c r="O384" s="1126"/>
    </row>
    <row r="385" spans="1:15" ht="15" hidden="1">
      <c r="A385" s="1038"/>
      <c r="B385" s="556"/>
      <c r="C385" s="996"/>
      <c r="D385" s="1053"/>
      <c r="E385" s="1054"/>
      <c r="F385" s="1054"/>
      <c r="G385" s="1055"/>
      <c r="H385" s="1091"/>
      <c r="I385" s="1123"/>
      <c r="J385" s="1527"/>
      <c r="K385" s="1528"/>
      <c r="L385" s="1528"/>
      <c r="M385" s="1529"/>
      <c r="N385" s="1004"/>
      <c r="O385" s="1126"/>
    </row>
    <row r="386" spans="1:15" ht="15.75" hidden="1" thickBot="1">
      <c r="A386" s="1038"/>
      <c r="B386" s="556"/>
      <c r="C386" s="996"/>
      <c r="D386" s="1000"/>
      <c r="E386" s="1005"/>
      <c r="F386" s="1011"/>
      <c r="G386" s="1012"/>
      <c r="H386" s="1092"/>
      <c r="I386" s="1092"/>
      <c r="J386" s="1000"/>
      <c r="K386" s="1015"/>
      <c r="L386" s="1018"/>
      <c r="M386" s="1019"/>
      <c r="N386" s="1021"/>
      <c r="O386" s="1126"/>
    </row>
    <row r="387" spans="1:15" ht="15.75" hidden="1" thickBot="1">
      <c r="A387" s="1038"/>
      <c r="B387" s="556"/>
      <c r="C387" s="996"/>
      <c r="D387" s="1000"/>
      <c r="E387" s="1515"/>
      <c r="F387" s="1516"/>
      <c r="G387" s="1517"/>
      <c r="H387" s="1093"/>
      <c r="I387" s="1092"/>
      <c r="J387" s="1000"/>
      <c r="K387" s="1015"/>
      <c r="L387" s="1018"/>
      <c r="M387" s="1019"/>
      <c r="N387" s="1021"/>
      <c r="O387" s="1126"/>
    </row>
    <row r="388" spans="1:15" ht="15.75" hidden="1" thickBot="1">
      <c r="A388" s="1038"/>
      <c r="B388" s="556"/>
      <c r="C388" s="996"/>
      <c r="D388" s="1000"/>
      <c r="E388" s="1010"/>
      <c r="F388" s="1011"/>
      <c r="G388" s="1012"/>
      <c r="H388" s="1093"/>
      <c r="I388" s="1092"/>
      <c r="J388" s="1000"/>
      <c r="K388" s="1511"/>
      <c r="L388" s="1512"/>
      <c r="M388" s="1513"/>
      <c r="N388" s="1021"/>
      <c r="O388" s="1126"/>
    </row>
    <row r="389" spans="1:15" ht="15" hidden="1">
      <c r="A389" s="1038"/>
      <c r="B389" s="556"/>
      <c r="C389" s="996"/>
      <c r="D389" s="1527"/>
      <c r="E389" s="1528"/>
      <c r="F389" s="1528"/>
      <c r="G389" s="1529"/>
      <c r="H389" s="1091"/>
      <c r="I389" s="1051"/>
      <c r="J389" s="1000"/>
      <c r="K389" s="1018"/>
      <c r="L389" s="1018"/>
      <c r="M389" s="1019"/>
      <c r="N389" s="1014"/>
      <c r="O389" s="1126"/>
    </row>
    <row r="390" spans="1:15" ht="15" hidden="1">
      <c r="A390" s="1038"/>
      <c r="B390" s="556"/>
      <c r="C390" s="996"/>
      <c r="D390" s="1000"/>
      <c r="E390" s="1511"/>
      <c r="F390" s="1512"/>
      <c r="G390" s="1513"/>
      <c r="H390" s="1092"/>
      <c r="I390" s="1092"/>
      <c r="J390" s="1000"/>
      <c r="K390" s="1018"/>
      <c r="L390" s="1018"/>
      <c r="M390" s="1019"/>
      <c r="N390" s="1004"/>
      <c r="O390" s="1126"/>
    </row>
    <row r="391" spans="1:15" ht="15" hidden="1">
      <c r="A391" s="1038"/>
      <c r="B391" s="556"/>
      <c r="C391" s="996"/>
      <c r="D391" s="1000"/>
      <c r="E391" s="1010"/>
      <c r="F391" s="1011"/>
      <c r="G391" s="1012"/>
      <c r="H391" s="1093"/>
      <c r="I391" s="1092"/>
      <c r="J391" s="1000"/>
      <c r="K391" s="1018"/>
      <c r="L391" s="1018"/>
      <c r="M391" s="1019"/>
      <c r="N391" s="1004"/>
      <c r="O391" s="1126"/>
    </row>
    <row r="392" spans="1:15" ht="15" hidden="1">
      <c r="A392" s="1038"/>
      <c r="B392" s="556"/>
      <c r="C392" s="996"/>
      <c r="D392" s="1000"/>
      <c r="E392" s="1010"/>
      <c r="F392" s="1011"/>
      <c r="G392" s="1012"/>
      <c r="H392" s="1093"/>
      <c r="I392" s="1092"/>
      <c r="J392" s="1000"/>
      <c r="K392" s="1018"/>
      <c r="L392" s="1018"/>
      <c r="M392" s="1019"/>
      <c r="N392" s="1004"/>
      <c r="O392" s="1126"/>
    </row>
    <row r="393" spans="1:15" ht="15" hidden="1">
      <c r="A393" s="1038"/>
      <c r="B393" s="556"/>
      <c r="C393" s="996"/>
      <c r="D393" s="1527"/>
      <c r="E393" s="1528"/>
      <c r="F393" s="1528"/>
      <c r="G393" s="1529"/>
      <c r="H393" s="1091"/>
      <c r="I393" s="1051"/>
      <c r="J393" s="1000"/>
      <c r="K393" s="1018"/>
      <c r="L393" s="1018"/>
      <c r="M393" s="1019"/>
      <c r="N393" s="1004"/>
      <c r="O393" s="1126"/>
    </row>
    <row r="394" spans="1:15" ht="15" hidden="1">
      <c r="A394" s="1038"/>
      <c r="B394" s="556"/>
      <c r="C394" s="996"/>
      <c r="D394" s="1000"/>
      <c r="E394" s="1511"/>
      <c r="F394" s="1512"/>
      <c r="G394" s="1513"/>
      <c r="H394" s="1050"/>
      <c r="I394" s="1050"/>
      <c r="J394" s="1000"/>
      <c r="K394" s="1018"/>
      <c r="L394" s="1018"/>
      <c r="M394" s="1019"/>
      <c r="N394" s="1004"/>
      <c r="O394" s="1126"/>
    </row>
    <row r="395" spans="1:15" ht="15" hidden="1">
      <c r="A395" s="1038"/>
      <c r="B395" s="556"/>
      <c r="C395" s="996"/>
      <c r="D395" s="1000"/>
      <c r="E395" s="1010"/>
      <c r="F395" s="1006"/>
      <c r="G395" s="1007"/>
      <c r="H395" s="1051"/>
      <c r="I395" s="1051"/>
      <c r="J395" s="1000"/>
      <c r="K395" s="1018"/>
      <c r="L395" s="1018"/>
      <c r="M395" s="1019"/>
      <c r="N395" s="1004"/>
      <c r="O395" s="1126"/>
    </row>
    <row r="396" spans="1:15" ht="15" hidden="1">
      <c r="A396" s="1038"/>
      <c r="B396" s="556"/>
      <c r="C396" s="996"/>
      <c r="D396" s="1000"/>
      <c r="E396" s="1005"/>
      <c r="F396" s="1011"/>
      <c r="G396" s="1012"/>
      <c r="H396" s="1092"/>
      <c r="I396" s="1092"/>
      <c r="J396" s="1000"/>
      <c r="K396" s="1018"/>
      <c r="L396" s="1018"/>
      <c r="M396" s="1019"/>
      <c r="N396" s="1004"/>
      <c r="O396" s="1126"/>
    </row>
    <row r="397" spans="1:15" ht="15" hidden="1">
      <c r="A397" s="1038"/>
      <c r="B397" s="556"/>
      <c r="C397" s="996"/>
      <c r="D397" s="1000"/>
      <c r="E397" s="1010"/>
      <c r="F397" s="1011"/>
      <c r="G397" s="1012"/>
      <c r="H397" s="1093"/>
      <c r="I397" s="1092"/>
      <c r="J397" s="1000"/>
      <c r="K397" s="1018"/>
      <c r="L397" s="1018"/>
      <c r="M397" s="1019"/>
      <c r="N397" s="1004"/>
      <c r="O397" s="1126"/>
    </row>
    <row r="398" spans="1:15" ht="12.75" customHeight="1" hidden="1">
      <c r="A398" s="1038"/>
      <c r="B398" s="556"/>
      <c r="C398" s="996"/>
      <c r="D398" s="1000"/>
      <c r="E398" s="1010"/>
      <c r="F398" s="1011"/>
      <c r="G398" s="1012"/>
      <c r="H398" s="1093"/>
      <c r="I398" s="1092"/>
      <c r="J398" s="1000"/>
      <c r="K398" s="1018"/>
      <c r="L398" s="1018"/>
      <c r="M398" s="1019"/>
      <c r="N398" s="1004"/>
      <c r="O398" s="1126"/>
    </row>
    <row r="399" spans="1:15" ht="15" hidden="1">
      <c r="A399" s="1038"/>
      <c r="B399" s="556"/>
      <c r="C399" s="996"/>
      <c r="D399" s="1527"/>
      <c r="E399" s="1528"/>
      <c r="F399" s="1528"/>
      <c r="G399" s="1529"/>
      <c r="H399" s="1091"/>
      <c r="I399" s="1051"/>
      <c r="J399" s="1000"/>
      <c r="K399" s="1018"/>
      <c r="L399" s="1018"/>
      <c r="M399" s="1019"/>
      <c r="N399" s="1004"/>
      <c r="O399" s="1126"/>
    </row>
    <row r="400" spans="1:15" ht="15" hidden="1">
      <c r="A400" s="1038"/>
      <c r="B400" s="556"/>
      <c r="C400" s="996"/>
      <c r="D400" s="1000"/>
      <c r="E400" s="1511"/>
      <c r="F400" s="1512"/>
      <c r="G400" s="1513"/>
      <c r="H400" s="1050"/>
      <c r="I400" s="1050"/>
      <c r="J400" s="1000"/>
      <c r="K400" s="1018"/>
      <c r="L400" s="1018"/>
      <c r="M400" s="1019"/>
      <c r="N400" s="1004"/>
      <c r="O400" s="1126"/>
    </row>
    <row r="401" spans="1:15" ht="15" hidden="1">
      <c r="A401" s="1038"/>
      <c r="B401" s="556"/>
      <c r="C401" s="996"/>
      <c r="D401" s="1000"/>
      <c r="E401" s="1010"/>
      <c r="F401" s="1006"/>
      <c r="G401" s="1007"/>
      <c r="H401" s="1092"/>
      <c r="I401" s="1092"/>
      <c r="J401" s="1000"/>
      <c r="K401" s="1018"/>
      <c r="L401" s="1018"/>
      <c r="M401" s="1019"/>
      <c r="N401" s="1004"/>
      <c r="O401" s="1126"/>
    </row>
    <row r="402" spans="1:15" ht="15" hidden="1">
      <c r="A402" s="1038"/>
      <c r="B402" s="556"/>
      <c r="C402" s="996"/>
      <c r="D402" s="1000"/>
      <c r="E402" s="1010"/>
      <c r="F402" s="1011"/>
      <c r="G402" s="1012"/>
      <c r="H402" s="1093"/>
      <c r="I402" s="1092"/>
      <c r="J402" s="1000"/>
      <c r="K402" s="1018"/>
      <c r="L402" s="1018"/>
      <c r="M402" s="1019"/>
      <c r="N402" s="1004"/>
      <c r="O402" s="1126"/>
    </row>
    <row r="403" spans="1:15" ht="15" hidden="1">
      <c r="A403" s="1038"/>
      <c r="B403" s="556"/>
      <c r="C403" s="996"/>
      <c r="D403" s="1000"/>
      <c r="E403" s="1010"/>
      <c r="F403" s="1011"/>
      <c r="G403" s="1012"/>
      <c r="H403" s="1093"/>
      <c r="I403" s="1092"/>
      <c r="J403" s="1000"/>
      <c r="K403" s="1018"/>
      <c r="L403" s="1018"/>
      <c r="M403" s="1019"/>
      <c r="N403" s="1004"/>
      <c r="O403" s="1126"/>
    </row>
    <row r="404" spans="1:15" ht="15" hidden="1">
      <c r="A404" s="1038"/>
      <c r="B404" s="556"/>
      <c r="C404" s="996"/>
      <c r="D404" s="1527"/>
      <c r="E404" s="1528"/>
      <c r="F404" s="1528"/>
      <c r="G404" s="1529"/>
      <c r="H404" s="1091"/>
      <c r="I404" s="1123"/>
      <c r="J404" s="1527"/>
      <c r="K404" s="1528"/>
      <c r="L404" s="1528"/>
      <c r="M404" s="1529"/>
      <c r="N404" s="1004"/>
      <c r="O404" s="1126"/>
    </row>
    <row r="405" spans="1:15" ht="15.75" hidden="1" thickBot="1">
      <c r="A405" s="1038"/>
      <c r="B405" s="556"/>
      <c r="C405" s="996"/>
      <c r="D405" s="1000"/>
      <c r="E405" s="1005"/>
      <c r="F405" s="1054"/>
      <c r="G405" s="1055"/>
      <c r="H405" s="1051"/>
      <c r="I405" s="1051"/>
      <c r="J405" s="1000"/>
      <c r="K405" s="1005"/>
      <c r="L405" s="1054"/>
      <c r="M405" s="1055"/>
      <c r="N405" s="1065"/>
      <c r="O405" s="1126"/>
    </row>
    <row r="406" spans="1:15" ht="15.75" hidden="1" thickBot="1">
      <c r="A406" s="1038"/>
      <c r="B406" s="556"/>
      <c r="C406" s="996"/>
      <c r="D406" s="1000"/>
      <c r="E406" s="1015"/>
      <c r="F406" s="1011"/>
      <c r="G406" s="1012"/>
      <c r="H406" s="1092"/>
      <c r="I406" s="1124"/>
      <c r="J406" s="1053"/>
      <c r="K406" s="1015"/>
      <c r="L406" s="1054"/>
      <c r="M406" s="1055"/>
      <c r="N406" s="1065"/>
      <c r="O406" s="1126"/>
    </row>
    <row r="407" spans="1:15" ht="15.75" hidden="1" thickBot="1">
      <c r="A407" s="1038"/>
      <c r="B407" s="556"/>
      <c r="C407" s="996"/>
      <c r="D407" s="1000"/>
      <c r="E407" s="1515"/>
      <c r="F407" s="1516"/>
      <c r="G407" s="1517"/>
      <c r="H407" s="1093"/>
      <c r="I407" s="1092"/>
      <c r="J407" s="1000"/>
      <c r="K407" s="1511"/>
      <c r="L407" s="1512"/>
      <c r="M407" s="1513"/>
      <c r="N407" s="1068"/>
      <c r="O407" s="1126"/>
    </row>
    <row r="408" spans="1:15" ht="15.75" hidden="1" thickBot="1">
      <c r="A408" s="1038"/>
      <c r="B408" s="556"/>
      <c r="C408" s="996"/>
      <c r="D408" s="1000"/>
      <c r="E408" s="1010"/>
      <c r="F408" s="1011"/>
      <c r="G408" s="1012"/>
      <c r="H408" s="1093"/>
      <c r="I408" s="1092"/>
      <c r="J408" s="1000"/>
      <c r="K408" s="1015"/>
      <c r="L408" s="1018"/>
      <c r="M408" s="1019"/>
      <c r="N408" s="1065"/>
      <c r="O408" s="1126"/>
    </row>
    <row r="409" spans="1:15" ht="15.75" hidden="1" thickBot="1">
      <c r="A409" s="1038"/>
      <c r="B409" s="556"/>
      <c r="C409" s="996"/>
      <c r="D409" s="1527"/>
      <c r="E409" s="1528"/>
      <c r="F409" s="1528"/>
      <c r="G409" s="1529"/>
      <c r="H409" s="1091"/>
      <c r="I409" s="1051"/>
      <c r="J409" s="1000"/>
      <c r="K409" s="1015"/>
      <c r="L409" s="1018"/>
      <c r="M409" s="1019"/>
      <c r="N409" s="1021"/>
      <c r="O409" s="1126"/>
    </row>
    <row r="410" spans="1:15" ht="15.75" hidden="1" thickBot="1">
      <c r="A410" s="1038"/>
      <c r="B410" s="556"/>
      <c r="C410" s="996"/>
      <c r="D410" s="1000"/>
      <c r="E410" s="1511"/>
      <c r="F410" s="1512"/>
      <c r="G410" s="1513"/>
      <c r="H410" s="1092"/>
      <c r="I410" s="1092"/>
      <c r="J410" s="1000"/>
      <c r="K410" s="1511"/>
      <c r="L410" s="1512"/>
      <c r="M410" s="1513"/>
      <c r="N410" s="1009"/>
      <c r="O410" s="1126"/>
    </row>
    <row r="411" spans="1:15" ht="15" hidden="1">
      <c r="A411" s="1038"/>
      <c r="B411" s="556"/>
      <c r="C411" s="996"/>
      <c r="D411" s="1000"/>
      <c r="E411" s="1010"/>
      <c r="F411" s="1011"/>
      <c r="G411" s="1012"/>
      <c r="H411" s="1093"/>
      <c r="I411" s="1092"/>
      <c r="J411" s="1000"/>
      <c r="K411" s="1018"/>
      <c r="L411" s="1018"/>
      <c r="M411" s="1019"/>
      <c r="N411" s="1014"/>
      <c r="O411" s="1126"/>
    </row>
    <row r="412" spans="1:15" ht="15.75" hidden="1" thickBot="1">
      <c r="A412" s="1038"/>
      <c r="B412" s="556"/>
      <c r="C412" s="996"/>
      <c r="D412" s="1000"/>
      <c r="E412" s="1010"/>
      <c r="F412" s="1011"/>
      <c r="G412" s="1012"/>
      <c r="H412" s="1013"/>
      <c r="I412" s="1092"/>
      <c r="J412" s="1000"/>
      <c r="K412" s="1018"/>
      <c r="L412" s="1018"/>
      <c r="M412" s="1019"/>
      <c r="N412" s="1004"/>
      <c r="O412" s="1126"/>
    </row>
    <row r="413" spans="1:15" ht="15">
      <c r="A413" s="1038"/>
      <c r="B413" s="556"/>
      <c r="C413" s="1545" t="s">
        <v>631</v>
      </c>
      <c r="D413" s="1545"/>
      <c r="E413" s="1545"/>
      <c r="F413" s="1545"/>
      <c r="G413" s="1545"/>
      <c r="H413" s="1095"/>
      <c r="I413" s="1095"/>
      <c r="J413" s="1094" t="s">
        <v>631</v>
      </c>
      <c r="K413" s="1011"/>
      <c r="L413" s="1011"/>
      <c r="M413" s="1012"/>
      <c r="N413" s="1094"/>
      <c r="O413" s="1126"/>
    </row>
    <row r="414" spans="1:15" ht="15">
      <c r="A414" s="1038"/>
      <c r="B414" s="556"/>
      <c r="C414" s="996"/>
      <c r="D414" s="1000" t="s">
        <v>18</v>
      </c>
      <c r="E414" s="1511" t="s">
        <v>296</v>
      </c>
      <c r="F414" s="1512"/>
      <c r="G414" s="1513"/>
      <c r="H414" s="1026">
        <f>H96+H130</f>
        <v>66360</v>
      </c>
      <c r="I414" s="1026">
        <f>I130+I96</f>
        <v>56402</v>
      </c>
      <c r="J414" s="1000" t="s">
        <v>18</v>
      </c>
      <c r="K414" s="1511" t="s">
        <v>387</v>
      </c>
      <c r="L414" s="1512"/>
      <c r="M414" s="1513"/>
      <c r="N414" s="1004">
        <f>SUM(N130,N160)</f>
        <v>2000</v>
      </c>
      <c r="O414" s="1126"/>
    </row>
    <row r="415" spans="1:15" ht="15">
      <c r="A415" s="1038"/>
      <c r="B415" s="556"/>
      <c r="C415" s="996"/>
      <c r="D415" s="1000" t="s">
        <v>19</v>
      </c>
      <c r="E415" s="1015" t="s">
        <v>388</v>
      </c>
      <c r="F415" s="1015"/>
      <c r="G415" s="1015"/>
      <c r="H415" s="1026">
        <f>H98+H131</f>
        <v>15884</v>
      </c>
      <c r="I415" s="1026">
        <f>I131+I98</f>
        <v>16747</v>
      </c>
      <c r="J415" s="1000" t="s">
        <v>19</v>
      </c>
      <c r="K415" s="1015" t="s">
        <v>400</v>
      </c>
      <c r="L415" s="1010"/>
      <c r="M415" s="1012"/>
      <c r="N415" s="1048">
        <f>SUM(N131)</f>
        <v>3000</v>
      </c>
      <c r="O415" s="1048">
        <f>SUM(O131)</f>
        <v>1212</v>
      </c>
    </row>
    <row r="416" spans="1:15" ht="15">
      <c r="A416" s="1038"/>
      <c r="B416" s="556"/>
      <c r="C416" s="996"/>
      <c r="D416" s="1000" t="s">
        <v>20</v>
      </c>
      <c r="E416" s="1511" t="s">
        <v>297</v>
      </c>
      <c r="F416" s="1512"/>
      <c r="G416" s="1513"/>
      <c r="H416" s="1026">
        <f>H132</f>
        <v>10500</v>
      </c>
      <c r="I416" s="1026">
        <f>I132</f>
        <v>13461</v>
      </c>
      <c r="J416" s="1000" t="s">
        <v>20</v>
      </c>
      <c r="K416" s="1511" t="s">
        <v>401</v>
      </c>
      <c r="L416" s="1512"/>
      <c r="M416" s="1513"/>
      <c r="N416" s="1026">
        <f>SUM(N132)</f>
        <v>0</v>
      </c>
      <c r="O416" s="1026">
        <f>SUM(O132)</f>
        <v>0</v>
      </c>
    </row>
    <row r="417" spans="1:15" ht="15.75" thickBot="1">
      <c r="A417" s="1038"/>
      <c r="B417" s="556"/>
      <c r="C417" s="996"/>
      <c r="D417" s="1000" t="s">
        <v>21</v>
      </c>
      <c r="E417" s="1005" t="s">
        <v>404</v>
      </c>
      <c r="F417" s="1006"/>
      <c r="G417" s="1007"/>
      <c r="H417" s="1026"/>
      <c r="I417" s="1026"/>
      <c r="J417" s="1000" t="s">
        <v>21</v>
      </c>
      <c r="K417" s="1005" t="s">
        <v>403</v>
      </c>
      <c r="L417" s="1006"/>
      <c r="M417" s="1007"/>
      <c r="N417" s="1026">
        <f>SUM(N133)</f>
        <v>0</v>
      </c>
      <c r="O417" s="1126"/>
    </row>
    <row r="418" spans="1:15" ht="15.75" thickBot="1">
      <c r="A418" s="1038"/>
      <c r="B418" s="556"/>
      <c r="C418" s="996"/>
      <c r="D418" s="1000" t="s">
        <v>22</v>
      </c>
      <c r="E418" s="1005" t="s">
        <v>405</v>
      </c>
      <c r="F418" s="1006"/>
      <c r="G418" s="1007"/>
      <c r="H418" s="1026">
        <f>SUM(H244,H134)</f>
        <v>0</v>
      </c>
      <c r="I418" s="1026"/>
      <c r="J418" s="1000"/>
      <c r="K418" s="1015" t="s">
        <v>389</v>
      </c>
      <c r="L418" s="1015"/>
      <c r="M418" s="1015"/>
      <c r="N418" s="1023">
        <f>SUM(N413:N417)</f>
        <v>5000</v>
      </c>
      <c r="O418" s="1023">
        <f>SUM(O413:O417)</f>
        <v>1212</v>
      </c>
    </row>
    <row r="419" spans="1:15" ht="15">
      <c r="A419" s="1038"/>
      <c r="B419" s="556"/>
      <c r="C419" s="996"/>
      <c r="D419" s="1000" t="s">
        <v>23</v>
      </c>
      <c r="E419" s="1005" t="s">
        <v>406</v>
      </c>
      <c r="F419" s="1006"/>
      <c r="G419" s="1007"/>
      <c r="H419" s="1026">
        <f>SUM(H135)</f>
        <v>0</v>
      </c>
      <c r="I419" s="1026">
        <f>SUM(I135)</f>
        <v>147</v>
      </c>
      <c r="J419" s="1000" t="s">
        <v>22</v>
      </c>
      <c r="K419" s="1015" t="s">
        <v>425</v>
      </c>
      <c r="L419" s="1015"/>
      <c r="M419" s="1015"/>
      <c r="N419" s="1096">
        <v>0</v>
      </c>
      <c r="O419" s="1126"/>
    </row>
    <row r="420" spans="1:15" ht="15">
      <c r="A420" s="1038"/>
      <c r="B420" s="556"/>
      <c r="C420" s="996"/>
      <c r="D420" s="1000" t="s">
        <v>24</v>
      </c>
      <c r="E420" s="1015" t="s">
        <v>422</v>
      </c>
      <c r="F420" s="1006"/>
      <c r="G420" s="1007"/>
      <c r="H420" s="1026">
        <f>H248+H252+H256+H260+H265+H269+H134</f>
        <v>74975</v>
      </c>
      <c r="I420" s="1026">
        <f>I248+I252+I256+I260+I265+I269+I134</f>
        <v>70669</v>
      </c>
      <c r="J420" s="1000" t="s">
        <v>23</v>
      </c>
      <c r="K420" s="1010" t="s">
        <v>416</v>
      </c>
      <c r="L420" s="1011"/>
      <c r="M420" s="1012"/>
      <c r="N420" s="1080">
        <f>SUM(N172)</f>
        <v>0</v>
      </c>
      <c r="O420" s="1126"/>
    </row>
    <row r="421" spans="1:15" ht="15">
      <c r="A421" s="1038"/>
      <c r="B421" s="556"/>
      <c r="C421" s="996"/>
      <c r="D421" s="1000" t="s">
        <v>70</v>
      </c>
      <c r="E421" s="1511" t="s">
        <v>426</v>
      </c>
      <c r="F421" s="1512"/>
      <c r="G421" s="1513"/>
      <c r="H421" s="1004">
        <f>SUM(H200)</f>
        <v>0</v>
      </c>
      <c r="I421" s="1004"/>
      <c r="J421" s="1000" t="s">
        <v>24</v>
      </c>
      <c r="K421" s="1511" t="s">
        <v>7</v>
      </c>
      <c r="L421" s="1512"/>
      <c r="M421" s="1513"/>
      <c r="N421" s="1080">
        <f>SUM(N173)</f>
        <v>0</v>
      </c>
      <c r="O421" s="1126"/>
    </row>
    <row r="422" spans="1:15" ht="15">
      <c r="A422" s="1038"/>
      <c r="B422" s="556"/>
      <c r="C422" s="996"/>
      <c r="D422" s="1000" t="s">
        <v>72</v>
      </c>
      <c r="E422" s="1015" t="s">
        <v>423</v>
      </c>
      <c r="F422" s="1015"/>
      <c r="G422" s="1015"/>
      <c r="H422" s="1026">
        <v>0</v>
      </c>
      <c r="I422" s="1026"/>
      <c r="J422" s="1020" t="s">
        <v>70</v>
      </c>
      <c r="K422" s="1524" t="s">
        <v>417</v>
      </c>
      <c r="L422" s="1525"/>
      <c r="M422" s="1526"/>
      <c r="N422" s="1080">
        <f>SUM(N174)</f>
        <v>0</v>
      </c>
      <c r="O422" s="1126"/>
    </row>
    <row r="423" spans="1:15" ht="15">
      <c r="A423" s="1038"/>
      <c r="B423" s="556"/>
      <c r="C423" s="996"/>
      <c r="D423" s="1000" t="s">
        <v>32</v>
      </c>
      <c r="E423" s="1015" t="s">
        <v>427</v>
      </c>
      <c r="F423" s="1015" t="s">
        <v>407</v>
      </c>
      <c r="G423" s="1015"/>
      <c r="H423" s="1026">
        <f>SUM(H136)</f>
        <v>0</v>
      </c>
      <c r="I423" s="1026"/>
      <c r="J423" s="1020" t="s">
        <v>72</v>
      </c>
      <c r="K423" s="1031" t="s">
        <v>418</v>
      </c>
      <c r="L423" s="1030"/>
      <c r="M423" s="1047"/>
      <c r="N423" s="1080">
        <f>SUM(N175)</f>
        <v>0</v>
      </c>
      <c r="O423" s="1126"/>
    </row>
    <row r="424" spans="1:15" ht="15">
      <c r="A424" s="1038"/>
      <c r="B424" s="556"/>
      <c r="C424" s="996"/>
      <c r="D424" s="1000"/>
      <c r="E424" s="1015"/>
      <c r="F424" s="1511" t="s">
        <v>719</v>
      </c>
      <c r="G424" s="1513"/>
      <c r="H424" s="1004">
        <f>SUM(H363,H165)</f>
        <v>0</v>
      </c>
      <c r="I424" s="1004"/>
      <c r="J424" s="1000" t="s">
        <v>32</v>
      </c>
      <c r="K424" s="1015" t="s">
        <v>390</v>
      </c>
      <c r="L424" s="1015"/>
      <c r="M424" s="1015"/>
      <c r="N424" s="1026">
        <f>SUM(N96+N135+N136)</f>
        <v>162719</v>
      </c>
      <c r="O424" s="1026">
        <f>SUM(O96+O135+O136)</f>
        <v>158432</v>
      </c>
    </row>
    <row r="425" spans="1:15" ht="15.75" thickBot="1">
      <c r="A425" s="1038"/>
      <c r="B425" s="556"/>
      <c r="C425" s="996"/>
      <c r="D425" s="1000" t="s">
        <v>33</v>
      </c>
      <c r="E425" s="1010" t="s">
        <v>428</v>
      </c>
      <c r="F425" s="1018"/>
      <c r="G425" s="1019"/>
      <c r="H425" s="1026">
        <f>H179</f>
        <v>0</v>
      </c>
      <c r="I425" s="1026"/>
      <c r="J425" s="1000" t="s">
        <v>33</v>
      </c>
      <c r="K425" s="1511" t="s">
        <v>424</v>
      </c>
      <c r="L425" s="1512"/>
      <c r="M425" s="1513"/>
      <c r="N425" s="1004">
        <v>0</v>
      </c>
      <c r="O425" s="1126"/>
    </row>
    <row r="426" spans="1:15" ht="15.75" thickBot="1">
      <c r="A426" s="1038"/>
      <c r="B426" s="556"/>
      <c r="C426" s="1097"/>
      <c r="D426" s="1094" t="s">
        <v>429</v>
      </c>
      <c r="E426" s="1094"/>
      <c r="F426" s="1094"/>
      <c r="G426" s="1094"/>
      <c r="H426" s="1098">
        <f>SUM(H413:H425)</f>
        <v>167719</v>
      </c>
      <c r="I426" s="1098">
        <f>SUM(I413:I425)</f>
        <v>157426</v>
      </c>
      <c r="J426" s="1020" t="s">
        <v>34</v>
      </c>
      <c r="K426" s="1524" t="s">
        <v>430</v>
      </c>
      <c r="L426" s="1525"/>
      <c r="M426" s="1526"/>
      <c r="N426" s="1048"/>
      <c r="O426" s="1126"/>
    </row>
    <row r="427" spans="1:15" ht="15">
      <c r="A427" s="1038"/>
      <c r="B427" s="556"/>
      <c r="C427" s="996"/>
      <c r="D427" s="1000" t="s">
        <v>34</v>
      </c>
      <c r="E427" s="1005" t="s">
        <v>9</v>
      </c>
      <c r="F427" s="1006"/>
      <c r="G427" s="1007"/>
      <c r="H427" s="1026">
        <f>SUM(H138)</f>
        <v>0</v>
      </c>
      <c r="I427" s="1026"/>
      <c r="J427" s="1020" t="s">
        <v>35</v>
      </c>
      <c r="K427" s="1524" t="s">
        <v>431</v>
      </c>
      <c r="L427" s="1525"/>
      <c r="M427" s="1526"/>
      <c r="N427" s="1026"/>
      <c r="O427" s="1126"/>
    </row>
    <row r="428" spans="1:15" ht="15.75" thickBot="1">
      <c r="A428" s="1038"/>
      <c r="B428" s="556"/>
      <c r="C428" s="996"/>
      <c r="D428" s="1000" t="s">
        <v>35</v>
      </c>
      <c r="E428" s="1005" t="s">
        <v>8</v>
      </c>
      <c r="F428" s="1006"/>
      <c r="G428" s="1007"/>
      <c r="H428" s="1026">
        <f>SUM(H220,H139,H14,H9)</f>
        <v>0</v>
      </c>
      <c r="I428" s="1026">
        <f>SUM(I220,I139,I14,I9)</f>
        <v>0</v>
      </c>
      <c r="J428" s="1000" t="s">
        <v>14</v>
      </c>
      <c r="K428" s="1511" t="s">
        <v>432</v>
      </c>
      <c r="L428" s="1512"/>
      <c r="M428" s="1513"/>
      <c r="N428" s="1032">
        <v>0</v>
      </c>
      <c r="O428" s="1126"/>
    </row>
    <row r="429" spans="1:15" ht="15.75" thickBot="1">
      <c r="A429" s="1038"/>
      <c r="B429" s="556"/>
      <c r="C429" s="996"/>
      <c r="D429" s="1000" t="s">
        <v>14</v>
      </c>
      <c r="E429" s="1015" t="s">
        <v>412</v>
      </c>
      <c r="F429" s="1015"/>
      <c r="G429" s="1015"/>
      <c r="H429" s="1004">
        <f>SUM(H406)</f>
        <v>0</v>
      </c>
      <c r="I429" s="1004"/>
      <c r="J429" s="1000"/>
      <c r="K429" s="1527" t="s">
        <v>392</v>
      </c>
      <c r="L429" s="1528"/>
      <c r="M429" s="1529"/>
      <c r="N429" s="1098">
        <f>SUM(N418:N428)</f>
        <v>167719</v>
      </c>
      <c r="O429" s="1098">
        <f>SUM(O418:O428)</f>
        <v>159644</v>
      </c>
    </row>
    <row r="430" spans="1:15" ht="15">
      <c r="A430" s="1038"/>
      <c r="B430" s="556"/>
      <c r="C430" s="996"/>
      <c r="D430" s="1000" t="s">
        <v>15</v>
      </c>
      <c r="E430" s="1015" t="s">
        <v>393</v>
      </c>
      <c r="F430" s="1015"/>
      <c r="G430" s="1015"/>
      <c r="H430" s="1004">
        <f>SUM(H355,H168)</f>
        <v>0</v>
      </c>
      <c r="I430" s="1004"/>
      <c r="J430" s="1000" t="s">
        <v>15</v>
      </c>
      <c r="K430" s="1015" t="s">
        <v>212</v>
      </c>
      <c r="L430" s="1015"/>
      <c r="M430" s="1015"/>
      <c r="N430" s="1080"/>
      <c r="O430" s="1126"/>
    </row>
    <row r="431" spans="1:15" ht="15">
      <c r="A431" s="1038"/>
      <c r="B431" s="556"/>
      <c r="C431" s="996"/>
      <c r="D431" s="1000" t="s">
        <v>16</v>
      </c>
      <c r="E431" s="1015" t="s">
        <v>433</v>
      </c>
      <c r="F431" s="1015"/>
      <c r="G431" s="1015"/>
      <c r="H431" s="1004">
        <f>SUM(H359)</f>
        <v>0</v>
      </c>
      <c r="I431" s="1004"/>
      <c r="J431" s="1000" t="s">
        <v>16</v>
      </c>
      <c r="K431" s="1015" t="s">
        <v>419</v>
      </c>
      <c r="L431" s="1010"/>
      <c r="M431" s="1012"/>
      <c r="N431" s="1026">
        <v>0</v>
      </c>
      <c r="O431" s="1126"/>
    </row>
    <row r="432" spans="1:15" ht="15">
      <c r="A432" s="1038"/>
      <c r="B432" s="556"/>
      <c r="C432" s="996"/>
      <c r="D432" s="1000" t="s">
        <v>37</v>
      </c>
      <c r="E432" s="1005" t="s">
        <v>720</v>
      </c>
      <c r="F432" s="1006"/>
      <c r="G432" s="1007"/>
      <c r="H432" s="1026">
        <f>SUM(H140+H28)</f>
        <v>0</v>
      </c>
      <c r="I432" s="1026"/>
      <c r="J432" s="1000" t="s">
        <v>37</v>
      </c>
      <c r="K432" s="1511" t="s">
        <v>420</v>
      </c>
      <c r="L432" s="1512"/>
      <c r="M432" s="1513"/>
      <c r="N432" s="1004">
        <f>SUM(N407)</f>
        <v>0</v>
      </c>
      <c r="O432" s="1126"/>
    </row>
    <row r="433" spans="1:15" ht="15">
      <c r="A433" s="1038"/>
      <c r="B433" s="556"/>
      <c r="C433" s="996"/>
      <c r="D433" s="1000" t="s">
        <v>38</v>
      </c>
      <c r="E433" s="1005" t="s">
        <v>414</v>
      </c>
      <c r="F433" s="1006"/>
      <c r="G433" s="1007"/>
      <c r="H433" s="1022">
        <f>SUM(H180)</f>
        <v>0</v>
      </c>
      <c r="I433" s="1022"/>
      <c r="J433" s="1000" t="s">
        <v>38</v>
      </c>
      <c r="K433" s="1010" t="s">
        <v>408</v>
      </c>
      <c r="L433" s="1011"/>
      <c r="M433" s="1012"/>
      <c r="N433" s="1004">
        <f>SUM(N138)</f>
        <v>0</v>
      </c>
      <c r="O433" s="1126"/>
    </row>
    <row r="434" spans="1:15" ht="15">
      <c r="A434" s="1038"/>
      <c r="B434" s="556"/>
      <c r="C434" s="996"/>
      <c r="D434" s="1020" t="s">
        <v>39</v>
      </c>
      <c r="E434" s="1031" t="s">
        <v>434</v>
      </c>
      <c r="F434" s="1006"/>
      <c r="G434" s="1007"/>
      <c r="H434" s="1004">
        <v>0</v>
      </c>
      <c r="I434" s="1004"/>
      <c r="J434" s="1000" t="s">
        <v>39</v>
      </c>
      <c r="K434" s="1010" t="s">
        <v>421</v>
      </c>
      <c r="L434" s="1011"/>
      <c r="M434" s="1012"/>
      <c r="N434" s="1004">
        <v>0</v>
      </c>
      <c r="O434" s="1126"/>
    </row>
    <row r="435" spans="1:15" ht="15">
      <c r="A435" s="1038"/>
      <c r="B435" s="556"/>
      <c r="C435" s="996"/>
      <c r="D435" s="1000"/>
      <c r="E435" s="1005"/>
      <c r="F435" s="1006"/>
      <c r="G435" s="1007"/>
      <c r="H435" s="1004"/>
      <c r="I435" s="1004"/>
      <c r="J435" s="1000" t="s">
        <v>40</v>
      </c>
      <c r="K435" s="1015" t="s">
        <v>394</v>
      </c>
      <c r="L435" s="1011"/>
      <c r="M435" s="1012"/>
      <c r="N435" s="1004">
        <f>SUM(N386,N355,N139,N202,N408,N220)</f>
        <v>0</v>
      </c>
      <c r="O435" s="1126"/>
    </row>
    <row r="436" spans="1:15" ht="15">
      <c r="A436" s="1038"/>
      <c r="B436" s="556"/>
      <c r="C436" s="996"/>
      <c r="D436" s="1000"/>
      <c r="E436" s="1005"/>
      <c r="F436" s="1006"/>
      <c r="G436" s="1007"/>
      <c r="H436" s="1004"/>
      <c r="I436" s="1004"/>
      <c r="J436" s="1020" t="s">
        <v>41</v>
      </c>
      <c r="K436" s="1043" t="s">
        <v>409</v>
      </c>
      <c r="L436" s="1044"/>
      <c r="M436" s="1045"/>
      <c r="N436" s="1048"/>
      <c r="O436" s="1126"/>
    </row>
    <row r="437" spans="1:15" ht="15">
      <c r="A437" s="1038"/>
      <c r="B437" s="556"/>
      <c r="C437" s="996"/>
      <c r="D437" s="1000"/>
      <c r="E437" s="1005"/>
      <c r="F437" s="1006"/>
      <c r="G437" s="1007"/>
      <c r="H437" s="1004"/>
      <c r="I437" s="1004"/>
      <c r="J437" s="1020" t="s">
        <v>42</v>
      </c>
      <c r="K437" s="1043" t="s">
        <v>410</v>
      </c>
      <c r="L437" s="1044"/>
      <c r="M437" s="1045"/>
      <c r="N437" s="1026">
        <f>SUM(N180)</f>
        <v>0</v>
      </c>
      <c r="O437" s="1126"/>
    </row>
    <row r="438" spans="1:15" ht="15.75" thickBot="1">
      <c r="A438" s="1038"/>
      <c r="B438" s="556"/>
      <c r="C438" s="996"/>
      <c r="D438" s="1000"/>
      <c r="E438" s="1005"/>
      <c r="F438" s="1006"/>
      <c r="G438" s="1007"/>
      <c r="H438" s="1017"/>
      <c r="I438" s="1017"/>
      <c r="J438" s="1020" t="s">
        <v>43</v>
      </c>
      <c r="K438" s="1043" t="s">
        <v>411</v>
      </c>
      <c r="L438" s="1044"/>
      <c r="M438" s="1045"/>
      <c r="N438" s="1026">
        <v>0</v>
      </c>
      <c r="O438" s="1126"/>
    </row>
    <row r="439" spans="1:15" ht="15.75" thickBot="1">
      <c r="A439" s="1038"/>
      <c r="B439" s="556"/>
      <c r="C439" s="996"/>
      <c r="D439" s="1094" t="s">
        <v>435</v>
      </c>
      <c r="E439" s="1094"/>
      <c r="F439" s="1094"/>
      <c r="G439" s="1094"/>
      <c r="H439" s="1098">
        <f>SUM(H427:H433)</f>
        <v>0</v>
      </c>
      <c r="I439" s="1098">
        <f>SUM(I427:I433)</f>
        <v>0</v>
      </c>
      <c r="J439" s="1020" t="s">
        <v>44</v>
      </c>
      <c r="K439" s="1043" t="s">
        <v>717</v>
      </c>
      <c r="L439" s="1044"/>
      <c r="M439" s="1045"/>
      <c r="N439" s="1026">
        <f>SUM(N181)</f>
        <v>0</v>
      </c>
      <c r="O439" s="1126"/>
    </row>
    <row r="440" spans="1:15" ht="15.75" thickBot="1">
      <c r="A440" s="1038"/>
      <c r="B440" s="556"/>
      <c r="C440" s="1099"/>
      <c r="D440" s="998"/>
      <c r="E440" s="998"/>
      <c r="F440" s="998"/>
      <c r="G440" s="999"/>
      <c r="H440" s="1098"/>
      <c r="I440" s="1125"/>
      <c r="J440" s="1020" t="s">
        <v>45</v>
      </c>
      <c r="K440" s="1043" t="s">
        <v>413</v>
      </c>
      <c r="L440" s="1044"/>
      <c r="M440" s="1045"/>
      <c r="N440" s="1066">
        <f>SUM(N182)</f>
        <v>0</v>
      </c>
      <c r="O440" s="1126"/>
    </row>
    <row r="441" spans="1:15" ht="15.75" thickBot="1">
      <c r="A441" s="1038"/>
      <c r="B441" s="556"/>
      <c r="C441" s="1508" t="s">
        <v>436</v>
      </c>
      <c r="D441" s="1509"/>
      <c r="E441" s="1509"/>
      <c r="F441" s="1509"/>
      <c r="G441" s="1510"/>
      <c r="H441" s="1098">
        <f>SUM(H439,H426)</f>
        <v>167719</v>
      </c>
      <c r="I441" s="1098">
        <f>SUM(I439,I426)</f>
        <v>157426</v>
      </c>
      <c r="J441" s="1000"/>
      <c r="K441" s="1508" t="s">
        <v>437</v>
      </c>
      <c r="L441" s="1509"/>
      <c r="M441" s="1510"/>
      <c r="N441" s="1100">
        <f>SUM(N430:N440)</f>
        <v>0</v>
      </c>
      <c r="O441" s="1126"/>
    </row>
    <row r="442" spans="1:15" ht="15.75" thickBot="1">
      <c r="A442" s="1038"/>
      <c r="B442" s="556"/>
      <c r="C442" s="997"/>
      <c r="D442" s="1101"/>
      <c r="E442" s="1030"/>
      <c r="F442" s="998"/>
      <c r="G442" s="999"/>
      <c r="H442" s="1102">
        <f>SUM(H186)</f>
        <v>0</v>
      </c>
      <c r="I442" s="1073"/>
      <c r="J442" s="1094"/>
      <c r="K442" s="997"/>
      <c r="L442" s="998"/>
      <c r="M442" s="999"/>
      <c r="N442" s="1009"/>
      <c r="O442" s="1126"/>
    </row>
    <row r="443" spans="1:15" ht="15.75" thickBot="1">
      <c r="A443" s="1038"/>
      <c r="B443" s="556"/>
      <c r="C443" s="997"/>
      <c r="D443" s="1103"/>
      <c r="E443" s="1104"/>
      <c r="F443" s="1105"/>
      <c r="G443" s="1106"/>
      <c r="H443" s="1102"/>
      <c r="I443" s="1073"/>
      <c r="J443" s="1107" t="s">
        <v>46</v>
      </c>
      <c r="K443" s="1108" t="s">
        <v>733</v>
      </c>
      <c r="L443" s="1109"/>
      <c r="M443" s="1110"/>
      <c r="N443" s="1016"/>
      <c r="O443" s="1126">
        <v>-11</v>
      </c>
    </row>
    <row r="444" spans="1:15" ht="15">
      <c r="A444" s="1038"/>
      <c r="B444" s="556"/>
      <c r="C444" s="997" t="s">
        <v>438</v>
      </c>
      <c r="D444" s="1030"/>
      <c r="E444" s="1030"/>
      <c r="F444" s="998"/>
      <c r="G444" s="999"/>
      <c r="H444" s="1255">
        <f>SUM(H441:H443)</f>
        <v>167719</v>
      </c>
      <c r="I444" s="1255">
        <f>SUM(I441:I443)</f>
        <v>157426</v>
      </c>
      <c r="J444" s="1545" t="s">
        <v>439</v>
      </c>
      <c r="K444" s="1545"/>
      <c r="L444" s="1545"/>
      <c r="M444" s="1545"/>
      <c r="N444" s="1256">
        <f>SUM(N443,N441,N429,)</f>
        <v>167719</v>
      </c>
      <c r="O444" s="1256">
        <f>SUM(O443,O441,O429)</f>
        <v>159633</v>
      </c>
    </row>
    <row r="445" spans="1:14" ht="15">
      <c r="A445" s="1111"/>
      <c r="B445" s="1112"/>
      <c r="C445" s="1546"/>
      <c r="D445" s="1547"/>
      <c r="E445" s="1547"/>
      <c r="F445" s="1547"/>
      <c r="G445" s="1547"/>
      <c r="H445" s="1257"/>
      <c r="I445" s="1257"/>
      <c r="J445" s="1258"/>
      <c r="K445" s="1259"/>
      <c r="L445" s="1260"/>
      <c r="M445" s="1260"/>
      <c r="N445" s="1260"/>
    </row>
    <row r="446" spans="1:14" ht="15">
      <c r="A446" s="1038"/>
      <c r="B446" s="556"/>
      <c r="C446" s="1548"/>
      <c r="D446" s="1548"/>
      <c r="E446" s="1548"/>
      <c r="F446" s="1548"/>
      <c r="G446" s="1548"/>
      <c r="H446" s="1548"/>
      <c r="I446" s="1261"/>
      <c r="J446" s="1262"/>
      <c r="K446" s="1549"/>
      <c r="L446" s="1549"/>
      <c r="M446" s="1549"/>
      <c r="N446" s="1263"/>
    </row>
    <row r="447" spans="1:14" ht="15">
      <c r="A447" s="1038"/>
      <c r="B447" s="1550" t="s">
        <v>721</v>
      </c>
      <c r="C447" s="1264"/>
      <c r="D447" s="1549"/>
      <c r="E447" s="1549"/>
      <c r="F447" s="1549"/>
      <c r="G447" s="1549"/>
      <c r="H447" s="1261"/>
      <c r="I447" s="1261"/>
      <c r="J447" s="1549"/>
      <c r="K447" s="1549"/>
      <c r="L447" s="1549"/>
      <c r="M447" s="1549"/>
      <c r="N447" s="1263"/>
    </row>
    <row r="448" spans="1:14" ht="15">
      <c r="A448" s="1038"/>
      <c r="B448" s="1551"/>
      <c r="C448" s="1264"/>
      <c r="D448" s="1265"/>
      <c r="E448" s="1554"/>
      <c r="F448" s="1554"/>
      <c r="G448" s="1554"/>
      <c r="H448" s="1267"/>
      <c r="I448" s="1267"/>
      <c r="J448" s="1268"/>
      <c r="K448" s="1555"/>
      <c r="L448" s="1555"/>
      <c r="M448" s="1555"/>
      <c r="N448" s="1263"/>
    </row>
    <row r="449" spans="1:14" ht="15">
      <c r="A449" s="1038"/>
      <c r="B449" s="1551"/>
      <c r="C449" s="1264"/>
      <c r="D449" s="1265"/>
      <c r="E449" s="1270"/>
      <c r="F449" s="1270"/>
      <c r="G449" s="1270"/>
      <c r="H449" s="1267"/>
      <c r="I449" s="1267"/>
      <c r="J449" s="1262"/>
      <c r="K449" s="1555"/>
      <c r="L449" s="1555"/>
      <c r="M449" s="1555"/>
      <c r="N449" s="1263"/>
    </row>
    <row r="450" spans="1:14" ht="15">
      <c r="A450" s="1038"/>
      <c r="B450" s="1551"/>
      <c r="C450" s="1264"/>
      <c r="D450" s="1265"/>
      <c r="E450" s="1554"/>
      <c r="F450" s="1554"/>
      <c r="G450" s="1554"/>
      <c r="H450" s="1267"/>
      <c r="I450" s="1267"/>
      <c r="J450" s="1269"/>
      <c r="K450" s="1555"/>
      <c r="L450" s="1555"/>
      <c r="M450" s="1555"/>
      <c r="N450" s="557"/>
    </row>
    <row r="451" spans="1:14" ht="15">
      <c r="A451" s="1038"/>
      <c r="B451" s="1551"/>
      <c r="C451" s="1264"/>
      <c r="D451" s="1265"/>
      <c r="E451" s="1266"/>
      <c r="F451" s="1266"/>
      <c r="G451" s="1266"/>
      <c r="H451" s="1267"/>
      <c r="I451" s="1267"/>
      <c r="J451" s="1271"/>
      <c r="K451" s="1269"/>
      <c r="L451" s="1269"/>
      <c r="M451" s="1269"/>
      <c r="N451" s="557"/>
    </row>
    <row r="452" spans="1:14" ht="15">
      <c r="A452" s="1038"/>
      <c r="B452" s="1551"/>
      <c r="C452" s="1264"/>
      <c r="D452" s="1265"/>
      <c r="E452" s="1556"/>
      <c r="F452" s="1556"/>
      <c r="G452" s="1556"/>
      <c r="H452" s="1267"/>
      <c r="I452" s="1267"/>
      <c r="J452" s="1262"/>
      <c r="K452" s="1555"/>
      <c r="L452" s="1555"/>
      <c r="M452" s="1555"/>
      <c r="N452" s="1273"/>
    </row>
    <row r="453" spans="1:14" ht="15">
      <c r="A453" s="1038"/>
      <c r="B453" s="1551"/>
      <c r="C453" s="1264"/>
      <c r="D453" s="1265"/>
      <c r="E453" s="1270"/>
      <c r="F453" s="1270"/>
      <c r="G453" s="1270"/>
      <c r="H453" s="1274"/>
      <c r="I453" s="1274"/>
      <c r="J453" s="1262"/>
      <c r="K453" s="1555"/>
      <c r="L453" s="1555"/>
      <c r="M453" s="1555"/>
      <c r="N453" s="1275"/>
    </row>
    <row r="454" spans="1:14" ht="15">
      <c r="A454" s="1038"/>
      <c r="B454" s="1552"/>
      <c r="C454" s="1276"/>
      <c r="D454" s="1557"/>
      <c r="E454" s="1557"/>
      <c r="F454" s="1557"/>
      <c r="G454" s="1557"/>
      <c r="H454" s="1267"/>
      <c r="I454" s="1267"/>
      <c r="J454" s="1557"/>
      <c r="K454" s="1557"/>
      <c r="L454" s="1557"/>
      <c r="M454" s="1557"/>
      <c r="N454" s="1267"/>
    </row>
    <row r="455" spans="1:14" ht="15">
      <c r="A455" s="1038"/>
      <c r="B455" s="1552"/>
      <c r="C455" s="1276"/>
      <c r="D455" s="1268"/>
      <c r="E455" s="1555"/>
      <c r="F455" s="1555"/>
      <c r="G455" s="1555"/>
      <c r="H455" s="1267"/>
      <c r="I455" s="1267"/>
      <c r="J455" s="1268"/>
      <c r="K455" s="1277"/>
      <c r="L455" s="1277"/>
      <c r="M455" s="1277"/>
      <c r="N455" s="1267"/>
    </row>
    <row r="456" spans="1:14" ht="15">
      <c r="A456" s="1038"/>
      <c r="B456" s="1552"/>
      <c r="C456" s="1276"/>
      <c r="D456" s="1268"/>
      <c r="E456" s="1277"/>
      <c r="F456" s="1277"/>
      <c r="G456" s="1277"/>
      <c r="H456" s="1267"/>
      <c r="I456" s="1267"/>
      <c r="J456" s="1268"/>
      <c r="K456" s="1269"/>
      <c r="L456" s="1272"/>
      <c r="M456" s="1272"/>
      <c r="N456" s="1267"/>
    </row>
    <row r="457" spans="1:14" ht="15">
      <c r="A457" s="1038"/>
      <c r="B457" s="1552"/>
      <c r="C457" s="1276"/>
      <c r="D457" s="1268"/>
      <c r="E457" s="1555"/>
      <c r="F457" s="1555"/>
      <c r="G457" s="1555"/>
      <c r="H457" s="1267"/>
      <c r="I457" s="1267"/>
      <c r="J457" s="1268"/>
      <c r="K457" s="1277"/>
      <c r="L457" s="1269"/>
      <c r="M457" s="1269"/>
      <c r="N457" s="1267"/>
    </row>
    <row r="458" spans="1:14" ht="15">
      <c r="A458" s="1038"/>
      <c r="B458" s="1552"/>
      <c r="C458" s="1276"/>
      <c r="D458" s="1268"/>
      <c r="E458" s="1269"/>
      <c r="F458" s="1269"/>
      <c r="G458" s="1269"/>
      <c r="H458" s="1267"/>
      <c r="I458" s="1267"/>
      <c r="J458" s="1268"/>
      <c r="K458" s="1277"/>
      <c r="L458" s="1269"/>
      <c r="M458" s="1269"/>
      <c r="N458" s="1267"/>
    </row>
    <row r="459" spans="1:14" ht="15">
      <c r="A459" s="1038"/>
      <c r="B459" s="1552"/>
      <c r="C459" s="1276"/>
      <c r="D459" s="1268"/>
      <c r="E459" s="1277"/>
      <c r="F459" s="1269"/>
      <c r="G459" s="1269"/>
      <c r="H459" s="1278"/>
      <c r="I459" s="1278"/>
      <c r="J459" s="1268"/>
      <c r="K459" s="1277"/>
      <c r="L459" s="1277"/>
      <c r="M459" s="1277"/>
      <c r="N459" s="1267"/>
    </row>
    <row r="460" spans="1:14" ht="15">
      <c r="A460" s="1038"/>
      <c r="B460" s="1552"/>
      <c r="C460" s="1276"/>
      <c r="D460" s="1557"/>
      <c r="E460" s="1557"/>
      <c r="F460" s="1557"/>
      <c r="G460" s="1557"/>
      <c r="H460" s="1267"/>
      <c r="I460" s="1267"/>
      <c r="J460" s="1557"/>
      <c r="K460" s="1557"/>
      <c r="L460" s="1557"/>
      <c r="M460" s="1557"/>
      <c r="N460" s="1267"/>
    </row>
    <row r="461" spans="1:14" ht="15">
      <c r="A461" s="1038"/>
      <c r="B461" s="1552"/>
      <c r="C461" s="1276"/>
      <c r="D461" s="1268"/>
      <c r="E461" s="1555"/>
      <c r="F461" s="1555"/>
      <c r="G461" s="1555"/>
      <c r="H461" s="1267"/>
      <c r="I461" s="1267"/>
      <c r="J461" s="1268"/>
      <c r="K461" s="1277"/>
      <c r="L461" s="1277"/>
      <c r="M461" s="1277"/>
      <c r="N461" s="1267"/>
    </row>
    <row r="462" spans="1:14" ht="15">
      <c r="A462" s="1038"/>
      <c r="B462" s="1552"/>
      <c r="C462" s="1276"/>
      <c r="D462" s="1268"/>
      <c r="E462" s="1277"/>
      <c r="F462" s="1277"/>
      <c r="G462" s="1277"/>
      <c r="H462" s="1267"/>
      <c r="I462" s="1267"/>
      <c r="J462" s="1268"/>
      <c r="K462" s="1269"/>
      <c r="L462" s="1272"/>
      <c r="M462" s="1272"/>
      <c r="N462" s="1267"/>
    </row>
    <row r="463" spans="1:14" ht="15">
      <c r="A463" s="1038"/>
      <c r="B463" s="1552"/>
      <c r="C463" s="1276"/>
      <c r="D463" s="1268"/>
      <c r="E463" s="1555"/>
      <c r="F463" s="1555"/>
      <c r="G463" s="1555"/>
      <c r="H463" s="1267"/>
      <c r="I463" s="1267"/>
      <c r="J463" s="1268"/>
      <c r="K463" s="1277"/>
      <c r="L463" s="1269"/>
      <c r="M463" s="1269"/>
      <c r="N463" s="1267"/>
    </row>
    <row r="464" spans="1:14" ht="15">
      <c r="A464" s="1038"/>
      <c r="B464" s="1552"/>
      <c r="C464" s="1276"/>
      <c r="D464" s="1268"/>
      <c r="E464" s="1269"/>
      <c r="F464" s="1269"/>
      <c r="G464" s="1269"/>
      <c r="H464" s="1267"/>
      <c r="I464" s="1267"/>
      <c r="J464" s="1268"/>
      <c r="K464" s="1277"/>
      <c r="L464" s="1269"/>
      <c r="M464" s="1269"/>
      <c r="N464" s="1267"/>
    </row>
    <row r="465" spans="1:14" ht="15">
      <c r="A465" s="1038"/>
      <c r="B465" s="1552"/>
      <c r="C465" s="1276"/>
      <c r="D465" s="1268"/>
      <c r="E465" s="1269"/>
      <c r="F465" s="1269"/>
      <c r="G465" s="1269"/>
      <c r="H465" s="1278"/>
      <c r="I465" s="1278"/>
      <c r="J465" s="1268"/>
      <c r="K465" s="1277"/>
      <c r="L465" s="1277"/>
      <c r="M465" s="1277"/>
      <c r="N465" s="1267"/>
    </row>
    <row r="466" spans="1:14" ht="15">
      <c r="A466" s="1038"/>
      <c r="B466" s="1552"/>
      <c r="C466" s="1276"/>
      <c r="D466" s="1557"/>
      <c r="E466" s="1558"/>
      <c r="F466" s="1558"/>
      <c r="G466" s="1558"/>
      <c r="H466" s="1278"/>
      <c r="I466" s="1278"/>
      <c r="J466" s="1557"/>
      <c r="K466" s="1559"/>
      <c r="L466" s="1559"/>
      <c r="M466" s="1559"/>
      <c r="N466" s="1267"/>
    </row>
    <row r="467" spans="1:14" ht="15">
      <c r="A467" s="1038"/>
      <c r="B467" s="1552"/>
      <c r="C467" s="1276"/>
      <c r="D467" s="1268"/>
      <c r="E467" s="1269"/>
      <c r="F467" s="1269"/>
      <c r="G467" s="1269"/>
      <c r="H467" s="1267"/>
      <c r="I467" s="1267"/>
      <c r="J467" s="1268"/>
      <c r="K467" s="1277"/>
      <c r="L467" s="1277"/>
      <c r="M467" s="1277"/>
      <c r="N467" s="1267"/>
    </row>
    <row r="468" spans="1:14" ht="15">
      <c r="A468" s="1038"/>
      <c r="B468" s="1552"/>
      <c r="C468" s="1276"/>
      <c r="D468" s="1268"/>
      <c r="E468" s="1269"/>
      <c r="F468" s="1269"/>
      <c r="G468" s="1269"/>
      <c r="H468" s="1267"/>
      <c r="I468" s="1267"/>
      <c r="J468" s="1268"/>
      <c r="K468" s="1277"/>
      <c r="L468" s="1277"/>
      <c r="M468" s="1277"/>
      <c r="N468" s="1267"/>
    </row>
    <row r="469" spans="1:14" ht="15">
      <c r="A469" s="1038"/>
      <c r="B469" s="1552"/>
      <c r="C469" s="1276"/>
      <c r="D469" s="1268"/>
      <c r="E469" s="1269"/>
      <c r="F469" s="1269"/>
      <c r="G469" s="1269"/>
      <c r="H469" s="1267"/>
      <c r="I469" s="1267"/>
      <c r="J469" s="1268"/>
      <c r="K469" s="1277"/>
      <c r="L469" s="1277"/>
      <c r="M469" s="1277"/>
      <c r="N469" s="1267"/>
    </row>
    <row r="470" spans="1:14" ht="15">
      <c r="A470" s="1038"/>
      <c r="B470" s="1552"/>
      <c r="C470" s="1276"/>
      <c r="D470" s="1268"/>
      <c r="E470" s="1269"/>
      <c r="F470" s="1269"/>
      <c r="G470" s="1269"/>
      <c r="H470" s="1267"/>
      <c r="I470" s="1267"/>
      <c r="J470" s="1268"/>
      <c r="K470" s="1277"/>
      <c r="L470" s="1277"/>
      <c r="M470" s="1277"/>
      <c r="N470" s="1267"/>
    </row>
    <row r="471" spans="1:14" ht="15">
      <c r="A471" s="1038"/>
      <c r="B471" s="1552"/>
      <c r="C471" s="1276"/>
      <c r="D471" s="1268"/>
      <c r="E471" s="1269"/>
      <c r="F471" s="1269"/>
      <c r="G471" s="1269"/>
      <c r="H471" s="1278"/>
      <c r="I471" s="1278"/>
      <c r="J471" s="1268"/>
      <c r="K471" s="1277"/>
      <c r="L471" s="1277"/>
      <c r="M471" s="1277"/>
      <c r="N471" s="1267"/>
    </row>
    <row r="472" spans="1:14" ht="15">
      <c r="A472" s="1038"/>
      <c r="B472" s="1552"/>
      <c r="C472" s="1276"/>
      <c r="D472" s="1557"/>
      <c r="E472" s="1557"/>
      <c r="F472" s="1557"/>
      <c r="G472" s="1557"/>
      <c r="H472" s="1267"/>
      <c r="I472" s="1267"/>
      <c r="J472" s="1557"/>
      <c r="K472" s="1557"/>
      <c r="L472" s="1557"/>
      <c r="M472" s="1557"/>
      <c r="N472" s="1267"/>
    </row>
    <row r="473" spans="1:14" ht="15">
      <c r="A473" s="1038"/>
      <c r="B473" s="1552"/>
      <c r="C473" s="1276"/>
      <c r="D473" s="1268"/>
      <c r="E473" s="1555"/>
      <c r="F473" s="1555"/>
      <c r="G473" s="1555"/>
      <c r="H473" s="1267"/>
      <c r="I473" s="1267"/>
      <c r="J473" s="1268"/>
      <c r="K473" s="1277"/>
      <c r="L473" s="1277"/>
      <c r="M473" s="1277"/>
      <c r="N473" s="1267"/>
    </row>
    <row r="474" spans="1:14" ht="15">
      <c r="A474" s="1038"/>
      <c r="B474" s="1552"/>
      <c r="C474" s="1276"/>
      <c r="D474" s="1268"/>
      <c r="E474" s="1277"/>
      <c r="F474" s="1277"/>
      <c r="G474" s="1277"/>
      <c r="H474" s="1267"/>
      <c r="I474" s="1267"/>
      <c r="J474" s="1268"/>
      <c r="K474" s="1269"/>
      <c r="L474" s="1277"/>
      <c r="M474" s="1277"/>
      <c r="N474" s="1267"/>
    </row>
    <row r="475" spans="1:14" ht="15">
      <c r="A475" s="1038"/>
      <c r="B475" s="1552"/>
      <c r="C475" s="1276"/>
      <c r="D475" s="1268"/>
      <c r="E475" s="1555"/>
      <c r="F475" s="1555"/>
      <c r="G475" s="1555"/>
      <c r="H475" s="1267"/>
      <c r="I475" s="1267"/>
      <c r="J475" s="1268"/>
      <c r="K475" s="1277"/>
      <c r="L475" s="1277"/>
      <c r="M475" s="1277"/>
      <c r="N475" s="1267"/>
    </row>
    <row r="476" spans="1:14" ht="15">
      <c r="A476" s="1038"/>
      <c r="B476" s="1552"/>
      <c r="C476" s="1276"/>
      <c r="D476" s="1268"/>
      <c r="E476" s="1269"/>
      <c r="F476" s="1269"/>
      <c r="G476" s="1269"/>
      <c r="H476" s="1267"/>
      <c r="I476" s="1267"/>
      <c r="J476" s="1268"/>
      <c r="K476" s="1277"/>
      <c r="L476" s="1277"/>
      <c r="M476" s="1277"/>
      <c r="N476" s="1267"/>
    </row>
    <row r="477" spans="1:14" ht="15">
      <c r="A477" s="1038"/>
      <c r="B477" s="1552"/>
      <c r="C477" s="1276"/>
      <c r="D477" s="1268"/>
      <c r="E477" s="1269"/>
      <c r="F477" s="1269"/>
      <c r="G477" s="1269"/>
      <c r="H477" s="1267"/>
      <c r="I477" s="1267"/>
      <c r="J477" s="1268"/>
      <c r="K477" s="1277"/>
      <c r="L477" s="1277"/>
      <c r="M477" s="1277"/>
      <c r="N477" s="1267"/>
    </row>
    <row r="478" spans="1:14" ht="15">
      <c r="A478" s="1038"/>
      <c r="B478" s="1552"/>
      <c r="C478" s="1276"/>
      <c r="D478" s="1268"/>
      <c r="E478" s="1277"/>
      <c r="F478" s="1269"/>
      <c r="G478" s="1269"/>
      <c r="H478" s="1278"/>
      <c r="I478" s="1278"/>
      <c r="J478" s="1268"/>
      <c r="K478" s="1277"/>
      <c r="L478" s="1277"/>
      <c r="M478" s="1277"/>
      <c r="N478" s="1267"/>
    </row>
    <row r="479" spans="1:14" ht="15">
      <c r="A479" s="1038"/>
      <c r="B479" s="1552"/>
      <c r="C479" s="1276"/>
      <c r="D479" s="1557"/>
      <c r="E479" s="1557"/>
      <c r="F479" s="1557"/>
      <c r="G479" s="1557"/>
      <c r="H479" s="1267"/>
      <c r="I479" s="1267"/>
      <c r="J479" s="1557"/>
      <c r="K479" s="1558"/>
      <c r="L479" s="1558"/>
      <c r="M479" s="1558"/>
      <c r="N479" s="1267"/>
    </row>
    <row r="480" spans="1:14" ht="15">
      <c r="A480" s="1038"/>
      <c r="B480" s="1552"/>
      <c r="C480" s="1276"/>
      <c r="D480" s="1268"/>
      <c r="E480" s="1555"/>
      <c r="F480" s="1555"/>
      <c r="G480" s="1555"/>
      <c r="H480" s="1267"/>
      <c r="I480" s="1267"/>
      <c r="J480" s="1268"/>
      <c r="K480" s="1277"/>
      <c r="L480" s="1277"/>
      <c r="M480" s="1277"/>
      <c r="N480" s="1267"/>
    </row>
    <row r="481" spans="1:14" ht="15">
      <c r="A481" s="1038"/>
      <c r="B481" s="1552"/>
      <c r="C481" s="1276"/>
      <c r="D481" s="1268"/>
      <c r="E481" s="1277"/>
      <c r="F481" s="1277"/>
      <c r="G481" s="1277"/>
      <c r="H481" s="1267"/>
      <c r="I481" s="1267"/>
      <c r="J481" s="1268"/>
      <c r="K481" s="1277"/>
      <c r="L481" s="1277"/>
      <c r="M481" s="1277"/>
      <c r="N481" s="1267"/>
    </row>
    <row r="482" spans="1:14" ht="15">
      <c r="A482" s="1038"/>
      <c r="B482" s="1552"/>
      <c r="C482" s="1276"/>
      <c r="D482" s="1268"/>
      <c r="E482" s="1555"/>
      <c r="F482" s="1555"/>
      <c r="G482" s="1555"/>
      <c r="H482" s="1267"/>
      <c r="I482" s="1267"/>
      <c r="J482" s="1268"/>
      <c r="K482" s="1277"/>
      <c r="L482" s="1277"/>
      <c r="M482" s="1277"/>
      <c r="N482" s="1267"/>
    </row>
    <row r="483" spans="1:14" ht="15">
      <c r="A483" s="1038"/>
      <c r="B483" s="1552"/>
      <c r="C483" s="1276"/>
      <c r="D483" s="1268"/>
      <c r="E483" s="1269"/>
      <c r="F483" s="1269"/>
      <c r="G483" s="1269"/>
      <c r="H483" s="1267"/>
      <c r="I483" s="1267"/>
      <c r="J483" s="1268"/>
      <c r="K483" s="1277"/>
      <c r="L483" s="1277"/>
      <c r="M483" s="1277"/>
      <c r="N483" s="1267"/>
    </row>
    <row r="484" spans="1:14" ht="15">
      <c r="A484" s="1038"/>
      <c r="B484" s="1552"/>
      <c r="C484" s="1276"/>
      <c r="D484" s="1268"/>
      <c r="E484" s="1269"/>
      <c r="F484" s="1269"/>
      <c r="G484" s="1269"/>
      <c r="H484" s="1267"/>
      <c r="I484" s="1267"/>
      <c r="J484" s="1268"/>
      <c r="K484" s="1277"/>
      <c r="L484" s="1277"/>
      <c r="M484" s="1277"/>
      <c r="N484" s="1267"/>
    </row>
    <row r="485" spans="1:14" ht="15">
      <c r="A485" s="1038"/>
      <c r="B485" s="1552"/>
      <c r="C485" s="1276"/>
      <c r="D485" s="1268"/>
      <c r="E485" s="1277"/>
      <c r="F485" s="1269"/>
      <c r="G485" s="1269"/>
      <c r="H485" s="1278"/>
      <c r="I485" s="1278"/>
      <c r="J485" s="1268"/>
      <c r="K485" s="1277"/>
      <c r="L485" s="1277"/>
      <c r="M485" s="1277"/>
      <c r="N485" s="1267"/>
    </row>
    <row r="486" spans="1:14" ht="15">
      <c r="A486" s="1038"/>
      <c r="B486" s="1552"/>
      <c r="C486" s="1276"/>
      <c r="D486" s="1557"/>
      <c r="E486" s="1557"/>
      <c r="F486" s="1557"/>
      <c r="G486" s="1557"/>
      <c r="H486" s="1267"/>
      <c r="I486" s="1267"/>
      <c r="J486" s="1557"/>
      <c r="K486" s="1558"/>
      <c r="L486" s="1558"/>
      <c r="M486" s="1558"/>
      <c r="N486" s="1267"/>
    </row>
    <row r="487" spans="1:14" ht="15">
      <c r="A487" s="1038"/>
      <c r="B487" s="1552"/>
      <c r="C487" s="1276"/>
      <c r="D487" s="1268"/>
      <c r="E487" s="1555"/>
      <c r="F487" s="1555"/>
      <c r="G487" s="1555"/>
      <c r="H487" s="1267"/>
      <c r="I487" s="1267"/>
      <c r="J487" s="1268"/>
      <c r="K487" s="1277"/>
      <c r="L487" s="1277"/>
      <c r="M487" s="1277"/>
      <c r="N487" s="1267"/>
    </row>
    <row r="488" spans="1:14" ht="15">
      <c r="A488" s="1038"/>
      <c r="B488" s="1552"/>
      <c r="C488" s="1276"/>
      <c r="D488" s="1268"/>
      <c r="E488" s="1277"/>
      <c r="F488" s="1277"/>
      <c r="G488" s="1277"/>
      <c r="H488" s="1267"/>
      <c r="I488" s="1267"/>
      <c r="J488" s="1268"/>
      <c r="K488" s="1277"/>
      <c r="L488" s="1277"/>
      <c r="M488" s="1277"/>
      <c r="N488" s="1267"/>
    </row>
    <row r="489" spans="1:14" ht="15">
      <c r="A489" s="1038"/>
      <c r="B489" s="1552"/>
      <c r="C489" s="1276"/>
      <c r="D489" s="1268"/>
      <c r="E489" s="1555"/>
      <c r="F489" s="1555"/>
      <c r="G489" s="1555"/>
      <c r="H489" s="1267"/>
      <c r="I489" s="1267"/>
      <c r="J489" s="1268"/>
      <c r="K489" s="1277"/>
      <c r="L489" s="1277"/>
      <c r="M489" s="1277"/>
      <c r="N489" s="1267"/>
    </row>
    <row r="490" spans="1:14" ht="15">
      <c r="A490" s="1038"/>
      <c r="B490" s="1552"/>
      <c r="C490" s="1276"/>
      <c r="D490" s="1268"/>
      <c r="E490" s="1269"/>
      <c r="F490" s="1269"/>
      <c r="G490" s="1269"/>
      <c r="H490" s="1267"/>
      <c r="I490" s="1267"/>
      <c r="J490" s="1268"/>
      <c r="K490" s="1277"/>
      <c r="L490" s="1277"/>
      <c r="M490" s="1277"/>
      <c r="N490" s="1267"/>
    </row>
    <row r="491" spans="1:14" ht="15">
      <c r="A491" s="1038"/>
      <c r="B491" s="1552"/>
      <c r="C491" s="1276"/>
      <c r="D491" s="1268"/>
      <c r="E491" s="1277"/>
      <c r="F491" s="1269"/>
      <c r="G491" s="1269"/>
      <c r="H491" s="1267"/>
      <c r="I491" s="1267"/>
      <c r="J491" s="1268"/>
      <c r="K491" s="1277"/>
      <c r="L491" s="1277"/>
      <c r="M491" s="1277"/>
      <c r="N491" s="1267"/>
    </row>
    <row r="492" spans="1:14" ht="15">
      <c r="A492" s="1038"/>
      <c r="B492" s="1553"/>
      <c r="C492" s="1276"/>
      <c r="D492" s="1268"/>
      <c r="E492" s="1277"/>
      <c r="F492" s="1277"/>
      <c r="G492" s="1277"/>
      <c r="H492" s="1274"/>
      <c r="I492" s="1274"/>
      <c r="J492" s="1268"/>
      <c r="K492" s="1277"/>
      <c r="L492" s="1269"/>
      <c r="M492" s="1269"/>
      <c r="N492" s="1274"/>
    </row>
    <row r="493" spans="1:14" ht="15">
      <c r="A493" s="1038"/>
      <c r="B493" s="1279"/>
      <c r="C493" s="1276"/>
      <c r="D493" s="1268"/>
      <c r="E493" s="1280"/>
      <c r="F493" s="1277"/>
      <c r="G493" s="1277"/>
      <c r="H493" s="1274"/>
      <c r="I493" s="1274"/>
      <c r="J493" s="1268"/>
      <c r="K493" s="1277"/>
      <c r="L493" s="1269"/>
      <c r="M493" s="1269"/>
      <c r="N493" s="1274"/>
    </row>
    <row r="494" spans="1:14" ht="15" hidden="1">
      <c r="A494" s="1038"/>
      <c r="B494" s="1560" t="s">
        <v>722</v>
      </c>
      <c r="C494" s="1276"/>
      <c r="D494" s="1562"/>
      <c r="E494" s="1562"/>
      <c r="F494" s="1562"/>
      <c r="G494" s="1562"/>
      <c r="H494" s="1267"/>
      <c r="I494" s="1267"/>
      <c r="J494" s="1562"/>
      <c r="K494" s="1562"/>
      <c r="L494" s="1562"/>
      <c r="M494" s="1562"/>
      <c r="N494" s="1267"/>
    </row>
    <row r="495" spans="1:14" ht="15" hidden="1">
      <c r="A495" s="1038"/>
      <c r="B495" s="1561"/>
      <c r="C495" s="1276"/>
      <c r="D495" s="1268"/>
      <c r="E495" s="1555"/>
      <c r="F495" s="1555"/>
      <c r="G495" s="1555"/>
      <c r="H495" s="1267"/>
      <c r="I495" s="1267"/>
      <c r="J495" s="1268"/>
      <c r="K495" s="1277"/>
      <c r="L495" s="1277"/>
      <c r="M495" s="1277"/>
      <c r="N495" s="1267"/>
    </row>
    <row r="496" spans="1:14" ht="15" hidden="1">
      <c r="A496" s="1038"/>
      <c r="B496" s="1561"/>
      <c r="C496" s="1276"/>
      <c r="D496" s="1268"/>
      <c r="E496" s="1277"/>
      <c r="F496" s="1277"/>
      <c r="G496" s="1277"/>
      <c r="H496" s="1267"/>
      <c r="I496" s="1267"/>
      <c r="J496" s="1265"/>
      <c r="K496" s="1554"/>
      <c r="L496" s="1554"/>
      <c r="M496" s="1554"/>
      <c r="N496" s="1267"/>
    </row>
    <row r="497" spans="1:14" ht="15" hidden="1">
      <c r="A497" s="1038"/>
      <c r="B497" s="1561"/>
      <c r="C497" s="1276"/>
      <c r="D497" s="1268"/>
      <c r="E497" s="1269"/>
      <c r="F497" s="1269"/>
      <c r="G497" s="1269"/>
      <c r="H497" s="1267"/>
      <c r="I497" s="1267"/>
      <c r="J497" s="1268"/>
      <c r="K497" s="1277"/>
      <c r="L497" s="1277"/>
      <c r="M497" s="1277"/>
      <c r="N497" s="1267"/>
    </row>
    <row r="498" spans="1:14" ht="15" hidden="1">
      <c r="A498" s="1038"/>
      <c r="B498" s="1561"/>
      <c r="C498" s="1276"/>
      <c r="D498" s="1268"/>
      <c r="E498" s="1277"/>
      <c r="F498" s="1269"/>
      <c r="G498" s="1269"/>
      <c r="H498" s="1267"/>
      <c r="I498" s="1267"/>
      <c r="J498" s="1268"/>
      <c r="K498" s="1277"/>
      <c r="L498" s="1277"/>
      <c r="M498" s="1277"/>
      <c r="N498" s="1267"/>
    </row>
    <row r="499" spans="1:14" ht="15">
      <c r="A499" s="1038"/>
      <c r="B499" s="1561"/>
      <c r="C499" s="1276"/>
      <c r="D499" s="1562"/>
      <c r="E499" s="1562"/>
      <c r="F499" s="1562"/>
      <c r="G499" s="1562"/>
      <c r="H499" s="1267"/>
      <c r="I499" s="1267"/>
      <c r="J499" s="1562"/>
      <c r="K499" s="1562"/>
      <c r="L499" s="1562"/>
      <c r="M499" s="1562"/>
      <c r="N499" s="1267"/>
    </row>
    <row r="500" spans="1:14" ht="15">
      <c r="A500" s="1038"/>
      <c r="B500" s="1561"/>
      <c r="C500" s="1276"/>
      <c r="D500" s="1268"/>
      <c r="E500" s="1555"/>
      <c r="F500" s="1555"/>
      <c r="G500" s="1555"/>
      <c r="H500" s="1267"/>
      <c r="I500" s="1267"/>
      <c r="J500" s="1268"/>
      <c r="K500" s="1277"/>
      <c r="L500" s="1277"/>
      <c r="M500" s="1277"/>
      <c r="N500" s="1267"/>
    </row>
    <row r="501" spans="1:14" ht="15">
      <c r="A501" s="1038"/>
      <c r="B501" s="1561"/>
      <c r="C501" s="1276"/>
      <c r="D501" s="1268"/>
      <c r="E501" s="1277"/>
      <c r="F501" s="1277"/>
      <c r="G501" s="1277"/>
      <c r="H501" s="1267"/>
      <c r="I501" s="1267"/>
      <c r="J501" s="1265"/>
      <c r="K501" s="1554"/>
      <c r="L501" s="1554"/>
      <c r="M501" s="1554"/>
      <c r="N501" s="1267"/>
    </row>
    <row r="502" spans="1:14" ht="15">
      <c r="A502" s="1038"/>
      <c r="B502" s="1561"/>
      <c r="C502" s="1276"/>
      <c r="D502" s="1268"/>
      <c r="E502" s="1555"/>
      <c r="F502" s="1555"/>
      <c r="G502" s="1555"/>
      <c r="H502" s="1267"/>
      <c r="I502" s="1267"/>
      <c r="J502" s="1268"/>
      <c r="K502" s="1277"/>
      <c r="L502" s="1269"/>
      <c r="M502" s="1269"/>
      <c r="N502" s="1267"/>
    </row>
    <row r="503" spans="1:14" ht="15">
      <c r="A503" s="1038"/>
      <c r="B503" s="1561"/>
      <c r="C503" s="1276"/>
      <c r="D503" s="1268"/>
      <c r="E503" s="1269"/>
      <c r="F503" s="1269"/>
      <c r="G503" s="1269"/>
      <c r="H503" s="1267"/>
      <c r="I503" s="1267"/>
      <c r="J503" s="1268"/>
      <c r="K503" s="1277"/>
      <c r="L503" s="1277"/>
      <c r="M503" s="1277"/>
      <c r="N503" s="1267"/>
    </row>
    <row r="504" spans="1:14" ht="15">
      <c r="A504" s="1038"/>
      <c r="B504" s="1561"/>
      <c r="C504" s="1276"/>
      <c r="D504" s="1268"/>
      <c r="E504" s="1277"/>
      <c r="F504" s="1269"/>
      <c r="G504" s="1269"/>
      <c r="H504" s="1267"/>
      <c r="I504" s="1267"/>
      <c r="J504" s="1268"/>
      <c r="K504" s="1277"/>
      <c r="L504" s="1277"/>
      <c r="M504" s="1277"/>
      <c r="N504" s="1267"/>
    </row>
    <row r="505" spans="1:14" ht="15">
      <c r="A505" s="1038"/>
      <c r="B505" s="1561"/>
      <c r="C505" s="1276"/>
      <c r="D505" s="1268"/>
      <c r="E505" s="1269"/>
      <c r="F505" s="1269"/>
      <c r="G505" s="1269"/>
      <c r="H505" s="1267"/>
      <c r="I505" s="1267"/>
      <c r="J505" s="1265"/>
      <c r="K505" s="1270"/>
      <c r="L505" s="1269"/>
      <c r="M505" s="1269"/>
      <c r="N505" s="1267"/>
    </row>
    <row r="506" spans="1:14" ht="15">
      <c r="A506" s="1038"/>
      <c r="B506" s="1561"/>
      <c r="C506" s="1276"/>
      <c r="D506" s="1268"/>
      <c r="E506" s="1281"/>
      <c r="F506" s="1269"/>
      <c r="G506" s="1269"/>
      <c r="H506" s="1267"/>
      <c r="I506" s="1267"/>
      <c r="J506" s="1268"/>
      <c r="K506" s="1555"/>
      <c r="L506" s="1555"/>
      <c r="M506" s="1555"/>
      <c r="N506" s="1267"/>
    </row>
    <row r="507" spans="1:14" ht="15">
      <c r="A507" s="1038"/>
      <c r="B507" s="1561"/>
      <c r="C507" s="1276"/>
      <c r="D507" s="1268"/>
      <c r="E507" s="1281"/>
      <c r="F507" s="1269"/>
      <c r="G507" s="1269"/>
      <c r="H507" s="1267"/>
      <c r="I507" s="1267"/>
      <c r="J507" s="1268"/>
      <c r="K507" s="1281"/>
      <c r="L507" s="1269"/>
      <c r="M507" s="1269"/>
      <c r="N507" s="1267"/>
    </row>
    <row r="508" spans="1:14" ht="0.75" customHeight="1">
      <c r="A508" s="1038"/>
      <c r="B508" s="1561"/>
      <c r="C508" s="1276"/>
      <c r="D508" s="1562"/>
      <c r="E508" s="1562"/>
      <c r="F508" s="1562"/>
      <c r="G508" s="1562"/>
      <c r="H508" s="1267"/>
      <c r="I508" s="1267"/>
      <c r="J508" s="1268"/>
      <c r="K508" s="1269"/>
      <c r="L508" s="1269"/>
      <c r="M508" s="1269"/>
      <c r="N508" s="1267"/>
    </row>
    <row r="509" spans="1:14" ht="15" hidden="1">
      <c r="A509" s="1038"/>
      <c r="B509" s="1561"/>
      <c r="C509" s="1276"/>
      <c r="D509" s="1268"/>
      <c r="E509" s="1555"/>
      <c r="F509" s="1555"/>
      <c r="G509" s="1555"/>
      <c r="H509" s="1267"/>
      <c r="I509" s="1267"/>
      <c r="J509" s="1268"/>
      <c r="K509" s="1269"/>
      <c r="L509" s="1269"/>
      <c r="M509" s="1269"/>
      <c r="N509" s="1267"/>
    </row>
    <row r="510" spans="1:14" ht="15" hidden="1">
      <c r="A510" s="1038"/>
      <c r="B510" s="1561"/>
      <c r="C510" s="1276"/>
      <c r="D510" s="1268"/>
      <c r="E510" s="1277"/>
      <c r="F510" s="1277"/>
      <c r="G510" s="1277"/>
      <c r="H510" s="1267"/>
      <c r="I510" s="1267"/>
      <c r="J510" s="1268"/>
      <c r="K510" s="1269"/>
      <c r="L510" s="1269"/>
      <c r="M510" s="1269"/>
      <c r="N510" s="1267"/>
    </row>
    <row r="511" spans="1:14" ht="15" hidden="1">
      <c r="A511" s="1038"/>
      <c r="B511" s="1561"/>
      <c r="C511" s="1276"/>
      <c r="D511" s="1268"/>
      <c r="E511" s="1555"/>
      <c r="F511" s="1555"/>
      <c r="G511" s="1555"/>
      <c r="H511" s="1267"/>
      <c r="I511" s="1267"/>
      <c r="J511" s="1268"/>
      <c r="K511" s="1269"/>
      <c r="L511" s="1269"/>
      <c r="M511" s="1269"/>
      <c r="N511" s="1267"/>
    </row>
    <row r="512" spans="1:14" ht="15" hidden="1">
      <c r="A512" s="1038"/>
      <c r="B512" s="1561"/>
      <c r="C512" s="1276"/>
      <c r="D512" s="1268"/>
      <c r="E512" s="1269"/>
      <c r="F512" s="1269"/>
      <c r="G512" s="1269"/>
      <c r="H512" s="1267"/>
      <c r="I512" s="1267"/>
      <c r="J512" s="1268"/>
      <c r="K512" s="1269"/>
      <c r="L512" s="1269"/>
      <c r="M512" s="1269"/>
      <c r="N512" s="1267"/>
    </row>
    <row r="513" spans="1:14" ht="15" hidden="1">
      <c r="A513" s="1038"/>
      <c r="B513" s="1561"/>
      <c r="C513" s="1276"/>
      <c r="D513" s="1268"/>
      <c r="E513" s="1277"/>
      <c r="F513" s="1269"/>
      <c r="G513" s="1269"/>
      <c r="H513" s="1267"/>
      <c r="I513" s="1267"/>
      <c r="J513" s="1268"/>
      <c r="K513" s="1269"/>
      <c r="L513" s="1269"/>
      <c r="M513" s="1269"/>
      <c r="N513" s="1267"/>
    </row>
    <row r="514" spans="1:14" ht="16.5" customHeight="1" hidden="1" thickBot="1">
      <c r="A514" s="1038"/>
      <c r="B514" s="1282"/>
      <c r="C514" s="1276"/>
      <c r="D514" s="1268"/>
      <c r="E514" s="1277"/>
      <c r="F514" s="1277"/>
      <c r="G514" s="1277"/>
      <c r="H514" s="1274"/>
      <c r="I514" s="1274"/>
      <c r="J514" s="1268"/>
      <c r="K514" s="1277"/>
      <c r="L514" s="1269"/>
      <c r="M514" s="1269"/>
      <c r="N514" s="1274"/>
    </row>
    <row r="515" spans="1:14" ht="15" hidden="1">
      <c r="A515" s="1038"/>
      <c r="B515" s="1283"/>
      <c r="C515" s="1276"/>
      <c r="D515" s="1562"/>
      <c r="E515" s="1562"/>
      <c r="F515" s="1562"/>
      <c r="G515" s="1562"/>
      <c r="H515" s="1267"/>
      <c r="I515" s="1267"/>
      <c r="J515" s="1562"/>
      <c r="K515" s="1562"/>
      <c r="L515" s="1562"/>
      <c r="M515" s="1562"/>
      <c r="N515" s="1267"/>
    </row>
    <row r="516" spans="1:14" ht="15" hidden="1">
      <c r="A516" s="1038"/>
      <c r="B516" s="1561"/>
      <c r="C516" s="1276"/>
      <c r="D516" s="1268"/>
      <c r="E516" s="1555"/>
      <c r="F516" s="1555"/>
      <c r="G516" s="1555"/>
      <c r="H516" s="1267"/>
      <c r="I516" s="1267"/>
      <c r="J516" s="1268"/>
      <c r="K516" s="1277"/>
      <c r="L516" s="1277"/>
      <c r="M516" s="1277"/>
      <c r="N516" s="1267"/>
    </row>
    <row r="517" spans="1:14" ht="15" hidden="1">
      <c r="A517" s="1038"/>
      <c r="B517" s="1561"/>
      <c r="C517" s="1276"/>
      <c r="D517" s="1268"/>
      <c r="E517" s="1277"/>
      <c r="F517" s="1277"/>
      <c r="G517" s="1277"/>
      <c r="H517" s="1267"/>
      <c r="I517" s="1267"/>
      <c r="J517" s="1268"/>
      <c r="K517" s="1555"/>
      <c r="L517" s="1555"/>
      <c r="M517" s="1555"/>
      <c r="N517" s="1267"/>
    </row>
    <row r="518" spans="1:14" ht="15" hidden="1">
      <c r="A518" s="1038"/>
      <c r="B518" s="1561"/>
      <c r="C518" s="1276"/>
      <c r="D518" s="1268"/>
      <c r="E518" s="1555"/>
      <c r="F518" s="1555"/>
      <c r="G518" s="1555"/>
      <c r="H518" s="1267"/>
      <c r="I518" s="1267"/>
      <c r="J518" s="1268"/>
      <c r="K518" s="1277"/>
      <c r="L518" s="1269"/>
      <c r="M518" s="1269"/>
      <c r="N518" s="1267"/>
    </row>
    <row r="519" spans="1:14" ht="15" hidden="1">
      <c r="A519" s="1038"/>
      <c r="B519" s="1561"/>
      <c r="C519" s="1276"/>
      <c r="D519" s="1268"/>
      <c r="E519" s="1269"/>
      <c r="F519" s="1269"/>
      <c r="G519" s="1269"/>
      <c r="H519" s="1267"/>
      <c r="I519" s="1267"/>
      <c r="J519" s="1268"/>
      <c r="K519" s="1555"/>
      <c r="L519" s="1555"/>
      <c r="M519" s="1555"/>
      <c r="N519" s="1267"/>
    </row>
    <row r="520" spans="1:14" ht="15" hidden="1">
      <c r="A520" s="1038"/>
      <c r="B520" s="1561"/>
      <c r="C520" s="1276"/>
      <c r="D520" s="1268"/>
      <c r="E520" s="1277"/>
      <c r="F520" s="1269"/>
      <c r="G520" s="1269"/>
      <c r="H520" s="1267"/>
      <c r="I520" s="1267"/>
      <c r="J520" s="1271"/>
      <c r="K520" s="1277"/>
      <c r="L520" s="1269"/>
      <c r="M520" s="1269"/>
      <c r="N520" s="1267"/>
    </row>
    <row r="521" spans="1:14" ht="15" hidden="1">
      <c r="A521" s="1038"/>
      <c r="B521" s="1563"/>
      <c r="C521" s="1276"/>
      <c r="D521" s="1268"/>
      <c r="E521" s="1277"/>
      <c r="F521" s="1269"/>
      <c r="G521" s="1269"/>
      <c r="H521" s="1274"/>
      <c r="I521" s="1274"/>
      <c r="J521" s="1268"/>
      <c r="K521" s="1277"/>
      <c r="L521" s="1269"/>
      <c r="M521" s="1269"/>
      <c r="N521" s="1274"/>
    </row>
    <row r="522" spans="1:14" ht="15">
      <c r="A522" s="1038"/>
      <c r="B522" s="1550" t="s">
        <v>723</v>
      </c>
      <c r="C522" s="1276"/>
      <c r="D522" s="1557"/>
      <c r="E522" s="1557"/>
      <c r="F522" s="1557"/>
      <c r="G522" s="1557"/>
      <c r="H522" s="1274"/>
      <c r="I522" s="1274"/>
      <c r="J522" s="1557"/>
      <c r="K522" s="1557"/>
      <c r="L522" s="1557"/>
      <c r="M522" s="1557"/>
      <c r="N522" s="1274"/>
    </row>
    <row r="523" spans="1:14" ht="15">
      <c r="A523" s="1038"/>
      <c r="B523" s="1551"/>
      <c r="C523" s="1276"/>
      <c r="D523" s="1268"/>
      <c r="E523" s="1555"/>
      <c r="F523" s="1555"/>
      <c r="G523" s="1555"/>
      <c r="H523" s="1284"/>
      <c r="I523" s="1284"/>
      <c r="J523" s="1268"/>
      <c r="K523" s="1277"/>
      <c r="L523" s="1269"/>
      <c r="M523" s="1269"/>
      <c r="N523" s="1284"/>
    </row>
    <row r="524" spans="1:14" ht="15">
      <c r="A524" s="1038"/>
      <c r="B524" s="1551"/>
      <c r="C524" s="1276"/>
      <c r="D524" s="1268"/>
      <c r="E524" s="1277"/>
      <c r="F524" s="1277"/>
      <c r="G524" s="1277"/>
      <c r="H524" s="1284"/>
      <c r="I524" s="1284"/>
      <c r="J524" s="1268"/>
      <c r="K524" s="1277"/>
      <c r="L524" s="1269"/>
      <c r="M524" s="1269"/>
      <c r="N524" s="1284"/>
    </row>
    <row r="525" spans="1:14" ht="15">
      <c r="A525" s="1038"/>
      <c r="B525" s="1551"/>
      <c r="C525" s="1276"/>
      <c r="D525" s="1268"/>
      <c r="E525" s="1555"/>
      <c r="F525" s="1555"/>
      <c r="G525" s="1555"/>
      <c r="H525" s="1284"/>
      <c r="I525" s="1284"/>
      <c r="J525" s="1268"/>
      <c r="K525" s="1277"/>
      <c r="L525" s="1269"/>
      <c r="M525" s="1269"/>
      <c r="N525" s="1274"/>
    </row>
    <row r="526" spans="1:14" ht="15">
      <c r="A526" s="1038"/>
      <c r="B526" s="1551"/>
      <c r="C526" s="1276"/>
      <c r="D526" s="1268"/>
      <c r="E526" s="1277"/>
      <c r="F526" s="1269"/>
      <c r="G526" s="1269"/>
      <c r="H526" s="1284"/>
      <c r="I526" s="1284"/>
      <c r="J526" s="1268"/>
      <c r="K526" s="1277"/>
      <c r="L526" s="1269"/>
      <c r="M526" s="1269"/>
      <c r="N526" s="1274"/>
    </row>
    <row r="527" spans="1:14" ht="15">
      <c r="A527" s="1038"/>
      <c r="B527" s="1564"/>
      <c r="C527" s="1276"/>
      <c r="D527" s="1268"/>
      <c r="E527" s="1277"/>
      <c r="F527" s="1269"/>
      <c r="G527" s="1269"/>
      <c r="H527" s="1274"/>
      <c r="I527" s="1274"/>
      <c r="J527" s="1268"/>
      <c r="K527" s="1277"/>
      <c r="L527" s="1269"/>
      <c r="M527" s="1269"/>
      <c r="N527" s="1274"/>
    </row>
    <row r="528" spans="1:14" ht="15">
      <c r="A528" s="1038"/>
      <c r="B528" s="556"/>
      <c r="C528" s="1565"/>
      <c r="D528" s="1565"/>
      <c r="E528" s="1565"/>
      <c r="F528" s="1565"/>
      <c r="G528" s="1565"/>
      <c r="H528" s="1267"/>
      <c r="I528" s="1267"/>
      <c r="J528" s="1262"/>
      <c r="K528" s="1269"/>
      <c r="L528" s="1269"/>
      <c r="M528" s="1269"/>
      <c r="N528" s="1263"/>
    </row>
    <row r="529" spans="1:14" ht="15">
      <c r="A529" s="1566" t="s">
        <v>724</v>
      </c>
      <c r="B529" s="556"/>
      <c r="C529" s="1276"/>
      <c r="D529" s="1262"/>
      <c r="E529" s="1285"/>
      <c r="F529" s="1262"/>
      <c r="G529" s="1262"/>
      <c r="H529" s="1263"/>
      <c r="I529" s="1263"/>
      <c r="J529" s="1549"/>
      <c r="K529" s="1549"/>
      <c r="L529" s="1549"/>
      <c r="M529" s="1549"/>
      <c r="N529" s="1549"/>
    </row>
    <row r="530" spans="1:14" ht="15">
      <c r="A530" s="1567"/>
      <c r="B530" s="556"/>
      <c r="C530" s="1264"/>
      <c r="D530" s="1265"/>
      <c r="E530" s="1554"/>
      <c r="F530" s="1554"/>
      <c r="G530" s="1554"/>
      <c r="H530" s="1286"/>
      <c r="I530" s="1286"/>
      <c r="J530" s="1268"/>
      <c r="K530" s="1555"/>
      <c r="L530" s="1555"/>
      <c r="M530" s="1555"/>
      <c r="N530" s="1267"/>
    </row>
    <row r="531" spans="1:14" ht="15">
      <c r="A531" s="1567"/>
      <c r="B531" s="556"/>
      <c r="C531" s="1264"/>
      <c r="D531" s="1265"/>
      <c r="E531" s="1270"/>
      <c r="F531" s="1270"/>
      <c r="G531" s="1270"/>
      <c r="H531" s="1257"/>
      <c r="I531" s="1257"/>
      <c r="J531" s="1265"/>
      <c r="K531" s="1269"/>
      <c r="L531" s="1269"/>
      <c r="M531" s="1269"/>
      <c r="N531" s="1267"/>
    </row>
    <row r="532" spans="1:14" ht="15">
      <c r="A532" s="1567"/>
      <c r="B532" s="556"/>
      <c r="C532" s="1264"/>
      <c r="D532" s="1265"/>
      <c r="E532" s="1556"/>
      <c r="F532" s="1556"/>
      <c r="G532" s="1556"/>
      <c r="H532" s="1286"/>
      <c r="I532" s="1286"/>
      <c r="J532" s="1265"/>
      <c r="K532" s="1555"/>
      <c r="L532" s="1555"/>
      <c r="M532" s="1555"/>
      <c r="N532" s="1263"/>
    </row>
    <row r="533" spans="1:14" ht="15" customHeight="1">
      <c r="A533" s="1568"/>
      <c r="B533" s="556"/>
      <c r="C533" s="1264"/>
      <c r="D533" s="1265"/>
      <c r="E533" s="1270"/>
      <c r="F533" s="1270"/>
      <c r="G533" s="1270"/>
      <c r="H533" s="1287"/>
      <c r="I533" s="1287"/>
      <c r="J533" s="1265"/>
      <c r="K533" s="1555"/>
      <c r="L533" s="1555"/>
      <c r="M533" s="1555"/>
      <c r="N533" s="1267"/>
    </row>
    <row r="534" spans="1:14" ht="15" hidden="1">
      <c r="A534" s="1566"/>
      <c r="B534" s="556"/>
      <c r="C534" s="1276"/>
      <c r="D534" s="1261"/>
      <c r="E534" s="1288"/>
      <c r="F534" s="1261"/>
      <c r="G534" s="1261"/>
      <c r="H534" s="1257"/>
      <c r="I534" s="1257"/>
      <c r="J534" s="1569"/>
      <c r="K534" s="1569"/>
      <c r="L534" s="1569"/>
      <c r="M534" s="1569"/>
      <c r="N534" s="1569"/>
    </row>
    <row r="535" spans="1:14" ht="15" hidden="1">
      <c r="A535" s="1567"/>
      <c r="B535" s="556"/>
      <c r="C535" s="1276"/>
      <c r="D535" s="1265"/>
      <c r="E535" s="1554"/>
      <c r="F535" s="1554"/>
      <c r="G535" s="1554"/>
      <c r="H535" s="1257"/>
      <c r="I535" s="1257"/>
      <c r="J535" s="1289"/>
      <c r="K535" s="1289"/>
      <c r="L535" s="1289"/>
      <c r="M535" s="1289"/>
      <c r="N535" s="1289"/>
    </row>
    <row r="536" spans="1:14" ht="15" hidden="1">
      <c r="A536" s="1567"/>
      <c r="B536" s="556"/>
      <c r="C536" s="1276"/>
      <c r="D536" s="1265"/>
      <c r="E536" s="1554"/>
      <c r="F536" s="1554"/>
      <c r="G536" s="1554"/>
      <c r="H536" s="1257"/>
      <c r="I536" s="1257"/>
      <c r="J536" s="1289"/>
      <c r="K536" s="1289"/>
      <c r="L536" s="1289"/>
      <c r="M536" s="1289"/>
      <c r="N536" s="1289"/>
    </row>
    <row r="537" spans="1:14" ht="15" hidden="1">
      <c r="A537" s="1567"/>
      <c r="B537" s="556"/>
      <c r="C537" s="1264"/>
      <c r="D537" s="1265"/>
      <c r="E537" s="1556"/>
      <c r="F537" s="1556"/>
      <c r="G537" s="1556"/>
      <c r="H537" s="1286"/>
      <c r="I537" s="1286"/>
      <c r="J537" s="1265"/>
      <c r="K537" s="1555"/>
      <c r="L537" s="1555"/>
      <c r="M537" s="1555"/>
      <c r="N537" s="1263"/>
    </row>
    <row r="538" spans="1:14" ht="15" hidden="1">
      <c r="A538" s="1568"/>
      <c r="B538" s="556"/>
      <c r="C538" s="1264"/>
      <c r="D538" s="1265"/>
      <c r="E538" s="1554"/>
      <c r="F538" s="1554"/>
      <c r="G538" s="1554"/>
      <c r="H538" s="1287"/>
      <c r="I538" s="1287"/>
      <c r="J538" s="1265"/>
      <c r="K538" s="1554"/>
      <c r="L538" s="1554"/>
      <c r="M538" s="1554"/>
      <c r="N538" s="1263"/>
    </row>
    <row r="539" spans="1:14" ht="15">
      <c r="A539" s="1038"/>
      <c r="B539" s="556"/>
      <c r="C539" s="1569"/>
      <c r="D539" s="1569"/>
      <c r="E539" s="1569"/>
      <c r="F539" s="1569"/>
      <c r="G539" s="1569"/>
      <c r="H539" s="1263"/>
      <c r="I539" s="1263"/>
      <c r="J539" s="1289"/>
      <c r="K539" s="1289"/>
      <c r="L539" s="1289"/>
      <c r="M539" s="1289"/>
      <c r="N539" s="1270"/>
    </row>
    <row r="540" spans="1:14" ht="15">
      <c r="A540" s="1038"/>
      <c r="B540" s="556"/>
      <c r="C540" s="1264"/>
      <c r="D540" s="1265"/>
      <c r="E540" s="1554"/>
      <c r="F540" s="1554"/>
      <c r="G540" s="1554"/>
      <c r="H540" s="1267"/>
      <c r="I540" s="1267"/>
      <c r="J540" s="1265"/>
      <c r="K540" s="1554"/>
      <c r="L540" s="1554"/>
      <c r="M540" s="1554"/>
      <c r="N540" s="1263"/>
    </row>
    <row r="541" spans="1:14" ht="15">
      <c r="A541" s="1038"/>
      <c r="B541" s="556"/>
      <c r="C541" s="1264"/>
      <c r="D541" s="1265"/>
      <c r="E541" s="1270"/>
      <c r="F541" s="1270"/>
      <c r="G541" s="1270"/>
      <c r="H541" s="1267"/>
      <c r="I541" s="1267"/>
      <c r="J541" s="1265"/>
      <c r="K541" s="1270"/>
      <c r="L541" s="1270"/>
      <c r="M541" s="1270"/>
      <c r="N541" s="1267"/>
    </row>
    <row r="542" spans="1:14" ht="15">
      <c r="A542" s="1038"/>
      <c r="B542" s="556"/>
      <c r="C542" s="1264"/>
      <c r="D542" s="1265"/>
      <c r="E542" s="1554"/>
      <c r="F542" s="1554"/>
      <c r="G542" s="1554"/>
      <c r="H542" s="1267"/>
      <c r="I542" s="1267"/>
      <c r="J542" s="1265"/>
      <c r="K542" s="1554"/>
      <c r="L542" s="1554"/>
      <c r="M542" s="1554"/>
      <c r="N542" s="1267"/>
    </row>
    <row r="543" spans="1:14" ht="15">
      <c r="A543" s="1038"/>
      <c r="B543" s="556"/>
      <c r="C543" s="1264"/>
      <c r="D543" s="1265"/>
      <c r="E543" s="1266"/>
      <c r="F543" s="1266"/>
      <c r="G543" s="1266"/>
      <c r="H543" s="1267"/>
      <c r="I543" s="1267"/>
      <c r="J543" s="1265"/>
      <c r="K543" s="1266"/>
      <c r="L543" s="1266"/>
      <c r="M543" s="1266"/>
      <c r="N543" s="1267"/>
    </row>
    <row r="544" spans="1:14" ht="15">
      <c r="A544" s="1038"/>
      <c r="B544" s="556"/>
      <c r="C544" s="1264"/>
      <c r="D544" s="1265"/>
      <c r="E544" s="1266"/>
      <c r="F544" s="1266"/>
      <c r="G544" s="1266"/>
      <c r="H544" s="1267"/>
      <c r="I544" s="1267"/>
      <c r="J544" s="1265"/>
      <c r="K544" s="1270"/>
      <c r="L544" s="1270"/>
      <c r="M544" s="1270"/>
      <c r="N544" s="1267"/>
    </row>
    <row r="545" spans="1:14" ht="15">
      <c r="A545" s="1038"/>
      <c r="B545" s="556"/>
      <c r="C545" s="1264"/>
      <c r="D545" s="1265"/>
      <c r="E545" s="1266"/>
      <c r="F545" s="1266"/>
      <c r="G545" s="1266"/>
      <c r="H545" s="1267"/>
      <c r="I545" s="1267"/>
      <c r="J545" s="1265"/>
      <c r="K545" s="1270"/>
      <c r="L545" s="1270"/>
      <c r="M545" s="1270"/>
      <c r="N545" s="1267"/>
    </row>
    <row r="546" spans="1:14" ht="15">
      <c r="A546" s="1038"/>
      <c r="B546" s="556"/>
      <c r="C546" s="1264"/>
      <c r="D546" s="1265"/>
      <c r="E546" s="1270"/>
      <c r="F546" s="1266"/>
      <c r="G546" s="1266"/>
      <c r="H546" s="1267"/>
      <c r="I546" s="1267"/>
      <c r="J546" s="1265"/>
      <c r="K546" s="1270"/>
      <c r="L546" s="1270"/>
      <c r="M546" s="1270"/>
      <c r="N546" s="1267"/>
    </row>
    <row r="547" spans="1:14" ht="15">
      <c r="A547" s="1038"/>
      <c r="B547" s="556"/>
      <c r="C547" s="1264"/>
      <c r="D547" s="1265"/>
      <c r="E547" s="1554"/>
      <c r="F547" s="1554"/>
      <c r="G547" s="1554"/>
      <c r="H547" s="1267"/>
      <c r="I547" s="1267"/>
      <c r="J547" s="1265"/>
      <c r="K547" s="1554"/>
      <c r="L547" s="1554"/>
      <c r="M547" s="1554"/>
      <c r="N547" s="1267"/>
    </row>
    <row r="548" spans="1:14" ht="15">
      <c r="A548" s="1038"/>
      <c r="B548" s="556"/>
      <c r="C548" s="1264"/>
      <c r="D548" s="1265"/>
      <c r="E548" s="1270"/>
      <c r="F548" s="1270"/>
      <c r="G548" s="1270"/>
      <c r="H548" s="1267"/>
      <c r="I548" s="1267"/>
      <c r="J548" s="1268"/>
      <c r="K548" s="1555"/>
      <c r="L548" s="1555"/>
      <c r="M548" s="1555"/>
      <c r="N548" s="1267"/>
    </row>
    <row r="549" spans="1:14" ht="15">
      <c r="A549" s="1038"/>
      <c r="B549" s="556"/>
      <c r="C549" s="1264"/>
      <c r="D549" s="1265"/>
      <c r="E549" s="1270"/>
      <c r="F549" s="1270"/>
      <c r="G549" s="1270"/>
      <c r="H549" s="1267"/>
      <c r="I549" s="1267"/>
      <c r="J549" s="1268"/>
      <c r="K549" s="1269"/>
      <c r="L549" s="1269"/>
      <c r="M549" s="1269"/>
      <c r="N549" s="1267"/>
    </row>
    <row r="550" spans="1:14" ht="15">
      <c r="A550" s="1038"/>
      <c r="B550" s="556"/>
      <c r="C550" s="1264"/>
      <c r="D550" s="1265"/>
      <c r="E550" s="1270"/>
      <c r="F550" s="1554"/>
      <c r="G550" s="1554"/>
      <c r="H550" s="1267"/>
      <c r="I550" s="1267"/>
      <c r="J550" s="1265"/>
      <c r="K550" s="1270"/>
      <c r="L550" s="1270"/>
      <c r="M550" s="1270"/>
      <c r="N550" s="1267"/>
    </row>
    <row r="551" spans="1:14" ht="15">
      <c r="A551" s="1038"/>
      <c r="B551" s="556"/>
      <c r="C551" s="1264"/>
      <c r="D551" s="1265"/>
      <c r="E551" s="1270"/>
      <c r="F551" s="1272"/>
      <c r="G551" s="1272"/>
      <c r="H551" s="1267"/>
      <c r="I551" s="1267"/>
      <c r="J551" s="1265"/>
      <c r="K551" s="1554"/>
      <c r="L551" s="1554"/>
      <c r="M551" s="1554"/>
      <c r="N551" s="1263"/>
    </row>
    <row r="552" spans="1:14" ht="15">
      <c r="A552" s="1038"/>
      <c r="B552" s="556"/>
      <c r="C552" s="1264"/>
      <c r="D552" s="1262"/>
      <c r="E552" s="1262"/>
      <c r="F552" s="1262"/>
      <c r="G552" s="1262"/>
      <c r="H552" s="1274"/>
      <c r="I552" s="1274"/>
      <c r="J552" s="1268"/>
      <c r="K552" s="1555"/>
      <c r="L552" s="1555"/>
      <c r="M552" s="1555"/>
      <c r="N552" s="1267"/>
    </row>
    <row r="553" spans="1:14" ht="15">
      <c r="A553" s="1038"/>
      <c r="B553" s="556"/>
      <c r="C553" s="1290"/>
      <c r="D553" s="1265"/>
      <c r="E553" s="1266"/>
      <c r="F553" s="1266"/>
      <c r="G553" s="1266"/>
      <c r="H553" s="1267"/>
      <c r="I553" s="1267"/>
      <c r="J553" s="1268"/>
      <c r="K553" s="1555"/>
      <c r="L553" s="1555"/>
      <c r="M553" s="1555"/>
      <c r="N553" s="1267"/>
    </row>
    <row r="554" spans="1:14" ht="15">
      <c r="A554" s="1038"/>
      <c r="B554" s="556"/>
      <c r="C554" s="1264"/>
      <c r="D554" s="1265"/>
      <c r="E554" s="1266"/>
      <c r="F554" s="1266"/>
      <c r="G554" s="1266"/>
      <c r="H554" s="1267"/>
      <c r="I554" s="1267"/>
      <c r="J554" s="1265"/>
      <c r="K554" s="1554"/>
      <c r="L554" s="1554"/>
      <c r="M554" s="1554"/>
      <c r="N554" s="1267"/>
    </row>
    <row r="555" spans="1:14" ht="15">
      <c r="A555" s="1038"/>
      <c r="B555" s="556"/>
      <c r="C555" s="1264"/>
      <c r="D555" s="1265"/>
      <c r="E555" s="1270"/>
      <c r="F555" s="1270"/>
      <c r="G555" s="1270"/>
      <c r="H555" s="1267"/>
      <c r="I555" s="1267"/>
      <c r="J555" s="1265"/>
      <c r="K555" s="1557"/>
      <c r="L555" s="1557"/>
      <c r="M555" s="1557"/>
      <c r="N555" s="1274"/>
    </row>
    <row r="556" spans="1:14" ht="15">
      <c r="A556" s="1038"/>
      <c r="B556" s="556"/>
      <c r="C556" s="1264"/>
      <c r="D556" s="1265"/>
      <c r="E556" s="1270"/>
      <c r="F556" s="1270"/>
      <c r="G556" s="1270"/>
      <c r="H556" s="1267"/>
      <c r="I556" s="1267"/>
      <c r="J556" s="1265"/>
      <c r="K556" s="1270"/>
      <c r="L556" s="1270"/>
      <c r="M556" s="1270"/>
      <c r="N556" s="1267"/>
    </row>
    <row r="557" spans="1:14" ht="15">
      <c r="A557" s="1038"/>
      <c r="B557" s="556"/>
      <c r="C557" s="1264"/>
      <c r="D557" s="1265"/>
      <c r="E557" s="1270"/>
      <c r="F557" s="1270"/>
      <c r="G557" s="1270"/>
      <c r="H557" s="1267"/>
      <c r="I557" s="1267"/>
      <c r="J557" s="1265"/>
      <c r="K557" s="1270"/>
      <c r="L557" s="1270"/>
      <c r="M557" s="1270"/>
      <c r="N557" s="1267"/>
    </row>
    <row r="558" spans="1:14" ht="15">
      <c r="A558" s="1038"/>
      <c r="B558" s="556"/>
      <c r="C558" s="1264"/>
      <c r="D558" s="1265"/>
      <c r="E558" s="1266"/>
      <c r="F558" s="1266"/>
      <c r="G558" s="1266"/>
      <c r="H558" s="1267"/>
      <c r="I558" s="1267"/>
      <c r="J558" s="1265"/>
      <c r="K558" s="1554"/>
      <c r="L558" s="1554"/>
      <c r="M558" s="1554"/>
      <c r="N558" s="1263"/>
    </row>
    <row r="559" spans="1:14" ht="15">
      <c r="A559" s="1038"/>
      <c r="B559" s="556"/>
      <c r="C559" s="1264"/>
      <c r="D559" s="1265"/>
      <c r="E559" s="1266"/>
      <c r="F559" s="1266"/>
      <c r="G559" s="1266"/>
      <c r="H559" s="1263"/>
      <c r="I559" s="1263"/>
      <c r="J559" s="1265"/>
      <c r="K559" s="1270"/>
      <c r="L559" s="1270"/>
      <c r="M559" s="1270"/>
      <c r="N559" s="1263"/>
    </row>
    <row r="560" spans="1:14" ht="15">
      <c r="A560" s="1038"/>
      <c r="B560" s="556"/>
      <c r="C560" s="1264"/>
      <c r="D560" s="1268"/>
      <c r="E560" s="1269"/>
      <c r="F560" s="1269"/>
      <c r="G560" s="1269"/>
      <c r="H560" s="1267"/>
      <c r="I560" s="1267"/>
      <c r="J560" s="1265"/>
      <c r="K560" s="1270"/>
      <c r="L560" s="1270"/>
      <c r="M560" s="1270"/>
      <c r="N560" s="1267"/>
    </row>
    <row r="561" spans="1:14" ht="15">
      <c r="A561" s="1038"/>
      <c r="B561" s="556"/>
      <c r="C561" s="1264"/>
      <c r="D561" s="1265"/>
      <c r="E561" s="1266"/>
      <c r="F561" s="1266"/>
      <c r="G561" s="1266"/>
      <c r="H561" s="1263"/>
      <c r="I561" s="1263"/>
      <c r="J561" s="1265"/>
      <c r="K561" s="1270"/>
      <c r="L561" s="1270"/>
      <c r="M561" s="1270"/>
      <c r="N561" s="1267"/>
    </row>
    <row r="562" spans="1:14" ht="15">
      <c r="A562" s="1038"/>
      <c r="B562" s="556"/>
      <c r="C562" s="1264"/>
      <c r="D562" s="1265"/>
      <c r="E562" s="1266"/>
      <c r="F562" s="1266"/>
      <c r="G562" s="1266"/>
      <c r="H562" s="1263"/>
      <c r="I562" s="1263"/>
      <c r="J562" s="1268"/>
      <c r="K562" s="1277"/>
      <c r="L562" s="1277"/>
      <c r="M562" s="1277"/>
      <c r="N562" s="1267"/>
    </row>
    <row r="563" spans="1:14" ht="15">
      <c r="A563" s="1038"/>
      <c r="B563" s="556"/>
      <c r="C563" s="1264"/>
      <c r="D563" s="1265"/>
      <c r="E563" s="1266"/>
      <c r="F563" s="1266"/>
      <c r="G563" s="1266"/>
      <c r="H563" s="1263"/>
      <c r="I563" s="1263"/>
      <c r="J563" s="1268"/>
      <c r="K563" s="1277"/>
      <c r="L563" s="1277"/>
      <c r="M563" s="1277"/>
      <c r="N563" s="1267"/>
    </row>
    <row r="564" spans="1:14" ht="15">
      <c r="A564" s="1038"/>
      <c r="B564" s="556"/>
      <c r="C564" s="1264"/>
      <c r="D564" s="1265"/>
      <c r="E564" s="1266"/>
      <c r="F564" s="1266"/>
      <c r="G564" s="1266"/>
      <c r="H564" s="1263"/>
      <c r="I564" s="1263"/>
      <c r="J564" s="1268"/>
      <c r="K564" s="1277"/>
      <c r="L564" s="1277"/>
      <c r="M564" s="1277"/>
      <c r="N564" s="1267"/>
    </row>
    <row r="565" spans="1:14" ht="15">
      <c r="A565" s="1038"/>
      <c r="B565" s="556"/>
      <c r="C565" s="1264"/>
      <c r="D565" s="1549"/>
      <c r="E565" s="1549"/>
      <c r="F565" s="1549"/>
      <c r="G565" s="1549"/>
      <c r="H565" s="1274"/>
      <c r="I565" s="1274"/>
      <c r="J565" s="1268"/>
      <c r="K565" s="1277"/>
      <c r="L565" s="1277"/>
      <c r="M565" s="1277"/>
      <c r="N565" s="1267"/>
    </row>
    <row r="566" spans="1:14" ht="15">
      <c r="A566" s="1038"/>
      <c r="B566" s="556"/>
      <c r="C566" s="1549"/>
      <c r="D566" s="1549"/>
      <c r="E566" s="1549"/>
      <c r="F566" s="1549"/>
      <c r="G566" s="1549"/>
      <c r="H566" s="1274"/>
      <c r="I566" s="1274"/>
      <c r="J566" s="1268"/>
      <c r="K566" s="1277"/>
      <c r="L566" s="1277"/>
      <c r="M566" s="1277"/>
      <c r="N566" s="1267"/>
    </row>
    <row r="567" spans="1:14" ht="15">
      <c r="A567" s="1038"/>
      <c r="B567" s="556"/>
      <c r="C567" s="1262"/>
      <c r="D567" s="1269"/>
      <c r="E567" s="1269"/>
      <c r="F567" s="1269"/>
      <c r="G567" s="1262"/>
      <c r="H567" s="1284"/>
      <c r="I567" s="1284"/>
      <c r="J567" s="1268"/>
      <c r="K567" s="1277"/>
      <c r="L567" s="1277"/>
      <c r="M567" s="1277"/>
      <c r="N567" s="1267"/>
    </row>
    <row r="568" spans="1:14" ht="15">
      <c r="A568" s="1038"/>
      <c r="B568" s="556"/>
      <c r="C568" s="1262"/>
      <c r="D568" s="1269"/>
      <c r="E568" s="1269"/>
      <c r="F568" s="1262"/>
      <c r="G568" s="1262"/>
      <c r="H568" s="1286"/>
      <c r="I568" s="1286"/>
      <c r="J568" s="1265"/>
      <c r="K568" s="1262"/>
      <c r="L568" s="1262"/>
      <c r="M568" s="1262"/>
      <c r="N568" s="1274"/>
    </row>
    <row r="569" spans="1:14" ht="15">
      <c r="A569" s="1038"/>
      <c r="B569" s="556"/>
      <c r="C569" s="1262"/>
      <c r="D569" s="1291"/>
      <c r="E569" s="1291"/>
      <c r="F569" s="1262"/>
      <c r="G569" s="1262"/>
      <c r="H569" s="1286"/>
      <c r="I569" s="1286"/>
      <c r="J569" s="1268"/>
      <c r="K569" s="1269"/>
      <c r="L569" s="1262"/>
      <c r="M569" s="1262"/>
      <c r="N569" s="1263"/>
    </row>
    <row r="570" spans="1:14" ht="15">
      <c r="A570" s="558"/>
      <c r="B570" s="1292"/>
      <c r="C570" s="1262"/>
      <c r="D570" s="1269"/>
      <c r="E570" s="1269"/>
      <c r="F570" s="1262"/>
      <c r="G570" s="1262"/>
      <c r="H570" s="1274"/>
      <c r="I570" s="1274"/>
      <c r="J570" s="1549"/>
      <c r="K570" s="1549"/>
      <c r="L570" s="1549"/>
      <c r="M570" s="1549"/>
      <c r="N570" s="1274"/>
    </row>
    <row r="571" spans="3:14" ht="15">
      <c r="C571" s="1127"/>
      <c r="D571" s="1127"/>
      <c r="E571" s="1127"/>
      <c r="F571" s="1127"/>
      <c r="G571" s="1127"/>
      <c r="H571" s="1127"/>
      <c r="I571" s="1127"/>
      <c r="J571" s="1127"/>
      <c r="K571" s="1127"/>
      <c r="L571" s="1127"/>
      <c r="M571" s="1127"/>
      <c r="N571" s="1127"/>
    </row>
    <row r="572" spans="3:14" ht="15">
      <c r="C572" s="1127"/>
      <c r="D572" s="1127"/>
      <c r="E572" s="1127"/>
      <c r="F572" s="1127"/>
      <c r="G572" s="1127"/>
      <c r="H572" s="1127"/>
      <c r="I572" s="1127"/>
      <c r="J572" s="1127"/>
      <c r="K572" s="1127"/>
      <c r="L572" s="1127"/>
      <c r="M572" s="1127"/>
      <c r="N572" s="1127"/>
    </row>
    <row r="573" spans="3:14" ht="15">
      <c r="C573" s="1127"/>
      <c r="D573" s="1127"/>
      <c r="E573" s="1127"/>
      <c r="F573" s="1127"/>
      <c r="G573" s="1127"/>
      <c r="H573" s="1127"/>
      <c r="I573" s="1127"/>
      <c r="J573" s="1127"/>
      <c r="K573" s="1127"/>
      <c r="L573" s="1127"/>
      <c r="M573" s="1127"/>
      <c r="N573" s="1127"/>
    </row>
    <row r="574" spans="3:14" ht="15">
      <c r="C574" s="1127"/>
      <c r="D574" s="1127"/>
      <c r="E574" s="1127"/>
      <c r="F574" s="1127"/>
      <c r="G574" s="1127"/>
      <c r="H574" s="1127"/>
      <c r="I574" s="1127"/>
      <c r="J574" s="1127"/>
      <c r="K574" s="1127"/>
      <c r="L574" s="1127"/>
      <c r="M574" s="1127"/>
      <c r="N574" s="1127"/>
    </row>
  </sheetData>
  <sheetProtection/>
  <mergeCells count="390">
    <mergeCell ref="K555:M555"/>
    <mergeCell ref="K558:M558"/>
    <mergeCell ref="D565:G565"/>
    <mergeCell ref="C566:G566"/>
    <mergeCell ref="J570:M570"/>
    <mergeCell ref="K548:M548"/>
    <mergeCell ref="F550:G550"/>
    <mergeCell ref="K551:M551"/>
    <mergeCell ref="K552:M552"/>
    <mergeCell ref="K553:M553"/>
    <mergeCell ref="K554:M554"/>
    <mergeCell ref="C539:G539"/>
    <mergeCell ref="E540:G540"/>
    <mergeCell ref="K540:M540"/>
    <mergeCell ref="E542:G542"/>
    <mergeCell ref="K542:M542"/>
    <mergeCell ref="E547:G547"/>
    <mergeCell ref="K547:M547"/>
    <mergeCell ref="A534:A538"/>
    <mergeCell ref="J534:N534"/>
    <mergeCell ref="E535:G535"/>
    <mergeCell ref="E536:G536"/>
    <mergeCell ref="E537:G537"/>
    <mergeCell ref="K537:M537"/>
    <mergeCell ref="E538:G538"/>
    <mergeCell ref="K538:M538"/>
    <mergeCell ref="C528:G528"/>
    <mergeCell ref="A529:A533"/>
    <mergeCell ref="J529:N529"/>
    <mergeCell ref="E530:G530"/>
    <mergeCell ref="K530:M530"/>
    <mergeCell ref="E532:G532"/>
    <mergeCell ref="K532:M532"/>
    <mergeCell ref="K533:M533"/>
    <mergeCell ref="B516:B521"/>
    <mergeCell ref="E516:G516"/>
    <mergeCell ref="K517:M517"/>
    <mergeCell ref="E518:G518"/>
    <mergeCell ref="K519:M519"/>
    <mergeCell ref="B522:B527"/>
    <mergeCell ref="D522:G522"/>
    <mergeCell ref="J522:M522"/>
    <mergeCell ref="E523:G523"/>
    <mergeCell ref="E525:G525"/>
    <mergeCell ref="K506:M506"/>
    <mergeCell ref="D508:G508"/>
    <mergeCell ref="E509:G509"/>
    <mergeCell ref="E511:G511"/>
    <mergeCell ref="D515:G515"/>
    <mergeCell ref="J515:M515"/>
    <mergeCell ref="B494:B513"/>
    <mergeCell ref="D494:G494"/>
    <mergeCell ref="J494:M494"/>
    <mergeCell ref="E495:G495"/>
    <mergeCell ref="K496:M496"/>
    <mergeCell ref="D499:G499"/>
    <mergeCell ref="J499:M499"/>
    <mergeCell ref="E500:G500"/>
    <mergeCell ref="K501:M501"/>
    <mergeCell ref="E502:G502"/>
    <mergeCell ref="E480:G480"/>
    <mergeCell ref="E482:G482"/>
    <mergeCell ref="D486:G486"/>
    <mergeCell ref="J486:M486"/>
    <mergeCell ref="E487:G487"/>
    <mergeCell ref="E489:G489"/>
    <mergeCell ref="D472:G472"/>
    <mergeCell ref="J472:M472"/>
    <mergeCell ref="E473:G473"/>
    <mergeCell ref="E475:G475"/>
    <mergeCell ref="D479:G479"/>
    <mergeCell ref="J479:M479"/>
    <mergeCell ref="E457:G457"/>
    <mergeCell ref="D460:G460"/>
    <mergeCell ref="J460:M460"/>
    <mergeCell ref="E461:G461"/>
    <mergeCell ref="E463:G463"/>
    <mergeCell ref="D466:G466"/>
    <mergeCell ref="J466:M466"/>
    <mergeCell ref="E452:G452"/>
    <mergeCell ref="K452:M452"/>
    <mergeCell ref="K453:M453"/>
    <mergeCell ref="D454:G454"/>
    <mergeCell ref="J454:M454"/>
    <mergeCell ref="E455:G455"/>
    <mergeCell ref="C446:H446"/>
    <mergeCell ref="K446:M446"/>
    <mergeCell ref="B447:B492"/>
    <mergeCell ref="D447:G447"/>
    <mergeCell ref="J447:M447"/>
    <mergeCell ref="E448:G448"/>
    <mergeCell ref="K448:M448"/>
    <mergeCell ref="K449:M449"/>
    <mergeCell ref="E450:G450"/>
    <mergeCell ref="K450:M450"/>
    <mergeCell ref="K429:M429"/>
    <mergeCell ref="K432:M432"/>
    <mergeCell ref="C441:G441"/>
    <mergeCell ref="K441:M441"/>
    <mergeCell ref="J444:M444"/>
    <mergeCell ref="C445:G445"/>
    <mergeCell ref="K422:M422"/>
    <mergeCell ref="F424:G424"/>
    <mergeCell ref="K425:M425"/>
    <mergeCell ref="K426:M426"/>
    <mergeCell ref="K427:M427"/>
    <mergeCell ref="K428:M428"/>
    <mergeCell ref="C413:G413"/>
    <mergeCell ref="E414:G414"/>
    <mergeCell ref="K414:M414"/>
    <mergeCell ref="E416:G416"/>
    <mergeCell ref="K416:M416"/>
    <mergeCell ref="E421:G421"/>
    <mergeCell ref="K421:M421"/>
    <mergeCell ref="D404:G404"/>
    <mergeCell ref="J404:M404"/>
    <mergeCell ref="E407:G407"/>
    <mergeCell ref="K407:M407"/>
    <mergeCell ref="D409:G409"/>
    <mergeCell ref="E410:G410"/>
    <mergeCell ref="K410:M410"/>
    <mergeCell ref="D389:G389"/>
    <mergeCell ref="E390:G390"/>
    <mergeCell ref="D393:G393"/>
    <mergeCell ref="E394:G394"/>
    <mergeCell ref="D399:G399"/>
    <mergeCell ref="E400:G400"/>
    <mergeCell ref="K379:M379"/>
    <mergeCell ref="D381:G381"/>
    <mergeCell ref="J381:M381"/>
    <mergeCell ref="J385:M385"/>
    <mergeCell ref="E387:G387"/>
    <mergeCell ref="K388:M388"/>
    <mergeCell ref="E371:G371"/>
    <mergeCell ref="E373:G373"/>
    <mergeCell ref="D376:G376"/>
    <mergeCell ref="J376:M376"/>
    <mergeCell ref="E377:G377"/>
    <mergeCell ref="K377:M377"/>
    <mergeCell ref="E360:G360"/>
    <mergeCell ref="D362:G362"/>
    <mergeCell ref="F363:G363"/>
    <mergeCell ref="D366:G366"/>
    <mergeCell ref="D370:G370"/>
    <mergeCell ref="J370:M370"/>
    <mergeCell ref="E352:G352"/>
    <mergeCell ref="D354:G354"/>
    <mergeCell ref="J354:M354"/>
    <mergeCell ref="E356:G356"/>
    <mergeCell ref="K357:M357"/>
    <mergeCell ref="D358:G358"/>
    <mergeCell ref="K333:M333"/>
    <mergeCell ref="D334:G334"/>
    <mergeCell ref="D338:G338"/>
    <mergeCell ref="D342:G342"/>
    <mergeCell ref="D346:G346"/>
    <mergeCell ref="D350:G350"/>
    <mergeCell ref="D318:G318"/>
    <mergeCell ref="D322:G322"/>
    <mergeCell ref="D326:G326"/>
    <mergeCell ref="D330:G330"/>
    <mergeCell ref="J330:M330"/>
    <mergeCell ref="K331:M331"/>
    <mergeCell ref="K309:M309"/>
    <mergeCell ref="D310:G310"/>
    <mergeCell ref="J310:M310"/>
    <mergeCell ref="K311:M311"/>
    <mergeCell ref="K313:M313"/>
    <mergeCell ref="D314:G314"/>
    <mergeCell ref="J302:N302"/>
    <mergeCell ref="K303:M303"/>
    <mergeCell ref="K305:M305"/>
    <mergeCell ref="D306:G306"/>
    <mergeCell ref="J306:M306"/>
    <mergeCell ref="K307:M307"/>
    <mergeCell ref="D280:G280"/>
    <mergeCell ref="D284:G284"/>
    <mergeCell ref="D288:G288"/>
    <mergeCell ref="D292:G292"/>
    <mergeCell ref="D297:G297"/>
    <mergeCell ref="D302:H302"/>
    <mergeCell ref="K244:M244"/>
    <mergeCell ref="E245:G245"/>
    <mergeCell ref="K245:M245"/>
    <mergeCell ref="K246:M246"/>
    <mergeCell ref="D272:H272"/>
    <mergeCell ref="D276:G276"/>
    <mergeCell ref="E238:G238"/>
    <mergeCell ref="K238:M238"/>
    <mergeCell ref="E239:G239"/>
    <mergeCell ref="K239:M239"/>
    <mergeCell ref="K240:M240"/>
    <mergeCell ref="D241:G241"/>
    <mergeCell ref="K241:M241"/>
    <mergeCell ref="E231:G231"/>
    <mergeCell ref="K231:M231"/>
    <mergeCell ref="E233:G233"/>
    <mergeCell ref="K233:M233"/>
    <mergeCell ref="E235:G235"/>
    <mergeCell ref="D237:G237"/>
    <mergeCell ref="K237:M237"/>
    <mergeCell ref="E226:G226"/>
    <mergeCell ref="K226:M226"/>
    <mergeCell ref="E228:G228"/>
    <mergeCell ref="K228:M228"/>
    <mergeCell ref="K229:M229"/>
    <mergeCell ref="D230:G230"/>
    <mergeCell ref="J230:M230"/>
    <mergeCell ref="E221:G221"/>
    <mergeCell ref="K222:M222"/>
    <mergeCell ref="D223:G223"/>
    <mergeCell ref="J223:M223"/>
    <mergeCell ref="E224:G224"/>
    <mergeCell ref="K224:M224"/>
    <mergeCell ref="D213:G213"/>
    <mergeCell ref="J213:M213"/>
    <mergeCell ref="E216:G216"/>
    <mergeCell ref="E217:G217"/>
    <mergeCell ref="D219:G219"/>
    <mergeCell ref="J219:M219"/>
    <mergeCell ref="D205:G205"/>
    <mergeCell ref="J205:M205"/>
    <mergeCell ref="K206:M206"/>
    <mergeCell ref="K208:M208"/>
    <mergeCell ref="D209:G209"/>
    <mergeCell ref="E211:G211"/>
    <mergeCell ref="D199:G199"/>
    <mergeCell ref="J199:M199"/>
    <mergeCell ref="E200:G200"/>
    <mergeCell ref="K200:M200"/>
    <mergeCell ref="E201:G201"/>
    <mergeCell ref="K204:M204"/>
    <mergeCell ref="K194:M194"/>
    <mergeCell ref="D195:G195"/>
    <mergeCell ref="J195:M195"/>
    <mergeCell ref="K196:M196"/>
    <mergeCell ref="E197:G197"/>
    <mergeCell ref="K198:M198"/>
    <mergeCell ref="K175:M175"/>
    <mergeCell ref="K176:M176"/>
    <mergeCell ref="K184:M184"/>
    <mergeCell ref="D188:G188"/>
    <mergeCell ref="J188:M188"/>
    <mergeCell ref="E189:G189"/>
    <mergeCell ref="K189:M189"/>
    <mergeCell ref="D159:G159"/>
    <mergeCell ref="J159:M159"/>
    <mergeCell ref="E160:G160"/>
    <mergeCell ref="D171:G171"/>
    <mergeCell ref="J171:M171"/>
    <mergeCell ref="K172:M172"/>
    <mergeCell ref="K154:M154"/>
    <mergeCell ref="D155:G155"/>
    <mergeCell ref="K155:M155"/>
    <mergeCell ref="E156:G156"/>
    <mergeCell ref="K156:M156"/>
    <mergeCell ref="E157:G157"/>
    <mergeCell ref="K150:M150"/>
    <mergeCell ref="D151:G151"/>
    <mergeCell ref="K151:M151"/>
    <mergeCell ref="E152:G152"/>
    <mergeCell ref="K152:M152"/>
    <mergeCell ref="E153:G153"/>
    <mergeCell ref="K153:M153"/>
    <mergeCell ref="K144:M144"/>
    <mergeCell ref="K146:M146"/>
    <mergeCell ref="D147:G147"/>
    <mergeCell ref="E148:G148"/>
    <mergeCell ref="K148:M148"/>
    <mergeCell ref="E149:G149"/>
    <mergeCell ref="D129:G129"/>
    <mergeCell ref="J129:M129"/>
    <mergeCell ref="E130:G130"/>
    <mergeCell ref="K130:M130"/>
    <mergeCell ref="K131:M131"/>
    <mergeCell ref="D143:G143"/>
    <mergeCell ref="J143:M143"/>
    <mergeCell ref="E119:G119"/>
    <mergeCell ref="E120:G120"/>
    <mergeCell ref="D122:G122"/>
    <mergeCell ref="J122:M122"/>
    <mergeCell ref="E123:G123"/>
    <mergeCell ref="K123:M123"/>
    <mergeCell ref="J110:M110"/>
    <mergeCell ref="E111:G111"/>
    <mergeCell ref="K111:M111"/>
    <mergeCell ref="D116:G116"/>
    <mergeCell ref="J116:M116"/>
    <mergeCell ref="E117:G117"/>
    <mergeCell ref="K117:M117"/>
    <mergeCell ref="E90:G90"/>
    <mergeCell ref="A95:A146"/>
    <mergeCell ref="D95:G95"/>
    <mergeCell ref="E96:G96"/>
    <mergeCell ref="K102:M102"/>
    <mergeCell ref="D104:G104"/>
    <mergeCell ref="J104:M104"/>
    <mergeCell ref="E105:G105"/>
    <mergeCell ref="K105:M105"/>
    <mergeCell ref="D110:G110"/>
    <mergeCell ref="D85:G85"/>
    <mergeCell ref="K85:N85"/>
    <mergeCell ref="E86:G86"/>
    <mergeCell ref="K86:M86"/>
    <mergeCell ref="E87:G87"/>
    <mergeCell ref="D89:G89"/>
    <mergeCell ref="K77:M77"/>
    <mergeCell ref="D78:G78"/>
    <mergeCell ref="J78:M78"/>
    <mergeCell ref="E79:G79"/>
    <mergeCell ref="K79:M79"/>
    <mergeCell ref="K83:M83"/>
    <mergeCell ref="K71:M71"/>
    <mergeCell ref="D72:G72"/>
    <mergeCell ref="J72:M72"/>
    <mergeCell ref="E73:G73"/>
    <mergeCell ref="K73:M73"/>
    <mergeCell ref="E74:G74"/>
    <mergeCell ref="E65:G65"/>
    <mergeCell ref="D67:G67"/>
    <mergeCell ref="J67:M67"/>
    <mergeCell ref="E68:G68"/>
    <mergeCell ref="K68:M68"/>
    <mergeCell ref="E69:G69"/>
    <mergeCell ref="E58:G58"/>
    <mergeCell ref="E59:G59"/>
    <mergeCell ref="K60:M60"/>
    <mergeCell ref="D61:G61"/>
    <mergeCell ref="J61:M61"/>
    <mergeCell ref="E64:G64"/>
    <mergeCell ref="K52:M52"/>
    <mergeCell ref="D53:G53"/>
    <mergeCell ref="E54:G54"/>
    <mergeCell ref="E55:G55"/>
    <mergeCell ref="K56:M56"/>
    <mergeCell ref="D57:G57"/>
    <mergeCell ref="D48:G48"/>
    <mergeCell ref="J48:M48"/>
    <mergeCell ref="E49:G49"/>
    <mergeCell ref="K49:M49"/>
    <mergeCell ref="E50:G50"/>
    <mergeCell ref="E51:G51"/>
    <mergeCell ref="E38:G38"/>
    <mergeCell ref="K40:M40"/>
    <mergeCell ref="D41:G41"/>
    <mergeCell ref="J41:M41"/>
    <mergeCell ref="E42:G42"/>
    <mergeCell ref="K42:M42"/>
    <mergeCell ref="E32:G32"/>
    <mergeCell ref="E33:G33"/>
    <mergeCell ref="K34:M34"/>
    <mergeCell ref="D35:G35"/>
    <mergeCell ref="J35:M35"/>
    <mergeCell ref="E36:G36"/>
    <mergeCell ref="K36:M36"/>
    <mergeCell ref="E27:G27"/>
    <mergeCell ref="K27:M27"/>
    <mergeCell ref="E29:G29"/>
    <mergeCell ref="K29:M29"/>
    <mergeCell ref="K30:M30"/>
    <mergeCell ref="D31:G31"/>
    <mergeCell ref="E21:G21"/>
    <mergeCell ref="E22:G22"/>
    <mergeCell ref="K22:M22"/>
    <mergeCell ref="K23:M23"/>
    <mergeCell ref="D25:G25"/>
    <mergeCell ref="K25:M25"/>
    <mergeCell ref="E15:G15"/>
    <mergeCell ref="K15:M15"/>
    <mergeCell ref="E16:G16"/>
    <mergeCell ref="K18:M18"/>
    <mergeCell ref="D19:G19"/>
    <mergeCell ref="E20:G20"/>
    <mergeCell ref="K20:M20"/>
    <mergeCell ref="A6:A32"/>
    <mergeCell ref="D6:G6"/>
    <mergeCell ref="E7:G7"/>
    <mergeCell ref="K7:M7"/>
    <mergeCell ref="E8:G8"/>
    <mergeCell ref="E9:G9"/>
    <mergeCell ref="B10:B37"/>
    <mergeCell ref="D12:G12"/>
    <mergeCell ref="J12:M12"/>
    <mergeCell ref="E13:G13"/>
    <mergeCell ref="D2:N2"/>
    <mergeCell ref="C4:G4"/>
    <mergeCell ref="J4:M4"/>
    <mergeCell ref="D5:G5"/>
    <mergeCell ref="J5:M5"/>
    <mergeCell ref="F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25390625" style="254" customWidth="1"/>
    <col min="2" max="2" width="62.25390625" style="254" customWidth="1"/>
    <col min="3" max="3" width="14.625" style="254" customWidth="1"/>
    <col min="4" max="4" width="10.75390625" style="254" hidden="1" customWidth="1"/>
    <col min="5" max="5" width="13.75390625" style="254" customWidth="1"/>
    <col min="6" max="6" width="0.12890625" style="254" customWidth="1"/>
    <col min="7" max="7" width="9.125" style="254" customWidth="1"/>
    <col min="8" max="8" width="28.00390625" style="254" customWidth="1"/>
    <col min="9" max="9" width="15.75390625" style="254" customWidth="1"/>
    <col min="10" max="10" width="13.875" style="254" customWidth="1"/>
    <col min="11" max="11" width="15.875" style="254" customWidth="1"/>
    <col min="12" max="12" width="13.625" style="254" customWidth="1"/>
    <col min="13" max="13" width="10.625" style="254" customWidth="1"/>
    <col min="14" max="14" width="16.75390625" style="254" customWidth="1"/>
    <col min="15" max="16384" width="9.125" style="254" customWidth="1"/>
  </cols>
  <sheetData>
    <row r="1" spans="1:10" ht="12.75">
      <c r="A1" s="1571" t="s">
        <v>934</v>
      </c>
      <c r="B1" s="1493"/>
      <c r="C1" s="1493"/>
      <c r="D1" s="1493"/>
      <c r="E1" s="1493"/>
      <c r="F1" s="1493"/>
      <c r="G1" s="1493"/>
      <c r="H1" s="1493"/>
      <c r="I1" s="1493"/>
      <c r="J1" s="1493"/>
    </row>
    <row r="2" spans="1:7" ht="15.75">
      <c r="A2" s="588"/>
      <c r="B2" s="588"/>
      <c r="C2" s="589"/>
      <c r="D2" s="590"/>
      <c r="E2" s="590"/>
      <c r="F2" s="590"/>
      <c r="G2" s="587"/>
    </row>
    <row r="3" spans="1:7" ht="15.75">
      <c r="A3" s="1495" t="s">
        <v>807</v>
      </c>
      <c r="B3" s="1495"/>
      <c r="C3" s="1495"/>
      <c r="D3" s="1495"/>
      <c r="E3" s="1495"/>
      <c r="F3" s="1495"/>
      <c r="G3" s="587"/>
    </row>
    <row r="4" spans="1:7" ht="15.75">
      <c r="A4" s="588"/>
      <c r="B4" s="588" t="s">
        <v>772</v>
      </c>
      <c r="C4" s="589"/>
      <c r="D4" s="590"/>
      <c r="E4" s="590"/>
      <c r="F4" s="590"/>
      <c r="G4" s="587"/>
    </row>
    <row r="5" spans="1:7" ht="15.75">
      <c r="A5" s="588"/>
      <c r="B5" s="588"/>
      <c r="C5" s="589"/>
      <c r="D5" s="590"/>
      <c r="E5" s="590"/>
      <c r="F5" s="590"/>
      <c r="G5" s="587"/>
    </row>
    <row r="6" spans="1:16" ht="0.75" customHeight="1" hidden="1">
      <c r="A6" s="1421"/>
      <c r="B6" s="1421"/>
      <c r="C6" s="1420"/>
      <c r="D6" s="1420"/>
      <c r="E6" s="650"/>
      <c r="F6" s="650"/>
      <c r="G6" s="587"/>
      <c r="H6" s="1342"/>
      <c r="I6" s="1342"/>
      <c r="J6" s="1342"/>
      <c r="K6" s="1342"/>
      <c r="L6" s="1342"/>
      <c r="M6" s="1342"/>
      <c r="N6" s="1342"/>
      <c r="O6" s="594"/>
      <c r="P6" s="594"/>
    </row>
    <row r="7" spans="1:16" ht="15.75" hidden="1">
      <c r="A7" s="1421"/>
      <c r="B7" s="1421"/>
      <c r="C7" s="1421"/>
      <c r="D7" s="1420"/>
      <c r="E7" s="1411"/>
      <c r="F7" s="1411"/>
      <c r="G7" s="587"/>
      <c r="H7" s="594"/>
      <c r="I7" s="594"/>
      <c r="J7" s="594"/>
      <c r="K7" s="594"/>
      <c r="L7" s="594"/>
      <c r="M7" s="594"/>
      <c r="N7" s="594"/>
      <c r="O7" s="594"/>
      <c r="P7" s="594"/>
    </row>
    <row r="8" spans="1:16" ht="15.75" hidden="1">
      <c r="A8" s="1421"/>
      <c r="B8" s="1421"/>
      <c r="C8" s="1421"/>
      <c r="D8" s="1411"/>
      <c r="E8" s="1411"/>
      <c r="F8" s="1411"/>
      <c r="G8" s="587"/>
      <c r="H8" s="594"/>
      <c r="I8" s="594"/>
      <c r="J8" s="594"/>
      <c r="K8" s="594"/>
      <c r="L8" s="594"/>
      <c r="M8" s="594"/>
      <c r="N8" s="594"/>
      <c r="O8" s="594"/>
      <c r="P8" s="594"/>
    </row>
    <row r="9" spans="1:16" ht="15.75" hidden="1">
      <c r="A9" s="1422"/>
      <c r="B9" s="1422"/>
      <c r="C9" s="1421"/>
      <c r="D9" s="1411"/>
      <c r="E9" s="1411"/>
      <c r="F9" s="1411"/>
      <c r="G9" s="587"/>
      <c r="H9" s="594"/>
      <c r="I9" s="594"/>
      <c r="J9" s="594"/>
      <c r="K9" s="594"/>
      <c r="L9" s="594"/>
      <c r="M9" s="594"/>
      <c r="N9" s="594"/>
      <c r="O9" s="594"/>
      <c r="P9" s="594"/>
    </row>
    <row r="10" spans="1:16" ht="15.75" hidden="1">
      <c r="A10" s="1422"/>
      <c r="B10" s="1422"/>
      <c r="C10" s="1421"/>
      <c r="D10" s="1411"/>
      <c r="E10" s="1411"/>
      <c r="F10" s="1411"/>
      <c r="G10" s="587"/>
      <c r="H10" s="594"/>
      <c r="I10" s="594"/>
      <c r="J10" s="594"/>
      <c r="K10" s="594"/>
      <c r="L10" s="594"/>
      <c r="M10" s="594"/>
      <c r="N10" s="594"/>
      <c r="O10" s="594"/>
      <c r="P10" s="594"/>
    </row>
    <row r="11" spans="1:16" ht="15.75" hidden="1">
      <c r="A11" s="1423"/>
      <c r="B11" s="1424"/>
      <c r="C11" s="1413"/>
      <c r="D11" s="1413"/>
      <c r="E11" s="1413"/>
      <c r="F11" s="1412"/>
      <c r="G11" s="587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15.75" hidden="1">
      <c r="A12" s="1423"/>
      <c r="B12" s="1424"/>
      <c r="C12" s="1420"/>
      <c r="D12" s="650"/>
      <c r="E12" s="650"/>
      <c r="F12" s="650"/>
      <c r="G12" s="587"/>
      <c r="H12" s="594"/>
      <c r="I12" s="594"/>
      <c r="J12" s="594"/>
      <c r="K12" s="594"/>
      <c r="L12" s="594"/>
      <c r="M12" s="594"/>
      <c r="N12" s="594"/>
      <c r="O12" s="594"/>
      <c r="P12" s="594"/>
    </row>
    <row r="13" spans="1:16" ht="15.75" hidden="1">
      <c r="A13" s="1423"/>
      <c r="B13" s="1424"/>
      <c r="C13" s="1420"/>
      <c r="D13" s="650"/>
      <c r="E13" s="650"/>
      <c r="F13" s="650"/>
      <c r="G13" s="587"/>
      <c r="H13" s="1342"/>
      <c r="I13" s="1343"/>
      <c r="J13" s="1343"/>
      <c r="K13" s="1343"/>
      <c r="L13" s="1343"/>
      <c r="M13" s="1343"/>
      <c r="N13" s="1343"/>
      <c r="O13" s="594"/>
      <c r="P13" s="594"/>
    </row>
    <row r="14" spans="1:7" ht="15.75" hidden="1">
      <c r="A14" s="1423"/>
      <c r="B14" s="1424"/>
      <c r="C14" s="1420"/>
      <c r="D14" s="650"/>
      <c r="E14" s="650"/>
      <c r="F14" s="650"/>
      <c r="G14" s="587"/>
    </row>
    <row r="15" spans="1:7" ht="15.75" hidden="1">
      <c r="A15" s="1423"/>
      <c r="B15" s="1424"/>
      <c r="C15" s="1420"/>
      <c r="D15" s="650"/>
      <c r="E15" s="650"/>
      <c r="F15" s="650"/>
      <c r="G15" s="587"/>
    </row>
    <row r="16" spans="1:7" ht="15.75" hidden="1">
      <c r="A16" s="1423"/>
      <c r="B16" s="1424"/>
      <c r="C16" s="1420"/>
      <c r="D16" s="650"/>
      <c r="E16" s="650"/>
      <c r="F16" s="650"/>
      <c r="G16" s="587"/>
    </row>
    <row r="17" spans="1:7" ht="15.75" hidden="1">
      <c r="A17" s="1423"/>
      <c r="B17" s="1424"/>
      <c r="C17" s="1420"/>
      <c r="D17" s="650"/>
      <c r="E17" s="650"/>
      <c r="F17" s="650"/>
      <c r="G17" s="587"/>
    </row>
    <row r="18" spans="1:7" ht="15.75" hidden="1">
      <c r="A18" s="1423"/>
      <c r="B18" s="1424"/>
      <c r="C18" s="1413"/>
      <c r="D18" s="1413"/>
      <c r="E18" s="1413"/>
      <c r="F18" s="1413"/>
      <c r="G18" s="587"/>
    </row>
    <row r="19" spans="1:7" ht="15.75" hidden="1">
      <c r="A19" s="1423"/>
      <c r="B19" s="1424"/>
      <c r="C19" s="1420"/>
      <c r="D19" s="650"/>
      <c r="E19" s="650"/>
      <c r="F19" s="650"/>
      <c r="G19" s="587"/>
    </row>
    <row r="20" spans="1:7" ht="15.75" hidden="1">
      <c r="A20" s="1423"/>
      <c r="B20" s="1424"/>
      <c r="C20" s="1420"/>
      <c r="D20" s="650"/>
      <c r="E20" s="650"/>
      <c r="F20" s="650"/>
      <c r="G20" s="587"/>
    </row>
    <row r="21" spans="1:7" ht="15.75" hidden="1">
      <c r="A21" s="1423"/>
      <c r="B21" s="1424"/>
      <c r="C21" s="1420"/>
      <c r="D21" s="650"/>
      <c r="E21" s="650"/>
      <c r="F21" s="650"/>
      <c r="G21" s="587"/>
    </row>
    <row r="22" spans="1:7" ht="15.75" hidden="1">
      <c r="A22" s="1423"/>
      <c r="B22" s="1424"/>
      <c r="C22" s="1420"/>
      <c r="D22" s="650"/>
      <c r="E22" s="650"/>
      <c r="F22" s="650"/>
      <c r="G22" s="587"/>
    </row>
    <row r="23" spans="1:7" ht="15.75" hidden="1">
      <c r="A23" s="1423"/>
      <c r="B23" s="1424"/>
      <c r="C23" s="1420"/>
      <c r="D23" s="650"/>
      <c r="E23" s="650"/>
      <c r="F23" s="650"/>
      <c r="G23" s="587"/>
    </row>
    <row r="24" spans="1:7" ht="15.75" hidden="1">
      <c r="A24" s="1423"/>
      <c r="B24" s="1424"/>
      <c r="C24" s="1420"/>
      <c r="D24" s="650"/>
      <c r="E24" s="650"/>
      <c r="F24" s="650"/>
      <c r="G24" s="587"/>
    </row>
    <row r="25" spans="1:7" ht="15.75" hidden="1">
      <c r="A25" s="1423"/>
      <c r="B25" s="1424"/>
      <c r="C25" s="1413"/>
      <c r="D25" s="1414"/>
      <c r="E25" s="1414"/>
      <c r="F25" s="1414"/>
      <c r="G25" s="587"/>
    </row>
    <row r="26" spans="1:7" ht="15.75" hidden="1">
      <c r="A26" s="1423"/>
      <c r="B26" s="1424"/>
      <c r="C26" s="1413"/>
      <c r="D26" s="1413"/>
      <c r="E26" s="1413"/>
      <c r="F26" s="1412"/>
      <c r="G26" s="587"/>
    </row>
    <row r="27" spans="1:7" ht="15.75" hidden="1">
      <c r="A27" s="1423"/>
      <c r="B27" s="1424"/>
      <c r="C27" s="1413"/>
      <c r="D27" s="650"/>
      <c r="E27" s="1414"/>
      <c r="F27" s="650"/>
      <c r="G27" s="587"/>
    </row>
    <row r="28" spans="1:7" ht="15.75" hidden="1">
      <c r="A28" s="1423"/>
      <c r="B28" s="1424"/>
      <c r="C28" s="1413"/>
      <c r="D28" s="650"/>
      <c r="E28" s="1414"/>
      <c r="F28" s="650"/>
      <c r="G28" s="587"/>
    </row>
    <row r="29" spans="1:7" ht="1.5" customHeight="1" hidden="1">
      <c r="A29" s="1423"/>
      <c r="B29" s="1424"/>
      <c r="C29" s="1420"/>
      <c r="D29" s="650"/>
      <c r="E29" s="650"/>
      <c r="F29" s="650"/>
      <c r="G29" s="587"/>
    </row>
    <row r="30" spans="1:7" ht="15.75" hidden="1">
      <c r="A30" s="1423"/>
      <c r="B30" s="1424"/>
      <c r="C30" s="1413"/>
      <c r="D30" s="1414"/>
      <c r="E30" s="1415"/>
      <c r="F30" s="1415"/>
      <c r="G30" s="587"/>
    </row>
    <row r="31" spans="1:7" ht="15.75" hidden="1">
      <c r="A31" s="1422"/>
      <c r="B31" s="1422"/>
      <c r="C31" s="1413"/>
      <c r="D31" s="1413"/>
      <c r="E31" s="1413"/>
      <c r="F31" s="1412"/>
      <c r="G31" s="587"/>
    </row>
    <row r="32" spans="1:7" ht="15.75" hidden="1">
      <c r="A32" s="1422"/>
      <c r="B32" s="1422"/>
      <c r="C32" s="1413"/>
      <c r="D32" s="1413"/>
      <c r="E32" s="1413"/>
      <c r="F32" s="1412"/>
      <c r="G32" s="587"/>
    </row>
    <row r="33" spans="1:7" ht="15.75" hidden="1">
      <c r="A33" s="1422"/>
      <c r="B33" s="1422"/>
      <c r="C33" s="1413"/>
      <c r="D33" s="1413"/>
      <c r="E33" s="1413"/>
      <c r="F33" s="1412"/>
      <c r="G33" s="587"/>
    </row>
    <row r="34" spans="1:7" ht="15.75" hidden="1">
      <c r="A34" s="1422"/>
      <c r="B34" s="1422"/>
      <c r="C34" s="1425"/>
      <c r="D34" s="1426"/>
      <c r="E34" s="1411"/>
      <c r="F34" s="1411"/>
      <c r="G34" s="587"/>
    </row>
    <row r="35" spans="1:7" ht="18.75" customHeight="1" hidden="1">
      <c r="A35" s="1422"/>
      <c r="B35" s="1424"/>
      <c r="C35" s="1425"/>
      <c r="D35" s="1426"/>
      <c r="E35" s="1418"/>
      <c r="F35" s="1411"/>
      <c r="G35" s="587"/>
    </row>
    <row r="36" spans="1:7" ht="0.75" customHeight="1" hidden="1">
      <c r="A36" s="1422"/>
      <c r="B36" s="1424"/>
      <c r="C36" s="1427"/>
      <c r="D36" s="1426"/>
      <c r="E36" s="1411"/>
      <c r="F36" s="1411"/>
      <c r="G36" s="587"/>
    </row>
    <row r="37" spans="1:7" ht="16.5" customHeight="1" hidden="1">
      <c r="A37" s="1422"/>
      <c r="B37" s="1424"/>
      <c r="C37" s="1427"/>
      <c r="D37" s="1426"/>
      <c r="E37" s="1411"/>
      <c r="F37" s="1411"/>
      <c r="G37" s="587"/>
    </row>
    <row r="38" spans="1:7" ht="18" customHeight="1" hidden="1">
      <c r="A38" s="1422"/>
      <c r="B38" s="1424"/>
      <c r="C38" s="1427"/>
      <c r="D38" s="1426"/>
      <c r="E38" s="1411"/>
      <c r="F38" s="1411"/>
      <c r="G38" s="587"/>
    </row>
    <row r="39" spans="1:7" ht="19.5" customHeight="1" hidden="1">
      <c r="A39" s="1422"/>
      <c r="B39" s="1424"/>
      <c r="C39" s="1427"/>
      <c r="D39" s="1426"/>
      <c r="E39" s="1411"/>
      <c r="F39" s="1411"/>
      <c r="G39" s="587"/>
    </row>
    <row r="40" spans="1:7" ht="0.75" customHeight="1" hidden="1">
      <c r="A40" s="1422"/>
      <c r="B40" s="1424"/>
      <c r="C40" s="1427"/>
      <c r="D40" s="1426"/>
      <c r="E40" s="1411"/>
      <c r="F40" s="1411"/>
      <c r="G40" s="587"/>
    </row>
    <row r="41" spans="1:7" ht="0.75" customHeight="1" hidden="1">
      <c r="A41" s="1422"/>
      <c r="B41" s="1424"/>
      <c r="C41" s="1427"/>
      <c r="D41" s="1426"/>
      <c r="E41" s="1411"/>
      <c r="F41" s="1411"/>
      <c r="G41" s="587"/>
    </row>
    <row r="42" spans="1:7" ht="0.75" customHeight="1" hidden="1">
      <c r="A42" s="1422"/>
      <c r="B42" s="1424"/>
      <c r="C42" s="1427"/>
      <c r="D42" s="1426"/>
      <c r="E42" s="1411"/>
      <c r="F42" s="1411"/>
      <c r="G42" s="587"/>
    </row>
    <row r="43" spans="1:7" ht="18" customHeight="1" hidden="1">
      <c r="A43" s="1422"/>
      <c r="B43" s="1424"/>
      <c r="C43" s="1427"/>
      <c r="D43" s="1426"/>
      <c r="E43" s="1411"/>
      <c r="F43" s="1411"/>
      <c r="G43" s="587"/>
    </row>
    <row r="44" spans="1:7" ht="16.5" customHeight="1" hidden="1">
      <c r="A44" s="1422"/>
      <c r="B44" s="1424"/>
      <c r="C44" s="1427"/>
      <c r="D44" s="1426"/>
      <c r="E44" s="1411"/>
      <c r="F44" s="1411"/>
      <c r="G44" s="587"/>
    </row>
    <row r="45" spans="1:7" ht="19.5" customHeight="1" hidden="1">
      <c r="A45" s="1422"/>
      <c r="B45" s="1424"/>
      <c r="C45" s="1427"/>
      <c r="D45" s="1426"/>
      <c r="E45" s="1411"/>
      <c r="F45" s="1411"/>
      <c r="G45" s="587"/>
    </row>
    <row r="46" spans="1:7" ht="15.75" hidden="1">
      <c r="A46" s="1422"/>
      <c r="B46" s="1424"/>
      <c r="C46" s="1425"/>
      <c r="D46" s="1426"/>
      <c r="E46" s="1418"/>
      <c r="F46" s="1411"/>
      <c r="G46" s="587"/>
    </row>
    <row r="47" spans="1:7" ht="15.75" hidden="1">
      <c r="A47" s="1422"/>
      <c r="B47" s="1424"/>
      <c r="C47" s="1425"/>
      <c r="D47" s="1416"/>
      <c r="E47" s="1416"/>
      <c r="F47" s="1416"/>
      <c r="G47" s="587"/>
    </row>
    <row r="48" spans="1:7" ht="15.75">
      <c r="A48" s="600" t="s">
        <v>62</v>
      </c>
      <c r="B48" s="600" t="s">
        <v>621</v>
      </c>
      <c r="C48" s="1428">
        <v>41275</v>
      </c>
      <c r="D48" s="602"/>
      <c r="E48" s="1429" t="s">
        <v>918</v>
      </c>
      <c r="F48" s="602"/>
      <c r="G48" s="587"/>
    </row>
    <row r="49" spans="1:7" ht="15.75">
      <c r="A49" s="603" t="s">
        <v>619</v>
      </c>
      <c r="B49" s="604" t="s">
        <v>622</v>
      </c>
      <c r="C49" s="601"/>
      <c r="D49" s="602"/>
      <c r="E49" s="602"/>
      <c r="F49" s="602"/>
      <c r="G49" s="587"/>
    </row>
    <row r="50" spans="1:7" ht="15.75" hidden="1">
      <c r="A50" s="603"/>
      <c r="B50" s="604"/>
      <c r="C50" s="601"/>
      <c r="D50" s="602"/>
      <c r="E50" s="602"/>
      <c r="F50" s="602"/>
      <c r="G50" s="587"/>
    </row>
    <row r="51" spans="1:7" ht="15.75">
      <c r="A51" s="603"/>
      <c r="B51" s="604" t="s">
        <v>623</v>
      </c>
      <c r="C51" s="601"/>
      <c r="D51" s="602"/>
      <c r="E51" s="602"/>
      <c r="F51" s="602"/>
      <c r="G51" s="587"/>
    </row>
    <row r="52" spans="1:7" ht="15.75">
      <c r="A52" s="603"/>
      <c r="B52" s="604" t="s">
        <v>624</v>
      </c>
      <c r="C52" s="601">
        <v>1</v>
      </c>
      <c r="D52" s="602"/>
      <c r="E52" s="602">
        <v>1</v>
      </c>
      <c r="F52" s="602"/>
      <c r="G52" s="587"/>
    </row>
    <row r="53" spans="1:7" ht="15.75">
      <c r="A53" s="603"/>
      <c r="B53" s="604" t="s">
        <v>625</v>
      </c>
      <c r="C53" s="601"/>
      <c r="D53" s="602"/>
      <c r="E53" s="602"/>
      <c r="F53" s="602"/>
      <c r="G53" s="587"/>
    </row>
    <row r="54" spans="1:7" ht="15.75">
      <c r="A54" s="603"/>
      <c r="B54" s="604" t="s">
        <v>626</v>
      </c>
      <c r="C54" s="621">
        <v>16</v>
      </c>
      <c r="D54" s="602"/>
      <c r="E54" s="602">
        <v>16</v>
      </c>
      <c r="F54" s="602"/>
      <c r="G54" s="587"/>
    </row>
    <row r="55" spans="1:7" ht="15.75">
      <c r="A55" s="603"/>
      <c r="B55" s="604" t="s">
        <v>627</v>
      </c>
      <c r="C55" s="621">
        <v>1</v>
      </c>
      <c r="D55" s="602"/>
      <c r="E55" s="602">
        <v>1</v>
      </c>
      <c r="F55" s="602"/>
      <c r="G55" s="587"/>
    </row>
    <row r="56" spans="1:7" ht="0.75" customHeight="1">
      <c r="A56" s="603"/>
      <c r="B56" s="630"/>
      <c r="C56" s="622"/>
      <c r="D56" s="624"/>
      <c r="E56" s="624"/>
      <c r="F56" s="624"/>
      <c r="G56" s="587"/>
    </row>
    <row r="57" spans="1:7" ht="15.75">
      <c r="A57" s="603"/>
      <c r="B57" s="631" t="s">
        <v>17</v>
      </c>
      <c r="C57" s="632">
        <f>SUM(C51:C56)</f>
        <v>18</v>
      </c>
      <c r="D57" s="633"/>
      <c r="E57" s="634">
        <f>SUM(E51:E56)</f>
        <v>18</v>
      </c>
      <c r="F57" s="633"/>
      <c r="G57" s="587"/>
    </row>
    <row r="58" spans="1:7" ht="15.75" hidden="1">
      <c r="A58" s="603"/>
      <c r="B58" s="635"/>
      <c r="C58" s="598"/>
      <c r="D58" s="599"/>
      <c r="E58" s="599"/>
      <c r="F58" s="599"/>
      <c r="G58" s="587"/>
    </row>
    <row r="59" spans="1:7" ht="15.75" hidden="1">
      <c r="A59" s="603"/>
      <c r="B59" s="604"/>
      <c r="C59" s="601"/>
      <c r="D59" s="602"/>
      <c r="E59" s="602"/>
      <c r="F59" s="602"/>
      <c r="G59" s="587"/>
    </row>
    <row r="60" spans="1:7" ht="15.75">
      <c r="A60" s="603" t="s">
        <v>628</v>
      </c>
      <c r="B60" s="604" t="s">
        <v>908</v>
      </c>
      <c r="C60" s="636">
        <v>1</v>
      </c>
      <c r="D60" s="602"/>
      <c r="E60" s="620">
        <v>1</v>
      </c>
      <c r="F60" s="602"/>
      <c r="G60" s="587"/>
    </row>
    <row r="61" spans="1:7" ht="15.75">
      <c r="A61" s="603"/>
      <c r="B61" s="604"/>
      <c r="C61" s="636"/>
      <c r="D61" s="602"/>
      <c r="E61" s="620"/>
      <c r="F61" s="602"/>
      <c r="G61" s="587"/>
    </row>
    <row r="62" spans="1:7" ht="0.75" customHeight="1" thickBot="1">
      <c r="A62" s="603"/>
      <c r="B62" s="604"/>
      <c r="C62" s="601"/>
      <c r="D62" s="628"/>
      <c r="E62" s="602"/>
      <c r="F62" s="602"/>
      <c r="G62" s="587"/>
    </row>
    <row r="63" spans="1:7" ht="16.5" thickBot="1">
      <c r="A63" s="600" t="s">
        <v>631</v>
      </c>
      <c r="B63" s="600"/>
      <c r="C63" s="637">
        <f>SUM(C58:C62,C57)</f>
        <v>19</v>
      </c>
      <c r="D63" s="597"/>
      <c r="E63" s="638">
        <f>SUM(E60,E57,E61)</f>
        <v>19</v>
      </c>
      <c r="F63" s="638"/>
      <c r="G63" s="587"/>
    </row>
    <row r="64" spans="1:7" ht="16.5" thickBot="1">
      <c r="A64" s="600" t="s">
        <v>909</v>
      </c>
      <c r="B64" s="600"/>
      <c r="C64" s="1430">
        <f>SUM(C63,C47)</f>
        <v>19</v>
      </c>
      <c r="D64" s="1430"/>
      <c r="E64" s="1430">
        <f>SUM(E63,E47)</f>
        <v>19</v>
      </c>
      <c r="F64" s="613"/>
      <c r="G64" s="587"/>
    </row>
    <row r="65" spans="1:7" ht="15.75">
      <c r="A65" s="1431"/>
      <c r="B65" s="1422"/>
      <c r="C65" s="1413"/>
      <c r="D65" s="1413"/>
      <c r="E65" s="1413"/>
      <c r="F65" s="643"/>
      <c r="G65" s="1432"/>
    </row>
    <row r="66" spans="1:7" ht="15.75">
      <c r="A66" s="1423"/>
      <c r="B66" s="1424"/>
      <c r="C66" s="1420"/>
      <c r="D66" s="1420"/>
      <c r="E66" s="1420"/>
      <c r="F66" s="1433"/>
      <c r="G66" s="1432"/>
    </row>
    <row r="67" spans="1:7" ht="16.5" thickBot="1">
      <c r="A67" s="1423"/>
      <c r="B67" s="1424"/>
      <c r="C67" s="1420"/>
      <c r="D67" s="1413"/>
      <c r="E67" s="1420"/>
      <c r="F67" s="1434"/>
      <c r="G67" s="1432"/>
    </row>
    <row r="68" spans="1:7" ht="16.5" thickBot="1">
      <c r="A68" s="1422"/>
      <c r="B68" s="1424"/>
      <c r="C68" s="1420"/>
      <c r="D68" s="1413"/>
      <c r="E68" s="1420"/>
      <c r="F68" s="1435"/>
      <c r="G68" s="1432"/>
    </row>
    <row r="69" spans="1:7" ht="15.75">
      <c r="A69" s="1570"/>
      <c r="B69" s="1570"/>
      <c r="C69" s="650"/>
      <c r="D69" s="650"/>
      <c r="E69" s="650"/>
      <c r="F69" s="650"/>
      <c r="G69" s="587"/>
    </row>
    <row r="70" spans="1:7" ht="15.75">
      <c r="A70" s="1432"/>
      <c r="B70" s="1432"/>
      <c r="C70" s="650"/>
      <c r="D70" s="650"/>
      <c r="E70" s="650"/>
      <c r="F70" s="650"/>
      <c r="G70" s="587"/>
    </row>
    <row r="71" spans="1:7" ht="15.75">
      <c r="A71" s="1432"/>
      <c r="B71" s="1432"/>
      <c r="C71" s="1414"/>
      <c r="D71" s="1414"/>
      <c r="E71" s="650"/>
      <c r="F71" s="650"/>
      <c r="G71" s="587"/>
    </row>
    <row r="72" spans="1:7" ht="15.75">
      <c r="A72" s="587"/>
      <c r="B72" s="587"/>
      <c r="C72" s="590"/>
      <c r="D72" s="590"/>
      <c r="E72" s="590"/>
      <c r="F72" s="590"/>
      <c r="G72" s="587"/>
    </row>
    <row r="73" spans="1:7" ht="15.75">
      <c r="A73" s="587"/>
      <c r="B73" s="655"/>
      <c r="C73" s="590"/>
      <c r="D73" s="590"/>
      <c r="E73" s="590"/>
      <c r="F73" s="590"/>
      <c r="G73" s="587"/>
    </row>
    <row r="74" spans="1:7" ht="15.75">
      <c r="A74" s="587"/>
      <c r="B74" s="587"/>
      <c r="C74" s="590"/>
      <c r="D74" s="590"/>
      <c r="E74" s="590"/>
      <c r="F74" s="590"/>
      <c r="G74" s="587"/>
    </row>
    <row r="75" spans="1:7" ht="15.75">
      <c r="A75" s="587"/>
      <c r="B75" s="587"/>
      <c r="C75" s="590"/>
      <c r="D75" s="590"/>
      <c r="E75" s="590"/>
      <c r="F75" s="590"/>
      <c r="G75" s="587"/>
    </row>
    <row r="76" spans="1:7" ht="15.75">
      <c r="A76" s="587"/>
      <c r="B76" s="655"/>
      <c r="C76" s="590"/>
      <c r="D76" s="590"/>
      <c r="E76" s="590"/>
      <c r="F76" s="590"/>
      <c r="G76" s="587"/>
    </row>
    <row r="77" spans="1:7" ht="15.75">
      <c r="A77" s="587"/>
      <c r="B77" s="587"/>
      <c r="C77" s="590"/>
      <c r="D77" s="590"/>
      <c r="E77" s="590"/>
      <c r="F77" s="590"/>
      <c r="G77" s="587"/>
    </row>
    <row r="78" spans="1:7" ht="15.75">
      <c r="A78" s="587"/>
      <c r="B78" s="587"/>
      <c r="C78" s="590"/>
      <c r="D78" s="590"/>
      <c r="E78" s="590"/>
      <c r="F78" s="590"/>
      <c r="G78" s="587"/>
    </row>
    <row r="79" spans="1:7" ht="15.75">
      <c r="A79" s="587"/>
      <c r="B79" s="587"/>
      <c r="C79" s="590"/>
      <c r="D79" s="590"/>
      <c r="E79" s="590"/>
      <c r="F79" s="590"/>
      <c r="G79" s="587"/>
    </row>
    <row r="80" spans="1:7" ht="15.75">
      <c r="A80" s="587"/>
      <c r="B80" s="587"/>
      <c r="C80" s="590"/>
      <c r="D80" s="590"/>
      <c r="E80" s="590"/>
      <c r="F80" s="590"/>
      <c r="G80" s="587"/>
    </row>
    <row r="81" spans="1:7" ht="15.75">
      <c r="A81" s="587"/>
      <c r="B81" s="587"/>
      <c r="C81" s="590"/>
      <c r="D81" s="590"/>
      <c r="E81" s="590"/>
      <c r="F81" s="590"/>
      <c r="G81" s="587"/>
    </row>
    <row r="82" spans="1:7" ht="15.75">
      <c r="A82" s="587"/>
      <c r="B82" s="587"/>
      <c r="C82" s="590"/>
      <c r="D82" s="590"/>
      <c r="E82" s="590"/>
      <c r="F82" s="590"/>
      <c r="G82" s="587"/>
    </row>
  </sheetData>
  <sheetProtection/>
  <mergeCells count="3">
    <mergeCell ref="A3:F3"/>
    <mergeCell ref="A69:B69"/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6.375" style="255" customWidth="1"/>
    <col min="2" max="2" width="8.00390625" style="255" customWidth="1"/>
    <col min="3" max="3" width="39.25390625" style="255" customWidth="1"/>
    <col min="4" max="4" width="12.75390625" style="255" customWidth="1"/>
    <col min="5" max="5" width="15.125" style="255" customWidth="1"/>
    <col min="6" max="6" width="12.125" style="255" customWidth="1"/>
    <col min="7" max="16384" width="9.125" style="255" customWidth="1"/>
  </cols>
  <sheetData>
    <row r="1" spans="1:6" ht="15">
      <c r="A1" s="254"/>
      <c r="B1" s="254"/>
      <c r="C1" s="1482" t="s">
        <v>935</v>
      </c>
      <c r="D1" s="1460"/>
      <c r="E1" s="1460"/>
      <c r="F1" s="1460"/>
    </row>
    <row r="2" spans="1:5" ht="15">
      <c r="A2" s="1483" t="s">
        <v>803</v>
      </c>
      <c r="B2" s="1483"/>
      <c r="C2" s="1483"/>
      <c r="D2" s="1483"/>
      <c r="E2" s="1483"/>
    </row>
    <row r="3" spans="1:5" ht="15">
      <c r="A3" s="1483" t="s">
        <v>780</v>
      </c>
      <c r="B3" s="1483"/>
      <c r="C3" s="1483"/>
      <c r="D3" s="1483"/>
      <c r="E3" s="1483"/>
    </row>
    <row r="5" spans="1:5" ht="15.75">
      <c r="A5" s="256" t="s">
        <v>467</v>
      </c>
      <c r="B5" s="256"/>
      <c r="C5" s="256"/>
      <c r="D5" s="256"/>
      <c r="E5" s="256"/>
    </row>
    <row r="6" spans="1:5" ht="16.5" thickBot="1">
      <c r="A6" s="256"/>
      <c r="B6" s="256"/>
      <c r="C6" s="256"/>
      <c r="D6" s="1489" t="s">
        <v>5</v>
      </c>
      <c r="E6" s="1489"/>
    </row>
    <row r="7" spans="1:6" ht="72" thickBot="1">
      <c r="A7" s="531" t="s">
        <v>468</v>
      </c>
      <c r="B7" s="532" t="s">
        <v>469</v>
      </c>
      <c r="C7" s="533" t="s">
        <v>470</v>
      </c>
      <c r="D7" s="533" t="s">
        <v>758</v>
      </c>
      <c r="E7" s="534" t="s">
        <v>801</v>
      </c>
      <c r="F7" s="536" t="s">
        <v>771</v>
      </c>
    </row>
    <row r="8" spans="1:6" ht="15.75" thickBot="1">
      <c r="A8" s="263">
        <v>1</v>
      </c>
      <c r="B8" s="264">
        <v>2</v>
      </c>
      <c r="C8" s="264">
        <v>3</v>
      </c>
      <c r="D8" s="264">
        <v>4</v>
      </c>
      <c r="E8" s="265">
        <v>5</v>
      </c>
      <c r="F8" s="535">
        <v>6</v>
      </c>
    </row>
    <row r="9" spans="1:6" ht="15">
      <c r="A9" s="505" t="s">
        <v>18</v>
      </c>
      <c r="B9" s="268" t="s">
        <v>62</v>
      </c>
      <c r="C9" s="269" t="s">
        <v>471</v>
      </c>
      <c r="D9" s="270"/>
      <c r="E9" s="501"/>
      <c r="F9" s="537"/>
    </row>
    <row r="10" spans="1:6" ht="15">
      <c r="A10" s="273" t="s">
        <v>19</v>
      </c>
      <c r="B10" s="274"/>
      <c r="C10" s="275" t="s">
        <v>472</v>
      </c>
      <c r="D10" s="276"/>
      <c r="E10" s="485"/>
      <c r="F10" s="538"/>
    </row>
    <row r="11" spans="1:6" ht="15">
      <c r="A11" s="273" t="s">
        <v>20</v>
      </c>
      <c r="B11" s="274"/>
      <c r="C11" s="279" t="s">
        <v>473</v>
      </c>
      <c r="D11" s="280"/>
      <c r="E11" s="281"/>
      <c r="F11" s="539"/>
    </row>
    <row r="12" spans="1:6" ht="15">
      <c r="A12" s="273" t="s">
        <v>21</v>
      </c>
      <c r="B12" s="274"/>
      <c r="C12" s="279" t="s">
        <v>474</v>
      </c>
      <c r="D12" s="280">
        <v>3000</v>
      </c>
      <c r="E12" s="281">
        <v>3000</v>
      </c>
      <c r="F12" s="539">
        <v>4732</v>
      </c>
    </row>
    <row r="13" spans="1:6" ht="15">
      <c r="A13" s="273" t="s">
        <v>22</v>
      </c>
      <c r="B13" s="274"/>
      <c r="C13" s="279" t="s">
        <v>475</v>
      </c>
      <c r="D13" s="280"/>
      <c r="E13" s="281"/>
      <c r="F13" s="539"/>
    </row>
    <row r="14" spans="1:6" ht="15">
      <c r="A14" s="273"/>
      <c r="B14" s="283"/>
      <c r="C14" s="284" t="s">
        <v>476</v>
      </c>
      <c r="D14" s="285"/>
      <c r="E14" s="418"/>
      <c r="F14" s="539"/>
    </row>
    <row r="15" spans="1:6" ht="26.25" thickBot="1">
      <c r="A15" s="273" t="s">
        <v>23</v>
      </c>
      <c r="B15" s="288"/>
      <c r="C15" s="289" t="s">
        <v>477</v>
      </c>
      <c r="D15" s="290"/>
      <c r="E15" s="338"/>
      <c r="F15" s="539"/>
    </row>
    <row r="16" spans="1:7" ht="15.75" thickBot="1">
      <c r="A16" s="273" t="s">
        <v>24</v>
      </c>
      <c r="B16" s="293"/>
      <c r="C16" s="294" t="s">
        <v>478</v>
      </c>
      <c r="D16" s="295">
        <f>SUM(D11:D15)</f>
        <v>3000</v>
      </c>
      <c r="E16" s="376">
        <f>SUM(E11:E15)</f>
        <v>3000</v>
      </c>
      <c r="F16" s="297">
        <f>SUM(F11:F15)</f>
        <v>4732</v>
      </c>
      <c r="G16" s="298"/>
    </row>
    <row r="17" spans="1:6" ht="15">
      <c r="A17" s="273" t="s">
        <v>70</v>
      </c>
      <c r="B17" s="299"/>
      <c r="C17" s="300" t="s">
        <v>479</v>
      </c>
      <c r="D17" s="301"/>
      <c r="E17" s="484"/>
      <c r="F17" s="539"/>
    </row>
    <row r="18" spans="1:6" ht="15">
      <c r="A18" s="273" t="s">
        <v>72</v>
      </c>
      <c r="B18" s="303"/>
      <c r="C18" s="304" t="s">
        <v>480</v>
      </c>
      <c r="D18" s="305"/>
      <c r="E18" s="306"/>
      <c r="F18" s="539"/>
    </row>
    <row r="19" spans="1:6" ht="15">
      <c r="A19" s="273" t="s">
        <v>32</v>
      </c>
      <c r="B19" s="308"/>
      <c r="C19" s="309" t="s">
        <v>481</v>
      </c>
      <c r="D19" s="310"/>
      <c r="E19" s="281"/>
      <c r="F19" s="539"/>
    </row>
    <row r="20" spans="1:6" ht="26.25" thickBot="1">
      <c r="A20" s="273" t="s">
        <v>33</v>
      </c>
      <c r="B20" s="312"/>
      <c r="C20" s="334" t="s">
        <v>482</v>
      </c>
      <c r="D20" s="444"/>
      <c r="E20" s="445"/>
      <c r="F20" s="540"/>
    </row>
    <row r="21" spans="1:6" ht="26.25" thickBot="1">
      <c r="A21" s="273" t="s">
        <v>34</v>
      </c>
      <c r="B21" s="349"/>
      <c r="C21" s="508" t="s">
        <v>483</v>
      </c>
      <c r="D21" s="319">
        <f>SUM(D18:D20)</f>
        <v>0</v>
      </c>
      <c r="E21" s="376">
        <f>SUM(E18:E20)</f>
        <v>0</v>
      </c>
      <c r="F21" s="297">
        <f>SUM(F18:F20)</f>
        <v>0</v>
      </c>
    </row>
    <row r="22" spans="1:6" ht="15.75" thickBot="1">
      <c r="A22" s="509" t="s">
        <v>35</v>
      </c>
      <c r="B22" s="510"/>
      <c r="C22" s="422" t="s">
        <v>484</v>
      </c>
      <c r="D22" s="511">
        <f>SUM(D16+D21)</f>
        <v>3000</v>
      </c>
      <c r="E22" s="376">
        <f>SUM(E16+E21)</f>
        <v>3000</v>
      </c>
      <c r="F22" s="297">
        <f>SUM(F16+F21)</f>
        <v>4732</v>
      </c>
    </row>
    <row r="23" spans="1:6" ht="15">
      <c r="A23" s="273" t="s">
        <v>14</v>
      </c>
      <c r="B23" s="325" t="s">
        <v>78</v>
      </c>
      <c r="C23" s="300" t="s">
        <v>485</v>
      </c>
      <c r="D23" s="326"/>
      <c r="E23" s="327"/>
      <c r="F23" s="539"/>
    </row>
    <row r="24" spans="1:6" ht="15">
      <c r="A24" s="273" t="s">
        <v>15</v>
      </c>
      <c r="B24" s="329"/>
      <c r="C24" s="275" t="s">
        <v>486</v>
      </c>
      <c r="D24" s="330"/>
      <c r="E24" s="331"/>
      <c r="F24" s="539"/>
    </row>
    <row r="25" spans="1:6" ht="15">
      <c r="A25" s="273" t="s">
        <v>16</v>
      </c>
      <c r="B25" s="308"/>
      <c r="C25" s="304" t="s">
        <v>487</v>
      </c>
      <c r="D25" s="280"/>
      <c r="E25" s="281"/>
      <c r="F25" s="539"/>
    </row>
    <row r="26" spans="1:6" ht="15">
      <c r="A26" s="273" t="s">
        <v>37</v>
      </c>
      <c r="B26" s="308"/>
      <c r="C26" s="309" t="s">
        <v>488</v>
      </c>
      <c r="D26" s="280"/>
      <c r="E26" s="486"/>
      <c r="F26" s="539"/>
    </row>
    <row r="27" spans="1:6" ht="15">
      <c r="A27" s="273" t="s">
        <v>38</v>
      </c>
      <c r="B27" s="308"/>
      <c r="C27" s="309" t="s">
        <v>489</v>
      </c>
      <c r="D27" s="280"/>
      <c r="E27" s="281"/>
      <c r="F27" s="539"/>
    </row>
    <row r="28" spans="1:6" ht="25.5">
      <c r="A28" s="273" t="s">
        <v>39</v>
      </c>
      <c r="B28" s="308"/>
      <c r="C28" s="334" t="s">
        <v>490</v>
      </c>
      <c r="D28" s="280"/>
      <c r="E28" s="486"/>
      <c r="F28" s="539"/>
    </row>
    <row r="29" spans="1:6" ht="15">
      <c r="A29" s="273" t="s">
        <v>40</v>
      </c>
      <c r="B29" s="499"/>
      <c r="C29" s="334" t="s">
        <v>491</v>
      </c>
      <c r="D29" s="417"/>
      <c r="E29" s="500"/>
      <c r="F29" s="541"/>
    </row>
    <row r="30" spans="1:6" ht="15">
      <c r="A30" s="502"/>
      <c r="B30" s="499"/>
      <c r="C30" s="334" t="s">
        <v>612</v>
      </c>
      <c r="D30" s="417"/>
      <c r="E30" s="503"/>
      <c r="F30" s="541"/>
    </row>
    <row r="31" spans="1:6" ht="15.75" thickBot="1">
      <c r="A31" s="505"/>
      <c r="B31" s="506"/>
      <c r="C31" s="345" t="s">
        <v>613</v>
      </c>
      <c r="D31" s="285"/>
      <c r="E31" s="507"/>
      <c r="F31" s="542"/>
    </row>
    <row r="32" spans="1:6" ht="26.25" thickBot="1">
      <c r="A32" s="504" t="s">
        <v>41</v>
      </c>
      <c r="B32" s="447"/>
      <c r="C32" s="422" t="s">
        <v>492</v>
      </c>
      <c r="D32" s="319">
        <f>SUM(D25:D29)</f>
        <v>0</v>
      </c>
      <c r="E32" s="319">
        <f>SUM(E25:E30)</f>
        <v>0</v>
      </c>
      <c r="F32" s="297">
        <f>SUM(F25:F31)</f>
        <v>0</v>
      </c>
    </row>
    <row r="33" spans="1:6" ht="15">
      <c r="A33" s="497" t="s">
        <v>42</v>
      </c>
      <c r="B33" s="468" t="s">
        <v>86</v>
      </c>
      <c r="C33" s="269" t="s">
        <v>493</v>
      </c>
      <c r="D33" s="270"/>
      <c r="E33" s="501"/>
      <c r="F33" s="543"/>
    </row>
    <row r="34" spans="1:6" ht="25.5">
      <c r="A34" s="273" t="s">
        <v>43</v>
      </c>
      <c r="B34" s="303"/>
      <c r="C34" s="304" t="s">
        <v>494</v>
      </c>
      <c r="D34" s="305"/>
      <c r="E34" s="487"/>
      <c r="F34" s="544"/>
    </row>
    <row r="35" spans="1:6" ht="25.5">
      <c r="A35" s="273" t="s">
        <v>44</v>
      </c>
      <c r="B35" s="308"/>
      <c r="C35" s="309" t="s">
        <v>495</v>
      </c>
      <c r="D35" s="310"/>
      <c r="E35" s="311"/>
      <c r="F35" s="539"/>
    </row>
    <row r="36" spans="1:6" ht="15.75" thickBot="1">
      <c r="A36" s="273" t="s">
        <v>45</v>
      </c>
      <c r="B36" s="344"/>
      <c r="C36" s="345" t="s">
        <v>496</v>
      </c>
      <c r="D36" s="346"/>
      <c r="E36" s="347"/>
      <c r="F36" s="539"/>
    </row>
    <row r="37" spans="1:6" ht="15.75" thickBot="1">
      <c r="A37" s="273" t="s">
        <v>46</v>
      </c>
      <c r="B37" s="349"/>
      <c r="C37" s="350" t="s">
        <v>497</v>
      </c>
      <c r="D37" s="351">
        <f>SUM(D34:D36)</f>
        <v>0</v>
      </c>
      <c r="E37" s="376">
        <f>SUM(E34:E36)</f>
        <v>0</v>
      </c>
      <c r="F37" s="297">
        <f>SUM(F34:F36)</f>
        <v>0</v>
      </c>
    </row>
    <row r="38" spans="1:6" ht="15">
      <c r="A38" s="273" t="s">
        <v>47</v>
      </c>
      <c r="B38" s="353" t="s">
        <v>89</v>
      </c>
      <c r="C38" s="354" t="s">
        <v>498</v>
      </c>
      <c r="D38" s="305"/>
      <c r="E38" s="306"/>
      <c r="F38" s="539"/>
    </row>
    <row r="39" spans="1:6" ht="15">
      <c r="A39" s="273" t="s">
        <v>48</v>
      </c>
      <c r="B39" s="355"/>
      <c r="C39" s="354" t="s">
        <v>499</v>
      </c>
      <c r="D39" s="305"/>
      <c r="E39" s="306"/>
      <c r="F39" s="539"/>
    </row>
    <row r="40" spans="1:6" ht="15">
      <c r="A40" s="273" t="s">
        <v>49</v>
      </c>
      <c r="B40" s="355"/>
      <c r="C40" s="354" t="s">
        <v>500</v>
      </c>
      <c r="D40" s="356"/>
      <c r="E40" s="357"/>
      <c r="F40" s="539"/>
    </row>
    <row r="41" spans="1:6" ht="15.75" thickBot="1">
      <c r="A41" s="273" t="s">
        <v>50</v>
      </c>
      <c r="B41" s="512"/>
      <c r="C41" s="513" t="s">
        <v>501</v>
      </c>
      <c r="D41" s="346"/>
      <c r="E41" s="347"/>
      <c r="F41" s="541"/>
    </row>
    <row r="42" spans="1:6" ht="15.75" thickBot="1">
      <c r="A42" s="509" t="s">
        <v>51</v>
      </c>
      <c r="B42" s="514"/>
      <c r="C42" s="515" t="s">
        <v>502</v>
      </c>
      <c r="D42" s="319">
        <f>SUM(D39+D41)</f>
        <v>0</v>
      </c>
      <c r="E42" s="376">
        <f>SUM(E39+E41)</f>
        <v>0</v>
      </c>
      <c r="F42" s="297">
        <f>SUM(F39+F41)</f>
        <v>0</v>
      </c>
    </row>
    <row r="43" spans="1:6" ht="15.75" thickBot="1">
      <c r="A43" s="509" t="s">
        <v>52</v>
      </c>
      <c r="B43" s="516" t="s">
        <v>128</v>
      </c>
      <c r="C43" s="294" t="s">
        <v>503</v>
      </c>
      <c r="D43" s="366"/>
      <c r="E43" s="488"/>
      <c r="F43" s="517"/>
    </row>
    <row r="44" spans="1:6" ht="25.5">
      <c r="A44" s="273" t="s">
        <v>115</v>
      </c>
      <c r="B44" s="369"/>
      <c r="C44" s="370" t="s">
        <v>504</v>
      </c>
      <c r="D44" s="305"/>
      <c r="E44" s="489"/>
      <c r="F44" s="543"/>
    </row>
    <row r="45" spans="1:6" ht="26.25" thickBot="1">
      <c r="A45" s="273" t="s">
        <v>117</v>
      </c>
      <c r="B45" s="416"/>
      <c r="C45" s="518" t="s">
        <v>505</v>
      </c>
      <c r="D45" s="346">
        <v>9800</v>
      </c>
      <c r="E45" s="418"/>
      <c r="F45" s="540"/>
    </row>
    <row r="46" spans="1:6" ht="15.75" thickBot="1">
      <c r="A46" s="509" t="s">
        <v>120</v>
      </c>
      <c r="B46" s="519"/>
      <c r="C46" s="375" t="s">
        <v>506</v>
      </c>
      <c r="D46" s="319">
        <f>SUM(D44:D45)</f>
        <v>9800</v>
      </c>
      <c r="E46" s="376">
        <f>SUM(E45)</f>
        <v>0</v>
      </c>
      <c r="F46" s="297">
        <f>SUM(F44:F45)</f>
        <v>0</v>
      </c>
    </row>
    <row r="47" spans="1:6" ht="15">
      <c r="A47" s="273" t="s">
        <v>122</v>
      </c>
      <c r="B47" s="329" t="s">
        <v>507</v>
      </c>
      <c r="C47" s="377" t="s">
        <v>508</v>
      </c>
      <c r="D47" s="330"/>
      <c r="E47" s="331"/>
      <c r="F47" s="543"/>
    </row>
    <row r="48" spans="1:6" ht="15">
      <c r="A48" s="273" t="s">
        <v>124</v>
      </c>
      <c r="B48" s="378"/>
      <c r="C48" s="279" t="s">
        <v>509</v>
      </c>
      <c r="D48" s="280"/>
      <c r="E48" s="281"/>
      <c r="F48" s="539"/>
    </row>
    <row r="49" spans="1:6" ht="15.75" thickBot="1">
      <c r="A49" s="273" t="s">
        <v>126</v>
      </c>
      <c r="B49" s="520"/>
      <c r="C49" s="521" t="s">
        <v>510</v>
      </c>
      <c r="D49" s="417"/>
      <c r="E49" s="418">
        <f>SUM(D49)</f>
        <v>0</v>
      </c>
      <c r="F49" s="541"/>
    </row>
    <row r="50" spans="1:6" ht="15.75" thickBot="1">
      <c r="A50" s="509" t="s">
        <v>511</v>
      </c>
      <c r="B50" s="516"/>
      <c r="C50" s="375" t="s">
        <v>512</v>
      </c>
      <c r="D50" s="319">
        <f>SUM(D48:D49)</f>
        <v>0</v>
      </c>
      <c r="E50" s="376"/>
      <c r="F50" s="517">
        <f>SUM(F48:F49)</f>
        <v>0</v>
      </c>
    </row>
    <row r="51" spans="1:6" ht="15.75" thickBot="1">
      <c r="A51" s="509" t="s">
        <v>513</v>
      </c>
      <c r="B51" s="516"/>
      <c r="C51" s="375" t="s">
        <v>514</v>
      </c>
      <c r="D51" s="366">
        <f>SUM(D22+D32+D37+D42+D46+D50)</f>
        <v>12800</v>
      </c>
      <c r="E51" s="376">
        <f>SUM(E22+E32+E37+E42+E46+E50)</f>
        <v>3000</v>
      </c>
      <c r="F51" s="297">
        <f>SUM(F22+F32+F37+F42+F46+F50)</f>
        <v>4732</v>
      </c>
    </row>
    <row r="52" spans="1:6" ht="25.5">
      <c r="A52" s="273" t="s">
        <v>515</v>
      </c>
      <c r="B52" s="329" t="s">
        <v>516</v>
      </c>
      <c r="C52" s="407" t="s">
        <v>517</v>
      </c>
      <c r="D52" s="399"/>
      <c r="E52" s="400"/>
      <c r="F52" s="543"/>
    </row>
    <row r="53" spans="1:6" ht="15">
      <c r="A53" s="273" t="s">
        <v>518</v>
      </c>
      <c r="B53" s="378"/>
      <c r="C53" s="279" t="s">
        <v>519</v>
      </c>
      <c r="D53" s="386"/>
      <c r="E53" s="387"/>
      <c r="F53" s="539"/>
    </row>
    <row r="54" spans="1:6" ht="15">
      <c r="A54" s="273" t="s">
        <v>520</v>
      </c>
      <c r="B54" s="378"/>
      <c r="C54" s="279" t="s">
        <v>521</v>
      </c>
      <c r="D54" s="386"/>
      <c r="E54" s="490"/>
      <c r="F54" s="539"/>
    </row>
    <row r="55" spans="1:6" ht="15.75" thickBot="1">
      <c r="A55" s="273" t="s">
        <v>522</v>
      </c>
      <c r="B55" s="522"/>
      <c r="C55" s="521" t="s">
        <v>523</v>
      </c>
      <c r="D55" s="523"/>
      <c r="E55" s="524"/>
      <c r="F55" s="541"/>
    </row>
    <row r="56" spans="1:6" ht="15.75" thickBot="1">
      <c r="A56" s="509" t="s">
        <v>524</v>
      </c>
      <c r="B56" s="516"/>
      <c r="C56" s="294" t="s">
        <v>525</v>
      </c>
      <c r="D56" s="366">
        <f>SUM(D54:D55)</f>
        <v>0</v>
      </c>
      <c r="E56" s="367">
        <f>SUM(E53:E55)</f>
        <v>0</v>
      </c>
      <c r="F56" s="398">
        <f>SUM(F53:F55)</f>
        <v>0</v>
      </c>
    </row>
    <row r="57" spans="1:6" ht="25.5">
      <c r="A57" s="273" t="s">
        <v>526</v>
      </c>
      <c r="B57" s="329"/>
      <c r="C57" s="407" t="s">
        <v>527</v>
      </c>
      <c r="D57" s="399"/>
      <c r="E57" s="400"/>
      <c r="F57" s="543"/>
    </row>
    <row r="58" spans="1:6" ht="15">
      <c r="A58" s="273" t="s">
        <v>528</v>
      </c>
      <c r="B58" s="378" t="s">
        <v>529</v>
      </c>
      <c r="C58" s="275" t="s">
        <v>530</v>
      </c>
      <c r="D58" s="389"/>
      <c r="E58" s="390"/>
      <c r="F58" s="539"/>
    </row>
    <row r="59" spans="1:6" ht="15">
      <c r="A59" s="273" t="s">
        <v>531</v>
      </c>
      <c r="B59" s="378"/>
      <c r="C59" s="279" t="s">
        <v>532</v>
      </c>
      <c r="D59" s="389"/>
      <c r="E59" s="490"/>
      <c r="F59" s="539"/>
    </row>
    <row r="60" spans="1:6" ht="15.75" thickBot="1">
      <c r="A60" s="273" t="s">
        <v>533</v>
      </c>
      <c r="B60" s="522"/>
      <c r="C60" s="521" t="s">
        <v>534</v>
      </c>
      <c r="D60" s="525"/>
      <c r="E60" s="526"/>
      <c r="F60" s="541"/>
    </row>
    <row r="61" spans="1:6" ht="26.25" thickBot="1">
      <c r="A61" s="509" t="s">
        <v>535</v>
      </c>
      <c r="B61" s="516"/>
      <c r="C61" s="294" t="s">
        <v>536</v>
      </c>
      <c r="D61" s="366"/>
      <c r="E61" s="527"/>
      <c r="F61" s="517"/>
    </row>
    <row r="62" spans="1:6" ht="15">
      <c r="A62" s="273" t="s">
        <v>537</v>
      </c>
      <c r="B62" s="329" t="s">
        <v>538</v>
      </c>
      <c r="C62" s="407" t="s">
        <v>539</v>
      </c>
      <c r="D62" s="399"/>
      <c r="E62" s="400"/>
      <c r="F62" s="543"/>
    </row>
    <row r="63" spans="1:6" ht="15">
      <c r="A63" s="273" t="s">
        <v>540</v>
      </c>
      <c r="B63" s="378"/>
      <c r="C63" s="279" t="s">
        <v>532</v>
      </c>
      <c r="D63" s="389"/>
      <c r="E63" s="490"/>
      <c r="F63" s="539"/>
    </row>
    <row r="64" spans="1:6" ht="15.75" thickBot="1">
      <c r="A64" s="273" t="s">
        <v>541</v>
      </c>
      <c r="B64" s="329"/>
      <c r="C64" s="284" t="s">
        <v>534</v>
      </c>
      <c r="D64" s="399"/>
      <c r="E64" s="491"/>
      <c r="F64" s="541"/>
    </row>
    <row r="65" spans="1:6" ht="15.75" thickBot="1">
      <c r="A65" s="509" t="s">
        <v>542</v>
      </c>
      <c r="B65" s="516"/>
      <c r="C65" s="294" t="s">
        <v>543</v>
      </c>
      <c r="D65" s="366"/>
      <c r="E65" s="527"/>
      <c r="F65" s="517"/>
    </row>
    <row r="66" spans="1:6" ht="15.75" thickBot="1">
      <c r="A66" s="509" t="s">
        <v>544</v>
      </c>
      <c r="B66" s="516" t="s">
        <v>545</v>
      </c>
      <c r="C66" s="375" t="s">
        <v>546</v>
      </c>
      <c r="D66" s="366"/>
      <c r="E66" s="367"/>
      <c r="F66" s="517"/>
    </row>
    <row r="67" spans="1:6" ht="15">
      <c r="A67" s="273" t="s">
        <v>547</v>
      </c>
      <c r="B67" s="528"/>
      <c r="C67" s="269" t="s">
        <v>548</v>
      </c>
      <c r="D67" s="529"/>
      <c r="E67" s="530"/>
      <c r="F67" s="543"/>
    </row>
    <row r="68" spans="1:6" ht="15">
      <c r="A68" s="273" t="s">
        <v>549</v>
      </c>
      <c r="B68" s="412"/>
      <c r="C68" s="279" t="s">
        <v>550</v>
      </c>
      <c r="D68" s="386"/>
      <c r="E68" s="387"/>
      <c r="F68" s="539"/>
    </row>
    <row r="69" spans="1:6" ht="15">
      <c r="A69" s="273" t="s">
        <v>551</v>
      </c>
      <c r="B69" s="329"/>
      <c r="C69" s="284" t="s">
        <v>552</v>
      </c>
      <c r="D69" s="413"/>
      <c r="E69" s="491"/>
      <c r="F69" s="539"/>
    </row>
    <row r="70" spans="1:6" ht="15">
      <c r="A70" s="273" t="s">
        <v>553</v>
      </c>
      <c r="B70" s="416"/>
      <c r="C70" s="334" t="s">
        <v>554</v>
      </c>
      <c r="D70" s="417"/>
      <c r="E70" s="347"/>
      <c r="F70" s="539"/>
    </row>
    <row r="71" spans="1:6" ht="15">
      <c r="A71" s="273" t="s">
        <v>555</v>
      </c>
      <c r="B71" s="419"/>
      <c r="C71" s="279" t="s">
        <v>556</v>
      </c>
      <c r="D71" s="280"/>
      <c r="E71" s="311"/>
      <c r="F71" s="539"/>
    </row>
    <row r="72" spans="1:6" ht="15.75" thickBot="1">
      <c r="A72" s="273" t="s">
        <v>557</v>
      </c>
      <c r="B72" s="420"/>
      <c r="C72" s="284" t="s">
        <v>558</v>
      </c>
      <c r="D72" s="290"/>
      <c r="E72" s="492"/>
      <c r="F72" s="539"/>
    </row>
    <row r="73" spans="1:6" ht="15.75" thickBot="1">
      <c r="A73" s="502" t="s">
        <v>559</v>
      </c>
      <c r="B73" s="975"/>
      <c r="C73" s="968" t="s">
        <v>560</v>
      </c>
      <c r="D73" s="976">
        <f>SUM(D68:D72)</f>
        <v>0</v>
      </c>
      <c r="E73" s="977">
        <f>SUM(E68:E72)</f>
        <v>0</v>
      </c>
      <c r="F73" s="978">
        <f>SUM(F68:F72)</f>
        <v>0</v>
      </c>
    </row>
    <row r="74" spans="1:6" ht="26.25" thickBot="1">
      <c r="A74" s="504" t="s">
        <v>561</v>
      </c>
      <c r="B74" s="374"/>
      <c r="C74" s="294" t="s">
        <v>562</v>
      </c>
      <c r="D74" s="319"/>
      <c r="E74" s="376"/>
      <c r="F74" s="517"/>
    </row>
    <row r="75" spans="1:6" ht="15">
      <c r="A75" s="979" t="s">
        <v>563</v>
      </c>
      <c r="B75" s="980"/>
      <c r="C75" s="300" t="s">
        <v>709</v>
      </c>
      <c r="D75" s="326">
        <v>7361</v>
      </c>
      <c r="E75" s="327">
        <v>7201</v>
      </c>
      <c r="F75" s="981">
        <v>7201</v>
      </c>
    </row>
    <row r="76" spans="1:6" ht="15.75" thickBot="1">
      <c r="A76" s="970" t="s">
        <v>708</v>
      </c>
      <c r="B76" s="969"/>
      <c r="C76" s="971" t="s">
        <v>564</v>
      </c>
      <c r="D76" s="396">
        <f>SUM(D51+D73+D56+D75)</f>
        <v>20161</v>
      </c>
      <c r="E76" s="972">
        <f>SUM(E51+E56+E73+E75)</f>
        <v>10201</v>
      </c>
      <c r="F76" s="973">
        <f>SUM(F51+F56+F73+F75)</f>
        <v>11933</v>
      </c>
    </row>
    <row r="77" spans="1:5" ht="15.75">
      <c r="A77" s="425"/>
      <c r="B77" s="425"/>
      <c r="C77" s="426"/>
      <c r="D77" s="427"/>
      <c r="E77" s="427"/>
    </row>
    <row r="78" spans="1:5" ht="15.75">
      <c r="A78" s="425"/>
      <c r="B78" s="425"/>
      <c r="C78" s="426"/>
      <c r="D78" s="427"/>
      <c r="E78" s="427"/>
    </row>
    <row r="79" spans="1:5" ht="15.75">
      <c r="A79" s="425"/>
      <c r="B79" s="425"/>
      <c r="C79" s="426"/>
      <c r="D79" s="427"/>
      <c r="E79" s="427"/>
    </row>
    <row r="80" spans="1:6" ht="15">
      <c r="A80" s="254"/>
      <c r="B80" s="254"/>
      <c r="C80" s="1482" t="s">
        <v>919</v>
      </c>
      <c r="D80" s="1460"/>
      <c r="E80" s="1460"/>
      <c r="F80" s="1460"/>
    </row>
    <row r="81" spans="1:5" ht="15">
      <c r="A81" s="1483" t="s">
        <v>803</v>
      </c>
      <c r="B81" s="1483"/>
      <c r="C81" s="1483"/>
      <c r="D81" s="1483"/>
      <c r="E81" s="1483"/>
    </row>
    <row r="82" spans="1:5" ht="15">
      <c r="A82" s="1483" t="s">
        <v>780</v>
      </c>
      <c r="B82" s="1483"/>
      <c r="C82" s="1483"/>
      <c r="D82" s="1483"/>
      <c r="E82" s="1483"/>
    </row>
    <row r="83" spans="1:5" ht="15.75">
      <c r="A83" s="428"/>
      <c r="B83" s="428"/>
      <c r="C83" s="428"/>
      <c r="D83" s="428"/>
      <c r="E83" s="428"/>
    </row>
    <row r="84" spans="1:5" ht="15.75">
      <c r="A84" s="256" t="s">
        <v>566</v>
      </c>
      <c r="B84" s="256"/>
      <c r="C84" s="256"/>
      <c r="D84" s="256"/>
      <c r="E84" s="256"/>
    </row>
    <row r="85" spans="1:5" ht="16.5" thickBot="1">
      <c r="A85" s="256"/>
      <c r="B85" s="256"/>
      <c r="C85" s="256"/>
      <c r="D85" s="1489" t="s">
        <v>5</v>
      </c>
      <c r="E85" s="1489"/>
    </row>
    <row r="86" spans="1:6" ht="57.75" thickBot="1">
      <c r="A86" s="531" t="s">
        <v>334</v>
      </c>
      <c r="B86" s="532" t="s">
        <v>567</v>
      </c>
      <c r="C86" s="533" t="s">
        <v>568</v>
      </c>
      <c r="D86" s="533" t="s">
        <v>758</v>
      </c>
      <c r="E86" s="534" t="s">
        <v>801</v>
      </c>
      <c r="F86" s="536" t="s">
        <v>771</v>
      </c>
    </row>
    <row r="87" spans="1:6" ht="15.75" thickBot="1">
      <c r="A87" s="263">
        <v>1</v>
      </c>
      <c r="B87" s="429">
        <v>2</v>
      </c>
      <c r="C87" s="264">
        <v>3</v>
      </c>
      <c r="D87" s="264">
        <v>4</v>
      </c>
      <c r="E87" s="265">
        <v>5</v>
      </c>
      <c r="F87" s="535">
        <v>6</v>
      </c>
    </row>
    <row r="88" spans="1:6" ht="15.75" thickBot="1">
      <c r="A88" s="546" t="s">
        <v>18</v>
      </c>
      <c r="B88" s="547" t="s">
        <v>62</v>
      </c>
      <c r="C88" s="294" t="s">
        <v>569</v>
      </c>
      <c r="D88" s="366"/>
      <c r="E88" s="488"/>
      <c r="F88" s="548"/>
    </row>
    <row r="89" spans="1:6" ht="15">
      <c r="A89" s="433" t="s">
        <v>19</v>
      </c>
      <c r="B89" s="303"/>
      <c r="C89" s="304" t="s">
        <v>570</v>
      </c>
      <c r="D89" s="305">
        <v>8215</v>
      </c>
      <c r="E89" s="487">
        <v>5215</v>
      </c>
      <c r="F89" s="543">
        <v>4796</v>
      </c>
    </row>
    <row r="90" spans="1:6" ht="15">
      <c r="A90" s="433" t="s">
        <v>20</v>
      </c>
      <c r="B90" s="308"/>
      <c r="C90" s="309" t="s">
        <v>571</v>
      </c>
      <c r="D90" s="310">
        <v>1879</v>
      </c>
      <c r="E90" s="281">
        <v>919</v>
      </c>
      <c r="F90" s="539">
        <v>955</v>
      </c>
    </row>
    <row r="91" spans="1:6" ht="15">
      <c r="A91" s="433" t="s">
        <v>21</v>
      </c>
      <c r="B91" s="308"/>
      <c r="C91" s="309" t="s">
        <v>572</v>
      </c>
      <c r="D91" s="346">
        <v>9021</v>
      </c>
      <c r="E91" s="418">
        <v>3021</v>
      </c>
      <c r="F91" s="539">
        <v>2625</v>
      </c>
    </row>
    <row r="92" spans="1:6" ht="15">
      <c r="A92" s="433" t="s">
        <v>22</v>
      </c>
      <c r="B92" s="308"/>
      <c r="C92" s="309" t="s">
        <v>573</v>
      </c>
      <c r="D92" s="346"/>
      <c r="E92" s="418"/>
      <c r="F92" s="539"/>
    </row>
    <row r="93" spans="1:6" ht="15">
      <c r="A93" s="433" t="s">
        <v>23</v>
      </c>
      <c r="B93" s="308"/>
      <c r="C93" s="309" t="s">
        <v>574</v>
      </c>
      <c r="D93" s="346"/>
      <c r="E93" s="418"/>
      <c r="F93" s="539"/>
    </row>
    <row r="94" spans="1:6" ht="15">
      <c r="A94" s="433" t="s">
        <v>24</v>
      </c>
      <c r="B94" s="344"/>
      <c r="C94" s="439" t="s">
        <v>575</v>
      </c>
      <c r="D94" s="346"/>
      <c r="E94" s="418"/>
      <c r="F94" s="539"/>
    </row>
    <row r="95" spans="1:6" ht="15">
      <c r="A95" s="433" t="s">
        <v>70</v>
      </c>
      <c r="B95" s="308"/>
      <c r="C95" s="309" t="s">
        <v>576</v>
      </c>
      <c r="D95" s="346"/>
      <c r="E95" s="418"/>
      <c r="F95" s="539"/>
    </row>
    <row r="96" spans="1:6" ht="15">
      <c r="A96" s="433"/>
      <c r="B96" s="440"/>
      <c r="C96" s="334" t="s">
        <v>577</v>
      </c>
      <c r="D96" s="346"/>
      <c r="E96" s="418"/>
      <c r="F96" s="539"/>
    </row>
    <row r="97" spans="1:6" ht="15">
      <c r="A97" s="433" t="s">
        <v>72</v>
      </c>
      <c r="B97" s="440"/>
      <c r="C97" s="334" t="s">
        <v>578</v>
      </c>
      <c r="D97" s="346"/>
      <c r="E97" s="347"/>
      <c r="F97" s="539"/>
    </row>
    <row r="98" spans="1:6" ht="26.25" thickBot="1">
      <c r="A98" s="433" t="s">
        <v>32</v>
      </c>
      <c r="B98" s="440"/>
      <c r="C98" s="334" t="s">
        <v>579</v>
      </c>
      <c r="D98" s="346"/>
      <c r="E98" s="550"/>
      <c r="F98" s="541"/>
    </row>
    <row r="99" spans="1:6" ht="15.75" thickBot="1">
      <c r="A99" s="549" t="s">
        <v>33</v>
      </c>
      <c r="B99" s="510"/>
      <c r="C99" s="422" t="s">
        <v>580</v>
      </c>
      <c r="D99" s="319">
        <f>SUM(D89:D98)</f>
        <v>19115</v>
      </c>
      <c r="E99" s="376">
        <f>SUM(E89:E98)</f>
        <v>9155</v>
      </c>
      <c r="F99" s="376">
        <f>SUM(F89:F98)</f>
        <v>8376</v>
      </c>
    </row>
    <row r="100" spans="1:6" ht="15.75" thickBot="1">
      <c r="A100" s="549" t="s">
        <v>34</v>
      </c>
      <c r="B100" s="516" t="s">
        <v>78</v>
      </c>
      <c r="C100" s="294" t="s">
        <v>581</v>
      </c>
      <c r="D100" s="366"/>
      <c r="E100" s="488"/>
      <c r="F100" s="517"/>
    </row>
    <row r="101" spans="1:6" ht="15">
      <c r="A101" s="433" t="s">
        <v>35</v>
      </c>
      <c r="B101" s="303"/>
      <c r="C101" s="304" t="s">
        <v>582</v>
      </c>
      <c r="D101" s="305"/>
      <c r="E101" s="487"/>
      <c r="F101" s="543"/>
    </row>
    <row r="102" spans="1:6" ht="15">
      <c r="A102" s="433" t="s">
        <v>14</v>
      </c>
      <c r="B102" s="308"/>
      <c r="C102" s="309" t="s">
        <v>583</v>
      </c>
      <c r="D102" s="310">
        <v>963</v>
      </c>
      <c r="E102" s="281">
        <v>963</v>
      </c>
      <c r="F102" s="539"/>
    </row>
    <row r="103" spans="1:6" ht="15">
      <c r="A103" s="433" t="s">
        <v>15</v>
      </c>
      <c r="B103" s="308"/>
      <c r="C103" s="309" t="s">
        <v>584</v>
      </c>
      <c r="D103" s="310"/>
      <c r="E103" s="281"/>
      <c r="F103" s="539"/>
    </row>
    <row r="104" spans="1:6" ht="25.5">
      <c r="A104" s="433" t="s">
        <v>16</v>
      </c>
      <c r="B104" s="308"/>
      <c r="C104" s="309" t="s">
        <v>585</v>
      </c>
      <c r="D104" s="310"/>
      <c r="E104" s="281"/>
      <c r="F104" s="539"/>
    </row>
    <row r="105" spans="1:6" ht="15">
      <c r="A105" s="433"/>
      <c r="B105" s="308"/>
      <c r="C105" s="309" t="s">
        <v>586</v>
      </c>
      <c r="D105" s="310"/>
      <c r="E105" s="281"/>
      <c r="F105" s="539"/>
    </row>
    <row r="106" spans="1:6" ht="15">
      <c r="A106" s="433" t="s">
        <v>37</v>
      </c>
      <c r="B106" s="442"/>
      <c r="C106" s="309" t="s">
        <v>587</v>
      </c>
      <c r="D106" s="310"/>
      <c r="E106" s="486"/>
      <c r="F106" s="539"/>
    </row>
    <row r="107" spans="1:6" ht="26.25" thickBot="1">
      <c r="A107" s="433" t="s">
        <v>38</v>
      </c>
      <c r="B107" s="339"/>
      <c r="C107" s="345" t="s">
        <v>588</v>
      </c>
      <c r="D107" s="444"/>
      <c r="E107" s="286"/>
      <c r="F107" s="541"/>
    </row>
    <row r="108" spans="1:6" ht="26.25" thickBot="1">
      <c r="A108" s="549" t="s">
        <v>39</v>
      </c>
      <c r="B108" s="510"/>
      <c r="C108" s="294" t="s">
        <v>589</v>
      </c>
      <c r="D108" s="319">
        <f>SUM(D101:D107)</f>
        <v>963</v>
      </c>
      <c r="E108" s="376">
        <f>SUM(E101:E107)</f>
        <v>963</v>
      </c>
      <c r="F108" s="982">
        <f>SUM(F101:F107)</f>
        <v>0</v>
      </c>
    </row>
    <row r="109" spans="1:6" ht="15.75" thickBot="1">
      <c r="A109" s="549" t="s">
        <v>40</v>
      </c>
      <c r="B109" s="516" t="s">
        <v>86</v>
      </c>
      <c r="C109" s="294" t="s">
        <v>590</v>
      </c>
      <c r="D109" s="366"/>
      <c r="E109" s="488"/>
      <c r="F109" s="517"/>
    </row>
    <row r="110" spans="1:6" ht="15">
      <c r="A110" s="433" t="s">
        <v>41</v>
      </c>
      <c r="B110" s="303"/>
      <c r="C110" s="304" t="s">
        <v>591</v>
      </c>
      <c r="D110" s="305">
        <v>83</v>
      </c>
      <c r="E110" s="487">
        <v>83</v>
      </c>
      <c r="F110" s="543"/>
    </row>
    <row r="111" spans="1:6" ht="15">
      <c r="A111" s="433" t="s">
        <v>42</v>
      </c>
      <c r="B111" s="339"/>
      <c r="C111" s="309" t="s">
        <v>592</v>
      </c>
      <c r="D111" s="444"/>
      <c r="E111" s="286"/>
      <c r="F111" s="539"/>
    </row>
    <row r="112" spans="1:6" ht="15.75" thickBot="1">
      <c r="A112" s="433" t="s">
        <v>43</v>
      </c>
      <c r="B112" s="440"/>
      <c r="C112" s="334" t="s">
        <v>593</v>
      </c>
      <c r="D112" s="346"/>
      <c r="E112" s="418"/>
      <c r="F112" s="541"/>
    </row>
    <row r="113" spans="1:6" ht="15.75" thickBot="1">
      <c r="A113" s="549" t="s">
        <v>44</v>
      </c>
      <c r="B113" s="510"/>
      <c r="C113" s="294" t="s">
        <v>594</v>
      </c>
      <c r="D113" s="319">
        <f>SUM(D110:D112)</f>
        <v>83</v>
      </c>
      <c r="E113" s="376">
        <f>SUM(E110:E112)</f>
        <v>83</v>
      </c>
      <c r="F113" s="517"/>
    </row>
    <row r="114" spans="1:6" ht="15.75" thickBot="1">
      <c r="A114" s="549" t="s">
        <v>45</v>
      </c>
      <c r="B114" s="510"/>
      <c r="C114" s="294" t="s">
        <v>595</v>
      </c>
      <c r="D114" s="319">
        <f>D99+D108+D113</f>
        <v>20161</v>
      </c>
      <c r="E114" s="376">
        <f>SUM(E99+E108+E113)</f>
        <v>10201</v>
      </c>
      <c r="F114" s="376">
        <f>SUM(F99+F108+F113)</f>
        <v>8376</v>
      </c>
    </row>
    <row r="115" spans="1:6" ht="15.75" thickBot="1">
      <c r="A115" s="549" t="s">
        <v>46</v>
      </c>
      <c r="B115" s="516"/>
      <c r="C115" s="294" t="s">
        <v>596</v>
      </c>
      <c r="D115" s="295"/>
      <c r="E115" s="296"/>
      <c r="F115" s="517"/>
    </row>
    <row r="116" spans="1:6" ht="15.75" thickBot="1">
      <c r="A116" s="549" t="s">
        <v>47</v>
      </c>
      <c r="B116" s="516" t="s">
        <v>89</v>
      </c>
      <c r="C116" s="294" t="s">
        <v>597</v>
      </c>
      <c r="D116" s="295"/>
      <c r="E116" s="296"/>
      <c r="F116" s="517"/>
    </row>
    <row r="117" spans="1:6" ht="15">
      <c r="A117" s="433" t="s">
        <v>48</v>
      </c>
      <c r="B117" s="468"/>
      <c r="C117" s="551" t="s">
        <v>532</v>
      </c>
      <c r="D117" s="552"/>
      <c r="E117" s="498"/>
      <c r="F117" s="543"/>
    </row>
    <row r="118" spans="1:6" ht="15.75" thickBot="1">
      <c r="A118" s="433" t="s">
        <v>49</v>
      </c>
      <c r="B118" s="329"/>
      <c r="C118" s="284" t="s">
        <v>534</v>
      </c>
      <c r="D118" s="456"/>
      <c r="E118" s="493"/>
      <c r="F118" s="541"/>
    </row>
    <row r="119" spans="1:6" ht="15.75" thickBot="1">
      <c r="A119" s="549" t="s">
        <v>50</v>
      </c>
      <c r="B119" s="516"/>
      <c r="C119" s="294" t="s">
        <v>598</v>
      </c>
      <c r="D119" s="295"/>
      <c r="E119" s="553"/>
      <c r="F119" s="517"/>
    </row>
    <row r="120" spans="1:6" ht="15.75" thickBot="1">
      <c r="A120" s="549" t="s">
        <v>51</v>
      </c>
      <c r="B120" s="516" t="s">
        <v>128</v>
      </c>
      <c r="C120" s="294" t="s">
        <v>599</v>
      </c>
      <c r="D120" s="295"/>
      <c r="E120" s="296"/>
      <c r="F120" s="517"/>
    </row>
    <row r="121" spans="1:6" ht="15">
      <c r="A121" s="433" t="s">
        <v>52</v>
      </c>
      <c r="B121" s="468"/>
      <c r="C121" s="551" t="s">
        <v>532</v>
      </c>
      <c r="D121" s="552"/>
      <c r="E121" s="498"/>
      <c r="F121" s="543"/>
    </row>
    <row r="122" spans="1:6" ht="15.75" thickBot="1">
      <c r="A122" s="433" t="s">
        <v>115</v>
      </c>
      <c r="B122" s="329"/>
      <c r="C122" s="284" t="s">
        <v>534</v>
      </c>
      <c r="D122" s="456"/>
      <c r="E122" s="493"/>
      <c r="F122" s="541"/>
    </row>
    <row r="123" spans="1:6" ht="15.75" thickBot="1">
      <c r="A123" s="549" t="s">
        <v>117</v>
      </c>
      <c r="B123" s="516"/>
      <c r="C123" s="294" t="s">
        <v>600</v>
      </c>
      <c r="D123" s="295"/>
      <c r="E123" s="553"/>
      <c r="F123" s="517"/>
    </row>
    <row r="124" spans="1:6" ht="15.75" thickBot="1">
      <c r="A124" s="549" t="s">
        <v>120</v>
      </c>
      <c r="B124" s="516" t="s">
        <v>507</v>
      </c>
      <c r="C124" s="294" t="s">
        <v>546</v>
      </c>
      <c r="D124" s="295"/>
      <c r="E124" s="296"/>
      <c r="F124" s="517"/>
    </row>
    <row r="125" spans="1:6" ht="15">
      <c r="A125" s="433" t="s">
        <v>122</v>
      </c>
      <c r="B125" s="329"/>
      <c r="C125" s="284" t="s">
        <v>601</v>
      </c>
      <c r="D125" s="413"/>
      <c r="E125" s="414"/>
      <c r="F125" s="543"/>
    </row>
    <row r="126" spans="1:6" ht="15">
      <c r="A126" s="433" t="s">
        <v>124</v>
      </c>
      <c r="B126" s="378"/>
      <c r="C126" s="279" t="s">
        <v>602</v>
      </c>
      <c r="D126" s="386"/>
      <c r="E126" s="387"/>
      <c r="F126" s="539"/>
    </row>
    <row r="127" spans="1:6" ht="15">
      <c r="A127" s="433" t="s">
        <v>126</v>
      </c>
      <c r="B127" s="378"/>
      <c r="C127" s="279" t="s">
        <v>603</v>
      </c>
      <c r="D127" s="386"/>
      <c r="E127" s="494"/>
      <c r="F127" s="539"/>
    </row>
    <row r="128" spans="1:6" ht="15">
      <c r="A128" s="433" t="s">
        <v>511</v>
      </c>
      <c r="B128" s="308"/>
      <c r="C128" s="309" t="s">
        <v>604</v>
      </c>
      <c r="D128" s="310"/>
      <c r="E128" s="311"/>
      <c r="F128" s="539"/>
    </row>
    <row r="129" spans="1:6" ht="15">
      <c r="A129" s="433" t="s">
        <v>513</v>
      </c>
      <c r="B129" s="339"/>
      <c r="C129" s="284" t="s">
        <v>605</v>
      </c>
      <c r="D129" s="444"/>
      <c r="E129" s="495"/>
      <c r="F129" s="539"/>
    </row>
    <row r="130" spans="1:6" ht="15.75" thickBot="1">
      <c r="A130" s="433" t="s">
        <v>515</v>
      </c>
      <c r="B130" s="499"/>
      <c r="C130" s="521" t="s">
        <v>606</v>
      </c>
      <c r="D130" s="346"/>
      <c r="E130" s="347"/>
      <c r="F130" s="541"/>
    </row>
    <row r="131" spans="1:6" ht="15.75" thickBot="1">
      <c r="A131" s="549" t="s">
        <v>518</v>
      </c>
      <c r="B131" s="510"/>
      <c r="C131" s="422" t="s">
        <v>607</v>
      </c>
      <c r="D131" s="466">
        <f>SUM(D126:D130)</f>
        <v>0</v>
      </c>
      <c r="E131" s="496">
        <f>SUM(E125:E130)</f>
        <v>0</v>
      </c>
      <c r="F131" s="555">
        <f>SUM(F125:F130)</f>
        <v>0</v>
      </c>
    </row>
    <row r="132" spans="1:6" ht="15">
      <c r="A132" s="1134" t="s">
        <v>520</v>
      </c>
      <c r="B132" s="468" t="s">
        <v>516</v>
      </c>
      <c r="C132" s="469" t="s">
        <v>608</v>
      </c>
      <c r="D132" s="305"/>
      <c r="E132" s="306"/>
      <c r="F132" s="543"/>
    </row>
    <row r="133" spans="1:6" ht="15.75" thickBot="1">
      <c r="A133" s="1135" t="s">
        <v>522</v>
      </c>
      <c r="B133" s="499"/>
      <c r="C133" s="334" t="s">
        <v>733</v>
      </c>
      <c r="D133" s="346"/>
      <c r="E133" s="347"/>
      <c r="F133" s="541"/>
    </row>
    <row r="134" spans="1:6" ht="15.75" thickBot="1">
      <c r="A134" s="1136" t="s">
        <v>524</v>
      </c>
      <c r="B134" s="510"/>
      <c r="C134" s="294" t="s">
        <v>609</v>
      </c>
      <c r="D134" s="319">
        <f>SUM(D114+D131)</f>
        <v>20161</v>
      </c>
      <c r="E134" s="376">
        <f>SUM(E114+E131)</f>
        <v>10201</v>
      </c>
      <c r="F134" s="376">
        <f>SUM(F114+F131+F133)</f>
        <v>8376</v>
      </c>
    </row>
  </sheetData>
  <sheetProtection/>
  <mergeCells count="8">
    <mergeCell ref="C1:F1"/>
    <mergeCell ref="C80:F80"/>
    <mergeCell ref="A82:E82"/>
    <mergeCell ref="D85:E85"/>
    <mergeCell ref="A2:E2"/>
    <mergeCell ref="A3:E3"/>
    <mergeCell ref="D6:E6"/>
    <mergeCell ref="A81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" sqref="D1:G1"/>
    </sheetView>
  </sheetViews>
  <sheetFormatPr defaultColWidth="9.00390625" defaultRowHeight="12.75"/>
  <cols>
    <col min="1" max="1" width="37.875" style="255" customWidth="1"/>
    <col min="2" max="2" width="11.75390625" style="255" customWidth="1"/>
    <col min="3" max="3" width="12.75390625" style="255" customWidth="1"/>
    <col min="4" max="4" width="33.75390625" style="255" customWidth="1"/>
    <col min="5" max="5" width="11.25390625" style="255" customWidth="1"/>
    <col min="6" max="6" width="11.75390625" style="255" customWidth="1"/>
    <col min="7" max="16384" width="9.125" style="255" customWidth="1"/>
  </cols>
  <sheetData>
    <row r="1" spans="1:7" ht="15">
      <c r="A1" s="1344"/>
      <c r="B1" s="1344"/>
      <c r="C1" s="1344"/>
      <c r="D1" s="1492" t="s">
        <v>936</v>
      </c>
      <c r="E1" s="1493"/>
      <c r="F1" s="1493"/>
      <c r="G1" s="1493"/>
    </row>
    <row r="2" spans="1:6" ht="25.5">
      <c r="A2" s="1345" t="s">
        <v>860</v>
      </c>
      <c r="B2" s="1346"/>
      <c r="C2" s="1346"/>
      <c r="D2" s="1346"/>
      <c r="E2" s="1346"/>
      <c r="F2" s="1346"/>
    </row>
    <row r="3" spans="1:6" ht="15.75" thickBot="1">
      <c r="A3" s="1347"/>
      <c r="B3" s="1348"/>
      <c r="C3" s="1348"/>
      <c r="D3" s="1348"/>
      <c r="E3" s="1348"/>
      <c r="F3" s="1349" t="s">
        <v>5</v>
      </c>
    </row>
    <row r="4" spans="1:6" ht="15.75" thickBot="1">
      <c r="A4" s="1350" t="s">
        <v>301</v>
      </c>
      <c r="B4" s="1351"/>
      <c r="C4" s="1351"/>
      <c r="D4" s="1350" t="s">
        <v>302</v>
      </c>
      <c r="E4" s="1351"/>
      <c r="F4" s="1352"/>
    </row>
    <row r="5" spans="1:6" ht="26.25" thickBot="1">
      <c r="A5" s="1353" t="s">
        <v>3</v>
      </c>
      <c r="B5" s="1354" t="s">
        <v>853</v>
      </c>
      <c r="C5" s="1354" t="s">
        <v>854</v>
      </c>
      <c r="D5" s="1353" t="s">
        <v>3</v>
      </c>
      <c r="E5" s="1354" t="s">
        <v>853</v>
      </c>
      <c r="F5" s="1354" t="s">
        <v>854</v>
      </c>
    </row>
    <row r="6" spans="1:6" ht="30" customHeight="1">
      <c r="A6" s="1355" t="s">
        <v>36</v>
      </c>
      <c r="B6" s="1356">
        <v>3000</v>
      </c>
      <c r="C6" s="1357">
        <v>4732</v>
      </c>
      <c r="D6" s="1358" t="s">
        <v>6</v>
      </c>
      <c r="E6" s="1356">
        <v>8215</v>
      </c>
      <c r="F6" s="1359">
        <v>4796</v>
      </c>
    </row>
    <row r="7" spans="1:6" ht="24" customHeight="1">
      <c r="A7" s="1360" t="s">
        <v>298</v>
      </c>
      <c r="B7" s="1361"/>
      <c r="C7" s="1362"/>
      <c r="D7" s="1363" t="s">
        <v>29</v>
      </c>
      <c r="E7" s="1361">
        <v>1879</v>
      </c>
      <c r="F7" s="1364">
        <v>955</v>
      </c>
    </row>
    <row r="8" spans="1:6" ht="33" customHeight="1">
      <c r="A8" s="1360" t="s">
        <v>441</v>
      </c>
      <c r="B8" s="1361"/>
      <c r="C8" s="1362"/>
      <c r="D8" s="1363" t="s">
        <v>442</v>
      </c>
      <c r="E8" s="1361">
        <v>9021</v>
      </c>
      <c r="F8" s="1364">
        <v>2625</v>
      </c>
    </row>
    <row r="9" spans="1:6" ht="21.75" customHeight="1">
      <c r="A9" s="1360" t="s">
        <v>390</v>
      </c>
      <c r="B9" s="1361"/>
      <c r="C9" s="1362"/>
      <c r="D9" s="1363" t="s">
        <v>404</v>
      </c>
      <c r="E9" s="1361"/>
      <c r="F9" s="1364"/>
    </row>
    <row r="10" spans="1:6" ht="32.25" customHeight="1">
      <c r="A10" s="1360" t="s">
        <v>443</v>
      </c>
      <c r="B10" s="1361"/>
      <c r="C10" s="1365">
        <v>0</v>
      </c>
      <c r="D10" s="1366" t="s">
        <v>444</v>
      </c>
      <c r="E10" s="1361"/>
      <c r="F10" s="1364"/>
    </row>
    <row r="11" spans="1:6" ht="27" customHeight="1">
      <c r="A11" s="1360" t="s">
        <v>445</v>
      </c>
      <c r="B11" s="1361"/>
      <c r="C11" s="1365">
        <v>0</v>
      </c>
      <c r="D11" s="1363" t="s">
        <v>406</v>
      </c>
      <c r="E11" s="1361"/>
      <c r="F11" s="1364"/>
    </row>
    <row r="12" spans="1:6" ht="26.25" customHeight="1">
      <c r="A12" s="1367" t="s">
        <v>446</v>
      </c>
      <c r="B12" s="1361"/>
      <c r="C12" s="1362"/>
      <c r="D12" s="1363" t="s">
        <v>422</v>
      </c>
      <c r="E12" s="1361"/>
      <c r="F12" s="1364"/>
    </row>
    <row r="13" spans="1:6" ht="26.25" customHeight="1">
      <c r="A13" s="1367" t="s">
        <v>431</v>
      </c>
      <c r="B13" s="1361"/>
      <c r="C13" s="1365"/>
      <c r="D13" s="1363" t="s">
        <v>426</v>
      </c>
      <c r="E13" s="1361"/>
      <c r="F13" s="1364"/>
    </row>
    <row r="14" spans="1:6" ht="36" customHeight="1">
      <c r="A14" s="1367" t="s">
        <v>447</v>
      </c>
      <c r="B14" s="1361"/>
      <c r="C14" s="1365">
        <v>0</v>
      </c>
      <c r="D14" s="1363" t="s">
        <v>448</v>
      </c>
      <c r="E14" s="1361"/>
      <c r="F14" s="1368"/>
    </row>
    <row r="15" spans="1:6" ht="24.75" customHeight="1">
      <c r="A15" s="1367" t="s">
        <v>449</v>
      </c>
      <c r="B15" s="1361"/>
      <c r="C15" s="1365"/>
      <c r="D15" s="1363" t="s">
        <v>855</v>
      </c>
      <c r="E15" s="1361"/>
      <c r="F15" s="1368">
        <v>0</v>
      </c>
    </row>
    <row r="16" spans="1:6" ht="21.75" customHeight="1">
      <c r="A16" s="1367" t="s">
        <v>776</v>
      </c>
      <c r="B16" s="1361">
        <v>7361</v>
      </c>
      <c r="C16" s="1362">
        <v>7351</v>
      </c>
      <c r="D16" s="1367" t="s">
        <v>450</v>
      </c>
      <c r="E16" s="1361">
        <v>83</v>
      </c>
      <c r="F16" s="1364"/>
    </row>
    <row r="17" spans="1:6" ht="29.25" customHeight="1">
      <c r="A17" s="1367"/>
      <c r="B17" s="1361"/>
      <c r="C17" s="1362"/>
      <c r="D17" s="1367" t="s">
        <v>856</v>
      </c>
      <c r="E17" s="1361"/>
      <c r="F17" s="1364"/>
    </row>
    <row r="18" spans="1:6" ht="22.5" customHeight="1" thickBot="1">
      <c r="A18" s="1369"/>
      <c r="B18" s="1370"/>
      <c r="C18" s="1371"/>
      <c r="D18" s="1369" t="s">
        <v>734</v>
      </c>
      <c r="E18" s="1370"/>
      <c r="F18" s="1372"/>
    </row>
    <row r="19" spans="1:6" ht="21.75" customHeight="1" thickBot="1">
      <c r="A19" s="1373" t="s">
        <v>452</v>
      </c>
      <c r="B19" s="1374">
        <f>SUM(B6:B17)</f>
        <v>10361</v>
      </c>
      <c r="C19" s="1375">
        <f>SUM(C6:C17)</f>
        <v>12083</v>
      </c>
      <c r="D19" s="1373" t="s">
        <v>452</v>
      </c>
      <c r="E19" s="1374">
        <f>SUM(E6:E18)</f>
        <v>19198</v>
      </c>
      <c r="F19" s="1376">
        <f>SUM(F6:F18)</f>
        <v>8376</v>
      </c>
    </row>
    <row r="20" spans="1:6" ht="15.75" thickBot="1">
      <c r="A20" s="1377" t="s">
        <v>453</v>
      </c>
      <c r="B20" s="1378">
        <f>SUM(E19-B19)</f>
        <v>8837</v>
      </c>
      <c r="C20" s="1379">
        <f>SUM(F19-C19)</f>
        <v>-3707</v>
      </c>
      <c r="D20" s="1377" t="s">
        <v>454</v>
      </c>
      <c r="E20" s="1378"/>
      <c r="F20" s="1380"/>
    </row>
    <row r="21" spans="1:6" ht="15">
      <c r="A21" s="1344"/>
      <c r="B21" s="1344"/>
      <c r="C21" s="1344"/>
      <c r="D21" s="1344"/>
      <c r="E21" s="1344"/>
      <c r="F21" s="1344"/>
    </row>
    <row r="22" spans="1:7" ht="15">
      <c r="A22" s="1344"/>
      <c r="B22" s="1344"/>
      <c r="C22" s="1344"/>
      <c r="D22" s="1492" t="s">
        <v>936</v>
      </c>
      <c r="E22" s="1493"/>
      <c r="F22" s="1493"/>
      <c r="G22" s="1493"/>
    </row>
    <row r="23" spans="1:6" ht="25.5">
      <c r="A23" s="1345" t="s">
        <v>861</v>
      </c>
      <c r="B23" s="1346"/>
      <c r="C23" s="1346"/>
      <c r="D23" s="1346"/>
      <c r="E23" s="1346"/>
      <c r="F23" s="1346"/>
    </row>
    <row r="24" spans="1:6" ht="15.75" thickBot="1">
      <c r="A24" s="1347"/>
      <c r="B24" s="1348"/>
      <c r="C24" s="1348"/>
      <c r="D24" s="1348"/>
      <c r="E24" s="1348"/>
      <c r="F24" s="1349" t="s">
        <v>5</v>
      </c>
    </row>
    <row r="25" spans="1:6" ht="15.75" thickBot="1">
      <c r="A25" s="1350" t="s">
        <v>301</v>
      </c>
      <c r="B25" s="1351"/>
      <c r="C25" s="1351"/>
      <c r="D25" s="1350" t="s">
        <v>302</v>
      </c>
      <c r="E25" s="1351"/>
      <c r="F25" s="1352"/>
    </row>
    <row r="26" spans="1:6" ht="26.25" thickBot="1">
      <c r="A26" s="1353" t="s">
        <v>3</v>
      </c>
      <c r="B26" s="1354" t="s">
        <v>853</v>
      </c>
      <c r="C26" s="1354" t="s">
        <v>854</v>
      </c>
      <c r="D26" s="1353" t="s">
        <v>3</v>
      </c>
      <c r="E26" s="1354" t="s">
        <v>853</v>
      </c>
      <c r="F26" s="1354" t="s">
        <v>854</v>
      </c>
    </row>
    <row r="27" spans="1:6" ht="26.25" customHeight="1">
      <c r="A27" s="1381" t="s">
        <v>212</v>
      </c>
      <c r="B27" s="1356"/>
      <c r="C27" s="1356"/>
      <c r="D27" s="1355" t="s">
        <v>9</v>
      </c>
      <c r="E27" s="1356"/>
      <c r="F27" s="1359"/>
    </row>
    <row r="28" spans="1:6" ht="30" customHeight="1">
      <c r="A28" s="1360" t="s">
        <v>419</v>
      </c>
      <c r="B28" s="1361"/>
      <c r="C28" s="1361"/>
      <c r="D28" s="1360" t="s">
        <v>456</v>
      </c>
      <c r="E28" s="1361">
        <v>963</v>
      </c>
      <c r="F28" s="1364"/>
    </row>
    <row r="29" spans="1:6" ht="24.75" customHeight="1">
      <c r="A29" s="1360" t="s">
        <v>717</v>
      </c>
      <c r="B29" s="1361"/>
      <c r="C29" s="1361"/>
      <c r="D29" s="1360" t="s">
        <v>412</v>
      </c>
      <c r="E29" s="1361"/>
      <c r="F29" s="1364"/>
    </row>
    <row r="30" spans="1:6" ht="29.25" customHeight="1">
      <c r="A30" s="1360" t="s">
        <v>457</v>
      </c>
      <c r="B30" s="1361"/>
      <c r="C30" s="1361"/>
      <c r="D30" s="1360" t="s">
        <v>393</v>
      </c>
      <c r="E30" s="1361"/>
      <c r="F30" s="1364"/>
    </row>
    <row r="31" spans="1:6" ht="29.25" customHeight="1">
      <c r="A31" s="1360" t="s">
        <v>394</v>
      </c>
      <c r="B31" s="1361">
        <v>9800</v>
      </c>
      <c r="C31" s="1361"/>
      <c r="D31" s="1360" t="s">
        <v>458</v>
      </c>
      <c r="E31" s="1361"/>
      <c r="F31" s="1364"/>
    </row>
    <row r="32" spans="1:6" ht="32.25" customHeight="1">
      <c r="A32" s="1360" t="s">
        <v>408</v>
      </c>
      <c r="B32" s="1361"/>
      <c r="C32" s="1361"/>
      <c r="D32" s="1360" t="s">
        <v>460</v>
      </c>
      <c r="E32" s="1361"/>
      <c r="F32" s="1364"/>
    </row>
    <row r="33" spans="1:6" ht="37.5" customHeight="1">
      <c r="A33" s="1360" t="s">
        <v>459</v>
      </c>
      <c r="B33" s="1361"/>
      <c r="C33" s="1361"/>
      <c r="D33" s="1360" t="s">
        <v>462</v>
      </c>
      <c r="E33" s="1361"/>
      <c r="F33" s="1364"/>
    </row>
    <row r="34" spans="1:6" ht="33.75" customHeight="1">
      <c r="A34" s="1360" t="s">
        <v>461</v>
      </c>
      <c r="B34" s="1361"/>
      <c r="C34" s="1361"/>
      <c r="D34" s="1367" t="s">
        <v>465</v>
      </c>
      <c r="E34" s="1361"/>
      <c r="F34" s="1364"/>
    </row>
    <row r="35" spans="1:6" ht="27" customHeight="1">
      <c r="A35" s="1360" t="s">
        <v>431</v>
      </c>
      <c r="B35" s="1361"/>
      <c r="C35" s="1361"/>
      <c r="D35" s="1360" t="s">
        <v>463</v>
      </c>
      <c r="E35" s="1361"/>
      <c r="F35" s="1364"/>
    </row>
    <row r="36" spans="1:6" ht="32.25" customHeight="1">
      <c r="A36" s="1360" t="s">
        <v>411</v>
      </c>
      <c r="B36" s="1361"/>
      <c r="C36" s="1382">
        <v>0</v>
      </c>
      <c r="D36" s="1360"/>
      <c r="E36" s="1361"/>
      <c r="F36" s="1364"/>
    </row>
    <row r="37" spans="1:6" ht="24" customHeight="1" thickBot="1">
      <c r="A37" s="1360" t="s">
        <v>464</v>
      </c>
      <c r="B37" s="1361"/>
      <c r="C37" s="1361"/>
      <c r="D37" s="1367"/>
      <c r="E37" s="1361"/>
      <c r="F37" s="1364"/>
    </row>
    <row r="38" spans="1:6" ht="15.75" thickBot="1">
      <c r="A38" s="1373" t="s">
        <v>452</v>
      </c>
      <c r="B38" s="1374">
        <f>SUM(B27:B37)</f>
        <v>9800</v>
      </c>
      <c r="C38" s="1374">
        <f>SUM(C27:C37)</f>
        <v>0</v>
      </c>
      <c r="D38" s="1373" t="s">
        <v>452</v>
      </c>
      <c r="E38" s="1374">
        <f>SUM(E27:E37)</f>
        <v>963</v>
      </c>
      <c r="F38" s="1376">
        <f>SUM(F27:F37)</f>
        <v>0</v>
      </c>
    </row>
    <row r="39" spans="1:6" ht="15.75" thickBot="1">
      <c r="A39" s="1377" t="s">
        <v>453</v>
      </c>
      <c r="B39" s="1378"/>
      <c r="C39" s="1378"/>
      <c r="D39" s="1377" t="s">
        <v>454</v>
      </c>
      <c r="E39" s="1378">
        <f>SUM(B38-E38)</f>
        <v>8837</v>
      </c>
      <c r="F39" s="1383">
        <f>SUM(C38-F38)</f>
        <v>0</v>
      </c>
    </row>
  </sheetData>
  <sheetProtection/>
  <mergeCells count="2">
    <mergeCell ref="D22:G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6.25390625" style="254" customWidth="1"/>
    <col min="2" max="2" width="62.25390625" style="254" customWidth="1"/>
    <col min="3" max="3" width="13.125" style="254" customWidth="1"/>
    <col min="4" max="4" width="1.875" style="254" hidden="1" customWidth="1"/>
    <col min="5" max="5" width="13.875" style="254" customWidth="1"/>
    <col min="6" max="6" width="9.125" style="254" hidden="1" customWidth="1"/>
    <col min="7" max="7" width="9.125" style="254" customWidth="1"/>
    <col min="8" max="8" width="28.00390625" style="254" customWidth="1"/>
    <col min="9" max="9" width="15.75390625" style="254" customWidth="1"/>
    <col min="10" max="10" width="13.875" style="254" customWidth="1"/>
    <col min="11" max="11" width="15.875" style="254" customWidth="1"/>
    <col min="12" max="12" width="13.625" style="254" customWidth="1"/>
    <col min="13" max="13" width="10.625" style="254" customWidth="1"/>
    <col min="14" max="14" width="16.75390625" style="254" customWidth="1"/>
    <col min="15" max="16384" width="9.125" style="254" customWidth="1"/>
  </cols>
  <sheetData>
    <row r="1" spans="1:7" ht="15.75">
      <c r="A1" s="1494"/>
      <c r="B1" s="1494"/>
      <c r="C1" s="1494"/>
      <c r="D1" s="1494"/>
      <c r="E1" s="1494"/>
      <c r="F1" s="1494"/>
      <c r="G1" s="587"/>
    </row>
    <row r="2" spans="1:7" ht="15.75">
      <c r="A2" s="588"/>
      <c r="B2" s="1492" t="s">
        <v>937</v>
      </c>
      <c r="C2" s="1493"/>
      <c r="D2" s="1493"/>
      <c r="E2" s="1493"/>
      <c r="F2" s="590"/>
      <c r="G2" s="587"/>
    </row>
    <row r="3" spans="1:7" ht="15.75">
      <c r="A3" s="1495" t="s">
        <v>910</v>
      </c>
      <c r="B3" s="1495"/>
      <c r="C3" s="1495"/>
      <c r="D3" s="1495"/>
      <c r="E3" s="1495"/>
      <c r="F3" s="1495"/>
      <c r="G3" s="587"/>
    </row>
    <row r="4" spans="1:7" ht="15.75">
      <c r="A4" s="588"/>
      <c r="B4" s="588" t="s">
        <v>803</v>
      </c>
      <c r="C4" s="589"/>
      <c r="D4" s="590"/>
      <c r="E4" s="590"/>
      <c r="F4" s="590"/>
      <c r="G4" s="587"/>
    </row>
    <row r="5" spans="1:7" ht="15.75">
      <c r="A5" s="588"/>
      <c r="B5" s="588"/>
      <c r="C5" s="589"/>
      <c r="D5" s="590"/>
      <c r="E5" s="590"/>
      <c r="F5" s="590"/>
      <c r="G5" s="587"/>
    </row>
    <row r="6" spans="1:16" ht="15.75">
      <c r="A6" s="591" t="s">
        <v>384</v>
      </c>
      <c r="B6" s="591" t="s">
        <v>616</v>
      </c>
      <c r="C6" s="592" t="s">
        <v>850</v>
      </c>
      <c r="D6" s="592"/>
      <c r="E6" s="1436" t="s">
        <v>897</v>
      </c>
      <c r="F6" s="593"/>
      <c r="G6" s="587"/>
      <c r="H6" s="1342"/>
      <c r="I6" s="1342"/>
      <c r="J6" s="1342"/>
      <c r="K6" s="1342"/>
      <c r="L6" s="1342"/>
      <c r="M6" s="1342"/>
      <c r="N6" s="1342"/>
      <c r="O6" s="594"/>
      <c r="P6" s="594"/>
    </row>
    <row r="7" spans="1:16" ht="15.75">
      <c r="A7" s="595"/>
      <c r="B7" s="595"/>
      <c r="C7" s="595" t="s">
        <v>617</v>
      </c>
      <c r="D7" s="596"/>
      <c r="E7" s="597" t="s">
        <v>911</v>
      </c>
      <c r="F7" s="597"/>
      <c r="G7" s="587"/>
      <c r="H7" s="594"/>
      <c r="I7" s="594"/>
      <c r="J7" s="594"/>
      <c r="K7" s="594"/>
      <c r="L7" s="594"/>
      <c r="M7" s="594"/>
      <c r="N7" s="594"/>
      <c r="O7" s="594"/>
      <c r="P7" s="594"/>
    </row>
    <row r="8" spans="1:16" ht="15.75">
      <c r="A8" s="598" t="s">
        <v>386</v>
      </c>
      <c r="B8" s="598"/>
      <c r="C8" s="598" t="s">
        <v>385</v>
      </c>
      <c r="D8" s="599"/>
      <c r="E8" s="599" t="s">
        <v>912</v>
      </c>
      <c r="F8" s="599"/>
      <c r="G8" s="587"/>
      <c r="H8" s="594"/>
      <c r="I8" s="594"/>
      <c r="J8" s="594"/>
      <c r="K8" s="594"/>
      <c r="L8" s="594"/>
      <c r="M8" s="594"/>
      <c r="N8" s="594"/>
      <c r="O8" s="594"/>
      <c r="P8" s="594"/>
    </row>
    <row r="9" spans="1:16" ht="15" customHeight="1">
      <c r="A9" s="600"/>
      <c r="B9" s="600"/>
      <c r="C9" s="601"/>
      <c r="D9" s="602"/>
      <c r="E9" s="602"/>
      <c r="F9" s="602"/>
      <c r="G9" s="587"/>
      <c r="H9" s="594"/>
      <c r="I9" s="594"/>
      <c r="J9" s="594"/>
      <c r="K9" s="594"/>
      <c r="L9" s="594"/>
      <c r="M9" s="594"/>
      <c r="N9" s="594"/>
      <c r="O9" s="594"/>
      <c r="P9" s="594"/>
    </row>
    <row r="10" spans="1:16" ht="15.75" hidden="1">
      <c r="A10" s="600"/>
      <c r="B10" s="600"/>
      <c r="C10" s="601"/>
      <c r="D10" s="602"/>
      <c r="E10" s="602"/>
      <c r="F10" s="602"/>
      <c r="G10" s="587"/>
      <c r="H10" s="594"/>
      <c r="I10" s="594"/>
      <c r="J10" s="594"/>
      <c r="K10" s="594"/>
      <c r="L10" s="594"/>
      <c r="M10" s="594"/>
      <c r="N10" s="594"/>
      <c r="O10" s="594"/>
      <c r="P10" s="594"/>
    </row>
    <row r="11" spans="1:16" ht="0.75" customHeight="1" hidden="1">
      <c r="A11" s="603"/>
      <c r="B11" s="604"/>
      <c r="C11" s="605"/>
      <c r="D11" s="605"/>
      <c r="E11" s="605"/>
      <c r="F11" s="606"/>
      <c r="G11" s="587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15.75" hidden="1">
      <c r="A12" s="603"/>
      <c r="B12" s="604"/>
      <c r="C12" s="607"/>
      <c r="D12" s="608"/>
      <c r="E12" s="608"/>
      <c r="F12" s="608"/>
      <c r="G12" s="587"/>
      <c r="H12" s="594"/>
      <c r="I12" s="594"/>
      <c r="J12" s="594"/>
      <c r="K12" s="594"/>
      <c r="L12" s="594"/>
      <c r="M12" s="594"/>
      <c r="N12" s="594"/>
      <c r="O12" s="594"/>
      <c r="P12" s="594"/>
    </row>
    <row r="13" spans="1:16" ht="15.75" hidden="1">
      <c r="A13" s="603"/>
      <c r="B13" s="604"/>
      <c r="C13" s="607"/>
      <c r="D13" s="608"/>
      <c r="E13" s="608"/>
      <c r="F13" s="608"/>
      <c r="G13" s="587"/>
      <c r="H13" s="1342"/>
      <c r="I13" s="1343"/>
      <c r="J13" s="1343"/>
      <c r="K13" s="1343"/>
      <c r="L13" s="1343"/>
      <c r="M13" s="1343"/>
      <c r="N13" s="1343"/>
      <c r="O13" s="594"/>
      <c r="P13" s="594"/>
    </row>
    <row r="14" spans="1:7" ht="15.75" hidden="1">
      <c r="A14" s="603"/>
      <c r="B14" s="604"/>
      <c r="C14" s="607"/>
      <c r="D14" s="608"/>
      <c r="E14" s="608"/>
      <c r="F14" s="608"/>
      <c r="G14" s="587"/>
    </row>
    <row r="15" spans="1:7" ht="15.75" hidden="1">
      <c r="A15" s="603"/>
      <c r="B15" s="604"/>
      <c r="C15" s="607"/>
      <c r="D15" s="608"/>
      <c r="E15" s="608"/>
      <c r="F15" s="608"/>
      <c r="G15" s="587"/>
    </row>
    <row r="16" spans="1:7" ht="15.75" hidden="1">
      <c r="A16" s="603"/>
      <c r="B16" s="604"/>
      <c r="C16" s="607"/>
      <c r="D16" s="608"/>
      <c r="E16" s="608"/>
      <c r="F16" s="608"/>
      <c r="G16" s="587"/>
    </row>
    <row r="17" spans="1:7" ht="15.75" hidden="1">
      <c r="A17" s="603"/>
      <c r="B17" s="604"/>
      <c r="C17" s="607"/>
      <c r="D17" s="608"/>
      <c r="E17" s="608"/>
      <c r="F17" s="608"/>
      <c r="G17" s="587"/>
    </row>
    <row r="18" spans="1:7" ht="15.75" hidden="1">
      <c r="A18" s="603"/>
      <c r="B18" s="604"/>
      <c r="C18" s="605"/>
      <c r="D18" s="605"/>
      <c r="E18" s="605"/>
      <c r="F18" s="605"/>
      <c r="G18" s="587"/>
    </row>
    <row r="19" spans="1:7" ht="15.75" hidden="1">
      <c r="A19" s="603"/>
      <c r="B19" s="604"/>
      <c r="C19" s="607"/>
      <c r="D19" s="608"/>
      <c r="E19" s="608"/>
      <c r="F19" s="608"/>
      <c r="G19" s="587"/>
    </row>
    <row r="20" spans="1:7" ht="15.75" hidden="1">
      <c r="A20" s="603"/>
      <c r="B20" s="604"/>
      <c r="C20" s="607"/>
      <c r="D20" s="608"/>
      <c r="E20" s="608"/>
      <c r="F20" s="608"/>
      <c r="G20" s="587"/>
    </row>
    <row r="21" spans="1:7" ht="15.75" hidden="1">
      <c r="A21" s="603"/>
      <c r="B21" s="604"/>
      <c r="C21" s="607"/>
      <c r="D21" s="608"/>
      <c r="E21" s="608"/>
      <c r="F21" s="608"/>
      <c r="G21" s="587"/>
    </row>
    <row r="22" spans="1:7" ht="15.75" hidden="1">
      <c r="A22" s="603"/>
      <c r="B22" s="604"/>
      <c r="C22" s="607"/>
      <c r="D22" s="608"/>
      <c r="E22" s="608"/>
      <c r="F22" s="608"/>
      <c r="G22" s="587"/>
    </row>
    <row r="23" spans="1:7" ht="15.75" hidden="1">
      <c r="A23" s="603"/>
      <c r="B23" s="604"/>
      <c r="C23" s="607"/>
      <c r="D23" s="608"/>
      <c r="E23" s="608"/>
      <c r="F23" s="608"/>
      <c r="G23" s="587"/>
    </row>
    <row r="24" spans="1:7" ht="15.75" hidden="1">
      <c r="A24" s="603"/>
      <c r="B24" s="604"/>
      <c r="C24" s="607"/>
      <c r="D24" s="593"/>
      <c r="E24" s="608"/>
      <c r="F24" s="608"/>
      <c r="G24" s="587"/>
    </row>
    <row r="25" spans="1:7" ht="15.75" hidden="1">
      <c r="A25" s="603"/>
      <c r="B25" s="604"/>
      <c r="C25" s="605"/>
      <c r="D25" s="609"/>
      <c r="E25" s="610"/>
      <c r="F25" s="610"/>
      <c r="G25" s="587"/>
    </row>
    <row r="26" spans="1:7" ht="15.75" hidden="1">
      <c r="A26" s="603"/>
      <c r="B26" s="604"/>
      <c r="C26" s="605"/>
      <c r="D26" s="605"/>
      <c r="E26" s="605"/>
      <c r="F26" s="606"/>
      <c r="G26" s="587"/>
    </row>
    <row r="27" spans="1:7" ht="15.75" hidden="1">
      <c r="A27" s="603"/>
      <c r="B27" s="604"/>
      <c r="C27" s="605"/>
      <c r="D27" s="593"/>
      <c r="E27" s="610"/>
      <c r="F27" s="608"/>
      <c r="G27" s="587"/>
    </row>
    <row r="28" spans="1:7" ht="15.75" hidden="1">
      <c r="A28" s="603"/>
      <c r="B28" s="604"/>
      <c r="C28" s="605"/>
      <c r="D28" s="593"/>
      <c r="E28" s="610"/>
      <c r="F28" s="608"/>
      <c r="G28" s="587"/>
    </row>
    <row r="29" spans="1:7" ht="1.5" customHeight="1" hidden="1">
      <c r="A29" s="603"/>
      <c r="B29" s="604"/>
      <c r="C29" s="607"/>
      <c r="D29" s="593"/>
      <c r="E29" s="608"/>
      <c r="F29" s="608"/>
      <c r="G29" s="587"/>
    </row>
    <row r="30" spans="1:7" ht="15.75" hidden="1">
      <c r="A30" s="603"/>
      <c r="B30" s="604"/>
      <c r="C30" s="605"/>
      <c r="D30" s="609"/>
      <c r="E30" s="611"/>
      <c r="F30" s="611"/>
      <c r="G30" s="587"/>
    </row>
    <row r="31" spans="1:7" ht="16.5" hidden="1" thickBot="1">
      <c r="A31" s="612"/>
      <c r="B31" s="612"/>
      <c r="C31" s="613"/>
      <c r="D31" s="613"/>
      <c r="E31" s="613"/>
      <c r="F31" s="614"/>
      <c r="G31" s="587"/>
    </row>
    <row r="32" spans="1:7" ht="15.75" hidden="1">
      <c r="A32" s="615"/>
      <c r="B32" s="615"/>
      <c r="C32" s="616"/>
      <c r="D32" s="616"/>
      <c r="E32" s="616"/>
      <c r="F32" s="617"/>
      <c r="G32" s="587"/>
    </row>
    <row r="33" spans="1:7" ht="15.75" hidden="1">
      <c r="A33" s="615"/>
      <c r="B33" s="615"/>
      <c r="C33" s="616"/>
      <c r="D33" s="616"/>
      <c r="E33" s="616"/>
      <c r="F33" s="617"/>
      <c r="G33" s="587"/>
    </row>
    <row r="34" spans="1:7" ht="15.75">
      <c r="A34" s="600" t="s">
        <v>62</v>
      </c>
      <c r="B34" s="600" t="s">
        <v>620</v>
      </c>
      <c r="C34" s="618"/>
      <c r="D34" s="619"/>
      <c r="E34" s="602"/>
      <c r="F34" s="602"/>
      <c r="G34" s="587"/>
    </row>
    <row r="35" spans="1:7" ht="18.75" customHeight="1">
      <c r="A35" s="600"/>
      <c r="B35" s="604" t="s">
        <v>803</v>
      </c>
      <c r="C35" s="618">
        <v>4</v>
      </c>
      <c r="D35" s="619"/>
      <c r="E35" s="620">
        <v>3</v>
      </c>
      <c r="F35" s="602"/>
      <c r="G35" s="587"/>
    </row>
    <row r="36" spans="1:7" ht="0.75" customHeight="1" hidden="1">
      <c r="A36" s="600"/>
      <c r="B36" s="604"/>
      <c r="C36" s="621"/>
      <c r="D36" s="619"/>
      <c r="E36" s="602"/>
      <c r="F36" s="602"/>
      <c r="G36" s="587"/>
    </row>
    <row r="37" spans="1:7" ht="16.5" customHeight="1">
      <c r="A37" s="600" t="s">
        <v>913</v>
      </c>
      <c r="B37" s="604" t="s">
        <v>914</v>
      </c>
      <c r="C37" s="622">
        <v>1</v>
      </c>
      <c r="D37" s="623"/>
      <c r="E37" s="624">
        <v>1</v>
      </c>
      <c r="F37" s="624"/>
      <c r="G37" s="587"/>
    </row>
    <row r="38" spans="1:7" ht="1.5" customHeight="1">
      <c r="A38" s="600"/>
      <c r="B38" s="604"/>
      <c r="C38" s="622"/>
      <c r="D38" s="623"/>
      <c r="E38" s="624"/>
      <c r="F38" s="624"/>
      <c r="G38" s="587"/>
    </row>
    <row r="39" spans="1:7" ht="19.5" customHeight="1" hidden="1">
      <c r="A39" s="600"/>
      <c r="B39" s="604"/>
      <c r="C39" s="622"/>
      <c r="D39" s="623"/>
      <c r="E39" s="624"/>
      <c r="F39" s="624"/>
      <c r="G39" s="587"/>
    </row>
    <row r="40" spans="1:7" ht="0.75" customHeight="1" hidden="1">
      <c r="A40" s="600"/>
      <c r="B40" s="604"/>
      <c r="C40" s="622"/>
      <c r="D40" s="623"/>
      <c r="E40" s="624"/>
      <c r="F40" s="624"/>
      <c r="G40" s="587"/>
    </row>
    <row r="41" spans="1:7" ht="0.75" customHeight="1" hidden="1">
      <c r="A41" s="600"/>
      <c r="B41" s="604"/>
      <c r="C41" s="622"/>
      <c r="D41" s="623"/>
      <c r="E41" s="624"/>
      <c r="F41" s="624"/>
      <c r="G41" s="587"/>
    </row>
    <row r="42" spans="1:7" ht="0.75" customHeight="1" hidden="1">
      <c r="A42" s="600"/>
      <c r="B42" s="604"/>
      <c r="C42" s="622"/>
      <c r="D42" s="623"/>
      <c r="E42" s="624"/>
      <c r="F42" s="624"/>
      <c r="G42" s="587"/>
    </row>
    <row r="43" spans="1:7" ht="18" customHeight="1" hidden="1">
      <c r="A43" s="600"/>
      <c r="B43" s="604"/>
      <c r="C43" s="622"/>
      <c r="D43" s="623"/>
      <c r="E43" s="624"/>
      <c r="F43" s="624"/>
      <c r="G43" s="587"/>
    </row>
    <row r="44" spans="1:7" ht="16.5" customHeight="1" hidden="1">
      <c r="A44" s="600"/>
      <c r="B44" s="604"/>
      <c r="C44" s="622"/>
      <c r="D44" s="623"/>
      <c r="E44" s="624"/>
      <c r="F44" s="624"/>
      <c r="G44" s="587"/>
    </row>
    <row r="45" spans="1:7" ht="19.5" customHeight="1" hidden="1">
      <c r="A45" s="600"/>
      <c r="B45" s="604"/>
      <c r="C45" s="622"/>
      <c r="D45" s="623"/>
      <c r="E45" s="624"/>
      <c r="F45" s="624"/>
      <c r="G45" s="587"/>
    </row>
    <row r="46" spans="1:7" ht="16.5" thickBot="1">
      <c r="A46" s="600"/>
      <c r="B46" s="604"/>
      <c r="C46" s="625"/>
      <c r="D46" s="626"/>
      <c r="E46" s="627"/>
      <c r="F46" s="628"/>
      <c r="G46" s="587"/>
    </row>
    <row r="47" spans="1:7" ht="15.75">
      <c r="A47" s="600" t="s">
        <v>915</v>
      </c>
      <c r="B47" s="604"/>
      <c r="C47" s="618">
        <f>SUM(C35+C37)</f>
        <v>5</v>
      </c>
      <c r="D47" s="1437"/>
      <c r="E47" s="1437">
        <f>SUM(E35+E37)</f>
        <v>4</v>
      </c>
      <c r="F47" s="1437"/>
      <c r="G47" s="587"/>
    </row>
    <row r="48" spans="1:7" ht="15.75">
      <c r="A48" s="1422"/>
      <c r="B48" s="1422"/>
      <c r="C48" s="1421"/>
      <c r="D48" s="1411"/>
      <c r="E48" s="1411"/>
      <c r="F48" s="1411"/>
      <c r="G48" s="587"/>
    </row>
    <row r="49" spans="1:7" ht="15.75">
      <c r="A49" s="1423"/>
      <c r="B49" s="1424"/>
      <c r="C49" s="1421"/>
      <c r="D49" s="1411"/>
      <c r="E49" s="1411"/>
      <c r="F49" s="1411"/>
      <c r="G49" s="587"/>
    </row>
    <row r="50" spans="1:7" ht="15.75" hidden="1">
      <c r="A50" s="1423"/>
      <c r="B50" s="1424"/>
      <c r="C50" s="1421"/>
      <c r="D50" s="1411"/>
      <c r="E50" s="1411"/>
      <c r="F50" s="1411"/>
      <c r="G50" s="587"/>
    </row>
    <row r="51" spans="1:7" ht="15.75">
      <c r="A51" s="1423"/>
      <c r="B51" s="1424"/>
      <c r="C51" s="1421"/>
      <c r="D51" s="1411"/>
      <c r="E51" s="1411"/>
      <c r="F51" s="1411"/>
      <c r="G51" s="587"/>
    </row>
    <row r="52" spans="1:7" ht="15.75">
      <c r="A52" s="1423"/>
      <c r="B52" s="1424"/>
      <c r="C52" s="1421"/>
      <c r="D52" s="1411"/>
      <c r="E52" s="1411"/>
      <c r="F52" s="1411"/>
      <c r="G52" s="587"/>
    </row>
    <row r="53" spans="1:7" ht="15.75">
      <c r="A53" s="1423"/>
      <c r="B53" s="1424"/>
      <c r="C53" s="1421"/>
      <c r="D53" s="1411"/>
      <c r="E53" s="1411"/>
      <c r="F53" s="1411"/>
      <c r="G53" s="587"/>
    </row>
    <row r="54" spans="1:7" ht="15.75">
      <c r="A54" s="1423"/>
      <c r="B54" s="1424"/>
      <c r="C54" s="1427"/>
      <c r="D54" s="1411"/>
      <c r="E54" s="1411"/>
      <c r="F54" s="1411"/>
      <c r="G54" s="587"/>
    </row>
    <row r="55" spans="1:7" ht="15.75">
      <c r="A55" s="1423"/>
      <c r="B55" s="1424"/>
      <c r="C55" s="1427"/>
      <c r="D55" s="1411"/>
      <c r="E55" s="1411"/>
      <c r="F55" s="1411"/>
      <c r="G55" s="587"/>
    </row>
    <row r="56" spans="1:7" ht="0.75" customHeight="1">
      <c r="A56" s="1423"/>
      <c r="B56" s="1424"/>
      <c r="C56" s="1427"/>
      <c r="D56" s="1411"/>
      <c r="E56" s="1411"/>
      <c r="F56" s="1411"/>
      <c r="G56" s="587"/>
    </row>
    <row r="57" spans="1:7" ht="15.75">
      <c r="A57" s="1423"/>
      <c r="B57" s="1424"/>
      <c r="C57" s="1438"/>
      <c r="D57" s="1411"/>
      <c r="E57" s="1418"/>
      <c r="F57" s="1411"/>
      <c r="G57" s="587"/>
    </row>
    <row r="58" spans="1:7" ht="15.75" hidden="1">
      <c r="A58" s="1423"/>
      <c r="B58" s="1424"/>
      <c r="C58" s="1421"/>
      <c r="D58" s="1411"/>
      <c r="E58" s="1411"/>
      <c r="F58" s="1411"/>
      <c r="G58" s="587"/>
    </row>
    <row r="59" spans="1:7" ht="15.75" hidden="1">
      <c r="A59" s="1423"/>
      <c r="B59" s="1424"/>
      <c r="C59" s="1421"/>
      <c r="D59" s="1411"/>
      <c r="E59" s="1411"/>
      <c r="F59" s="1411"/>
      <c r="G59" s="587"/>
    </row>
    <row r="60" spans="1:7" ht="15.75">
      <c r="A60" s="1423"/>
      <c r="B60" s="1424"/>
      <c r="C60" s="1438"/>
      <c r="D60" s="1411"/>
      <c r="E60" s="1418"/>
      <c r="F60" s="1411"/>
      <c r="G60" s="587"/>
    </row>
    <row r="61" spans="1:7" ht="15.75">
      <c r="A61" s="1423"/>
      <c r="B61" s="1424"/>
      <c r="C61" s="1438"/>
      <c r="D61" s="1411"/>
      <c r="E61" s="1418"/>
      <c r="F61" s="1411"/>
      <c r="G61" s="587"/>
    </row>
    <row r="62" spans="1:7" ht="0.75" customHeight="1">
      <c r="A62" s="1423"/>
      <c r="B62" s="1424"/>
      <c r="C62" s="1421"/>
      <c r="D62" s="1411"/>
      <c r="E62" s="1411"/>
      <c r="F62" s="1411"/>
      <c r="G62" s="587"/>
    </row>
    <row r="63" spans="1:7" ht="15.75">
      <c r="A63" s="1422"/>
      <c r="B63" s="1422"/>
      <c r="C63" s="1438"/>
      <c r="D63" s="1411"/>
      <c r="E63" s="1418"/>
      <c r="F63" s="1418"/>
      <c r="G63" s="587"/>
    </row>
    <row r="64" spans="1:7" ht="15.75">
      <c r="A64" s="1422"/>
      <c r="B64" s="1422"/>
      <c r="C64" s="1412"/>
      <c r="D64" s="1412"/>
      <c r="E64" s="1412"/>
      <c r="F64" s="1413"/>
      <c r="G64" s="587"/>
    </row>
    <row r="65" spans="1:7" ht="15.75">
      <c r="A65" s="1422"/>
      <c r="B65" s="1422"/>
      <c r="C65" s="1413"/>
      <c r="D65" s="1413"/>
      <c r="E65" s="1413"/>
      <c r="F65" s="1413"/>
      <c r="G65" s="587"/>
    </row>
    <row r="66" spans="1:7" ht="15.75">
      <c r="A66" s="1423"/>
      <c r="B66" s="1424"/>
      <c r="C66" s="1420"/>
      <c r="D66" s="1420"/>
      <c r="E66" s="1420"/>
      <c r="F66" s="1420"/>
      <c r="G66" s="587"/>
    </row>
    <row r="67" spans="1:7" ht="15.75">
      <c r="A67" s="1423"/>
      <c r="B67" s="1424"/>
      <c r="C67" s="1420"/>
      <c r="D67" s="1413"/>
      <c r="E67" s="1420"/>
      <c r="F67" s="1420"/>
      <c r="G67" s="587"/>
    </row>
    <row r="68" spans="1:7" ht="15.75">
      <c r="A68" s="1422"/>
      <c r="B68" s="1424"/>
      <c r="C68" s="1420"/>
      <c r="D68" s="1413"/>
      <c r="E68" s="1420"/>
      <c r="F68" s="1420"/>
      <c r="G68" s="587"/>
    </row>
    <row r="69" spans="1:7" ht="15.75">
      <c r="A69" s="1570"/>
      <c r="B69" s="1570"/>
      <c r="C69" s="650"/>
      <c r="D69" s="650"/>
      <c r="E69" s="650"/>
      <c r="F69" s="650"/>
      <c r="G69" s="587"/>
    </row>
    <row r="70" spans="1:7" ht="15.75">
      <c r="A70" s="1432"/>
      <c r="B70" s="1432"/>
      <c r="C70" s="650"/>
      <c r="D70" s="650"/>
      <c r="E70" s="650"/>
      <c r="F70" s="650"/>
      <c r="G70" s="587"/>
    </row>
    <row r="71" spans="1:7" ht="15.75">
      <c r="A71" s="1432"/>
      <c r="B71" s="1432"/>
      <c r="C71" s="1414"/>
      <c r="D71" s="1414"/>
      <c r="E71" s="650"/>
      <c r="F71" s="650"/>
      <c r="G71" s="587"/>
    </row>
    <row r="72" spans="1:7" ht="15.75">
      <c r="A72" s="587"/>
      <c r="B72" s="587"/>
      <c r="C72" s="590"/>
      <c r="D72" s="590"/>
      <c r="E72" s="590"/>
      <c r="F72" s="590"/>
      <c r="G72" s="587"/>
    </row>
    <row r="73" spans="1:7" ht="15.75">
      <c r="A73" s="587"/>
      <c r="B73" s="655"/>
      <c r="C73" s="590"/>
      <c r="D73" s="590"/>
      <c r="E73" s="590"/>
      <c r="F73" s="590"/>
      <c r="G73" s="587"/>
    </row>
    <row r="74" spans="1:7" ht="15.75">
      <c r="A74" s="587"/>
      <c r="B74" s="587"/>
      <c r="C74" s="590"/>
      <c r="D74" s="590"/>
      <c r="E74" s="590"/>
      <c r="F74" s="590"/>
      <c r="G74" s="587"/>
    </row>
    <row r="75" spans="1:7" ht="15.75">
      <c r="A75" s="587"/>
      <c r="B75" s="587"/>
      <c r="C75" s="590"/>
      <c r="D75" s="590"/>
      <c r="E75" s="590"/>
      <c r="F75" s="590"/>
      <c r="G75" s="587"/>
    </row>
    <row r="76" spans="1:7" ht="15.75">
      <c r="A76" s="587"/>
      <c r="B76" s="655"/>
      <c r="C76" s="590"/>
      <c r="D76" s="590"/>
      <c r="E76" s="590"/>
      <c r="F76" s="590"/>
      <c r="G76" s="587"/>
    </row>
    <row r="77" spans="1:7" ht="15.75">
      <c r="A77" s="587"/>
      <c r="B77" s="587"/>
      <c r="C77" s="590"/>
      <c r="D77" s="590"/>
      <c r="E77" s="590"/>
      <c r="F77" s="590"/>
      <c r="G77" s="587"/>
    </row>
    <row r="78" spans="1:7" ht="15.75">
      <c r="A78" s="587"/>
      <c r="B78" s="587"/>
      <c r="C78" s="590"/>
      <c r="D78" s="590"/>
      <c r="E78" s="590"/>
      <c r="F78" s="590"/>
      <c r="G78" s="587"/>
    </row>
    <row r="79" spans="1:7" ht="15.75">
      <c r="A79" s="587"/>
      <c r="B79" s="587"/>
      <c r="C79" s="590"/>
      <c r="D79" s="590"/>
      <c r="E79" s="590"/>
      <c r="F79" s="590"/>
      <c r="G79" s="587"/>
    </row>
    <row r="80" spans="1:7" ht="15.75">
      <c r="A80" s="587"/>
      <c r="B80" s="587"/>
      <c r="C80" s="590"/>
      <c r="D80" s="590"/>
      <c r="E80" s="590"/>
      <c r="F80" s="590"/>
      <c r="G80" s="587"/>
    </row>
    <row r="81" spans="1:7" ht="15.75">
      <c r="A81" s="587"/>
      <c r="B81" s="587"/>
      <c r="C81" s="590"/>
      <c r="D81" s="590"/>
      <c r="E81" s="590"/>
      <c r="F81" s="590"/>
      <c r="G81" s="587"/>
    </row>
    <row r="82" spans="1:7" ht="15.75">
      <c r="A82" s="587"/>
      <c r="B82" s="587"/>
      <c r="C82" s="590"/>
      <c r="D82" s="590"/>
      <c r="E82" s="590"/>
      <c r="F82" s="590"/>
      <c r="G82" s="587"/>
    </row>
  </sheetData>
  <sheetProtection/>
  <mergeCells count="4">
    <mergeCell ref="A1:F1"/>
    <mergeCell ref="A3:F3"/>
    <mergeCell ref="A69:B69"/>
    <mergeCell ref="B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375" style="255" customWidth="1"/>
    <col min="2" max="2" width="8.00390625" style="255" customWidth="1"/>
    <col min="3" max="3" width="39.25390625" style="255" customWidth="1"/>
    <col min="4" max="4" width="12.75390625" style="255" customWidth="1"/>
    <col min="5" max="5" width="15.125" style="255" customWidth="1"/>
    <col min="6" max="6" width="12.125" style="255" customWidth="1"/>
    <col min="7" max="16384" width="9.125" style="255" customWidth="1"/>
  </cols>
  <sheetData>
    <row r="1" spans="1:6" ht="15">
      <c r="A1" s="254"/>
      <c r="B1" s="254"/>
      <c r="C1" s="1482" t="s">
        <v>938</v>
      </c>
      <c r="D1" s="1460"/>
      <c r="E1" s="1460"/>
      <c r="F1" s="1460"/>
    </row>
    <row r="2" spans="1:5" ht="15">
      <c r="A2" s="1483" t="s">
        <v>707</v>
      </c>
      <c r="B2" s="1483"/>
      <c r="C2" s="1483"/>
      <c r="D2" s="1483"/>
      <c r="E2" s="1483"/>
    </row>
    <row r="3" spans="1:5" ht="15">
      <c r="A3" s="1483" t="s">
        <v>780</v>
      </c>
      <c r="B3" s="1483"/>
      <c r="C3" s="1483"/>
      <c r="D3" s="1483"/>
      <c r="E3" s="1483"/>
    </row>
    <row r="5" spans="1:5" ht="15.75">
      <c r="A5" s="256" t="s">
        <v>467</v>
      </c>
      <c r="B5" s="256"/>
      <c r="C5" s="256"/>
      <c r="D5" s="256"/>
      <c r="E5" s="256"/>
    </row>
    <row r="6" spans="1:5" ht="16.5" thickBot="1">
      <c r="A6" s="256"/>
      <c r="B6" s="256"/>
      <c r="C6" s="256"/>
      <c r="D6" s="1489" t="s">
        <v>5</v>
      </c>
      <c r="E6" s="1489"/>
    </row>
    <row r="7" spans="1:6" ht="72" thickBot="1">
      <c r="A7" s="531" t="s">
        <v>468</v>
      </c>
      <c r="B7" s="532" t="s">
        <v>469</v>
      </c>
      <c r="C7" s="533" t="s">
        <v>470</v>
      </c>
      <c r="D7" s="533" t="s">
        <v>758</v>
      </c>
      <c r="E7" s="534" t="s">
        <v>801</v>
      </c>
      <c r="F7" s="536" t="s">
        <v>771</v>
      </c>
    </row>
    <row r="8" spans="1:6" ht="15.75" thickBot="1">
      <c r="A8" s="263">
        <v>1</v>
      </c>
      <c r="B8" s="264">
        <v>2</v>
      </c>
      <c r="C8" s="264">
        <v>3</v>
      </c>
      <c r="D8" s="264">
        <v>4</v>
      </c>
      <c r="E8" s="265">
        <v>5</v>
      </c>
      <c r="F8" s="535">
        <v>6</v>
      </c>
    </row>
    <row r="9" spans="1:6" ht="15">
      <c r="A9" s="505" t="s">
        <v>18</v>
      </c>
      <c r="B9" s="268" t="s">
        <v>62</v>
      </c>
      <c r="C9" s="269" t="s">
        <v>471</v>
      </c>
      <c r="D9" s="270"/>
      <c r="E9" s="501"/>
      <c r="F9" s="537"/>
    </row>
    <row r="10" spans="1:6" ht="15">
      <c r="A10" s="273" t="s">
        <v>19</v>
      </c>
      <c r="B10" s="274"/>
      <c r="C10" s="275" t="s">
        <v>472</v>
      </c>
      <c r="D10" s="276"/>
      <c r="E10" s="485"/>
      <c r="F10" s="538"/>
    </row>
    <row r="11" spans="1:6" ht="15">
      <c r="A11" s="273" t="s">
        <v>20</v>
      </c>
      <c r="B11" s="274"/>
      <c r="C11" s="279" t="s">
        <v>473</v>
      </c>
      <c r="D11" s="280"/>
      <c r="E11" s="281"/>
      <c r="F11" s="539"/>
    </row>
    <row r="12" spans="1:6" ht="15">
      <c r="A12" s="273" t="s">
        <v>21</v>
      </c>
      <c r="B12" s="274"/>
      <c r="C12" s="279" t="s">
        <v>474</v>
      </c>
      <c r="D12" s="280">
        <v>100</v>
      </c>
      <c r="E12" s="281">
        <v>101</v>
      </c>
      <c r="F12" s="539">
        <v>165</v>
      </c>
    </row>
    <row r="13" spans="1:6" ht="15">
      <c r="A13" s="273" t="s">
        <v>22</v>
      </c>
      <c r="B13" s="274"/>
      <c r="C13" s="279" t="s">
        <v>475</v>
      </c>
      <c r="D13" s="280"/>
      <c r="E13" s="281"/>
      <c r="F13" s="539"/>
    </row>
    <row r="14" spans="1:6" ht="15">
      <c r="A14" s="273"/>
      <c r="B14" s="283"/>
      <c r="C14" s="284" t="s">
        <v>476</v>
      </c>
      <c r="D14" s="285"/>
      <c r="E14" s="418"/>
      <c r="F14" s="539"/>
    </row>
    <row r="15" spans="1:6" ht="26.25" thickBot="1">
      <c r="A15" s="273" t="s">
        <v>23</v>
      </c>
      <c r="B15" s="288"/>
      <c r="C15" s="289" t="s">
        <v>477</v>
      </c>
      <c r="D15" s="290"/>
      <c r="E15" s="338"/>
      <c r="F15" s="539"/>
    </row>
    <row r="16" spans="1:7" ht="15.75" thickBot="1">
      <c r="A16" s="273" t="s">
        <v>24</v>
      </c>
      <c r="B16" s="293"/>
      <c r="C16" s="294" t="s">
        <v>478</v>
      </c>
      <c r="D16" s="295">
        <f>SUM(D11:D15)</f>
        <v>100</v>
      </c>
      <c r="E16" s="376">
        <f>SUM(E11:E15)</f>
        <v>101</v>
      </c>
      <c r="F16" s="297">
        <f>SUM(F11:F15)</f>
        <v>165</v>
      </c>
      <c r="G16" s="298"/>
    </row>
    <row r="17" spans="1:6" ht="15">
      <c r="A17" s="273" t="s">
        <v>70</v>
      </c>
      <c r="B17" s="299"/>
      <c r="C17" s="300" t="s">
        <v>479</v>
      </c>
      <c r="D17" s="301"/>
      <c r="E17" s="484"/>
      <c r="F17" s="539"/>
    </row>
    <row r="18" spans="1:6" ht="15">
      <c r="A18" s="273" t="s">
        <v>72</v>
      </c>
      <c r="B18" s="303"/>
      <c r="C18" s="304" t="s">
        <v>480</v>
      </c>
      <c r="D18" s="305"/>
      <c r="E18" s="306"/>
      <c r="F18" s="539"/>
    </row>
    <row r="19" spans="1:6" ht="15">
      <c r="A19" s="273" t="s">
        <v>32</v>
      </c>
      <c r="B19" s="308"/>
      <c r="C19" s="309" t="s">
        <v>481</v>
      </c>
      <c r="D19" s="310"/>
      <c r="E19" s="281"/>
      <c r="F19" s="539"/>
    </row>
    <row r="20" spans="1:6" ht="26.25" thickBot="1">
      <c r="A20" s="273" t="s">
        <v>33</v>
      </c>
      <c r="B20" s="312"/>
      <c r="C20" s="334" t="s">
        <v>482</v>
      </c>
      <c r="D20" s="444"/>
      <c r="E20" s="445"/>
      <c r="F20" s="540"/>
    </row>
    <row r="21" spans="1:6" ht="26.25" thickBot="1">
      <c r="A21" s="273" t="s">
        <v>34</v>
      </c>
      <c r="B21" s="349"/>
      <c r="C21" s="508" t="s">
        <v>483</v>
      </c>
      <c r="D21" s="319">
        <f>SUM(D18:D20)</f>
        <v>0</v>
      </c>
      <c r="E21" s="376">
        <f>SUM(E18:E20)</f>
        <v>0</v>
      </c>
      <c r="F21" s="297">
        <f>SUM(F18:F20)</f>
        <v>0</v>
      </c>
    </row>
    <row r="22" spans="1:6" ht="15.75" thickBot="1">
      <c r="A22" s="509" t="s">
        <v>35</v>
      </c>
      <c r="B22" s="510"/>
      <c r="C22" s="422" t="s">
        <v>484</v>
      </c>
      <c r="D22" s="511">
        <f>SUM(D16+D21)</f>
        <v>100</v>
      </c>
      <c r="E22" s="376">
        <f>SUM(E16+E21)</f>
        <v>101</v>
      </c>
      <c r="F22" s="297">
        <f>SUM(F16+F21)</f>
        <v>165</v>
      </c>
    </row>
    <row r="23" spans="1:6" ht="15">
      <c r="A23" s="273" t="s">
        <v>14</v>
      </c>
      <c r="B23" s="325" t="s">
        <v>78</v>
      </c>
      <c r="C23" s="300" t="s">
        <v>485</v>
      </c>
      <c r="D23" s="326"/>
      <c r="E23" s="327"/>
      <c r="F23" s="539"/>
    </row>
    <row r="24" spans="1:6" ht="15">
      <c r="A24" s="273" t="s">
        <v>15</v>
      </c>
      <c r="B24" s="329"/>
      <c r="C24" s="275" t="s">
        <v>486</v>
      </c>
      <c r="D24" s="330"/>
      <c r="E24" s="331"/>
      <c r="F24" s="539"/>
    </row>
    <row r="25" spans="1:6" ht="15">
      <c r="A25" s="273" t="s">
        <v>16</v>
      </c>
      <c r="B25" s="308"/>
      <c r="C25" s="304" t="s">
        <v>487</v>
      </c>
      <c r="D25" s="280"/>
      <c r="E25" s="281"/>
      <c r="F25" s="539"/>
    </row>
    <row r="26" spans="1:6" ht="15">
      <c r="A26" s="273" t="s">
        <v>37</v>
      </c>
      <c r="B26" s="308"/>
      <c r="C26" s="309" t="s">
        <v>488</v>
      </c>
      <c r="D26" s="280"/>
      <c r="E26" s="486"/>
      <c r="F26" s="539"/>
    </row>
    <row r="27" spans="1:6" ht="15">
      <c r="A27" s="273" t="s">
        <v>38</v>
      </c>
      <c r="B27" s="308"/>
      <c r="C27" s="309" t="s">
        <v>489</v>
      </c>
      <c r="D27" s="280"/>
      <c r="E27" s="281"/>
      <c r="F27" s="539"/>
    </row>
    <row r="28" spans="1:6" ht="25.5">
      <c r="A28" s="273" t="s">
        <v>39</v>
      </c>
      <c r="B28" s="308"/>
      <c r="C28" s="334" t="s">
        <v>490</v>
      </c>
      <c r="D28" s="280"/>
      <c r="E28" s="486"/>
      <c r="F28" s="539"/>
    </row>
    <row r="29" spans="1:6" ht="15">
      <c r="A29" s="273" t="s">
        <v>40</v>
      </c>
      <c r="B29" s="499"/>
      <c r="C29" s="334" t="s">
        <v>491</v>
      </c>
      <c r="D29" s="417"/>
      <c r="E29" s="500"/>
      <c r="F29" s="541"/>
    </row>
    <row r="30" spans="1:6" ht="15">
      <c r="A30" s="502"/>
      <c r="B30" s="499"/>
      <c r="C30" s="334" t="s">
        <v>612</v>
      </c>
      <c r="D30" s="417"/>
      <c r="E30" s="503"/>
      <c r="F30" s="541"/>
    </row>
    <row r="31" spans="1:6" ht="15.75" thickBot="1">
      <c r="A31" s="505"/>
      <c r="B31" s="506"/>
      <c r="C31" s="345" t="s">
        <v>613</v>
      </c>
      <c r="D31" s="285"/>
      <c r="E31" s="507"/>
      <c r="F31" s="542"/>
    </row>
    <row r="32" spans="1:6" ht="26.25" thickBot="1">
      <c r="A32" s="504" t="s">
        <v>41</v>
      </c>
      <c r="B32" s="447"/>
      <c r="C32" s="422" t="s">
        <v>492</v>
      </c>
      <c r="D32" s="319">
        <f>SUM(D25:D29)</f>
        <v>0</v>
      </c>
      <c r="E32" s="319">
        <f>SUM(E25:E30)</f>
        <v>0</v>
      </c>
      <c r="F32" s="297">
        <f>SUM(F25:F31)</f>
        <v>0</v>
      </c>
    </row>
    <row r="33" spans="1:6" ht="15">
      <c r="A33" s="497" t="s">
        <v>42</v>
      </c>
      <c r="B33" s="468" t="s">
        <v>86</v>
      </c>
      <c r="C33" s="269" t="s">
        <v>493</v>
      </c>
      <c r="D33" s="270"/>
      <c r="E33" s="501"/>
      <c r="F33" s="543"/>
    </row>
    <row r="34" spans="1:6" ht="25.5">
      <c r="A34" s="273" t="s">
        <v>43</v>
      </c>
      <c r="B34" s="303"/>
      <c r="C34" s="304" t="s">
        <v>494</v>
      </c>
      <c r="D34" s="305"/>
      <c r="E34" s="487"/>
      <c r="F34" s="544"/>
    </row>
    <row r="35" spans="1:6" ht="25.5">
      <c r="A35" s="273" t="s">
        <v>44</v>
      </c>
      <c r="B35" s="308"/>
      <c r="C35" s="309" t="s">
        <v>495</v>
      </c>
      <c r="D35" s="310"/>
      <c r="E35" s="311"/>
      <c r="F35" s="539"/>
    </row>
    <row r="36" spans="1:6" ht="15.75" thickBot="1">
      <c r="A36" s="273" t="s">
        <v>45</v>
      </c>
      <c r="B36" s="344"/>
      <c r="C36" s="345" t="s">
        <v>496</v>
      </c>
      <c r="D36" s="346"/>
      <c r="E36" s="347"/>
      <c r="F36" s="539"/>
    </row>
    <row r="37" spans="1:6" ht="15.75" thickBot="1">
      <c r="A37" s="273" t="s">
        <v>46</v>
      </c>
      <c r="B37" s="349"/>
      <c r="C37" s="350" t="s">
        <v>497</v>
      </c>
      <c r="D37" s="351">
        <f>SUM(D34:D36)</f>
        <v>0</v>
      </c>
      <c r="E37" s="376">
        <f>SUM(E34:E36)</f>
        <v>0</v>
      </c>
      <c r="F37" s="297">
        <f>SUM(F34:F36)</f>
        <v>0</v>
      </c>
    </row>
    <row r="38" spans="1:6" ht="15">
      <c r="A38" s="273" t="s">
        <v>47</v>
      </c>
      <c r="B38" s="353" t="s">
        <v>89</v>
      </c>
      <c r="C38" s="354" t="s">
        <v>498</v>
      </c>
      <c r="D38" s="305"/>
      <c r="E38" s="306"/>
      <c r="F38" s="539"/>
    </row>
    <row r="39" spans="1:6" ht="15">
      <c r="A39" s="273" t="s">
        <v>48</v>
      </c>
      <c r="B39" s="355"/>
      <c r="C39" s="354" t="s">
        <v>499</v>
      </c>
      <c r="D39" s="305"/>
      <c r="E39" s="306"/>
      <c r="F39" s="539"/>
    </row>
    <row r="40" spans="1:6" ht="15">
      <c r="A40" s="273" t="s">
        <v>49</v>
      </c>
      <c r="B40" s="355"/>
      <c r="C40" s="354" t="s">
        <v>500</v>
      </c>
      <c r="D40" s="356"/>
      <c r="E40" s="357"/>
      <c r="F40" s="539"/>
    </row>
    <row r="41" spans="1:6" ht="15.75" thickBot="1">
      <c r="A41" s="273" t="s">
        <v>50</v>
      </c>
      <c r="B41" s="512"/>
      <c r="C41" s="513" t="s">
        <v>501</v>
      </c>
      <c r="D41" s="346"/>
      <c r="E41" s="347"/>
      <c r="F41" s="541"/>
    </row>
    <row r="42" spans="1:6" ht="15.75" thickBot="1">
      <c r="A42" s="509" t="s">
        <v>51</v>
      </c>
      <c r="B42" s="514"/>
      <c r="C42" s="515" t="s">
        <v>502</v>
      </c>
      <c r="D42" s="319">
        <f>SUM(D39+D41)</f>
        <v>0</v>
      </c>
      <c r="E42" s="376">
        <f>SUM(E39+E41)</f>
        <v>0</v>
      </c>
      <c r="F42" s="297">
        <f>SUM(F39+F41)</f>
        <v>0</v>
      </c>
    </row>
    <row r="43" spans="1:6" ht="15.75" thickBot="1">
      <c r="A43" s="509" t="s">
        <v>52</v>
      </c>
      <c r="B43" s="516" t="s">
        <v>128</v>
      </c>
      <c r="C43" s="294" t="s">
        <v>503</v>
      </c>
      <c r="D43" s="366"/>
      <c r="E43" s="488"/>
      <c r="F43" s="517"/>
    </row>
    <row r="44" spans="1:6" ht="25.5">
      <c r="A44" s="273" t="s">
        <v>115</v>
      </c>
      <c r="B44" s="369"/>
      <c r="C44" s="370" t="s">
        <v>504</v>
      </c>
      <c r="D44" s="305"/>
      <c r="E44" s="489"/>
      <c r="F44" s="543"/>
    </row>
    <row r="45" spans="1:6" ht="26.25" thickBot="1">
      <c r="A45" s="273" t="s">
        <v>117</v>
      </c>
      <c r="B45" s="416"/>
      <c r="C45" s="518" t="s">
        <v>505</v>
      </c>
      <c r="D45" s="346"/>
      <c r="E45" s="418"/>
      <c r="F45" s="540"/>
    </row>
    <row r="46" spans="1:6" ht="15.75" thickBot="1">
      <c r="A46" s="509" t="s">
        <v>120</v>
      </c>
      <c r="B46" s="519"/>
      <c r="C46" s="375" t="s">
        <v>506</v>
      </c>
      <c r="D46" s="319">
        <f>SUM(D44:D45)</f>
        <v>0</v>
      </c>
      <c r="E46" s="376">
        <f>SUM(E45)</f>
        <v>0</v>
      </c>
      <c r="F46" s="297">
        <f>SUM(F44:F45)</f>
        <v>0</v>
      </c>
    </row>
    <row r="47" spans="1:6" ht="15">
      <c r="A47" s="273" t="s">
        <v>122</v>
      </c>
      <c r="B47" s="329" t="s">
        <v>507</v>
      </c>
      <c r="C47" s="377" t="s">
        <v>508</v>
      </c>
      <c r="D47" s="330"/>
      <c r="E47" s="331"/>
      <c r="F47" s="543"/>
    </row>
    <row r="48" spans="1:6" ht="15">
      <c r="A48" s="273" t="s">
        <v>124</v>
      </c>
      <c r="B48" s="378"/>
      <c r="C48" s="279" t="s">
        <v>509</v>
      </c>
      <c r="D48" s="280"/>
      <c r="E48" s="281"/>
      <c r="F48" s="539"/>
    </row>
    <row r="49" spans="1:6" ht="15.75" thickBot="1">
      <c r="A49" s="273" t="s">
        <v>126</v>
      </c>
      <c r="B49" s="520"/>
      <c r="C49" s="521" t="s">
        <v>510</v>
      </c>
      <c r="D49" s="417"/>
      <c r="E49" s="418">
        <f>SUM(D49)</f>
        <v>0</v>
      </c>
      <c r="F49" s="541"/>
    </row>
    <row r="50" spans="1:6" ht="15.75" thickBot="1">
      <c r="A50" s="509" t="s">
        <v>511</v>
      </c>
      <c r="B50" s="516"/>
      <c r="C50" s="375" t="s">
        <v>512</v>
      </c>
      <c r="D50" s="319">
        <f>SUM(D48:D49)</f>
        <v>0</v>
      </c>
      <c r="E50" s="376"/>
      <c r="F50" s="517">
        <f>SUM(F48:F49)</f>
        <v>0</v>
      </c>
    </row>
    <row r="51" spans="1:6" ht="15.75" thickBot="1">
      <c r="A51" s="509" t="s">
        <v>513</v>
      </c>
      <c r="B51" s="516"/>
      <c r="C51" s="375" t="s">
        <v>514</v>
      </c>
      <c r="D51" s="366">
        <f>SUM(D22+D32+D37+D42+D46+D50)</f>
        <v>100</v>
      </c>
      <c r="E51" s="376">
        <f>SUM(E22+E32+E37+E42+E46+E50)</f>
        <v>101</v>
      </c>
      <c r="F51" s="297">
        <f>SUM(F22+F32+F37+F42+F46+F50)</f>
        <v>165</v>
      </c>
    </row>
    <row r="52" spans="1:6" ht="25.5">
      <c r="A52" s="273" t="s">
        <v>515</v>
      </c>
      <c r="B52" s="329" t="s">
        <v>516</v>
      </c>
      <c r="C52" s="407" t="s">
        <v>517</v>
      </c>
      <c r="D52" s="399"/>
      <c r="E52" s="400"/>
      <c r="F52" s="543"/>
    </row>
    <row r="53" spans="1:6" ht="15">
      <c r="A53" s="273" t="s">
        <v>518</v>
      </c>
      <c r="B53" s="378"/>
      <c r="C53" s="279" t="s">
        <v>519</v>
      </c>
      <c r="D53" s="386"/>
      <c r="E53" s="387"/>
      <c r="F53" s="539"/>
    </row>
    <row r="54" spans="1:6" ht="15">
      <c r="A54" s="273" t="s">
        <v>520</v>
      </c>
      <c r="B54" s="378"/>
      <c r="C54" s="279" t="s">
        <v>521</v>
      </c>
      <c r="D54" s="386"/>
      <c r="E54" s="490"/>
      <c r="F54" s="539"/>
    </row>
    <row r="55" spans="1:6" ht="15.75" thickBot="1">
      <c r="A55" s="273" t="s">
        <v>522</v>
      </c>
      <c r="B55" s="522"/>
      <c r="C55" s="521" t="s">
        <v>523</v>
      </c>
      <c r="D55" s="523"/>
      <c r="E55" s="524"/>
      <c r="F55" s="541"/>
    </row>
    <row r="56" spans="1:6" ht="15.75" thickBot="1">
      <c r="A56" s="509" t="s">
        <v>524</v>
      </c>
      <c r="B56" s="516"/>
      <c r="C56" s="294" t="s">
        <v>525</v>
      </c>
      <c r="D56" s="366">
        <f>SUM(D54:D55)</f>
        <v>0</v>
      </c>
      <c r="E56" s="367">
        <f>SUM(E53:E55)</f>
        <v>0</v>
      </c>
      <c r="F56" s="398">
        <f>SUM(F53:F55)</f>
        <v>0</v>
      </c>
    </row>
    <row r="57" spans="1:6" ht="25.5">
      <c r="A57" s="273" t="s">
        <v>526</v>
      </c>
      <c r="B57" s="329"/>
      <c r="C57" s="407" t="s">
        <v>527</v>
      </c>
      <c r="D57" s="399"/>
      <c r="E57" s="400"/>
      <c r="F57" s="543"/>
    </row>
    <row r="58" spans="1:6" ht="15">
      <c r="A58" s="273" t="s">
        <v>528</v>
      </c>
      <c r="B58" s="378" t="s">
        <v>529</v>
      </c>
      <c r="C58" s="275" t="s">
        <v>530</v>
      </c>
      <c r="D58" s="389"/>
      <c r="E58" s="390"/>
      <c r="F58" s="539"/>
    </row>
    <row r="59" spans="1:6" ht="15">
      <c r="A59" s="273" t="s">
        <v>531</v>
      </c>
      <c r="B59" s="378"/>
      <c r="C59" s="279" t="s">
        <v>532</v>
      </c>
      <c r="D59" s="389"/>
      <c r="E59" s="490"/>
      <c r="F59" s="539"/>
    </row>
    <row r="60" spans="1:6" ht="15.75" thickBot="1">
      <c r="A60" s="273" t="s">
        <v>533</v>
      </c>
      <c r="B60" s="522"/>
      <c r="C60" s="521" t="s">
        <v>534</v>
      </c>
      <c r="D60" s="525"/>
      <c r="E60" s="526"/>
      <c r="F60" s="541"/>
    </row>
    <row r="61" spans="1:6" ht="26.25" thickBot="1">
      <c r="A61" s="509" t="s">
        <v>535</v>
      </c>
      <c r="B61" s="516"/>
      <c r="C61" s="294" t="s">
        <v>536</v>
      </c>
      <c r="D61" s="366"/>
      <c r="E61" s="527"/>
      <c r="F61" s="517"/>
    </row>
    <row r="62" spans="1:6" ht="15">
      <c r="A62" s="273" t="s">
        <v>537</v>
      </c>
      <c r="B62" s="329" t="s">
        <v>538</v>
      </c>
      <c r="C62" s="407" t="s">
        <v>539</v>
      </c>
      <c r="D62" s="399"/>
      <c r="E62" s="400"/>
      <c r="F62" s="543"/>
    </row>
    <row r="63" spans="1:6" ht="15">
      <c r="A63" s="273" t="s">
        <v>540</v>
      </c>
      <c r="B63" s="378"/>
      <c r="C63" s="279" t="s">
        <v>532</v>
      </c>
      <c r="D63" s="389"/>
      <c r="E63" s="490"/>
      <c r="F63" s="539"/>
    </row>
    <row r="64" spans="1:6" ht="15.75" thickBot="1">
      <c r="A64" s="273" t="s">
        <v>541</v>
      </c>
      <c r="B64" s="329"/>
      <c r="C64" s="284" t="s">
        <v>534</v>
      </c>
      <c r="D64" s="399"/>
      <c r="E64" s="491"/>
      <c r="F64" s="541"/>
    </row>
    <row r="65" spans="1:6" ht="15.75" thickBot="1">
      <c r="A65" s="509" t="s">
        <v>542</v>
      </c>
      <c r="B65" s="516"/>
      <c r="C65" s="294" t="s">
        <v>543</v>
      </c>
      <c r="D65" s="366"/>
      <c r="E65" s="527"/>
      <c r="F65" s="517"/>
    </row>
    <row r="66" spans="1:6" ht="15.75" thickBot="1">
      <c r="A66" s="509" t="s">
        <v>544</v>
      </c>
      <c r="B66" s="516" t="s">
        <v>545</v>
      </c>
      <c r="C66" s="375" t="s">
        <v>546</v>
      </c>
      <c r="D66" s="366"/>
      <c r="E66" s="367"/>
      <c r="F66" s="517"/>
    </row>
    <row r="67" spans="1:6" ht="15">
      <c r="A67" s="273" t="s">
        <v>547</v>
      </c>
      <c r="B67" s="528"/>
      <c r="C67" s="269" t="s">
        <v>548</v>
      </c>
      <c r="D67" s="529"/>
      <c r="E67" s="530"/>
      <c r="F67" s="543"/>
    </row>
    <row r="68" spans="1:6" ht="15">
      <c r="A68" s="273" t="s">
        <v>549</v>
      </c>
      <c r="B68" s="412"/>
      <c r="C68" s="279" t="s">
        <v>550</v>
      </c>
      <c r="D68" s="386"/>
      <c r="E68" s="387"/>
      <c r="F68" s="539"/>
    </row>
    <row r="69" spans="1:6" ht="15">
      <c r="A69" s="273" t="s">
        <v>551</v>
      </c>
      <c r="B69" s="329"/>
      <c r="C69" s="284" t="s">
        <v>552</v>
      </c>
      <c r="D69" s="413"/>
      <c r="E69" s="491"/>
      <c r="F69" s="539"/>
    </row>
    <row r="70" spans="1:6" ht="15">
      <c r="A70" s="273" t="s">
        <v>553</v>
      </c>
      <c r="B70" s="416"/>
      <c r="C70" s="334" t="s">
        <v>554</v>
      </c>
      <c r="D70" s="417"/>
      <c r="E70" s="347"/>
      <c r="F70" s="539"/>
    </row>
    <row r="71" spans="1:6" ht="15">
      <c r="A71" s="273" t="s">
        <v>555</v>
      </c>
      <c r="B71" s="419"/>
      <c r="C71" s="279" t="s">
        <v>556</v>
      </c>
      <c r="D71" s="280"/>
      <c r="E71" s="311"/>
      <c r="F71" s="539"/>
    </row>
    <row r="72" spans="1:6" ht="15.75" thickBot="1">
      <c r="A72" s="273" t="s">
        <v>557</v>
      </c>
      <c r="B72" s="420"/>
      <c r="C72" s="284" t="s">
        <v>558</v>
      </c>
      <c r="D72" s="290"/>
      <c r="E72" s="492"/>
      <c r="F72" s="539"/>
    </row>
    <row r="73" spans="1:6" ht="15.75" thickBot="1">
      <c r="A73" s="273" t="s">
        <v>559</v>
      </c>
      <c r="B73" s="374"/>
      <c r="C73" s="422" t="s">
        <v>560</v>
      </c>
      <c r="D73" s="319">
        <f>SUM(D68:D72)</f>
        <v>0</v>
      </c>
      <c r="E73" s="376">
        <f>SUM(E68:E72)</f>
        <v>0</v>
      </c>
      <c r="F73" s="297">
        <f>SUM(F68:F72)</f>
        <v>0</v>
      </c>
    </row>
    <row r="74" spans="1:6" ht="25.5">
      <c r="A74" s="273" t="s">
        <v>561</v>
      </c>
      <c r="B74" s="423"/>
      <c r="C74" s="382" t="s">
        <v>562</v>
      </c>
      <c r="D74" s="330"/>
      <c r="E74" s="331"/>
      <c r="F74" s="541"/>
    </row>
    <row r="75" spans="1:6" ht="15">
      <c r="A75" s="502"/>
      <c r="B75" s="419"/>
      <c r="C75" s="275" t="s">
        <v>709</v>
      </c>
      <c r="D75" s="974">
        <v>9512</v>
      </c>
      <c r="E75" s="485">
        <v>8776</v>
      </c>
      <c r="F75" s="983">
        <v>8776</v>
      </c>
    </row>
    <row r="76" spans="1:6" ht="15.75" thickBot="1">
      <c r="A76" s="545" t="s">
        <v>563</v>
      </c>
      <c r="B76" s="969"/>
      <c r="C76" s="971" t="s">
        <v>564</v>
      </c>
      <c r="D76" s="396">
        <f>SUM(D51+D73+D56+D75)</f>
        <v>9612</v>
      </c>
      <c r="E76" s="972">
        <f>SUM(E51+E56+E73+E75)</f>
        <v>8877</v>
      </c>
      <c r="F76" s="973">
        <f>SUM(F51+F56+F73+F75)</f>
        <v>8941</v>
      </c>
    </row>
    <row r="77" spans="1:5" ht="15.75">
      <c r="A77" s="425"/>
      <c r="B77" s="425"/>
      <c r="C77" s="426"/>
      <c r="D77" s="427"/>
      <c r="E77" s="427"/>
    </row>
    <row r="78" spans="1:5" ht="15.75">
      <c r="A78" s="425"/>
      <c r="B78" s="425"/>
      <c r="C78" s="426"/>
      <c r="D78" s="427"/>
      <c r="E78" s="427"/>
    </row>
    <row r="79" spans="1:5" ht="15.75">
      <c r="A79" s="425"/>
      <c r="B79" s="425"/>
      <c r="C79" s="426"/>
      <c r="D79" s="427"/>
      <c r="E79" s="427"/>
    </row>
    <row r="80" spans="1:6" ht="15">
      <c r="A80" s="254"/>
      <c r="B80" s="254"/>
      <c r="C80" s="1482" t="s">
        <v>938</v>
      </c>
      <c r="D80" s="1460"/>
      <c r="E80" s="1460"/>
      <c r="F80" s="1460"/>
    </row>
    <row r="81" spans="1:5" ht="15">
      <c r="A81" s="1483" t="s">
        <v>707</v>
      </c>
      <c r="B81" s="1483"/>
      <c r="C81" s="1483"/>
      <c r="D81" s="1483"/>
      <c r="E81" s="1483"/>
    </row>
    <row r="82" spans="1:5" ht="15">
      <c r="A82" s="1483" t="s">
        <v>780</v>
      </c>
      <c r="B82" s="1483"/>
      <c r="C82" s="1483"/>
      <c r="D82" s="1483"/>
      <c r="E82" s="1483"/>
    </row>
    <row r="83" spans="1:5" ht="15.75">
      <c r="A83" s="428"/>
      <c r="B83" s="428"/>
      <c r="C83" s="428"/>
      <c r="D83" s="428"/>
      <c r="E83" s="428"/>
    </row>
    <row r="84" spans="1:5" ht="15.75">
      <c r="A84" s="256" t="s">
        <v>566</v>
      </c>
      <c r="B84" s="256"/>
      <c r="C84" s="256"/>
      <c r="D84" s="256"/>
      <c r="E84" s="256"/>
    </row>
    <row r="85" spans="1:5" ht="16.5" thickBot="1">
      <c r="A85" s="256"/>
      <c r="B85" s="256"/>
      <c r="C85" s="256"/>
      <c r="D85" s="1489" t="s">
        <v>5</v>
      </c>
      <c r="E85" s="1489"/>
    </row>
    <row r="86" spans="1:6" ht="57.75" thickBot="1">
      <c r="A86" s="531" t="s">
        <v>334</v>
      </c>
      <c r="B86" s="532" t="s">
        <v>567</v>
      </c>
      <c r="C86" s="533" t="s">
        <v>568</v>
      </c>
      <c r="D86" s="533" t="s">
        <v>758</v>
      </c>
      <c r="E86" s="534" t="s">
        <v>801</v>
      </c>
      <c r="F86" s="536" t="s">
        <v>771</v>
      </c>
    </row>
    <row r="87" spans="1:6" ht="15.75" thickBot="1">
      <c r="A87" s="263">
        <v>1</v>
      </c>
      <c r="B87" s="429">
        <v>2</v>
      </c>
      <c r="C87" s="264">
        <v>3</v>
      </c>
      <c r="D87" s="264">
        <v>4</v>
      </c>
      <c r="E87" s="265">
        <v>5</v>
      </c>
      <c r="F87" s="535">
        <v>6</v>
      </c>
    </row>
    <row r="88" spans="1:6" ht="15.75" thickBot="1">
      <c r="A88" s="546" t="s">
        <v>18</v>
      </c>
      <c r="B88" s="547" t="s">
        <v>62</v>
      </c>
      <c r="C88" s="294" t="s">
        <v>569</v>
      </c>
      <c r="D88" s="366"/>
      <c r="E88" s="488"/>
      <c r="F88" s="548"/>
    </row>
    <row r="89" spans="1:6" ht="15">
      <c r="A89" s="433" t="s">
        <v>19</v>
      </c>
      <c r="B89" s="303"/>
      <c r="C89" s="304" t="s">
        <v>570</v>
      </c>
      <c r="D89" s="305">
        <v>4838</v>
      </c>
      <c r="E89" s="487">
        <v>4838</v>
      </c>
      <c r="F89" s="543">
        <v>5063</v>
      </c>
    </row>
    <row r="90" spans="1:6" ht="15">
      <c r="A90" s="433" t="s">
        <v>20</v>
      </c>
      <c r="B90" s="308"/>
      <c r="C90" s="309" t="s">
        <v>571</v>
      </c>
      <c r="D90" s="310">
        <v>1274</v>
      </c>
      <c r="E90" s="281">
        <v>1273</v>
      </c>
      <c r="F90" s="539">
        <v>1351</v>
      </c>
    </row>
    <row r="91" spans="1:6" ht="15">
      <c r="A91" s="433" t="s">
        <v>21</v>
      </c>
      <c r="B91" s="308"/>
      <c r="C91" s="309" t="s">
        <v>572</v>
      </c>
      <c r="D91" s="346">
        <v>3500</v>
      </c>
      <c r="E91" s="418">
        <v>2766</v>
      </c>
      <c r="F91" s="539">
        <v>2277</v>
      </c>
    </row>
    <row r="92" spans="1:6" ht="15">
      <c r="A92" s="433" t="s">
        <v>22</v>
      </c>
      <c r="B92" s="308"/>
      <c r="C92" s="309" t="s">
        <v>573</v>
      </c>
      <c r="D92" s="346"/>
      <c r="E92" s="418"/>
      <c r="F92" s="539"/>
    </row>
    <row r="93" spans="1:6" ht="15">
      <c r="A93" s="433" t="s">
        <v>23</v>
      </c>
      <c r="B93" s="308"/>
      <c r="C93" s="309" t="s">
        <v>574</v>
      </c>
      <c r="D93" s="346"/>
      <c r="E93" s="418"/>
      <c r="F93" s="539"/>
    </row>
    <row r="94" spans="1:6" ht="15">
      <c r="A94" s="433" t="s">
        <v>24</v>
      </c>
      <c r="B94" s="344"/>
      <c r="C94" s="439" t="s">
        <v>575</v>
      </c>
      <c r="D94" s="346"/>
      <c r="E94" s="418"/>
      <c r="F94" s="539"/>
    </row>
    <row r="95" spans="1:6" ht="15">
      <c r="A95" s="433" t="s">
        <v>70</v>
      </c>
      <c r="B95" s="308"/>
      <c r="C95" s="309" t="s">
        <v>576</v>
      </c>
      <c r="D95" s="346"/>
      <c r="E95" s="418"/>
      <c r="F95" s="539"/>
    </row>
    <row r="96" spans="1:6" ht="15">
      <c r="A96" s="433"/>
      <c r="B96" s="440"/>
      <c r="C96" s="334" t="s">
        <v>577</v>
      </c>
      <c r="D96" s="346"/>
      <c r="E96" s="418"/>
      <c r="F96" s="539"/>
    </row>
    <row r="97" spans="1:6" ht="15">
      <c r="A97" s="433" t="s">
        <v>72</v>
      </c>
      <c r="B97" s="440"/>
      <c r="C97" s="334" t="s">
        <v>578</v>
      </c>
      <c r="D97" s="346"/>
      <c r="E97" s="347"/>
      <c r="F97" s="539"/>
    </row>
    <row r="98" spans="1:6" ht="26.25" thickBot="1">
      <c r="A98" s="433" t="s">
        <v>32</v>
      </c>
      <c r="B98" s="440"/>
      <c r="C98" s="334" t="s">
        <v>579</v>
      </c>
      <c r="D98" s="346"/>
      <c r="E98" s="550"/>
      <c r="F98" s="541"/>
    </row>
    <row r="99" spans="1:6" ht="15.75" thickBot="1">
      <c r="A99" s="549" t="s">
        <v>33</v>
      </c>
      <c r="B99" s="510"/>
      <c r="C99" s="422" t="s">
        <v>580</v>
      </c>
      <c r="D99" s="319">
        <f>SUM(D89:D98)</f>
        <v>9612</v>
      </c>
      <c r="E99" s="376">
        <f>SUM(E89:E98)</f>
        <v>8877</v>
      </c>
      <c r="F99" s="376">
        <f>SUM(F89:F98)</f>
        <v>8691</v>
      </c>
    </row>
    <row r="100" spans="1:6" ht="15.75" thickBot="1">
      <c r="A100" s="549" t="s">
        <v>34</v>
      </c>
      <c r="B100" s="516" t="s">
        <v>78</v>
      </c>
      <c r="C100" s="294" t="s">
        <v>581</v>
      </c>
      <c r="D100" s="366"/>
      <c r="E100" s="488"/>
      <c r="F100" s="517"/>
    </row>
    <row r="101" spans="1:6" ht="15">
      <c r="A101" s="433" t="s">
        <v>35</v>
      </c>
      <c r="B101" s="303"/>
      <c r="C101" s="304" t="s">
        <v>582</v>
      </c>
      <c r="D101" s="305"/>
      <c r="E101" s="487"/>
      <c r="F101" s="543"/>
    </row>
    <row r="102" spans="1:6" ht="15">
      <c r="A102" s="433" t="s">
        <v>14</v>
      </c>
      <c r="B102" s="308"/>
      <c r="C102" s="309" t="s">
        <v>583</v>
      </c>
      <c r="D102" s="310"/>
      <c r="E102" s="281"/>
      <c r="F102" s="539"/>
    </row>
    <row r="103" spans="1:6" ht="15">
      <c r="A103" s="433" t="s">
        <v>15</v>
      </c>
      <c r="B103" s="308"/>
      <c r="C103" s="309" t="s">
        <v>584</v>
      </c>
      <c r="D103" s="310"/>
      <c r="E103" s="281"/>
      <c r="F103" s="539"/>
    </row>
    <row r="104" spans="1:6" ht="25.5">
      <c r="A104" s="433" t="s">
        <v>16</v>
      </c>
      <c r="B104" s="308"/>
      <c r="C104" s="309" t="s">
        <v>585</v>
      </c>
      <c r="D104" s="310"/>
      <c r="E104" s="281"/>
      <c r="F104" s="539"/>
    </row>
    <row r="105" spans="1:6" ht="15">
      <c r="A105" s="433"/>
      <c r="B105" s="308"/>
      <c r="C105" s="309" t="s">
        <v>586</v>
      </c>
      <c r="D105" s="310"/>
      <c r="E105" s="281"/>
      <c r="F105" s="539"/>
    </row>
    <row r="106" spans="1:6" ht="15">
      <c r="A106" s="433" t="s">
        <v>37</v>
      </c>
      <c r="B106" s="442"/>
      <c r="C106" s="309" t="s">
        <v>587</v>
      </c>
      <c r="D106" s="310"/>
      <c r="E106" s="486"/>
      <c r="F106" s="539"/>
    </row>
    <row r="107" spans="1:6" ht="26.25" thickBot="1">
      <c r="A107" s="433" t="s">
        <v>38</v>
      </c>
      <c r="B107" s="339"/>
      <c r="C107" s="345" t="s">
        <v>588</v>
      </c>
      <c r="D107" s="444"/>
      <c r="E107" s="286"/>
      <c r="F107" s="541"/>
    </row>
    <row r="108" spans="1:6" ht="26.25" thickBot="1">
      <c r="A108" s="549" t="s">
        <v>39</v>
      </c>
      <c r="B108" s="510"/>
      <c r="C108" s="294" t="s">
        <v>589</v>
      </c>
      <c r="D108" s="319">
        <f>SUM(D101:D107)</f>
        <v>0</v>
      </c>
      <c r="E108" s="376">
        <f>SUM(E101:E107)</f>
        <v>0</v>
      </c>
      <c r="F108" s="982">
        <f>SUM(F101:F107)</f>
        <v>0</v>
      </c>
    </row>
    <row r="109" spans="1:6" ht="15.75" thickBot="1">
      <c r="A109" s="549" t="s">
        <v>40</v>
      </c>
      <c r="B109" s="516" t="s">
        <v>86</v>
      </c>
      <c r="C109" s="294" t="s">
        <v>590</v>
      </c>
      <c r="D109" s="366"/>
      <c r="E109" s="488"/>
      <c r="F109" s="517"/>
    </row>
    <row r="110" spans="1:6" ht="15">
      <c r="A110" s="433" t="s">
        <v>41</v>
      </c>
      <c r="B110" s="303"/>
      <c r="C110" s="304" t="s">
        <v>591</v>
      </c>
      <c r="D110" s="305"/>
      <c r="E110" s="487"/>
      <c r="F110" s="543"/>
    </row>
    <row r="111" spans="1:6" ht="15">
      <c r="A111" s="433" t="s">
        <v>42</v>
      </c>
      <c r="B111" s="339"/>
      <c r="C111" s="309" t="s">
        <v>592</v>
      </c>
      <c r="D111" s="444"/>
      <c r="E111" s="286"/>
      <c r="F111" s="539"/>
    </row>
    <row r="112" spans="1:6" ht="15.75" thickBot="1">
      <c r="A112" s="433" t="s">
        <v>43</v>
      </c>
      <c r="B112" s="440"/>
      <c r="C112" s="334" t="s">
        <v>593</v>
      </c>
      <c r="D112" s="346"/>
      <c r="E112" s="418"/>
      <c r="F112" s="541"/>
    </row>
    <row r="113" spans="1:6" ht="15.75" thickBot="1">
      <c r="A113" s="549" t="s">
        <v>44</v>
      </c>
      <c r="B113" s="510"/>
      <c r="C113" s="294" t="s">
        <v>594</v>
      </c>
      <c r="D113" s="319"/>
      <c r="E113" s="376">
        <f>SUM(E110:E112)</f>
        <v>0</v>
      </c>
      <c r="F113" s="517"/>
    </row>
    <row r="114" spans="1:6" ht="15.75" thickBot="1">
      <c r="A114" s="549" t="s">
        <v>45</v>
      </c>
      <c r="B114" s="510"/>
      <c r="C114" s="294" t="s">
        <v>595</v>
      </c>
      <c r="D114" s="319">
        <f>D99+D108+D113</f>
        <v>9612</v>
      </c>
      <c r="E114" s="376">
        <f>SUM(E99+E108+E113)</f>
        <v>8877</v>
      </c>
      <c r="F114" s="376">
        <f>SUM(F99+F108+F113)</f>
        <v>8691</v>
      </c>
    </row>
    <row r="115" spans="1:6" ht="15.75" thickBot="1">
      <c r="A115" s="549" t="s">
        <v>46</v>
      </c>
      <c r="B115" s="516"/>
      <c r="C115" s="294" t="s">
        <v>596</v>
      </c>
      <c r="D115" s="295"/>
      <c r="E115" s="296"/>
      <c r="F115" s="517"/>
    </row>
    <row r="116" spans="1:6" ht="15.75" thickBot="1">
      <c r="A116" s="549" t="s">
        <v>47</v>
      </c>
      <c r="B116" s="516" t="s">
        <v>89</v>
      </c>
      <c r="C116" s="294" t="s">
        <v>597</v>
      </c>
      <c r="D116" s="295"/>
      <c r="E116" s="296"/>
      <c r="F116" s="517"/>
    </row>
    <row r="117" spans="1:6" ht="15">
      <c r="A117" s="433" t="s">
        <v>48</v>
      </c>
      <c r="B117" s="468"/>
      <c r="C117" s="551" t="s">
        <v>532</v>
      </c>
      <c r="D117" s="552"/>
      <c r="E117" s="498"/>
      <c r="F117" s="543"/>
    </row>
    <row r="118" spans="1:6" ht="15.75" thickBot="1">
      <c r="A118" s="433" t="s">
        <v>49</v>
      </c>
      <c r="B118" s="329"/>
      <c r="C118" s="284" t="s">
        <v>534</v>
      </c>
      <c r="D118" s="456"/>
      <c r="E118" s="493"/>
      <c r="F118" s="541"/>
    </row>
    <row r="119" spans="1:6" ht="15.75" thickBot="1">
      <c r="A119" s="549" t="s">
        <v>50</v>
      </c>
      <c r="B119" s="516"/>
      <c r="C119" s="294" t="s">
        <v>598</v>
      </c>
      <c r="D119" s="295"/>
      <c r="E119" s="553"/>
      <c r="F119" s="517"/>
    </row>
    <row r="120" spans="1:6" ht="15.75" thickBot="1">
      <c r="A120" s="549" t="s">
        <v>51</v>
      </c>
      <c r="B120" s="516" t="s">
        <v>128</v>
      </c>
      <c r="C120" s="294" t="s">
        <v>599</v>
      </c>
      <c r="D120" s="295"/>
      <c r="E120" s="296"/>
      <c r="F120" s="517"/>
    </row>
    <row r="121" spans="1:6" ht="15">
      <c r="A121" s="433" t="s">
        <v>52</v>
      </c>
      <c r="B121" s="468"/>
      <c r="C121" s="551" t="s">
        <v>532</v>
      </c>
      <c r="D121" s="552"/>
      <c r="E121" s="498"/>
      <c r="F121" s="543"/>
    </row>
    <row r="122" spans="1:6" ht="15.75" thickBot="1">
      <c r="A122" s="433" t="s">
        <v>115</v>
      </c>
      <c r="B122" s="329"/>
      <c r="C122" s="284" t="s">
        <v>534</v>
      </c>
      <c r="D122" s="456"/>
      <c r="E122" s="493"/>
      <c r="F122" s="541"/>
    </row>
    <row r="123" spans="1:6" ht="15.75" thickBot="1">
      <c r="A123" s="549" t="s">
        <v>117</v>
      </c>
      <c r="B123" s="516"/>
      <c r="C123" s="294" t="s">
        <v>600</v>
      </c>
      <c r="D123" s="295"/>
      <c r="E123" s="553"/>
      <c r="F123" s="517"/>
    </row>
    <row r="124" spans="1:6" ht="15.75" thickBot="1">
      <c r="A124" s="549" t="s">
        <v>120</v>
      </c>
      <c r="B124" s="516" t="s">
        <v>507</v>
      </c>
      <c r="C124" s="294" t="s">
        <v>546</v>
      </c>
      <c r="D124" s="295"/>
      <c r="E124" s="296"/>
      <c r="F124" s="517"/>
    </row>
    <row r="125" spans="1:6" ht="15">
      <c r="A125" s="433" t="s">
        <v>122</v>
      </c>
      <c r="B125" s="329"/>
      <c r="C125" s="284" t="s">
        <v>601</v>
      </c>
      <c r="D125" s="413"/>
      <c r="E125" s="414"/>
      <c r="F125" s="543"/>
    </row>
    <row r="126" spans="1:6" ht="15">
      <c r="A126" s="433" t="s">
        <v>124</v>
      </c>
      <c r="B126" s="378"/>
      <c r="C126" s="279" t="s">
        <v>602</v>
      </c>
      <c r="D126" s="386"/>
      <c r="E126" s="387"/>
      <c r="F126" s="539"/>
    </row>
    <row r="127" spans="1:6" ht="15">
      <c r="A127" s="433" t="s">
        <v>126</v>
      </c>
      <c r="B127" s="378"/>
      <c r="C127" s="279" t="s">
        <v>603</v>
      </c>
      <c r="D127" s="386"/>
      <c r="E127" s="494"/>
      <c r="F127" s="539"/>
    </row>
    <row r="128" spans="1:6" ht="15">
      <c r="A128" s="433" t="s">
        <v>511</v>
      </c>
      <c r="B128" s="308"/>
      <c r="C128" s="309" t="s">
        <v>604</v>
      </c>
      <c r="D128" s="310"/>
      <c r="E128" s="311"/>
      <c r="F128" s="539"/>
    </row>
    <row r="129" spans="1:6" ht="15">
      <c r="A129" s="433" t="s">
        <v>513</v>
      </c>
      <c r="B129" s="339"/>
      <c r="C129" s="284" t="s">
        <v>605</v>
      </c>
      <c r="D129" s="444"/>
      <c r="E129" s="495"/>
      <c r="F129" s="539"/>
    </row>
    <row r="130" spans="1:6" ht="15.75" thickBot="1">
      <c r="A130" s="433" t="s">
        <v>515</v>
      </c>
      <c r="B130" s="499"/>
      <c r="C130" s="521" t="s">
        <v>606</v>
      </c>
      <c r="D130" s="346"/>
      <c r="E130" s="347"/>
      <c r="F130" s="541"/>
    </row>
    <row r="131" spans="1:6" ht="15.75" thickBot="1">
      <c r="A131" s="549" t="s">
        <v>518</v>
      </c>
      <c r="B131" s="510"/>
      <c r="C131" s="422" t="s">
        <v>607</v>
      </c>
      <c r="D131" s="466">
        <f>SUM(D126:D130)</f>
        <v>0</v>
      </c>
      <c r="E131" s="496">
        <f>SUM(E125:E130)</f>
        <v>0</v>
      </c>
      <c r="F131" s="555">
        <f>SUM(F125:F130)</f>
        <v>0</v>
      </c>
    </row>
    <row r="132" spans="1:6" ht="15">
      <c r="A132" s="467"/>
      <c r="B132" s="468" t="s">
        <v>516</v>
      </c>
      <c r="C132" s="469" t="s">
        <v>608</v>
      </c>
      <c r="D132" s="305"/>
      <c r="E132" s="306"/>
      <c r="F132" s="543"/>
    </row>
    <row r="133" spans="1:6" ht="15.75" thickBot="1">
      <c r="A133" s="470"/>
      <c r="B133" s="499"/>
      <c r="C133" s="334" t="s">
        <v>451</v>
      </c>
      <c r="D133" s="346"/>
      <c r="E133" s="347"/>
      <c r="F133" s="541"/>
    </row>
    <row r="134" spans="1:6" ht="15.75" thickBot="1">
      <c r="A134" s="554" t="s">
        <v>520</v>
      </c>
      <c r="B134" s="510"/>
      <c r="C134" s="294" t="s">
        <v>609</v>
      </c>
      <c r="D134" s="319">
        <f>SUM(D114+D131)</f>
        <v>9612</v>
      </c>
      <c r="E134" s="376">
        <f>SUM(E114+E131)</f>
        <v>8877</v>
      </c>
      <c r="F134" s="376">
        <f>SUM(F114+F131)</f>
        <v>8691</v>
      </c>
    </row>
  </sheetData>
  <sheetProtection/>
  <mergeCells count="8">
    <mergeCell ref="C1:F1"/>
    <mergeCell ref="C80:F80"/>
    <mergeCell ref="A82:E82"/>
    <mergeCell ref="D85:E85"/>
    <mergeCell ref="A2:E2"/>
    <mergeCell ref="A3:E3"/>
    <mergeCell ref="D6:E6"/>
    <mergeCell ref="A81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4.75390625" style="48" customWidth="1"/>
    <col min="2" max="2" width="9.125" style="48" customWidth="1"/>
    <col min="3" max="3" width="11.625" style="48" customWidth="1"/>
    <col min="4" max="5" width="9.00390625" style="48" customWidth="1"/>
    <col min="6" max="6" width="14.25390625" style="48" customWidth="1"/>
    <col min="7" max="7" width="15.625" style="48" customWidth="1"/>
    <col min="8" max="9" width="10.75390625" style="48" customWidth="1"/>
    <col min="10" max="16384" width="9.125" style="48" customWidth="1"/>
  </cols>
  <sheetData>
    <row r="1" spans="1:9" ht="12.75">
      <c r="A1" s="45"/>
      <c r="B1" s="45"/>
      <c r="C1" s="1459" t="s">
        <v>921</v>
      </c>
      <c r="D1" s="1460"/>
      <c r="E1" s="1460"/>
      <c r="F1" s="1460"/>
      <c r="G1" s="1460"/>
      <c r="H1" s="47"/>
      <c r="I1" s="47"/>
    </row>
    <row r="2" spans="1:9" ht="12.75">
      <c r="A2" s="45"/>
      <c r="B2" s="45"/>
      <c r="C2" s="45"/>
      <c r="D2" s="45"/>
      <c r="E2" s="45"/>
      <c r="F2" s="45"/>
      <c r="G2" s="45"/>
      <c r="H2" s="49"/>
      <c r="I2" s="49"/>
    </row>
    <row r="3" spans="1:9" ht="12.75">
      <c r="A3" s="45"/>
      <c r="B3" s="45"/>
      <c r="C3" s="45"/>
      <c r="D3" s="45"/>
      <c r="E3" s="45"/>
      <c r="F3" s="45"/>
      <c r="G3" s="45"/>
      <c r="H3" s="49"/>
      <c r="I3" s="49"/>
    </row>
    <row r="4" spans="1:9" ht="12.75">
      <c r="A4" s="45"/>
      <c r="B4" s="45"/>
      <c r="C4" s="45"/>
      <c r="D4" s="45"/>
      <c r="E4" s="45"/>
      <c r="F4" s="45"/>
      <c r="G4" s="45"/>
      <c r="H4" s="49"/>
      <c r="I4" s="49"/>
    </row>
    <row r="5" spans="1:9" ht="12.75">
      <c r="A5" s="1478" t="s">
        <v>30</v>
      </c>
      <c r="B5" s="1478"/>
      <c r="C5" s="1478"/>
      <c r="D5" s="1478"/>
      <c r="E5" s="1478"/>
      <c r="F5" s="1478"/>
      <c r="G5" s="1478"/>
      <c r="H5" s="51"/>
      <c r="I5" s="51"/>
    </row>
    <row r="6" spans="1:9" ht="16.5" customHeight="1">
      <c r="A6" s="1478" t="s">
        <v>777</v>
      </c>
      <c r="B6" s="1478"/>
      <c r="C6" s="1478"/>
      <c r="D6" s="1478"/>
      <c r="E6" s="1478"/>
      <c r="F6" s="1478"/>
      <c r="G6" s="1478"/>
      <c r="H6" s="51"/>
      <c r="I6" s="51"/>
    </row>
    <row r="7" spans="1:9" ht="12.75" customHeight="1">
      <c r="A7" s="50"/>
      <c r="B7" s="50"/>
      <c r="C7" s="50"/>
      <c r="D7" s="50"/>
      <c r="E7" s="50"/>
      <c r="F7" s="50"/>
      <c r="G7" s="50"/>
      <c r="H7" s="52"/>
      <c r="I7" s="52"/>
    </row>
    <row r="8" spans="1:9" ht="12.75" customHeight="1">
      <c r="A8" s="50"/>
      <c r="B8" s="50"/>
      <c r="C8" s="50"/>
      <c r="D8" s="50"/>
      <c r="E8" s="50"/>
      <c r="F8" s="50"/>
      <c r="G8" s="50"/>
      <c r="H8" s="52"/>
      <c r="I8" s="52"/>
    </row>
    <row r="9" spans="1:9" ht="13.5" thickBot="1">
      <c r="A9" s="1472" t="s">
        <v>53</v>
      </c>
      <c r="B9" s="1472"/>
      <c r="C9" s="1472"/>
      <c r="D9" s="45"/>
      <c r="E9" s="45"/>
      <c r="F9" s="1467" t="s">
        <v>5</v>
      </c>
      <c r="G9" s="1467"/>
      <c r="H9" s="53"/>
      <c r="I9" s="53"/>
    </row>
    <row r="10" spans="1:9" ht="16.5" customHeight="1" thickTop="1">
      <c r="A10" s="1479" t="s">
        <v>31</v>
      </c>
      <c r="B10" s="1470" t="s">
        <v>3</v>
      </c>
      <c r="C10" s="1470"/>
      <c r="D10" s="1470"/>
      <c r="E10" s="1470"/>
      <c r="F10" s="54" t="s">
        <v>54</v>
      </c>
      <c r="G10" s="55" t="s">
        <v>55</v>
      </c>
      <c r="H10" s="56"/>
      <c r="I10" s="57"/>
    </row>
    <row r="11" spans="1:9" ht="16.5" customHeight="1">
      <c r="A11" s="1480"/>
      <c r="B11" s="1476"/>
      <c r="C11" s="1476"/>
      <c r="D11" s="1476"/>
      <c r="E11" s="1476"/>
      <c r="F11" s="58">
        <v>37987</v>
      </c>
      <c r="G11" s="59">
        <v>38352</v>
      </c>
      <c r="H11" s="60"/>
      <c r="I11" s="61"/>
    </row>
    <row r="12" spans="1:9" ht="12.75">
      <c r="A12" s="62" t="s">
        <v>18</v>
      </c>
      <c r="B12" s="1462" t="s">
        <v>56</v>
      </c>
      <c r="C12" s="1462"/>
      <c r="D12" s="1462"/>
      <c r="E12" s="1462"/>
      <c r="F12" s="106"/>
      <c r="G12" s="107"/>
      <c r="H12" s="63"/>
      <c r="I12" s="64"/>
    </row>
    <row r="13" spans="1:9" ht="12.75">
      <c r="A13" s="62" t="s">
        <v>19</v>
      </c>
      <c r="B13" s="1462" t="s">
        <v>57</v>
      </c>
      <c r="C13" s="1462"/>
      <c r="D13" s="1462"/>
      <c r="E13" s="1462"/>
      <c r="F13" s="106"/>
      <c r="G13" s="107"/>
      <c r="H13" s="63"/>
      <c r="I13" s="64"/>
    </row>
    <row r="14" spans="1:9" ht="12.75">
      <c r="A14" s="62" t="s">
        <v>20</v>
      </c>
      <c r="B14" s="1462" t="s">
        <v>58</v>
      </c>
      <c r="C14" s="1462"/>
      <c r="D14" s="1462"/>
      <c r="E14" s="1462"/>
      <c r="F14" s="108">
        <v>1563</v>
      </c>
      <c r="G14" s="109">
        <v>967</v>
      </c>
      <c r="H14" s="63"/>
      <c r="I14" s="64"/>
    </row>
    <row r="15" spans="1:9" ht="12.75">
      <c r="A15" s="62" t="s">
        <v>21</v>
      </c>
      <c r="B15" s="1462" t="s">
        <v>59</v>
      </c>
      <c r="C15" s="1462"/>
      <c r="D15" s="1462"/>
      <c r="E15" s="1462"/>
      <c r="F15" s="110">
        <v>15537</v>
      </c>
      <c r="G15" s="109">
        <v>14668</v>
      </c>
      <c r="H15" s="63"/>
      <c r="I15" s="64"/>
    </row>
    <row r="16" spans="1:9" ht="12.75">
      <c r="A16" s="62" t="s">
        <v>22</v>
      </c>
      <c r="B16" s="1462" t="s">
        <v>60</v>
      </c>
      <c r="C16" s="1462"/>
      <c r="D16" s="1462"/>
      <c r="E16" s="1462"/>
      <c r="F16" s="106"/>
      <c r="G16" s="107"/>
      <c r="H16" s="63"/>
      <c r="I16" s="64"/>
    </row>
    <row r="17" spans="1:9" ht="12.75">
      <c r="A17" s="62" t="s">
        <v>23</v>
      </c>
      <c r="B17" s="1462" t="s">
        <v>61</v>
      </c>
      <c r="C17" s="1462"/>
      <c r="D17" s="1462"/>
      <c r="E17" s="1462"/>
      <c r="F17" s="106"/>
      <c r="G17" s="107"/>
      <c r="H17" s="63"/>
      <c r="I17" s="64"/>
    </row>
    <row r="18" spans="1:9" ht="12.75">
      <c r="A18" s="65" t="s">
        <v>62</v>
      </c>
      <c r="B18" s="1464" t="s">
        <v>63</v>
      </c>
      <c r="C18" s="1464"/>
      <c r="D18" s="1464"/>
      <c r="E18" s="1464"/>
      <c r="F18" s="111">
        <f>SUM(F14:F17)</f>
        <v>17100</v>
      </c>
      <c r="G18" s="112">
        <f>SUM(G14:G17)</f>
        <v>15635</v>
      </c>
      <c r="H18" s="63"/>
      <c r="I18" s="64"/>
    </row>
    <row r="19" spans="1:9" ht="12.75">
      <c r="A19" s="62" t="s">
        <v>24</v>
      </c>
      <c r="B19" s="1462" t="s">
        <v>64</v>
      </c>
      <c r="C19" s="1462"/>
      <c r="D19" s="1462"/>
      <c r="E19" s="1462"/>
      <c r="F19" s="110">
        <v>524488</v>
      </c>
      <c r="G19" s="109">
        <v>871231</v>
      </c>
      <c r="H19" s="63"/>
      <c r="I19" s="64"/>
    </row>
    <row r="20" spans="1:9" ht="12.75">
      <c r="A20" s="62"/>
      <c r="B20" s="1473" t="s">
        <v>65</v>
      </c>
      <c r="C20" s="1474"/>
      <c r="D20" s="1474"/>
      <c r="E20" s="1475"/>
      <c r="F20" s="106"/>
      <c r="G20" s="107"/>
      <c r="H20" s="63"/>
      <c r="I20" s="64"/>
    </row>
    <row r="21" spans="1:9" ht="12.75">
      <c r="A21" s="62"/>
      <c r="B21" s="1473" t="s">
        <v>66</v>
      </c>
      <c r="C21" s="1474"/>
      <c r="D21" s="1474"/>
      <c r="E21" s="1475"/>
      <c r="F21" s="106"/>
      <c r="G21" s="107"/>
      <c r="H21" s="63"/>
      <c r="I21" s="64"/>
    </row>
    <row r="22" spans="1:9" ht="12.75">
      <c r="A22" s="62"/>
      <c r="B22" s="1473" t="s">
        <v>67</v>
      </c>
      <c r="C22" s="1474"/>
      <c r="D22" s="1474"/>
      <c r="E22" s="1475"/>
      <c r="F22" s="106"/>
      <c r="G22" s="107"/>
      <c r="H22" s="63"/>
      <c r="I22" s="64"/>
    </row>
    <row r="23" spans="1:9" ht="12.75">
      <c r="A23" s="62"/>
      <c r="B23" s="1473" t="s">
        <v>68</v>
      </c>
      <c r="C23" s="1474"/>
      <c r="D23" s="1474"/>
      <c r="E23" s="1475"/>
      <c r="F23" s="106"/>
      <c r="G23" s="107"/>
      <c r="H23" s="63"/>
      <c r="I23" s="64"/>
    </row>
    <row r="24" spans="1:9" ht="12.75">
      <c r="A24" s="62"/>
      <c r="B24" s="1473" t="s">
        <v>69</v>
      </c>
      <c r="C24" s="1474"/>
      <c r="D24" s="1474"/>
      <c r="E24" s="1475"/>
      <c r="F24" s="106"/>
      <c r="G24" s="107"/>
      <c r="H24" s="63"/>
      <c r="I24" s="64"/>
    </row>
    <row r="25" spans="1:9" ht="12.75">
      <c r="A25" s="62" t="s">
        <v>70</v>
      </c>
      <c r="B25" s="1462" t="s">
        <v>71</v>
      </c>
      <c r="C25" s="1462"/>
      <c r="D25" s="1462"/>
      <c r="E25" s="1462"/>
      <c r="F25" s="110">
        <v>5927</v>
      </c>
      <c r="G25" s="109">
        <v>76702</v>
      </c>
      <c r="H25" s="63"/>
      <c r="I25" s="64"/>
    </row>
    <row r="26" spans="1:9" ht="12.75">
      <c r="A26" s="62" t="s">
        <v>72</v>
      </c>
      <c r="B26" s="1462" t="s">
        <v>73</v>
      </c>
      <c r="C26" s="1462"/>
      <c r="D26" s="1462"/>
      <c r="E26" s="1462"/>
      <c r="F26" s="110">
        <v>9021</v>
      </c>
      <c r="G26" s="109">
        <v>23351</v>
      </c>
      <c r="H26" s="63"/>
      <c r="I26" s="64"/>
    </row>
    <row r="27" spans="1:9" ht="12.75">
      <c r="A27" s="62" t="s">
        <v>32</v>
      </c>
      <c r="B27" s="1462" t="s">
        <v>74</v>
      </c>
      <c r="C27" s="1462"/>
      <c r="D27" s="1462"/>
      <c r="E27" s="1462"/>
      <c r="F27" s="106"/>
      <c r="G27" s="107"/>
      <c r="H27" s="63"/>
      <c r="I27" s="64"/>
    </row>
    <row r="28" spans="1:9" ht="12.75">
      <c r="A28" s="62" t="s">
        <v>33</v>
      </c>
      <c r="B28" s="1462" t="s">
        <v>75</v>
      </c>
      <c r="C28" s="1462"/>
      <c r="D28" s="1462"/>
      <c r="E28" s="1462"/>
      <c r="F28" s="110">
        <v>124385</v>
      </c>
      <c r="G28" s="109">
        <v>110614</v>
      </c>
      <c r="H28" s="63"/>
      <c r="I28" s="64"/>
    </row>
    <row r="29" spans="1:9" ht="12.75">
      <c r="A29" s="62" t="s">
        <v>34</v>
      </c>
      <c r="B29" s="1462" t="s">
        <v>76</v>
      </c>
      <c r="C29" s="1462"/>
      <c r="D29" s="1462"/>
      <c r="E29" s="1462"/>
      <c r="F29" s="106"/>
      <c r="G29" s="107"/>
      <c r="H29" s="63"/>
      <c r="I29" s="64"/>
    </row>
    <row r="30" spans="1:9" ht="12.75">
      <c r="A30" s="62" t="s">
        <v>35</v>
      </c>
      <c r="B30" s="1462" t="s">
        <v>77</v>
      </c>
      <c r="C30" s="1462"/>
      <c r="D30" s="1462"/>
      <c r="E30" s="1462"/>
      <c r="F30" s="106"/>
      <c r="G30" s="107"/>
      <c r="H30" s="63"/>
      <c r="I30" s="64"/>
    </row>
    <row r="31" spans="1:9" ht="12.75">
      <c r="A31" s="65" t="s">
        <v>78</v>
      </c>
      <c r="B31" s="1464" t="s">
        <v>79</v>
      </c>
      <c r="C31" s="1464"/>
      <c r="D31" s="1464"/>
      <c r="E31" s="1464"/>
      <c r="F31" s="111">
        <f>SUM(F19:F30)</f>
        <v>663821</v>
      </c>
      <c r="G31" s="112">
        <v>1081898</v>
      </c>
      <c r="H31" s="63"/>
      <c r="I31" s="64"/>
    </row>
    <row r="32" spans="1:9" ht="12.75">
      <c r="A32" s="62" t="s">
        <v>14</v>
      </c>
      <c r="B32" s="1462" t="s">
        <v>80</v>
      </c>
      <c r="C32" s="1462"/>
      <c r="D32" s="1462"/>
      <c r="E32" s="1462"/>
      <c r="F32" s="110">
        <v>7240</v>
      </c>
      <c r="G32" s="109">
        <v>7240</v>
      </c>
      <c r="H32" s="63"/>
      <c r="I32" s="64"/>
    </row>
    <row r="33" spans="1:9" ht="12.75">
      <c r="A33" s="62" t="s">
        <v>15</v>
      </c>
      <c r="B33" s="1462" t="s">
        <v>81</v>
      </c>
      <c r="C33" s="1462"/>
      <c r="D33" s="1462"/>
      <c r="E33" s="1462"/>
      <c r="F33" s="106"/>
      <c r="G33" s="107"/>
      <c r="H33" s="63"/>
      <c r="I33" s="64"/>
    </row>
    <row r="34" spans="1:9" ht="12.75">
      <c r="A34" s="62" t="s">
        <v>16</v>
      </c>
      <c r="B34" s="1462" t="s">
        <v>82</v>
      </c>
      <c r="C34" s="1462"/>
      <c r="D34" s="1462"/>
      <c r="E34" s="1462"/>
      <c r="F34" s="110">
        <v>95</v>
      </c>
      <c r="G34" s="109">
        <v>12</v>
      </c>
      <c r="H34" s="63"/>
      <c r="I34" s="64"/>
    </row>
    <row r="35" spans="1:9" ht="12.75">
      <c r="A35" s="62" t="s">
        <v>37</v>
      </c>
      <c r="B35" s="1462" t="s">
        <v>83</v>
      </c>
      <c r="C35" s="1462"/>
      <c r="D35" s="1462"/>
      <c r="E35" s="1462"/>
      <c r="F35" s="106"/>
      <c r="G35" s="107"/>
      <c r="H35" s="63"/>
      <c r="I35" s="64"/>
    </row>
    <row r="36" spans="1:9" ht="12.75">
      <c r="A36" s="62" t="s">
        <v>38</v>
      </c>
      <c r="B36" s="1462" t="s">
        <v>84</v>
      </c>
      <c r="C36" s="1462"/>
      <c r="D36" s="1462"/>
      <c r="E36" s="1462"/>
      <c r="F36" s="106"/>
      <c r="G36" s="107"/>
      <c r="H36" s="63"/>
      <c r="I36" s="64"/>
    </row>
    <row r="37" spans="1:9" ht="12.75">
      <c r="A37" s="62" t="s">
        <v>39</v>
      </c>
      <c r="B37" s="1462" t="s">
        <v>85</v>
      </c>
      <c r="C37" s="1462"/>
      <c r="D37" s="1462"/>
      <c r="E37" s="1462"/>
      <c r="F37" s="106"/>
      <c r="G37" s="107"/>
      <c r="H37" s="63"/>
      <c r="I37" s="64"/>
    </row>
    <row r="38" spans="1:9" ht="12.75">
      <c r="A38" s="65" t="s">
        <v>86</v>
      </c>
      <c r="B38" s="1464" t="s">
        <v>87</v>
      </c>
      <c r="C38" s="1464"/>
      <c r="D38" s="1464"/>
      <c r="E38" s="1464"/>
      <c r="F38" s="106"/>
      <c r="G38" s="107"/>
      <c r="H38" s="63"/>
      <c r="I38" s="64"/>
    </row>
    <row r="39" spans="1:9" ht="12.75">
      <c r="A39" s="66"/>
      <c r="B39" s="1464" t="s">
        <v>88</v>
      </c>
      <c r="C39" s="1464"/>
      <c r="D39" s="1464"/>
      <c r="E39" s="1464"/>
      <c r="F39" s="111">
        <f>SUM(F32:F38)</f>
        <v>7335</v>
      </c>
      <c r="G39" s="112">
        <v>7252</v>
      </c>
      <c r="H39" s="63"/>
      <c r="I39" s="64"/>
    </row>
    <row r="40" spans="1:9" ht="12.75">
      <c r="A40" s="65" t="s">
        <v>89</v>
      </c>
      <c r="B40" s="1464" t="s">
        <v>90</v>
      </c>
      <c r="C40" s="1464"/>
      <c r="D40" s="1464"/>
      <c r="E40" s="1464"/>
      <c r="F40" s="110">
        <v>22346</v>
      </c>
      <c r="G40" s="109">
        <v>20453</v>
      </c>
      <c r="H40" s="67"/>
      <c r="I40" s="68"/>
    </row>
    <row r="41" spans="1:9" ht="12.75">
      <c r="A41" s="69" t="s">
        <v>91</v>
      </c>
      <c r="B41" s="1464" t="s">
        <v>92</v>
      </c>
      <c r="C41" s="1464"/>
      <c r="D41" s="1464"/>
      <c r="E41" s="1464"/>
      <c r="F41" s="111">
        <f>SUM(F40)</f>
        <v>22346</v>
      </c>
      <c r="G41" s="112">
        <v>20453</v>
      </c>
      <c r="H41" s="67"/>
      <c r="I41" s="68"/>
    </row>
    <row r="42" spans="1:9" ht="12.75">
      <c r="A42" s="65" t="s">
        <v>93</v>
      </c>
      <c r="B42" s="1464" t="s">
        <v>94</v>
      </c>
      <c r="C42" s="1464"/>
      <c r="D42" s="1464"/>
      <c r="E42" s="1464"/>
      <c r="F42" s="111">
        <v>710602</v>
      </c>
      <c r="G42" s="112">
        <v>1125238</v>
      </c>
      <c r="H42" s="67"/>
      <c r="I42" s="68"/>
    </row>
    <row r="43" spans="1:9" ht="12.75">
      <c r="A43" s="62" t="s">
        <v>40</v>
      </c>
      <c r="B43" s="1462" t="s">
        <v>95</v>
      </c>
      <c r="C43" s="1462"/>
      <c r="D43" s="1462"/>
      <c r="E43" s="1462"/>
      <c r="F43" s="108">
        <v>199</v>
      </c>
      <c r="G43" s="113">
        <v>199</v>
      </c>
      <c r="H43" s="67"/>
      <c r="I43" s="68"/>
    </row>
    <row r="44" spans="1:9" ht="12.75">
      <c r="A44" s="62" t="s">
        <v>41</v>
      </c>
      <c r="B44" s="1462" t="s">
        <v>96</v>
      </c>
      <c r="C44" s="1462"/>
      <c r="D44" s="1462"/>
      <c r="E44" s="1462"/>
      <c r="F44" s="108"/>
      <c r="G44" s="113"/>
      <c r="H44" s="67"/>
      <c r="I44" s="68"/>
    </row>
    <row r="45" spans="1:9" ht="12.75">
      <c r="A45" s="62" t="s">
        <v>42</v>
      </c>
      <c r="B45" s="1462" t="s">
        <v>97</v>
      </c>
      <c r="C45" s="1462"/>
      <c r="D45" s="1462"/>
      <c r="E45" s="1462"/>
      <c r="F45" s="108"/>
      <c r="G45" s="113"/>
      <c r="H45" s="67"/>
      <c r="I45" s="68"/>
    </row>
    <row r="46" spans="1:9" ht="12.75">
      <c r="A46" s="62" t="s">
        <v>43</v>
      </c>
      <c r="B46" s="1462" t="s">
        <v>98</v>
      </c>
      <c r="C46" s="1462"/>
      <c r="D46" s="1462"/>
      <c r="E46" s="1462"/>
      <c r="F46" s="108"/>
      <c r="G46" s="113"/>
      <c r="H46" s="67"/>
      <c r="I46" s="68"/>
    </row>
    <row r="47" spans="1:9" ht="12.75">
      <c r="A47" s="62" t="s">
        <v>99</v>
      </c>
      <c r="B47" s="1462" t="s">
        <v>100</v>
      </c>
      <c r="C47" s="1462"/>
      <c r="D47" s="1462"/>
      <c r="E47" s="1462"/>
      <c r="F47" s="108"/>
      <c r="G47" s="113"/>
      <c r="H47" s="67"/>
      <c r="I47" s="68"/>
    </row>
    <row r="48" spans="1:9" ht="12.75">
      <c r="A48" s="62" t="s">
        <v>101</v>
      </c>
      <c r="B48" s="1462" t="s">
        <v>102</v>
      </c>
      <c r="C48" s="1462"/>
      <c r="D48" s="1462"/>
      <c r="E48" s="1462"/>
      <c r="F48" s="108"/>
      <c r="G48" s="113"/>
      <c r="H48" s="67"/>
      <c r="I48" s="68"/>
    </row>
    <row r="49" spans="1:9" ht="12.75">
      <c r="A49" s="65" t="s">
        <v>62</v>
      </c>
      <c r="B49" s="1464" t="s">
        <v>103</v>
      </c>
      <c r="C49" s="1464"/>
      <c r="D49" s="1464"/>
      <c r="E49" s="1464"/>
      <c r="F49" s="114">
        <v>199</v>
      </c>
      <c r="G49" s="115">
        <v>199</v>
      </c>
      <c r="H49" s="67"/>
      <c r="I49" s="68"/>
    </row>
    <row r="50" spans="1:9" ht="12.75">
      <c r="A50" s="62" t="s">
        <v>45</v>
      </c>
      <c r="B50" s="1462" t="s">
        <v>104</v>
      </c>
      <c r="C50" s="1462"/>
      <c r="D50" s="1462"/>
      <c r="E50" s="1462"/>
      <c r="F50" s="110">
        <v>448</v>
      </c>
      <c r="G50" s="109">
        <v>206</v>
      </c>
      <c r="H50" s="67"/>
      <c r="I50" s="68"/>
    </row>
    <row r="51" spans="1:9" ht="12.75">
      <c r="A51" s="62" t="s">
        <v>46</v>
      </c>
      <c r="B51" s="1462" t="s">
        <v>105</v>
      </c>
      <c r="C51" s="1462"/>
      <c r="D51" s="1462"/>
      <c r="E51" s="1462"/>
      <c r="F51" s="110">
        <v>12618</v>
      </c>
      <c r="G51" s="109">
        <v>28176</v>
      </c>
      <c r="H51" s="67"/>
      <c r="I51" s="68"/>
    </row>
    <row r="52" spans="1:9" ht="12.75">
      <c r="A52" s="62" t="s">
        <v>47</v>
      </c>
      <c r="B52" s="1462" t="s">
        <v>106</v>
      </c>
      <c r="C52" s="1462"/>
      <c r="D52" s="1462"/>
      <c r="E52" s="1462"/>
      <c r="F52" s="108">
        <v>2353</v>
      </c>
      <c r="G52" s="109">
        <v>1799</v>
      </c>
      <c r="H52" s="67"/>
      <c r="I52" s="68"/>
    </row>
    <row r="53" spans="1:9" ht="12.75">
      <c r="A53" s="62" t="s">
        <v>48</v>
      </c>
      <c r="B53" s="1462" t="s">
        <v>107</v>
      </c>
      <c r="C53" s="1462"/>
      <c r="D53" s="1462"/>
      <c r="E53" s="1462"/>
      <c r="F53" s="110">
        <v>18455</v>
      </c>
      <c r="G53" s="109">
        <v>18455</v>
      </c>
      <c r="H53" s="67"/>
      <c r="I53" s="68"/>
    </row>
    <row r="54" spans="1:9" ht="12.75">
      <c r="A54" s="62"/>
      <c r="B54" s="1462" t="s">
        <v>108</v>
      </c>
      <c r="C54" s="1462"/>
      <c r="D54" s="1462"/>
      <c r="E54" s="1462"/>
      <c r="F54" s="110"/>
      <c r="G54" s="116"/>
      <c r="H54" s="67"/>
      <c r="I54" s="68"/>
    </row>
    <row r="55" spans="1:9" ht="12.75">
      <c r="A55" s="65" t="s">
        <v>78</v>
      </c>
      <c r="B55" s="1464" t="s">
        <v>109</v>
      </c>
      <c r="C55" s="1464"/>
      <c r="D55" s="1464"/>
      <c r="E55" s="1464"/>
      <c r="F55" s="111">
        <v>33874</v>
      </c>
      <c r="G55" s="117">
        <v>48636</v>
      </c>
      <c r="H55" s="67"/>
      <c r="I55" s="68"/>
    </row>
    <row r="56" spans="1:9" ht="0.75" customHeight="1">
      <c r="A56" s="70"/>
      <c r="B56" s="71"/>
      <c r="C56" s="71"/>
      <c r="D56" s="71"/>
      <c r="E56" s="71"/>
      <c r="F56" s="1477"/>
      <c r="G56" s="1477"/>
      <c r="H56" s="72"/>
      <c r="I56" s="68"/>
    </row>
    <row r="57" spans="1:9" ht="12.75" hidden="1">
      <c r="A57" s="70"/>
      <c r="B57" s="71"/>
      <c r="C57" s="71"/>
      <c r="D57" s="71"/>
      <c r="E57" s="71"/>
      <c r="F57" s="118"/>
      <c r="G57" s="118"/>
      <c r="H57" s="72"/>
      <c r="I57" s="68"/>
    </row>
    <row r="58" spans="1:9" ht="12.75" hidden="1">
      <c r="A58" s="70"/>
      <c r="B58" s="71"/>
      <c r="C58" s="71"/>
      <c r="D58" s="71"/>
      <c r="E58" s="71"/>
      <c r="F58" s="118"/>
      <c r="G58" s="118"/>
      <c r="H58" s="72"/>
      <c r="I58" s="68"/>
    </row>
    <row r="59" spans="1:9" ht="12.75" hidden="1">
      <c r="A59" s="70"/>
      <c r="B59" s="71"/>
      <c r="C59" s="71"/>
      <c r="D59" s="71"/>
      <c r="E59" s="71"/>
      <c r="F59" s="119"/>
      <c r="G59" s="119"/>
      <c r="H59" s="68"/>
      <c r="I59" s="68"/>
    </row>
    <row r="60" spans="1:9" ht="12.75" hidden="1">
      <c r="A60" s="73"/>
      <c r="B60" s="73"/>
      <c r="C60" s="73"/>
      <c r="D60" s="73"/>
      <c r="E60" s="73"/>
      <c r="F60" s="120"/>
      <c r="G60" s="121"/>
      <c r="H60" s="74"/>
      <c r="I60" s="68"/>
    </row>
    <row r="61" spans="1:9" ht="12.75">
      <c r="A61" s="62" t="s">
        <v>49</v>
      </c>
      <c r="B61" s="1462" t="s">
        <v>110</v>
      </c>
      <c r="C61" s="1462"/>
      <c r="D61" s="1462"/>
      <c r="E61" s="1462"/>
      <c r="F61" s="108"/>
      <c r="G61" s="113"/>
      <c r="H61" s="67"/>
      <c r="I61" s="68"/>
    </row>
    <row r="62" spans="1:9" ht="12.75">
      <c r="A62" s="62" t="s">
        <v>50</v>
      </c>
      <c r="B62" s="1462" t="s">
        <v>111</v>
      </c>
      <c r="C62" s="1462"/>
      <c r="D62" s="1462"/>
      <c r="E62" s="1462"/>
      <c r="F62" s="108"/>
      <c r="G62" s="113"/>
      <c r="H62" s="67"/>
      <c r="I62" s="68"/>
    </row>
    <row r="63" spans="1:9" ht="12.75">
      <c r="A63" s="65" t="s">
        <v>86</v>
      </c>
      <c r="B63" s="1464" t="s">
        <v>112</v>
      </c>
      <c r="C63" s="1464"/>
      <c r="D63" s="1464"/>
      <c r="E63" s="1464"/>
      <c r="F63" s="108"/>
      <c r="G63" s="113"/>
      <c r="H63" s="67"/>
      <c r="I63" s="68"/>
    </row>
    <row r="64" spans="1:9" ht="12.75">
      <c r="A64" s="62" t="s">
        <v>51</v>
      </c>
      <c r="B64" s="1462" t="s">
        <v>113</v>
      </c>
      <c r="C64" s="1462"/>
      <c r="D64" s="1462"/>
      <c r="E64" s="1462"/>
      <c r="F64" s="108">
        <v>302</v>
      </c>
      <c r="G64" s="113">
        <v>27</v>
      </c>
      <c r="H64" s="67"/>
      <c r="I64" s="68"/>
    </row>
    <row r="65" spans="1:9" ht="12.75">
      <c r="A65" s="62" t="s">
        <v>52</v>
      </c>
      <c r="B65" s="1462" t="s">
        <v>114</v>
      </c>
      <c r="C65" s="1462"/>
      <c r="D65" s="1462"/>
      <c r="E65" s="1462"/>
      <c r="F65" s="110">
        <v>175624</v>
      </c>
      <c r="G65" s="109">
        <v>129928</v>
      </c>
      <c r="H65" s="67"/>
      <c r="I65" s="68"/>
    </row>
    <row r="66" spans="1:9" ht="12.75">
      <c r="A66" s="62" t="s">
        <v>115</v>
      </c>
      <c r="B66" s="1462" t="s">
        <v>116</v>
      </c>
      <c r="C66" s="1462"/>
      <c r="D66" s="1462"/>
      <c r="E66" s="1462"/>
      <c r="F66" s="108"/>
      <c r="G66" s="113"/>
      <c r="H66" s="67"/>
      <c r="I66" s="68"/>
    </row>
    <row r="67" spans="1:9" ht="12.75">
      <c r="A67" s="62" t="s">
        <v>117</v>
      </c>
      <c r="B67" s="1462" t="s">
        <v>118</v>
      </c>
      <c r="C67" s="1462"/>
      <c r="D67" s="1462"/>
      <c r="E67" s="1462"/>
      <c r="F67" s="110">
        <v>838</v>
      </c>
      <c r="G67" s="109">
        <v>2885</v>
      </c>
      <c r="H67" s="67"/>
      <c r="I67" s="68"/>
    </row>
    <row r="68" spans="1:9" ht="12.75">
      <c r="A68" s="65" t="s">
        <v>89</v>
      </c>
      <c r="B68" s="1464" t="s">
        <v>119</v>
      </c>
      <c r="C68" s="1464"/>
      <c r="D68" s="1464"/>
      <c r="E68" s="1464"/>
      <c r="F68" s="111">
        <v>176764</v>
      </c>
      <c r="G68" s="112">
        <v>132840</v>
      </c>
      <c r="H68" s="67"/>
      <c r="I68" s="68"/>
    </row>
    <row r="69" spans="1:9" ht="12.75">
      <c r="A69" s="62" t="s">
        <v>120</v>
      </c>
      <c r="B69" s="1462" t="s">
        <v>121</v>
      </c>
      <c r="C69" s="1462"/>
      <c r="D69" s="1462"/>
      <c r="E69" s="1462"/>
      <c r="F69" s="108">
        <v>32</v>
      </c>
      <c r="G69" s="113">
        <v>72</v>
      </c>
      <c r="H69" s="67"/>
      <c r="I69" s="68"/>
    </row>
    <row r="70" spans="1:9" ht="12.75">
      <c r="A70" s="62" t="s">
        <v>122</v>
      </c>
      <c r="B70" s="1462" t="s">
        <v>123</v>
      </c>
      <c r="C70" s="1462"/>
      <c r="D70" s="1462"/>
      <c r="E70" s="1462"/>
      <c r="F70" s="110">
        <v>611</v>
      </c>
      <c r="G70" s="109">
        <v>350</v>
      </c>
      <c r="H70" s="67"/>
      <c r="I70" s="68"/>
    </row>
    <row r="71" spans="1:9" ht="12.75">
      <c r="A71" s="62" t="s">
        <v>124</v>
      </c>
      <c r="B71" s="1462" t="s">
        <v>125</v>
      </c>
      <c r="C71" s="1462"/>
      <c r="D71" s="1462"/>
      <c r="E71" s="1462"/>
      <c r="F71" s="108">
        <v>209</v>
      </c>
      <c r="G71" s="113">
        <v>40</v>
      </c>
      <c r="H71" s="67"/>
      <c r="I71" s="68"/>
    </row>
    <row r="72" spans="1:9" ht="12.75">
      <c r="A72" s="62" t="s">
        <v>126</v>
      </c>
      <c r="B72" s="1462" t="s">
        <v>127</v>
      </c>
      <c r="C72" s="1462"/>
      <c r="D72" s="1462"/>
      <c r="E72" s="1462"/>
      <c r="F72" s="108"/>
      <c r="G72" s="113"/>
      <c r="H72" s="67"/>
      <c r="I72" s="68"/>
    </row>
    <row r="73" spans="1:9" ht="12.75">
      <c r="A73" s="65" t="s">
        <v>128</v>
      </c>
      <c r="B73" s="1464" t="s">
        <v>129</v>
      </c>
      <c r="C73" s="1464"/>
      <c r="D73" s="1464"/>
      <c r="E73" s="1464"/>
      <c r="F73" s="111">
        <v>852</v>
      </c>
      <c r="G73" s="112">
        <v>462</v>
      </c>
      <c r="H73" s="67"/>
      <c r="I73" s="68"/>
    </row>
    <row r="74" spans="1:9" ht="12.75">
      <c r="A74" s="65" t="s">
        <v>130</v>
      </c>
      <c r="B74" s="1464" t="s">
        <v>131</v>
      </c>
      <c r="C74" s="1464"/>
      <c r="D74" s="1464"/>
      <c r="E74" s="1464"/>
      <c r="F74" s="111">
        <v>211689</v>
      </c>
      <c r="G74" s="112">
        <v>182137</v>
      </c>
      <c r="H74" s="67"/>
      <c r="I74" s="68"/>
    </row>
    <row r="75" spans="1:9" ht="13.5" thickBot="1">
      <c r="A75" s="75"/>
      <c r="B75" s="1461" t="s">
        <v>132</v>
      </c>
      <c r="C75" s="1461"/>
      <c r="D75" s="1461"/>
      <c r="E75" s="1461"/>
      <c r="F75" s="122">
        <v>922291</v>
      </c>
      <c r="G75" s="123">
        <v>1307375</v>
      </c>
      <c r="H75" s="67"/>
      <c r="I75" s="68"/>
    </row>
    <row r="76" spans="1:7" ht="13.5" thickTop="1">
      <c r="A76" s="76"/>
      <c r="B76" s="77"/>
      <c r="C76" s="77"/>
      <c r="D76" s="77"/>
      <c r="E76" s="77"/>
      <c r="F76" s="45"/>
      <c r="G76" s="45"/>
    </row>
    <row r="77" spans="1:7" ht="12.75">
      <c r="A77" s="76"/>
      <c r="B77" s="78"/>
      <c r="C77" s="78"/>
      <c r="D77" s="78"/>
      <c r="E77" s="78"/>
      <c r="F77" s="45"/>
      <c r="G77" s="45"/>
    </row>
    <row r="78" spans="1:7" ht="12.75" hidden="1">
      <c r="A78" s="79"/>
      <c r="B78" s="78"/>
      <c r="C78" s="78"/>
      <c r="D78" s="78"/>
      <c r="E78" s="78"/>
      <c r="F78" s="45"/>
      <c r="G78" s="45"/>
    </row>
    <row r="79" spans="1:7" ht="12" customHeight="1" hidden="1">
      <c r="A79" s="45"/>
      <c r="B79" s="45"/>
      <c r="C79" s="45"/>
      <c r="D79" s="45"/>
      <c r="E79" s="45"/>
      <c r="F79" s="45"/>
      <c r="G79" s="45"/>
    </row>
    <row r="80" spans="1:7" ht="12.75" hidden="1">
      <c r="A80" s="45"/>
      <c r="B80" s="45"/>
      <c r="C80" s="45"/>
      <c r="D80" s="45"/>
      <c r="E80" s="45"/>
      <c r="F80" s="45"/>
      <c r="G80" s="45"/>
    </row>
    <row r="81" spans="1:7" ht="12.75" hidden="1">
      <c r="A81" s="45"/>
      <c r="B81" s="45"/>
      <c r="C81" s="45"/>
      <c r="D81" s="45"/>
      <c r="E81" s="45"/>
      <c r="F81" s="45"/>
      <c r="G81" s="45"/>
    </row>
    <row r="82" spans="1:7" ht="12.75" hidden="1">
      <c r="A82" s="45"/>
      <c r="B82" s="45"/>
      <c r="C82" s="45"/>
      <c r="D82" s="45"/>
      <c r="E82" s="45"/>
      <c r="F82" s="45"/>
      <c r="G82" s="45"/>
    </row>
    <row r="83" spans="1:7" ht="12.75" hidden="1">
      <c r="A83" s="45"/>
      <c r="B83" s="45"/>
      <c r="C83" s="45"/>
      <c r="D83" s="45"/>
      <c r="E83" s="45"/>
      <c r="F83" s="45"/>
      <c r="G83" s="45"/>
    </row>
    <row r="84" spans="1:7" ht="12.75" hidden="1">
      <c r="A84" s="45"/>
      <c r="B84" s="45"/>
      <c r="C84" s="45"/>
      <c r="D84" s="45"/>
      <c r="E84" s="45"/>
      <c r="F84" s="45"/>
      <c r="G84" s="45"/>
    </row>
    <row r="85" spans="1:7" ht="12.75" hidden="1">
      <c r="A85" s="45"/>
      <c r="B85" s="45"/>
      <c r="C85" s="45"/>
      <c r="D85" s="45"/>
      <c r="E85" s="45"/>
      <c r="F85" s="45"/>
      <c r="G85" s="45"/>
    </row>
    <row r="86" spans="1:7" ht="12.75" hidden="1">
      <c r="A86" s="45"/>
      <c r="B86" s="45"/>
      <c r="C86" s="45"/>
      <c r="D86" s="45"/>
      <c r="E86" s="45"/>
      <c r="F86" s="45"/>
      <c r="G86" s="45"/>
    </row>
    <row r="87" spans="1:7" ht="12.75" hidden="1">
      <c r="A87" s="45"/>
      <c r="B87" s="45"/>
      <c r="C87" s="45"/>
      <c r="D87" s="45"/>
      <c r="E87" s="45"/>
      <c r="F87" s="45"/>
      <c r="G87" s="45"/>
    </row>
    <row r="88" spans="1:7" ht="12.75" hidden="1">
      <c r="A88" s="45"/>
      <c r="B88" s="45"/>
      <c r="C88" s="45"/>
      <c r="D88" s="45"/>
      <c r="E88" s="45"/>
      <c r="F88" s="45"/>
      <c r="G88" s="45"/>
    </row>
    <row r="89" spans="1:7" ht="12.75" hidden="1">
      <c r="A89" s="45"/>
      <c r="B89" s="45"/>
      <c r="C89" s="45"/>
      <c r="D89" s="45"/>
      <c r="E89" s="45"/>
      <c r="F89" s="45"/>
      <c r="G89" s="45"/>
    </row>
    <row r="90" spans="1:7" ht="12.75" hidden="1">
      <c r="A90" s="45"/>
      <c r="B90" s="45"/>
      <c r="C90" s="45"/>
      <c r="D90" s="45"/>
      <c r="E90" s="45"/>
      <c r="F90" s="45"/>
      <c r="G90" s="45"/>
    </row>
    <row r="91" spans="1:7" ht="12.75" hidden="1">
      <c r="A91" s="45"/>
      <c r="B91" s="45"/>
      <c r="C91" s="45"/>
      <c r="D91" s="45"/>
      <c r="E91" s="45"/>
      <c r="F91" s="45"/>
      <c r="G91" s="45"/>
    </row>
    <row r="92" spans="1:7" ht="12.75" hidden="1">
      <c r="A92" s="45"/>
      <c r="B92" s="45"/>
      <c r="C92" s="45"/>
      <c r="D92" s="45"/>
      <c r="E92" s="45"/>
      <c r="F92" s="45"/>
      <c r="G92" s="45"/>
    </row>
    <row r="93" spans="1:7" ht="12.75" hidden="1">
      <c r="A93" s="45"/>
      <c r="B93" s="45"/>
      <c r="C93" s="45"/>
      <c r="D93" s="45"/>
      <c r="E93" s="45"/>
      <c r="F93" s="45"/>
      <c r="G93" s="45"/>
    </row>
    <row r="94" spans="1:7" ht="12.75" hidden="1">
      <c r="A94" s="45"/>
      <c r="B94" s="45"/>
      <c r="C94" s="45"/>
      <c r="D94" s="45"/>
      <c r="E94" s="45"/>
      <c r="F94" s="45"/>
      <c r="G94" s="45"/>
    </row>
    <row r="95" spans="1:7" ht="12.75" hidden="1">
      <c r="A95" s="45"/>
      <c r="B95" s="45"/>
      <c r="C95" s="45"/>
      <c r="D95" s="45"/>
      <c r="E95" s="45"/>
      <c r="F95" s="45"/>
      <c r="G95" s="45"/>
    </row>
    <row r="96" spans="1:7" ht="12.75" hidden="1">
      <c r="A96" s="45"/>
      <c r="B96" s="45"/>
      <c r="C96" s="45"/>
      <c r="D96" s="45"/>
      <c r="E96" s="45"/>
      <c r="F96" s="45"/>
      <c r="G96" s="45"/>
    </row>
    <row r="97" spans="1:7" ht="12.75" hidden="1">
      <c r="A97" s="45"/>
      <c r="B97" s="45"/>
      <c r="C97" s="45"/>
      <c r="D97" s="45"/>
      <c r="E97" s="45"/>
      <c r="F97" s="45"/>
      <c r="G97" s="45"/>
    </row>
    <row r="98" spans="1:7" ht="12.75" hidden="1">
      <c r="A98" s="45"/>
      <c r="B98" s="45"/>
      <c r="C98" s="45"/>
      <c r="D98" s="45"/>
      <c r="E98" s="45"/>
      <c r="F98" s="45"/>
      <c r="G98" s="45"/>
    </row>
    <row r="99" spans="1:7" ht="12.75" hidden="1">
      <c r="A99" s="45"/>
      <c r="B99" s="45"/>
      <c r="C99" s="45"/>
      <c r="D99" s="45"/>
      <c r="E99" s="45"/>
      <c r="F99" s="45"/>
      <c r="G99" s="45"/>
    </row>
    <row r="100" spans="1:7" ht="12.75" hidden="1">
      <c r="A100" s="45"/>
      <c r="B100" s="45"/>
      <c r="C100" s="45"/>
      <c r="D100" s="45"/>
      <c r="E100" s="45"/>
      <c r="F100" s="45"/>
      <c r="G100" s="45"/>
    </row>
    <row r="101" spans="1:7" ht="12.75" hidden="1">
      <c r="A101" s="45"/>
      <c r="B101" s="45"/>
      <c r="C101" s="45"/>
      <c r="D101" s="45"/>
      <c r="E101" s="45"/>
      <c r="F101" s="45"/>
      <c r="G101" s="45"/>
    </row>
    <row r="102" spans="1:7" ht="12.75" hidden="1">
      <c r="A102" s="45"/>
      <c r="B102" s="45"/>
      <c r="C102" s="45"/>
      <c r="D102" s="45"/>
      <c r="E102" s="45"/>
      <c r="F102" s="45"/>
      <c r="G102" s="45"/>
    </row>
    <row r="103" spans="1:7" ht="12.75" hidden="1">
      <c r="A103" s="45"/>
      <c r="B103" s="45"/>
      <c r="C103" s="45"/>
      <c r="D103" s="45"/>
      <c r="E103" s="45"/>
      <c r="F103" s="45"/>
      <c r="G103" s="45"/>
    </row>
    <row r="104" spans="1:7" ht="12.75" hidden="1">
      <c r="A104" s="45"/>
      <c r="B104" s="45"/>
      <c r="C104" s="45"/>
      <c r="D104" s="45"/>
      <c r="E104" s="45"/>
      <c r="F104" s="45"/>
      <c r="G104" s="45"/>
    </row>
    <row r="105" spans="1:7" ht="12.75" hidden="1">
      <c r="A105" s="45"/>
      <c r="B105" s="45"/>
      <c r="C105" s="45"/>
      <c r="D105" s="45"/>
      <c r="E105" s="45"/>
      <c r="F105" s="45"/>
      <c r="G105" s="45"/>
    </row>
    <row r="106" spans="1:7" ht="12.75" hidden="1">
      <c r="A106" s="45"/>
      <c r="B106" s="45"/>
      <c r="C106" s="45"/>
      <c r="D106" s="45"/>
      <c r="E106" s="45"/>
      <c r="F106" s="45"/>
      <c r="G106" s="45"/>
    </row>
    <row r="107" spans="1:7" ht="12.75" hidden="1">
      <c r="A107" s="45"/>
      <c r="B107" s="45"/>
      <c r="C107" s="45"/>
      <c r="D107" s="45"/>
      <c r="E107" s="45"/>
      <c r="F107" s="45"/>
      <c r="G107" s="45"/>
    </row>
    <row r="108" spans="1:7" ht="12.75" hidden="1">
      <c r="A108" s="45"/>
      <c r="B108" s="45"/>
      <c r="C108" s="45"/>
      <c r="D108" s="45"/>
      <c r="E108" s="45"/>
      <c r="F108" s="45"/>
      <c r="G108" s="45"/>
    </row>
    <row r="109" spans="1:7" ht="12.75" hidden="1">
      <c r="A109" s="45"/>
      <c r="B109" s="45"/>
      <c r="C109" s="45"/>
      <c r="D109" s="45"/>
      <c r="E109" s="45"/>
      <c r="F109" s="45"/>
      <c r="G109" s="45"/>
    </row>
    <row r="110" spans="1:7" ht="12.75" hidden="1">
      <c r="A110" s="45"/>
      <c r="B110" s="45"/>
      <c r="C110" s="45"/>
      <c r="D110" s="45"/>
      <c r="E110" s="45"/>
      <c r="F110" s="45"/>
      <c r="G110" s="45"/>
    </row>
    <row r="111" spans="1:7" ht="12.75" hidden="1">
      <c r="A111" s="45"/>
      <c r="B111" s="45"/>
      <c r="C111" s="45"/>
      <c r="D111" s="45"/>
      <c r="E111" s="45"/>
      <c r="F111" s="45"/>
      <c r="G111" s="45"/>
    </row>
    <row r="112" spans="1:9" ht="12.75" hidden="1">
      <c r="A112" s="45"/>
      <c r="B112" s="45"/>
      <c r="C112" s="45"/>
      <c r="D112" s="45"/>
      <c r="E112" s="45"/>
      <c r="F112" s="1466"/>
      <c r="G112" s="1466"/>
      <c r="H112" s="47"/>
      <c r="I112" s="47"/>
    </row>
    <row r="113" spans="1:9" ht="12.75" hidden="1">
      <c r="A113" s="45"/>
      <c r="B113" s="45"/>
      <c r="C113" s="45"/>
      <c r="D113" s="45"/>
      <c r="E113" s="45"/>
      <c r="F113" s="46"/>
      <c r="G113" s="46"/>
      <c r="H113" s="49"/>
      <c r="I113" s="49"/>
    </row>
    <row r="114" spans="1:9" ht="12.75" hidden="1">
      <c r="A114" s="45"/>
      <c r="B114" s="45"/>
      <c r="C114" s="45"/>
      <c r="D114" s="45"/>
      <c r="E114" s="45"/>
      <c r="F114" s="46"/>
      <c r="G114" s="46"/>
      <c r="H114" s="49"/>
      <c r="I114" s="49"/>
    </row>
    <row r="115" spans="1:7" ht="12.75" hidden="1">
      <c r="A115" s="45"/>
      <c r="B115" s="45"/>
      <c r="C115" s="45"/>
      <c r="D115" s="45"/>
      <c r="E115" s="45"/>
      <c r="F115" s="45"/>
      <c r="G115" s="45"/>
    </row>
    <row r="116" spans="1:9" ht="13.5" thickBot="1">
      <c r="A116" s="1472" t="s">
        <v>133</v>
      </c>
      <c r="B116" s="1472"/>
      <c r="C116" s="1472"/>
      <c r="D116" s="45"/>
      <c r="E116" s="45"/>
      <c r="F116" s="1467"/>
      <c r="G116" s="1467"/>
      <c r="H116" s="53"/>
      <c r="I116" s="53"/>
    </row>
    <row r="117" spans="1:9" ht="16.5" customHeight="1" thickTop="1">
      <c r="A117" s="1468" t="s">
        <v>31</v>
      </c>
      <c r="B117" s="1470" t="s">
        <v>3</v>
      </c>
      <c r="C117" s="1470"/>
      <c r="D117" s="1470"/>
      <c r="E117" s="1470"/>
      <c r="F117" s="80" t="s">
        <v>54</v>
      </c>
      <c r="G117" s="81" t="s">
        <v>55</v>
      </c>
      <c r="H117" s="56"/>
      <c r="I117" s="57"/>
    </row>
    <row r="118" spans="1:9" ht="16.5" customHeight="1">
      <c r="A118" s="1469"/>
      <c r="B118" s="1471"/>
      <c r="C118" s="1471"/>
      <c r="D118" s="1471"/>
      <c r="E118" s="1471"/>
      <c r="F118" s="82">
        <v>39448</v>
      </c>
      <c r="G118" s="83">
        <v>39813</v>
      </c>
      <c r="H118" s="60"/>
      <c r="I118" s="61"/>
    </row>
    <row r="119" spans="1:9" ht="12.75">
      <c r="A119" s="62" t="s">
        <v>18</v>
      </c>
      <c r="B119" s="1462" t="s">
        <v>134</v>
      </c>
      <c r="C119" s="1462"/>
      <c r="D119" s="1462"/>
      <c r="E119" s="1462"/>
      <c r="F119" s="110">
        <v>186966</v>
      </c>
      <c r="G119" s="109">
        <v>249598</v>
      </c>
      <c r="H119" s="67"/>
      <c r="I119" s="68"/>
    </row>
    <row r="120" spans="1:9" ht="12.75">
      <c r="A120" s="62" t="s">
        <v>19</v>
      </c>
      <c r="B120" s="1462" t="s">
        <v>135</v>
      </c>
      <c r="C120" s="1462"/>
      <c r="D120" s="1462"/>
      <c r="E120" s="1462"/>
      <c r="F120" s="110">
        <v>548498</v>
      </c>
      <c r="G120" s="109">
        <v>918437</v>
      </c>
      <c r="H120" s="67"/>
      <c r="I120" s="68"/>
    </row>
    <row r="121" spans="1:9" ht="12.75">
      <c r="A121" s="62" t="s">
        <v>20</v>
      </c>
      <c r="B121" s="1462" t="s">
        <v>136</v>
      </c>
      <c r="C121" s="1462"/>
      <c r="D121" s="1462"/>
      <c r="E121" s="1462"/>
      <c r="F121" s="108"/>
      <c r="G121" s="113"/>
      <c r="H121" s="67"/>
      <c r="I121" s="68"/>
    </row>
    <row r="122" spans="1:9" ht="12.75">
      <c r="A122" s="65" t="s">
        <v>137</v>
      </c>
      <c r="B122" s="1464" t="s">
        <v>138</v>
      </c>
      <c r="C122" s="1464"/>
      <c r="D122" s="1464"/>
      <c r="E122" s="1464"/>
      <c r="F122" s="111">
        <v>735464</v>
      </c>
      <c r="G122" s="112">
        <v>1168035</v>
      </c>
      <c r="H122" s="67"/>
      <c r="I122" s="68"/>
    </row>
    <row r="123" spans="1:9" ht="12.75">
      <c r="A123" s="62" t="s">
        <v>21</v>
      </c>
      <c r="B123" s="1462" t="s">
        <v>139</v>
      </c>
      <c r="C123" s="1462"/>
      <c r="D123" s="1462"/>
      <c r="E123" s="1462"/>
      <c r="F123" s="108">
        <v>171068</v>
      </c>
      <c r="G123" s="109">
        <v>130311</v>
      </c>
      <c r="H123" s="67"/>
      <c r="I123" s="68"/>
    </row>
    <row r="124" spans="1:9" ht="12.75">
      <c r="A124" s="62"/>
      <c r="B124" s="1462" t="s">
        <v>140</v>
      </c>
      <c r="C124" s="1462"/>
      <c r="D124" s="1462"/>
      <c r="E124" s="1462"/>
      <c r="F124" s="110">
        <v>154790</v>
      </c>
      <c r="G124" s="113">
        <v>107586</v>
      </c>
      <c r="H124" s="67"/>
      <c r="I124" s="68"/>
    </row>
    <row r="125" spans="1:9" ht="12.75">
      <c r="A125" s="62"/>
      <c r="B125" s="1462" t="s">
        <v>141</v>
      </c>
      <c r="C125" s="1462"/>
      <c r="D125" s="1462"/>
      <c r="E125" s="1462"/>
      <c r="F125" s="108">
        <v>16278</v>
      </c>
      <c r="G125" s="113">
        <v>22725</v>
      </c>
      <c r="H125" s="67"/>
      <c r="I125" s="68"/>
    </row>
    <row r="126" spans="1:9" ht="12.75">
      <c r="A126" s="62" t="s">
        <v>22</v>
      </c>
      <c r="B126" s="1462" t="s">
        <v>142</v>
      </c>
      <c r="C126" s="1462"/>
      <c r="D126" s="1462"/>
      <c r="E126" s="1462"/>
      <c r="F126" s="108"/>
      <c r="G126" s="113"/>
      <c r="H126" s="67"/>
      <c r="I126" s="68"/>
    </row>
    <row r="127" spans="1:9" ht="12.75">
      <c r="A127" s="62" t="s">
        <v>23</v>
      </c>
      <c r="B127" s="1462" t="s">
        <v>143</v>
      </c>
      <c r="C127" s="1462"/>
      <c r="D127" s="1462"/>
      <c r="E127" s="1462"/>
      <c r="F127" s="108"/>
      <c r="G127" s="113"/>
      <c r="H127" s="67"/>
      <c r="I127" s="68"/>
    </row>
    <row r="128" spans="1:9" ht="12.75">
      <c r="A128" s="62" t="s">
        <v>24</v>
      </c>
      <c r="B128" s="1462" t="s">
        <v>144</v>
      </c>
      <c r="C128" s="1462"/>
      <c r="D128" s="1462"/>
      <c r="E128" s="1462"/>
      <c r="F128" s="108"/>
      <c r="G128" s="113"/>
      <c r="H128" s="67"/>
      <c r="I128" s="68"/>
    </row>
    <row r="129" spans="1:9" ht="12.75">
      <c r="A129" s="62" t="s">
        <v>70</v>
      </c>
      <c r="B129" s="1462" t="s">
        <v>145</v>
      </c>
      <c r="C129" s="1462"/>
      <c r="D129" s="1462"/>
      <c r="E129" s="1462"/>
      <c r="F129" s="108"/>
      <c r="G129" s="113"/>
      <c r="H129" s="67"/>
      <c r="I129" s="68"/>
    </row>
    <row r="130" spans="1:9" ht="12.75">
      <c r="A130" s="65" t="s">
        <v>62</v>
      </c>
      <c r="B130" s="1464" t="s">
        <v>146</v>
      </c>
      <c r="C130" s="1464"/>
      <c r="D130" s="1464"/>
      <c r="E130" s="1464"/>
      <c r="F130" s="111">
        <v>171068</v>
      </c>
      <c r="G130" s="112">
        <v>130311</v>
      </c>
      <c r="H130" s="67"/>
      <c r="I130" s="68"/>
    </row>
    <row r="131" spans="1:9" ht="12.75">
      <c r="A131" s="62" t="s">
        <v>72</v>
      </c>
      <c r="B131" s="1462" t="s">
        <v>147</v>
      </c>
      <c r="C131" s="1462"/>
      <c r="D131" s="1462"/>
      <c r="E131" s="1462"/>
      <c r="F131" s="108"/>
      <c r="G131" s="113"/>
      <c r="H131" s="67"/>
      <c r="I131" s="68"/>
    </row>
    <row r="132" spans="1:9" ht="12.75">
      <c r="A132" s="62"/>
      <c r="B132" s="1462" t="s">
        <v>148</v>
      </c>
      <c r="C132" s="1462"/>
      <c r="D132" s="1462"/>
      <c r="E132" s="1462"/>
      <c r="F132" s="108"/>
      <c r="G132" s="113"/>
      <c r="H132" s="67"/>
      <c r="I132" s="68"/>
    </row>
    <row r="133" spans="1:9" ht="12.75">
      <c r="A133" s="84"/>
      <c r="B133" s="1462" t="s">
        <v>149</v>
      </c>
      <c r="C133" s="1462"/>
      <c r="D133" s="1462"/>
      <c r="E133" s="1462"/>
      <c r="F133" s="108"/>
      <c r="G133" s="113"/>
      <c r="H133" s="67"/>
      <c r="I133" s="68"/>
    </row>
    <row r="134" spans="1:9" ht="12.75">
      <c r="A134" s="62" t="s">
        <v>32</v>
      </c>
      <c r="B134" s="1462" t="s">
        <v>150</v>
      </c>
      <c r="C134" s="1462"/>
      <c r="D134" s="1462"/>
      <c r="E134" s="1462"/>
      <c r="F134" s="108"/>
      <c r="G134" s="113"/>
      <c r="H134" s="67"/>
      <c r="I134" s="68"/>
    </row>
    <row r="135" spans="1:9" ht="12.75">
      <c r="A135" s="62" t="s">
        <v>33</v>
      </c>
      <c r="B135" s="1462" t="s">
        <v>151</v>
      </c>
      <c r="C135" s="1462"/>
      <c r="D135" s="1462"/>
      <c r="E135" s="1462"/>
      <c r="F135" s="108"/>
      <c r="G135" s="113"/>
      <c r="H135" s="67"/>
      <c r="I135" s="68"/>
    </row>
    <row r="136" spans="1:9" ht="12.75">
      <c r="A136" s="62" t="s">
        <v>34</v>
      </c>
      <c r="B136" s="1462" t="s">
        <v>152</v>
      </c>
      <c r="C136" s="1462"/>
      <c r="D136" s="1462"/>
      <c r="E136" s="1462"/>
      <c r="F136" s="108"/>
      <c r="G136" s="113"/>
      <c r="H136" s="67"/>
      <c r="I136" s="68"/>
    </row>
    <row r="137" spans="1:9" ht="12.75">
      <c r="A137" s="65" t="s">
        <v>78</v>
      </c>
      <c r="B137" s="1464" t="s">
        <v>153</v>
      </c>
      <c r="C137" s="1464"/>
      <c r="D137" s="1464"/>
      <c r="E137" s="1464"/>
      <c r="F137" s="108"/>
      <c r="G137" s="113"/>
      <c r="H137" s="67"/>
      <c r="I137" s="68"/>
    </row>
    <row r="138" spans="1:9" ht="12.75">
      <c r="A138" s="65" t="s">
        <v>154</v>
      </c>
      <c r="B138" s="1465" t="s">
        <v>155</v>
      </c>
      <c r="C138" s="1465"/>
      <c r="D138" s="1465"/>
      <c r="E138" s="1465"/>
      <c r="F138" s="114">
        <v>171068</v>
      </c>
      <c r="G138" s="112">
        <v>130311</v>
      </c>
      <c r="H138" s="67"/>
      <c r="I138" s="68"/>
    </row>
    <row r="139" spans="1:9" ht="12.75">
      <c r="A139" s="62" t="s">
        <v>35</v>
      </c>
      <c r="B139" s="1462" t="s">
        <v>156</v>
      </c>
      <c r="C139" s="1462"/>
      <c r="D139" s="1462"/>
      <c r="E139" s="1462"/>
      <c r="F139" s="108"/>
      <c r="G139" s="113"/>
      <c r="H139" s="67"/>
      <c r="I139" s="68"/>
    </row>
    <row r="140" spans="1:9" ht="12.75">
      <c r="A140" s="62" t="s">
        <v>14</v>
      </c>
      <c r="B140" s="1462" t="s">
        <v>157</v>
      </c>
      <c r="C140" s="1462"/>
      <c r="D140" s="1462"/>
      <c r="E140" s="1462"/>
      <c r="F140" s="108"/>
      <c r="G140" s="109"/>
      <c r="H140" s="67"/>
      <c r="I140" s="68"/>
    </row>
    <row r="141" spans="1:9" ht="12.75">
      <c r="A141" s="62" t="s">
        <v>15</v>
      </c>
      <c r="B141" s="1462" t="s">
        <v>158</v>
      </c>
      <c r="C141" s="1462"/>
      <c r="D141" s="1462"/>
      <c r="E141" s="1462"/>
      <c r="F141" s="108"/>
      <c r="G141" s="113"/>
      <c r="H141" s="67"/>
      <c r="I141" s="68"/>
    </row>
    <row r="142" spans="1:9" ht="12.75">
      <c r="A142" s="62" t="s">
        <v>16</v>
      </c>
      <c r="B142" s="1462" t="s">
        <v>159</v>
      </c>
      <c r="C142" s="1462"/>
      <c r="D142" s="1462"/>
      <c r="E142" s="1462"/>
      <c r="F142" s="108"/>
      <c r="G142" s="113"/>
      <c r="H142" s="67"/>
      <c r="I142" s="68"/>
    </row>
    <row r="143" spans="1:9" ht="12.75">
      <c r="A143" s="65" t="s">
        <v>62</v>
      </c>
      <c r="B143" s="1464" t="s">
        <v>160</v>
      </c>
      <c r="C143" s="1464"/>
      <c r="D143" s="1464"/>
      <c r="E143" s="1464"/>
      <c r="F143" s="108"/>
      <c r="G143" s="109"/>
      <c r="H143" s="67"/>
      <c r="I143" s="68"/>
    </row>
    <row r="144" spans="1:9" ht="12.75">
      <c r="A144" s="62" t="s">
        <v>37</v>
      </c>
      <c r="B144" s="1462" t="s">
        <v>106</v>
      </c>
      <c r="C144" s="1462"/>
      <c r="D144" s="1462"/>
      <c r="E144" s="1462"/>
      <c r="F144" s="108"/>
      <c r="G144" s="113"/>
      <c r="H144" s="67"/>
      <c r="I144" s="68"/>
    </row>
    <row r="145" spans="1:9" ht="12.75">
      <c r="A145" s="62" t="s">
        <v>38</v>
      </c>
      <c r="B145" s="1462" t="s">
        <v>161</v>
      </c>
      <c r="C145" s="1462"/>
      <c r="D145" s="1462"/>
      <c r="E145" s="1462"/>
      <c r="F145" s="110"/>
      <c r="G145" s="113"/>
      <c r="H145" s="67"/>
      <c r="I145" s="68"/>
    </row>
    <row r="146" spans="1:9" ht="12.75">
      <c r="A146" s="62" t="s">
        <v>39</v>
      </c>
      <c r="B146" s="1462" t="s">
        <v>162</v>
      </c>
      <c r="C146" s="1462"/>
      <c r="D146" s="1462"/>
      <c r="E146" s="1462"/>
      <c r="F146" s="110">
        <v>4617</v>
      </c>
      <c r="G146" s="109">
        <v>1231</v>
      </c>
      <c r="H146" s="67"/>
      <c r="I146" s="68"/>
    </row>
    <row r="147" spans="1:9" ht="12.75">
      <c r="A147" s="62"/>
      <c r="B147" s="1462" t="s">
        <v>163</v>
      </c>
      <c r="C147" s="1462"/>
      <c r="D147" s="1462"/>
      <c r="E147" s="1462"/>
      <c r="F147" s="110">
        <v>4617</v>
      </c>
      <c r="G147" s="109">
        <v>1231</v>
      </c>
      <c r="H147" s="67"/>
      <c r="I147" s="68"/>
    </row>
    <row r="148" spans="1:9" ht="12.75">
      <c r="A148" s="62"/>
      <c r="B148" s="1462" t="s">
        <v>164</v>
      </c>
      <c r="C148" s="1462"/>
      <c r="D148" s="1462"/>
      <c r="E148" s="1462"/>
      <c r="F148" s="108"/>
      <c r="G148" s="113"/>
      <c r="H148" s="67"/>
      <c r="I148" s="68"/>
    </row>
    <row r="149" spans="1:9" ht="12.75">
      <c r="A149" s="62" t="s">
        <v>40</v>
      </c>
      <c r="B149" s="1462" t="s">
        <v>165</v>
      </c>
      <c r="C149" s="1462"/>
      <c r="D149" s="1462"/>
      <c r="E149" s="1462"/>
      <c r="F149" s="110">
        <v>4594</v>
      </c>
      <c r="G149" s="109">
        <v>4807</v>
      </c>
      <c r="H149" s="67"/>
      <c r="I149" s="68"/>
    </row>
    <row r="150" spans="1:9" ht="12.75">
      <c r="A150" s="62"/>
      <c r="B150" s="1462" t="s">
        <v>166</v>
      </c>
      <c r="C150" s="1462"/>
      <c r="D150" s="1462"/>
      <c r="E150" s="1462"/>
      <c r="F150" s="108"/>
      <c r="G150" s="113"/>
      <c r="H150" s="67"/>
      <c r="I150" s="68"/>
    </row>
    <row r="151" spans="1:9" ht="12.75">
      <c r="A151" s="62"/>
      <c r="B151" s="1462" t="s">
        <v>167</v>
      </c>
      <c r="C151" s="1462"/>
      <c r="D151" s="1462"/>
      <c r="E151" s="1462"/>
      <c r="F151" s="108"/>
      <c r="G151" s="113"/>
      <c r="H151" s="67"/>
      <c r="I151" s="68"/>
    </row>
    <row r="152" spans="1:9" ht="12.75">
      <c r="A152" s="62"/>
      <c r="B152" s="1462" t="s">
        <v>168</v>
      </c>
      <c r="C152" s="1462"/>
      <c r="D152" s="1462"/>
      <c r="E152" s="1462"/>
      <c r="F152" s="108"/>
      <c r="G152" s="113"/>
      <c r="H152" s="67"/>
      <c r="I152" s="68"/>
    </row>
    <row r="153" spans="1:9" ht="12.75">
      <c r="A153" s="62"/>
      <c r="B153" s="1462" t="s">
        <v>169</v>
      </c>
      <c r="C153" s="1462"/>
      <c r="D153" s="1462"/>
      <c r="E153" s="1462"/>
      <c r="F153" s="108"/>
      <c r="G153" s="113"/>
      <c r="H153" s="67"/>
      <c r="I153" s="68"/>
    </row>
    <row r="154" spans="1:9" ht="12.75">
      <c r="A154" s="65" t="s">
        <v>78</v>
      </c>
      <c r="B154" s="1464" t="s">
        <v>170</v>
      </c>
      <c r="C154" s="1464"/>
      <c r="D154" s="1464"/>
      <c r="E154" s="1464"/>
      <c r="F154" s="111">
        <v>9211</v>
      </c>
      <c r="G154" s="112">
        <v>6038</v>
      </c>
      <c r="H154" s="67"/>
      <c r="I154" s="68"/>
    </row>
    <row r="155" spans="1:9" ht="12.75">
      <c r="A155" s="62" t="s">
        <v>41</v>
      </c>
      <c r="B155" s="1462" t="s">
        <v>171</v>
      </c>
      <c r="C155" s="1462"/>
      <c r="D155" s="1462"/>
      <c r="E155" s="1462"/>
      <c r="F155" s="110">
        <v>2982</v>
      </c>
      <c r="G155" s="109"/>
      <c r="H155" s="67"/>
      <c r="I155" s="68"/>
    </row>
    <row r="156" spans="1:9" ht="12.75">
      <c r="A156" s="62" t="s">
        <v>42</v>
      </c>
      <c r="B156" s="1462" t="s">
        <v>172</v>
      </c>
      <c r="C156" s="1462"/>
      <c r="D156" s="1462"/>
      <c r="E156" s="1462"/>
      <c r="F156" s="108">
        <v>2232</v>
      </c>
      <c r="G156" s="113"/>
      <c r="H156" s="67"/>
      <c r="I156" s="68"/>
    </row>
    <row r="157" spans="1:9" ht="12.75">
      <c r="A157" s="62" t="s">
        <v>43</v>
      </c>
      <c r="B157" s="1462" t="s">
        <v>173</v>
      </c>
      <c r="C157" s="1462"/>
      <c r="D157" s="1462"/>
      <c r="E157" s="1462"/>
      <c r="F157" s="108">
        <v>496</v>
      </c>
      <c r="G157" s="113">
        <v>106</v>
      </c>
      <c r="H157" s="67"/>
      <c r="I157" s="68"/>
    </row>
    <row r="158" spans="1:9" ht="12.75">
      <c r="A158" s="62" t="s">
        <v>44</v>
      </c>
      <c r="B158" s="1462" t="s">
        <v>174</v>
      </c>
      <c r="C158" s="1462"/>
      <c r="D158" s="1462"/>
      <c r="E158" s="1462"/>
      <c r="F158" s="110">
        <v>838</v>
      </c>
      <c r="G158" s="113">
        <v>2885</v>
      </c>
      <c r="H158" s="67"/>
      <c r="I158" s="68"/>
    </row>
    <row r="159" spans="1:9" ht="12.75">
      <c r="A159" s="62"/>
      <c r="B159" s="1462" t="s">
        <v>175</v>
      </c>
      <c r="C159" s="1462"/>
      <c r="D159" s="1462"/>
      <c r="E159" s="1462"/>
      <c r="F159" s="110">
        <v>580</v>
      </c>
      <c r="G159" s="113">
        <v>1785</v>
      </c>
      <c r="H159" s="67"/>
      <c r="I159" s="68"/>
    </row>
    <row r="160" spans="1:9" ht="12.75">
      <c r="A160" s="62"/>
      <c r="B160" s="1463" t="s">
        <v>176</v>
      </c>
      <c r="C160" s="1463"/>
      <c r="D160" s="1463"/>
      <c r="E160" s="1463"/>
      <c r="F160" s="108"/>
      <c r="G160" s="113"/>
      <c r="H160" s="67"/>
      <c r="I160" s="68"/>
    </row>
    <row r="161" spans="1:9" ht="12.75">
      <c r="A161" s="65" t="s">
        <v>86</v>
      </c>
      <c r="B161" s="1464" t="s">
        <v>177</v>
      </c>
      <c r="C161" s="1464"/>
      <c r="D161" s="1464"/>
      <c r="E161" s="1464"/>
      <c r="F161" s="111">
        <v>6548</v>
      </c>
      <c r="G161" s="112">
        <v>2991</v>
      </c>
      <c r="H161" s="67"/>
      <c r="I161" s="68"/>
    </row>
    <row r="162" spans="1:9" ht="12.75">
      <c r="A162" s="65" t="s">
        <v>178</v>
      </c>
      <c r="B162" s="1464" t="s">
        <v>179</v>
      </c>
      <c r="C162" s="1464"/>
      <c r="D162" s="1464"/>
      <c r="E162" s="1464"/>
      <c r="F162" s="111">
        <v>15759</v>
      </c>
      <c r="G162" s="112">
        <v>9029</v>
      </c>
      <c r="H162" s="67"/>
      <c r="I162" s="68"/>
    </row>
    <row r="163" spans="1:9" ht="13.5" thickBot="1">
      <c r="A163" s="85"/>
      <c r="B163" s="1461" t="s">
        <v>180</v>
      </c>
      <c r="C163" s="1461"/>
      <c r="D163" s="1461"/>
      <c r="E163" s="1461"/>
      <c r="F163" s="122">
        <v>922291</v>
      </c>
      <c r="G163" s="123">
        <v>1307375</v>
      </c>
      <c r="H163" s="67"/>
      <c r="I163" s="68"/>
    </row>
    <row r="164" ht="13.5" thickTop="1">
      <c r="G164" s="124"/>
    </row>
  </sheetData>
  <sheetProtection/>
  <mergeCells count="117">
    <mergeCell ref="F56:G56"/>
    <mergeCell ref="A5:G5"/>
    <mergeCell ref="A6:G6"/>
    <mergeCell ref="B49:E49"/>
    <mergeCell ref="B12:E12"/>
    <mergeCell ref="B13:E13"/>
    <mergeCell ref="B14:E14"/>
    <mergeCell ref="B15:E15"/>
    <mergeCell ref="B16:E16"/>
    <mergeCell ref="A10:A11"/>
    <mergeCell ref="B10:E11"/>
    <mergeCell ref="F9:G9"/>
    <mergeCell ref="A9:C9"/>
    <mergeCell ref="B17:E17"/>
    <mergeCell ref="B18:E18"/>
    <mergeCell ref="B19:E19"/>
    <mergeCell ref="B25:E25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8:E48"/>
    <mergeCell ref="B43:E43"/>
    <mergeCell ref="B44:E44"/>
    <mergeCell ref="B45:E45"/>
    <mergeCell ref="B46:E46"/>
    <mergeCell ref="B47:E47"/>
    <mergeCell ref="B50:E50"/>
    <mergeCell ref="B51:E51"/>
    <mergeCell ref="B52:E52"/>
    <mergeCell ref="B53:E53"/>
    <mergeCell ref="B54:E54"/>
    <mergeCell ref="B55:E55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117:A118"/>
    <mergeCell ref="B117:E118"/>
    <mergeCell ref="A116:C116"/>
    <mergeCell ref="B75:E75"/>
    <mergeCell ref="F112:G112"/>
    <mergeCell ref="B119:E119"/>
    <mergeCell ref="B120:E120"/>
    <mergeCell ref="B121:E121"/>
    <mergeCell ref="F116:G116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57:E157"/>
    <mergeCell ref="B158:E158"/>
    <mergeCell ref="B147:E147"/>
    <mergeCell ref="B148:E148"/>
    <mergeCell ref="B149:E149"/>
    <mergeCell ref="B150:E150"/>
    <mergeCell ref="B151:E151"/>
    <mergeCell ref="B152:E152"/>
    <mergeCell ref="C1:G1"/>
    <mergeCell ref="B163:E163"/>
    <mergeCell ref="B159:E159"/>
    <mergeCell ref="B160:E160"/>
    <mergeCell ref="B161:E161"/>
    <mergeCell ref="B162:E162"/>
    <mergeCell ref="B153:E153"/>
    <mergeCell ref="B154:E154"/>
    <mergeCell ref="B155:E155"/>
    <mergeCell ref="B156:E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G7" sqref="G7"/>
    </sheetView>
  </sheetViews>
  <sheetFormatPr defaultColWidth="9.00390625" defaultRowHeight="12.75"/>
  <cols>
    <col min="1" max="1" width="37.875" style="255" customWidth="1"/>
    <col min="2" max="2" width="11.75390625" style="255" customWidth="1"/>
    <col min="3" max="3" width="12.75390625" style="255" customWidth="1"/>
    <col min="4" max="4" width="33.75390625" style="255" customWidth="1"/>
    <col min="5" max="5" width="11.25390625" style="255" customWidth="1"/>
    <col min="6" max="6" width="11.75390625" style="255" customWidth="1"/>
    <col min="7" max="16384" width="9.125" style="255" customWidth="1"/>
  </cols>
  <sheetData>
    <row r="1" spans="1:7" ht="15">
      <c r="A1" s="1344"/>
      <c r="B1" s="1344"/>
      <c r="C1" s="1344"/>
      <c r="D1" s="1492" t="s">
        <v>939</v>
      </c>
      <c r="E1" s="1493"/>
      <c r="F1" s="1493"/>
      <c r="G1" s="1493"/>
    </row>
    <row r="2" spans="1:6" ht="25.5">
      <c r="A2" s="1345" t="s">
        <v>862</v>
      </c>
      <c r="B2" s="1346"/>
      <c r="C2" s="1346"/>
      <c r="D2" s="1346"/>
      <c r="E2" s="1346"/>
      <c r="F2" s="1346"/>
    </row>
    <row r="3" spans="1:6" ht="15.75" thickBot="1">
      <c r="A3" s="1347"/>
      <c r="B3" s="1348"/>
      <c r="C3" s="1348"/>
      <c r="D3" s="1348"/>
      <c r="E3" s="1348"/>
      <c r="F3" s="1349" t="s">
        <v>5</v>
      </c>
    </row>
    <row r="4" spans="1:6" ht="15.75" thickBot="1">
      <c r="A4" s="1350" t="s">
        <v>301</v>
      </c>
      <c r="B4" s="1351"/>
      <c r="C4" s="1351"/>
      <c r="D4" s="1350" t="s">
        <v>302</v>
      </c>
      <c r="E4" s="1351"/>
      <c r="F4" s="1352"/>
    </row>
    <row r="5" spans="1:6" ht="26.25" thickBot="1">
      <c r="A5" s="1353" t="s">
        <v>3</v>
      </c>
      <c r="B5" s="1354" t="s">
        <v>853</v>
      </c>
      <c r="C5" s="1354" t="s">
        <v>854</v>
      </c>
      <c r="D5" s="1353" t="s">
        <v>3</v>
      </c>
      <c r="E5" s="1354" t="s">
        <v>853</v>
      </c>
      <c r="F5" s="1354" t="s">
        <v>854</v>
      </c>
    </row>
    <row r="6" spans="1:6" ht="30" customHeight="1">
      <c r="A6" s="1355" t="s">
        <v>36</v>
      </c>
      <c r="B6" s="1356">
        <v>100</v>
      </c>
      <c r="C6" s="1357">
        <v>165</v>
      </c>
      <c r="D6" s="1358" t="s">
        <v>6</v>
      </c>
      <c r="E6" s="1356">
        <v>4838</v>
      </c>
      <c r="F6" s="1359">
        <v>5063</v>
      </c>
    </row>
    <row r="7" spans="1:6" ht="24" customHeight="1">
      <c r="A7" s="1360" t="s">
        <v>298</v>
      </c>
      <c r="B7" s="1361"/>
      <c r="C7" s="1362"/>
      <c r="D7" s="1363" t="s">
        <v>29</v>
      </c>
      <c r="E7" s="1361">
        <v>1274</v>
      </c>
      <c r="F7" s="1364">
        <v>1351</v>
      </c>
    </row>
    <row r="8" spans="1:6" ht="33" customHeight="1">
      <c r="A8" s="1360" t="s">
        <v>441</v>
      </c>
      <c r="B8" s="1361"/>
      <c r="C8" s="1362"/>
      <c r="D8" s="1363" t="s">
        <v>442</v>
      </c>
      <c r="E8" s="1361">
        <v>3500</v>
      </c>
      <c r="F8" s="1364">
        <v>2277</v>
      </c>
    </row>
    <row r="9" spans="1:6" ht="21.75" customHeight="1">
      <c r="A9" s="1360" t="s">
        <v>390</v>
      </c>
      <c r="B9" s="1361"/>
      <c r="C9" s="1362"/>
      <c r="D9" s="1363" t="s">
        <v>404</v>
      </c>
      <c r="E9" s="1361"/>
      <c r="F9" s="1364"/>
    </row>
    <row r="10" spans="1:6" ht="32.25" customHeight="1">
      <c r="A10" s="1360" t="s">
        <v>443</v>
      </c>
      <c r="B10" s="1361"/>
      <c r="C10" s="1365">
        <v>0</v>
      </c>
      <c r="D10" s="1366" t="s">
        <v>444</v>
      </c>
      <c r="E10" s="1361"/>
      <c r="F10" s="1364"/>
    </row>
    <row r="11" spans="1:6" ht="27" customHeight="1">
      <c r="A11" s="1360" t="s">
        <v>445</v>
      </c>
      <c r="B11" s="1361"/>
      <c r="C11" s="1365">
        <v>0</v>
      </c>
      <c r="D11" s="1363" t="s">
        <v>406</v>
      </c>
      <c r="E11" s="1361"/>
      <c r="F11" s="1364"/>
    </row>
    <row r="12" spans="1:6" ht="26.25" customHeight="1">
      <c r="A12" s="1367" t="s">
        <v>446</v>
      </c>
      <c r="B12" s="1361"/>
      <c r="C12" s="1362"/>
      <c r="D12" s="1363" t="s">
        <v>422</v>
      </c>
      <c r="E12" s="1361"/>
      <c r="F12" s="1364"/>
    </row>
    <row r="13" spans="1:6" ht="26.25" customHeight="1">
      <c r="A13" s="1367" t="s">
        <v>431</v>
      </c>
      <c r="B13" s="1361"/>
      <c r="C13" s="1365"/>
      <c r="D13" s="1363" t="s">
        <v>426</v>
      </c>
      <c r="E13" s="1361"/>
      <c r="F13" s="1364"/>
    </row>
    <row r="14" spans="1:6" ht="36" customHeight="1">
      <c r="A14" s="1367" t="s">
        <v>447</v>
      </c>
      <c r="B14" s="1361"/>
      <c r="C14" s="1365">
        <v>0</v>
      </c>
      <c r="D14" s="1363" t="s">
        <v>448</v>
      </c>
      <c r="E14" s="1361"/>
      <c r="F14" s="1368"/>
    </row>
    <row r="15" spans="1:6" ht="24.75" customHeight="1">
      <c r="A15" s="1367" t="s">
        <v>449</v>
      </c>
      <c r="B15" s="1361"/>
      <c r="C15" s="1365"/>
      <c r="D15" s="1363" t="s">
        <v>855</v>
      </c>
      <c r="E15" s="1361"/>
      <c r="F15" s="1368">
        <v>0</v>
      </c>
    </row>
    <row r="16" spans="1:6" ht="21.75" customHeight="1">
      <c r="A16" s="1367" t="s">
        <v>776</v>
      </c>
      <c r="B16" s="1361">
        <v>9512</v>
      </c>
      <c r="C16" s="1362">
        <v>8776</v>
      </c>
      <c r="D16" s="1367" t="s">
        <v>450</v>
      </c>
      <c r="E16" s="1361"/>
      <c r="F16" s="1364"/>
    </row>
    <row r="17" spans="1:6" ht="29.25" customHeight="1">
      <c r="A17" s="1367"/>
      <c r="B17" s="1361"/>
      <c r="C17" s="1362"/>
      <c r="D17" s="1367" t="s">
        <v>856</v>
      </c>
      <c r="E17" s="1361"/>
      <c r="F17" s="1364"/>
    </row>
    <row r="18" spans="1:6" ht="22.5" customHeight="1" thickBot="1">
      <c r="A18" s="1369"/>
      <c r="B18" s="1370"/>
      <c r="C18" s="1371"/>
      <c r="D18" s="1369" t="s">
        <v>734</v>
      </c>
      <c r="E18" s="1370"/>
      <c r="F18" s="1372"/>
    </row>
    <row r="19" spans="1:6" ht="21.75" customHeight="1" thickBot="1">
      <c r="A19" s="1373" t="s">
        <v>452</v>
      </c>
      <c r="B19" s="1374">
        <f>SUM(B6:B17)</f>
        <v>9612</v>
      </c>
      <c r="C19" s="1375">
        <f>SUM(C6:C17)</f>
        <v>8941</v>
      </c>
      <c r="D19" s="1373" t="s">
        <v>452</v>
      </c>
      <c r="E19" s="1374">
        <f>SUM(E6:E18)</f>
        <v>9612</v>
      </c>
      <c r="F19" s="1376">
        <f>SUM(F6:F18)</f>
        <v>8691</v>
      </c>
    </row>
    <row r="20" spans="1:6" ht="15.75" thickBot="1">
      <c r="A20" s="1377" t="s">
        <v>453</v>
      </c>
      <c r="B20" s="1378">
        <f>SUM(E19-B19)</f>
        <v>0</v>
      </c>
      <c r="C20" s="1379">
        <f>SUM(F19-C19)</f>
        <v>-250</v>
      </c>
      <c r="D20" s="1377" t="s">
        <v>454</v>
      </c>
      <c r="E20" s="1378"/>
      <c r="F20" s="1380"/>
    </row>
    <row r="21" spans="1:6" ht="15">
      <c r="A21" s="1344"/>
      <c r="B21" s="1344"/>
      <c r="C21" s="1344"/>
      <c r="D21" s="1344"/>
      <c r="E21" s="1344"/>
      <c r="F21" s="1344"/>
    </row>
    <row r="22" spans="1:6" ht="15">
      <c r="A22" s="1344"/>
      <c r="B22" s="1344"/>
      <c r="C22" s="1344"/>
      <c r="D22" s="1344"/>
      <c r="E22" s="1491"/>
      <c r="F22" s="1491"/>
    </row>
    <row r="23" spans="1:6" ht="25.5">
      <c r="A23" s="1345" t="s">
        <v>863</v>
      </c>
      <c r="B23" s="1346"/>
      <c r="C23" s="1346"/>
      <c r="D23" s="1346"/>
      <c r="E23" s="1346"/>
      <c r="F23" s="1346"/>
    </row>
    <row r="24" spans="1:6" ht="15.75" thickBot="1">
      <c r="A24" s="1347"/>
      <c r="B24" s="1348"/>
      <c r="C24" s="1348"/>
      <c r="D24" s="1348"/>
      <c r="E24" s="1348"/>
      <c r="F24" s="1349" t="s">
        <v>5</v>
      </c>
    </row>
    <row r="25" spans="1:6" ht="15.75" thickBot="1">
      <c r="A25" s="1350" t="s">
        <v>301</v>
      </c>
      <c r="B25" s="1351"/>
      <c r="C25" s="1351"/>
      <c r="D25" s="1350" t="s">
        <v>302</v>
      </c>
      <c r="E25" s="1351"/>
      <c r="F25" s="1352"/>
    </row>
    <row r="26" spans="1:6" ht="26.25" thickBot="1">
      <c r="A26" s="1353" t="s">
        <v>3</v>
      </c>
      <c r="B26" s="1354" t="s">
        <v>853</v>
      </c>
      <c r="C26" s="1354" t="s">
        <v>854</v>
      </c>
      <c r="D26" s="1353" t="s">
        <v>3</v>
      </c>
      <c r="E26" s="1354" t="s">
        <v>853</v>
      </c>
      <c r="F26" s="1354" t="s">
        <v>854</v>
      </c>
    </row>
    <row r="27" spans="1:6" ht="26.25" customHeight="1">
      <c r="A27" s="1381" t="s">
        <v>212</v>
      </c>
      <c r="B27" s="1356"/>
      <c r="C27" s="1356"/>
      <c r="D27" s="1355" t="s">
        <v>9</v>
      </c>
      <c r="E27" s="1356"/>
      <c r="F27" s="1359"/>
    </row>
    <row r="28" spans="1:6" ht="30" customHeight="1">
      <c r="A28" s="1360" t="s">
        <v>419</v>
      </c>
      <c r="B28" s="1361"/>
      <c r="C28" s="1361"/>
      <c r="D28" s="1360" t="s">
        <v>456</v>
      </c>
      <c r="E28" s="1361"/>
      <c r="F28" s="1364"/>
    </row>
    <row r="29" spans="1:6" ht="24.75" customHeight="1">
      <c r="A29" s="1360" t="s">
        <v>717</v>
      </c>
      <c r="B29" s="1361"/>
      <c r="C29" s="1361"/>
      <c r="D29" s="1360" t="s">
        <v>412</v>
      </c>
      <c r="E29" s="1361"/>
      <c r="F29" s="1364"/>
    </row>
    <row r="30" spans="1:6" ht="29.25" customHeight="1">
      <c r="A30" s="1360" t="s">
        <v>457</v>
      </c>
      <c r="B30" s="1361"/>
      <c r="C30" s="1361"/>
      <c r="D30" s="1360" t="s">
        <v>393</v>
      </c>
      <c r="E30" s="1361"/>
      <c r="F30" s="1364"/>
    </row>
    <row r="31" spans="1:6" ht="29.25" customHeight="1">
      <c r="A31" s="1360" t="s">
        <v>394</v>
      </c>
      <c r="B31" s="1361"/>
      <c r="C31" s="1361"/>
      <c r="D31" s="1360" t="s">
        <v>458</v>
      </c>
      <c r="E31" s="1361"/>
      <c r="F31" s="1364"/>
    </row>
    <row r="32" spans="1:6" ht="32.25" customHeight="1">
      <c r="A32" s="1360" t="s">
        <v>408</v>
      </c>
      <c r="B32" s="1361"/>
      <c r="C32" s="1361"/>
      <c r="D32" s="1360" t="s">
        <v>460</v>
      </c>
      <c r="E32" s="1361"/>
      <c r="F32" s="1364"/>
    </row>
    <row r="33" spans="1:6" ht="37.5" customHeight="1">
      <c r="A33" s="1360" t="s">
        <v>459</v>
      </c>
      <c r="B33" s="1361"/>
      <c r="C33" s="1361"/>
      <c r="D33" s="1360" t="s">
        <v>462</v>
      </c>
      <c r="E33" s="1361"/>
      <c r="F33" s="1364"/>
    </row>
    <row r="34" spans="1:6" ht="33.75" customHeight="1">
      <c r="A34" s="1360" t="s">
        <v>461</v>
      </c>
      <c r="B34" s="1361"/>
      <c r="C34" s="1361"/>
      <c r="D34" s="1367" t="s">
        <v>465</v>
      </c>
      <c r="E34" s="1361"/>
      <c r="F34" s="1364"/>
    </row>
    <row r="35" spans="1:6" ht="27" customHeight="1">
      <c r="A35" s="1360" t="s">
        <v>431</v>
      </c>
      <c r="B35" s="1361"/>
      <c r="C35" s="1361"/>
      <c r="D35" s="1360" t="s">
        <v>463</v>
      </c>
      <c r="E35" s="1361"/>
      <c r="F35" s="1364"/>
    </row>
    <row r="36" spans="1:6" ht="32.25" customHeight="1">
      <c r="A36" s="1360" t="s">
        <v>411</v>
      </c>
      <c r="B36" s="1361"/>
      <c r="C36" s="1382">
        <v>0</v>
      </c>
      <c r="D36" s="1360"/>
      <c r="E36" s="1361"/>
      <c r="F36" s="1364"/>
    </row>
    <row r="37" spans="1:6" ht="24" customHeight="1" thickBot="1">
      <c r="A37" s="1360" t="s">
        <v>464</v>
      </c>
      <c r="B37" s="1361"/>
      <c r="C37" s="1361"/>
      <c r="D37" s="1367"/>
      <c r="E37" s="1361"/>
      <c r="F37" s="1364"/>
    </row>
    <row r="38" spans="1:6" ht="15.75" thickBot="1">
      <c r="A38" s="1373" t="s">
        <v>452</v>
      </c>
      <c r="B38" s="1374">
        <f>SUM(B27:B37)</f>
        <v>0</v>
      </c>
      <c r="C38" s="1374">
        <f>SUM(C27:C37)</f>
        <v>0</v>
      </c>
      <c r="D38" s="1373" t="s">
        <v>452</v>
      </c>
      <c r="E38" s="1374">
        <f>SUM(E27:E37)</f>
        <v>0</v>
      </c>
      <c r="F38" s="1376">
        <f>SUM(F27:F37)</f>
        <v>0</v>
      </c>
    </row>
    <row r="39" spans="1:6" ht="15.75" thickBot="1">
      <c r="A39" s="1377" t="s">
        <v>453</v>
      </c>
      <c r="B39" s="1378"/>
      <c r="C39" s="1378"/>
      <c r="D39" s="1377" t="s">
        <v>454</v>
      </c>
      <c r="E39" s="1378">
        <f>SUM(B38-E38)</f>
        <v>0</v>
      </c>
      <c r="F39" s="1383">
        <f>SUM(C38-F38)</f>
        <v>0</v>
      </c>
    </row>
  </sheetData>
  <sheetProtection/>
  <mergeCells count="2">
    <mergeCell ref="E22:F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6.25390625" style="254" customWidth="1"/>
    <col min="2" max="2" width="62.25390625" style="254" customWidth="1"/>
    <col min="3" max="3" width="13.125" style="254" customWidth="1"/>
    <col min="4" max="4" width="1.875" style="254" hidden="1" customWidth="1"/>
    <col min="5" max="5" width="13.875" style="254" customWidth="1"/>
    <col min="6" max="6" width="9.125" style="254" hidden="1" customWidth="1"/>
    <col min="7" max="7" width="9.125" style="254" customWidth="1"/>
    <col min="8" max="8" width="28.00390625" style="254" customWidth="1"/>
    <col min="9" max="9" width="15.75390625" style="254" customWidth="1"/>
    <col min="10" max="10" width="13.875" style="254" customWidth="1"/>
    <col min="11" max="11" width="15.875" style="254" customWidth="1"/>
    <col min="12" max="12" width="13.625" style="254" customWidth="1"/>
    <col min="13" max="13" width="10.625" style="254" customWidth="1"/>
    <col min="14" max="14" width="16.75390625" style="254" customWidth="1"/>
    <col min="15" max="16384" width="9.125" style="254" customWidth="1"/>
  </cols>
  <sheetData>
    <row r="1" spans="1:7" ht="15.75">
      <c r="A1" s="1494"/>
      <c r="B1" s="1494"/>
      <c r="C1" s="1494"/>
      <c r="D1" s="1494"/>
      <c r="E1" s="1494"/>
      <c r="F1" s="1494"/>
      <c r="G1" s="587"/>
    </row>
    <row r="2" spans="1:7" ht="15.75">
      <c r="A2" s="588"/>
      <c r="B2" s="1492" t="s">
        <v>940</v>
      </c>
      <c r="C2" s="1493"/>
      <c r="D2" s="1493"/>
      <c r="E2" s="1493"/>
      <c r="F2" s="590"/>
      <c r="G2" s="587"/>
    </row>
    <row r="3" spans="1:7" ht="15.75">
      <c r="A3" s="1495" t="s">
        <v>910</v>
      </c>
      <c r="B3" s="1495"/>
      <c r="C3" s="1495"/>
      <c r="D3" s="1495"/>
      <c r="E3" s="1495"/>
      <c r="F3" s="1495"/>
      <c r="G3" s="587"/>
    </row>
    <row r="4" spans="1:7" ht="15.75">
      <c r="A4" s="588"/>
      <c r="B4" s="588" t="s">
        <v>13</v>
      </c>
      <c r="C4" s="589"/>
      <c r="D4" s="590"/>
      <c r="E4" s="590"/>
      <c r="F4" s="590"/>
      <c r="G4" s="587"/>
    </row>
    <row r="5" spans="1:7" ht="15.75">
      <c r="A5" s="588"/>
      <c r="B5" s="588"/>
      <c r="C5" s="589"/>
      <c r="D5" s="590"/>
      <c r="E5" s="590"/>
      <c r="F5" s="590"/>
      <c r="G5" s="587"/>
    </row>
    <row r="6" spans="1:16" ht="15.75">
      <c r="A6" s="591" t="s">
        <v>384</v>
      </c>
      <c r="B6" s="591" t="s">
        <v>616</v>
      </c>
      <c r="C6" s="592" t="s">
        <v>850</v>
      </c>
      <c r="D6" s="592"/>
      <c r="E6" s="1436" t="s">
        <v>897</v>
      </c>
      <c r="F6" s="593"/>
      <c r="G6" s="587"/>
      <c r="H6" s="1342"/>
      <c r="I6" s="1342"/>
      <c r="J6" s="1342"/>
      <c r="K6" s="1342"/>
      <c r="L6" s="1342"/>
      <c r="M6" s="1342"/>
      <c r="N6" s="1342"/>
      <c r="O6" s="594"/>
      <c r="P6" s="594"/>
    </row>
    <row r="7" spans="1:16" ht="15.75">
      <c r="A7" s="595"/>
      <c r="B7" s="595"/>
      <c r="C7" s="595" t="s">
        <v>617</v>
      </c>
      <c r="D7" s="596"/>
      <c r="E7" s="597" t="s">
        <v>911</v>
      </c>
      <c r="F7" s="597"/>
      <c r="G7" s="587"/>
      <c r="H7" s="594"/>
      <c r="I7" s="594"/>
      <c r="J7" s="594"/>
      <c r="K7" s="594"/>
      <c r="L7" s="594"/>
      <c r="M7" s="594"/>
      <c r="N7" s="594"/>
      <c r="O7" s="594"/>
      <c r="P7" s="594"/>
    </row>
    <row r="8" spans="1:16" ht="15.75">
      <c r="A8" s="598" t="s">
        <v>386</v>
      </c>
      <c r="B8" s="598"/>
      <c r="C8" s="598" t="s">
        <v>385</v>
      </c>
      <c r="D8" s="599"/>
      <c r="E8" s="599" t="s">
        <v>912</v>
      </c>
      <c r="F8" s="599"/>
      <c r="G8" s="587"/>
      <c r="H8" s="594"/>
      <c r="I8" s="594"/>
      <c r="J8" s="594"/>
      <c r="K8" s="594"/>
      <c r="L8" s="594"/>
      <c r="M8" s="594"/>
      <c r="N8" s="594"/>
      <c r="O8" s="594"/>
      <c r="P8" s="594"/>
    </row>
    <row r="9" spans="1:16" ht="15" customHeight="1">
      <c r="A9" s="600"/>
      <c r="B9" s="600"/>
      <c r="C9" s="601"/>
      <c r="D9" s="602"/>
      <c r="E9" s="602"/>
      <c r="F9" s="602"/>
      <c r="G9" s="587"/>
      <c r="H9" s="594"/>
      <c r="I9" s="594"/>
      <c r="J9" s="594"/>
      <c r="K9" s="594"/>
      <c r="L9" s="594"/>
      <c r="M9" s="594"/>
      <c r="N9" s="594"/>
      <c r="O9" s="594"/>
      <c r="P9" s="594"/>
    </row>
    <row r="10" spans="1:16" ht="15.75" hidden="1">
      <c r="A10" s="600"/>
      <c r="B10" s="600"/>
      <c r="C10" s="601"/>
      <c r="D10" s="602"/>
      <c r="E10" s="602"/>
      <c r="F10" s="602"/>
      <c r="G10" s="587"/>
      <c r="H10" s="594"/>
      <c r="I10" s="594"/>
      <c r="J10" s="594"/>
      <c r="K10" s="594"/>
      <c r="L10" s="594"/>
      <c r="M10" s="594"/>
      <c r="N10" s="594"/>
      <c r="O10" s="594"/>
      <c r="P10" s="594"/>
    </row>
    <row r="11" spans="1:16" ht="0.75" customHeight="1" hidden="1">
      <c r="A11" s="603"/>
      <c r="B11" s="604"/>
      <c r="C11" s="605"/>
      <c r="D11" s="605"/>
      <c r="E11" s="605"/>
      <c r="F11" s="606"/>
      <c r="G11" s="587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15.75" hidden="1">
      <c r="A12" s="603"/>
      <c r="B12" s="604"/>
      <c r="C12" s="607"/>
      <c r="D12" s="608"/>
      <c r="E12" s="608"/>
      <c r="F12" s="608"/>
      <c r="G12" s="587"/>
      <c r="H12" s="594"/>
      <c r="I12" s="594"/>
      <c r="J12" s="594"/>
      <c r="K12" s="594"/>
      <c r="L12" s="594"/>
      <c r="M12" s="594"/>
      <c r="N12" s="594"/>
      <c r="O12" s="594"/>
      <c r="P12" s="594"/>
    </row>
    <row r="13" spans="1:16" ht="15.75" hidden="1">
      <c r="A13" s="603"/>
      <c r="B13" s="604"/>
      <c r="C13" s="607"/>
      <c r="D13" s="608"/>
      <c r="E13" s="608"/>
      <c r="F13" s="608"/>
      <c r="G13" s="587"/>
      <c r="H13" s="1342"/>
      <c r="I13" s="1343"/>
      <c r="J13" s="1343"/>
      <c r="K13" s="1343"/>
      <c r="L13" s="1343"/>
      <c r="M13" s="1343"/>
      <c r="N13" s="1343"/>
      <c r="O13" s="594"/>
      <c r="P13" s="594"/>
    </row>
    <row r="14" spans="1:7" ht="15.75" hidden="1">
      <c r="A14" s="603"/>
      <c r="B14" s="604"/>
      <c r="C14" s="607"/>
      <c r="D14" s="608"/>
      <c r="E14" s="608"/>
      <c r="F14" s="608"/>
      <c r="G14" s="587"/>
    </row>
    <row r="15" spans="1:7" ht="15.75" hidden="1">
      <c r="A15" s="603"/>
      <c r="B15" s="604"/>
      <c r="C15" s="607"/>
      <c r="D15" s="608"/>
      <c r="E15" s="608"/>
      <c r="F15" s="608"/>
      <c r="G15" s="587"/>
    </row>
    <row r="16" spans="1:7" ht="15.75" hidden="1">
      <c r="A16" s="603"/>
      <c r="B16" s="604"/>
      <c r="C16" s="607"/>
      <c r="D16" s="608"/>
      <c r="E16" s="608"/>
      <c r="F16" s="608"/>
      <c r="G16" s="587"/>
    </row>
    <row r="17" spans="1:7" ht="15.75" hidden="1">
      <c r="A17" s="603"/>
      <c r="B17" s="604"/>
      <c r="C17" s="607"/>
      <c r="D17" s="608"/>
      <c r="E17" s="608"/>
      <c r="F17" s="608"/>
      <c r="G17" s="587"/>
    </row>
    <row r="18" spans="1:7" ht="15.75" hidden="1">
      <c r="A18" s="603"/>
      <c r="B18" s="604"/>
      <c r="C18" s="605"/>
      <c r="D18" s="605"/>
      <c r="E18" s="605"/>
      <c r="F18" s="605"/>
      <c r="G18" s="587"/>
    </row>
    <row r="19" spans="1:7" ht="15.75" hidden="1">
      <c r="A19" s="603"/>
      <c r="B19" s="604"/>
      <c r="C19" s="607"/>
      <c r="D19" s="608"/>
      <c r="E19" s="608"/>
      <c r="F19" s="608"/>
      <c r="G19" s="587"/>
    </row>
    <row r="20" spans="1:7" ht="15.75" hidden="1">
      <c r="A20" s="603"/>
      <c r="B20" s="604"/>
      <c r="C20" s="607"/>
      <c r="D20" s="608"/>
      <c r="E20" s="608"/>
      <c r="F20" s="608"/>
      <c r="G20" s="587"/>
    </row>
    <row r="21" spans="1:7" ht="15.75" hidden="1">
      <c r="A21" s="603"/>
      <c r="B21" s="604"/>
      <c r="C21" s="607"/>
      <c r="D21" s="608"/>
      <c r="E21" s="608"/>
      <c r="F21" s="608"/>
      <c r="G21" s="587"/>
    </row>
    <row r="22" spans="1:7" ht="15.75" hidden="1">
      <c r="A22" s="603"/>
      <c r="B22" s="604"/>
      <c r="C22" s="607"/>
      <c r="D22" s="608"/>
      <c r="E22" s="608"/>
      <c r="F22" s="608"/>
      <c r="G22" s="587"/>
    </row>
    <row r="23" spans="1:7" ht="15.75" hidden="1">
      <c r="A23" s="603"/>
      <c r="B23" s="604"/>
      <c r="C23" s="607"/>
      <c r="D23" s="608"/>
      <c r="E23" s="608"/>
      <c r="F23" s="608"/>
      <c r="G23" s="587"/>
    </row>
    <row r="24" spans="1:7" ht="15.75" hidden="1">
      <c r="A24" s="603"/>
      <c r="B24" s="604"/>
      <c r="C24" s="607"/>
      <c r="D24" s="593"/>
      <c r="E24" s="608"/>
      <c r="F24" s="608"/>
      <c r="G24" s="587"/>
    </row>
    <row r="25" spans="1:7" ht="15.75" hidden="1">
      <c r="A25" s="603"/>
      <c r="B25" s="604"/>
      <c r="C25" s="605"/>
      <c r="D25" s="609"/>
      <c r="E25" s="610"/>
      <c r="F25" s="610"/>
      <c r="G25" s="587"/>
    </row>
    <row r="26" spans="1:7" ht="15.75" hidden="1">
      <c r="A26" s="603"/>
      <c r="B26" s="604"/>
      <c r="C26" s="605"/>
      <c r="D26" s="605"/>
      <c r="E26" s="605"/>
      <c r="F26" s="606"/>
      <c r="G26" s="587"/>
    </row>
    <row r="27" spans="1:7" ht="15.75" hidden="1">
      <c r="A27" s="603"/>
      <c r="B27" s="604"/>
      <c r="C27" s="605"/>
      <c r="D27" s="593"/>
      <c r="E27" s="610"/>
      <c r="F27" s="608"/>
      <c r="G27" s="587"/>
    </row>
    <row r="28" spans="1:7" ht="15.75" hidden="1">
      <c r="A28" s="603"/>
      <c r="B28" s="604"/>
      <c r="C28" s="605"/>
      <c r="D28" s="593"/>
      <c r="E28" s="610"/>
      <c r="F28" s="608"/>
      <c r="G28" s="587"/>
    </row>
    <row r="29" spans="1:7" ht="1.5" customHeight="1" hidden="1">
      <c r="A29" s="603"/>
      <c r="B29" s="604"/>
      <c r="C29" s="607"/>
      <c r="D29" s="593"/>
      <c r="E29" s="608"/>
      <c r="F29" s="608"/>
      <c r="G29" s="587"/>
    </row>
    <row r="30" spans="1:7" ht="15.75" hidden="1">
      <c r="A30" s="603"/>
      <c r="B30" s="604"/>
      <c r="C30" s="605"/>
      <c r="D30" s="609"/>
      <c r="E30" s="611"/>
      <c r="F30" s="611"/>
      <c r="G30" s="587"/>
    </row>
    <row r="31" spans="1:7" ht="16.5" hidden="1" thickBot="1">
      <c r="A31" s="612"/>
      <c r="B31" s="612"/>
      <c r="C31" s="613"/>
      <c r="D31" s="613"/>
      <c r="E31" s="613"/>
      <c r="F31" s="614"/>
      <c r="G31" s="587"/>
    </row>
    <row r="32" spans="1:7" ht="15.75" hidden="1">
      <c r="A32" s="615"/>
      <c r="B32" s="615"/>
      <c r="C32" s="616"/>
      <c r="D32" s="616"/>
      <c r="E32" s="616"/>
      <c r="F32" s="617"/>
      <c r="G32" s="587"/>
    </row>
    <row r="33" spans="1:7" ht="15.75" hidden="1">
      <c r="A33" s="615"/>
      <c r="B33" s="615"/>
      <c r="C33" s="616"/>
      <c r="D33" s="616"/>
      <c r="E33" s="616"/>
      <c r="F33" s="617"/>
      <c r="G33" s="587"/>
    </row>
    <row r="34" spans="1:7" ht="15.75">
      <c r="A34" s="600" t="s">
        <v>62</v>
      </c>
      <c r="B34" s="600" t="s">
        <v>620</v>
      </c>
      <c r="C34" s="618"/>
      <c r="D34" s="619"/>
      <c r="E34" s="602"/>
      <c r="F34" s="602"/>
      <c r="G34" s="587"/>
    </row>
    <row r="35" spans="1:7" ht="18.75" customHeight="1">
      <c r="A35" s="600"/>
      <c r="B35" s="604" t="s">
        <v>13</v>
      </c>
      <c r="C35" s="618">
        <v>2</v>
      </c>
      <c r="D35" s="619"/>
      <c r="E35" s="620">
        <v>2</v>
      </c>
      <c r="F35" s="602"/>
      <c r="G35" s="587"/>
    </row>
    <row r="36" spans="1:7" ht="0.75" customHeight="1" hidden="1">
      <c r="A36" s="600"/>
      <c r="B36" s="604"/>
      <c r="C36" s="621"/>
      <c r="D36" s="619"/>
      <c r="E36" s="602"/>
      <c r="F36" s="602"/>
      <c r="G36" s="587"/>
    </row>
    <row r="37" spans="1:7" ht="16.5" customHeight="1">
      <c r="A37" s="600" t="s">
        <v>913</v>
      </c>
      <c r="B37" s="604" t="s">
        <v>914</v>
      </c>
      <c r="C37" s="622">
        <v>1</v>
      </c>
      <c r="D37" s="623"/>
      <c r="E37" s="624">
        <v>1</v>
      </c>
      <c r="F37" s="624"/>
      <c r="G37" s="587"/>
    </row>
    <row r="38" spans="1:7" ht="1.5" customHeight="1">
      <c r="A38" s="600"/>
      <c r="B38" s="604"/>
      <c r="C38" s="622"/>
      <c r="D38" s="623"/>
      <c r="E38" s="624"/>
      <c r="F38" s="624"/>
      <c r="G38" s="587"/>
    </row>
    <row r="39" spans="1:7" ht="19.5" customHeight="1" hidden="1">
      <c r="A39" s="600"/>
      <c r="B39" s="604"/>
      <c r="C39" s="622"/>
      <c r="D39" s="623"/>
      <c r="E39" s="624"/>
      <c r="F39" s="624"/>
      <c r="G39" s="587"/>
    </row>
    <row r="40" spans="1:7" ht="0.75" customHeight="1" hidden="1">
      <c r="A40" s="600"/>
      <c r="B40" s="604"/>
      <c r="C40" s="622"/>
      <c r="D40" s="623"/>
      <c r="E40" s="624"/>
      <c r="F40" s="624"/>
      <c r="G40" s="587"/>
    </row>
    <row r="41" spans="1:7" ht="0.75" customHeight="1" hidden="1">
      <c r="A41" s="600"/>
      <c r="B41" s="604"/>
      <c r="C41" s="622"/>
      <c r="D41" s="623"/>
      <c r="E41" s="624"/>
      <c r="F41" s="624"/>
      <c r="G41" s="587"/>
    </row>
    <row r="42" spans="1:7" ht="0.75" customHeight="1" hidden="1">
      <c r="A42" s="600"/>
      <c r="B42" s="604"/>
      <c r="C42" s="622"/>
      <c r="D42" s="623"/>
      <c r="E42" s="624"/>
      <c r="F42" s="624"/>
      <c r="G42" s="587"/>
    </row>
    <row r="43" spans="1:7" ht="18" customHeight="1" hidden="1">
      <c r="A43" s="600"/>
      <c r="B43" s="604"/>
      <c r="C43" s="622"/>
      <c r="D43" s="623"/>
      <c r="E43" s="624"/>
      <c r="F43" s="624"/>
      <c r="G43" s="587"/>
    </row>
    <row r="44" spans="1:7" ht="16.5" customHeight="1" hidden="1">
      <c r="A44" s="600"/>
      <c r="B44" s="604"/>
      <c r="C44" s="622"/>
      <c r="D44" s="623"/>
      <c r="E44" s="624"/>
      <c r="F44" s="624"/>
      <c r="G44" s="587"/>
    </row>
    <row r="45" spans="1:7" ht="19.5" customHeight="1" hidden="1">
      <c r="A45" s="600"/>
      <c r="B45" s="604"/>
      <c r="C45" s="622"/>
      <c r="D45" s="623"/>
      <c r="E45" s="624"/>
      <c r="F45" s="624"/>
      <c r="G45" s="587"/>
    </row>
    <row r="46" spans="1:7" ht="16.5" thickBot="1">
      <c r="A46" s="600"/>
      <c r="B46" s="604"/>
      <c r="C46" s="625"/>
      <c r="D46" s="626"/>
      <c r="E46" s="627"/>
      <c r="F46" s="628"/>
      <c r="G46" s="587"/>
    </row>
    <row r="47" spans="1:7" ht="15.75">
      <c r="A47" s="600" t="s">
        <v>915</v>
      </c>
      <c r="B47" s="604"/>
      <c r="C47" s="618">
        <f>SUM(C35+C37)</f>
        <v>3</v>
      </c>
      <c r="D47" s="1437"/>
      <c r="E47" s="1437">
        <f>SUM(E35+E37)</f>
        <v>3</v>
      </c>
      <c r="F47" s="1437"/>
      <c r="G47" s="587"/>
    </row>
    <row r="48" spans="1:7" ht="15.75">
      <c r="A48" s="1422"/>
      <c r="B48" s="1422"/>
      <c r="C48" s="1421"/>
      <c r="D48" s="1411"/>
      <c r="E48" s="1411"/>
      <c r="F48" s="1411"/>
      <c r="G48" s="587"/>
    </row>
    <row r="49" spans="1:7" ht="15.75">
      <c r="A49" s="1423"/>
      <c r="B49" s="1424"/>
      <c r="C49" s="1421"/>
      <c r="D49" s="1411"/>
      <c r="E49" s="1411"/>
      <c r="F49" s="1411"/>
      <c r="G49" s="587"/>
    </row>
    <row r="50" spans="1:7" ht="15.75" hidden="1">
      <c r="A50" s="1423"/>
      <c r="B50" s="1424"/>
      <c r="C50" s="1421"/>
      <c r="D50" s="1411"/>
      <c r="E50" s="1411"/>
      <c r="F50" s="1411"/>
      <c r="G50" s="587"/>
    </row>
    <row r="51" spans="1:7" ht="15.75">
      <c r="A51" s="1423"/>
      <c r="B51" s="1424"/>
      <c r="C51" s="1421"/>
      <c r="D51" s="1411"/>
      <c r="E51" s="1411"/>
      <c r="F51" s="1411"/>
      <c r="G51" s="587"/>
    </row>
    <row r="52" spans="1:7" ht="15.75">
      <c r="A52" s="1423"/>
      <c r="B52" s="1424"/>
      <c r="C52" s="1421"/>
      <c r="D52" s="1411"/>
      <c r="E52" s="1411"/>
      <c r="F52" s="1411"/>
      <c r="G52" s="587"/>
    </row>
    <row r="53" spans="1:7" ht="15.75">
      <c r="A53" s="1423"/>
      <c r="B53" s="1424"/>
      <c r="C53" s="1421"/>
      <c r="D53" s="1411"/>
      <c r="E53" s="1411"/>
      <c r="F53" s="1411"/>
      <c r="G53" s="587"/>
    </row>
    <row r="54" spans="1:7" ht="15.75">
      <c r="A54" s="1423"/>
      <c r="B54" s="1424"/>
      <c r="C54" s="1427"/>
      <c r="D54" s="1411"/>
      <c r="E54" s="1411"/>
      <c r="F54" s="1411"/>
      <c r="G54" s="587"/>
    </row>
    <row r="55" spans="1:7" ht="15.75">
      <c r="A55" s="1423"/>
      <c r="B55" s="1424"/>
      <c r="C55" s="1427"/>
      <c r="D55" s="1411"/>
      <c r="E55" s="1411"/>
      <c r="F55" s="1411"/>
      <c r="G55" s="587"/>
    </row>
    <row r="56" spans="1:7" ht="0.75" customHeight="1">
      <c r="A56" s="1423"/>
      <c r="B56" s="1424"/>
      <c r="C56" s="1427"/>
      <c r="D56" s="1411"/>
      <c r="E56" s="1411"/>
      <c r="F56" s="1411"/>
      <c r="G56" s="587"/>
    </row>
    <row r="57" spans="1:7" ht="15.75">
      <c r="A57" s="1423"/>
      <c r="B57" s="1424"/>
      <c r="C57" s="1438"/>
      <c r="D57" s="1411"/>
      <c r="E57" s="1418"/>
      <c r="F57" s="1411"/>
      <c r="G57" s="587"/>
    </row>
    <row r="58" spans="1:7" ht="15.75" hidden="1">
      <c r="A58" s="1423"/>
      <c r="B58" s="1424"/>
      <c r="C58" s="1421"/>
      <c r="D58" s="1411"/>
      <c r="E58" s="1411"/>
      <c r="F58" s="1411"/>
      <c r="G58" s="587"/>
    </row>
    <row r="59" spans="1:7" ht="15.75" hidden="1">
      <c r="A59" s="1423"/>
      <c r="B59" s="1424"/>
      <c r="C59" s="1421"/>
      <c r="D59" s="1411"/>
      <c r="E59" s="1411"/>
      <c r="F59" s="1411"/>
      <c r="G59" s="587"/>
    </row>
    <row r="60" spans="1:7" ht="15.75">
      <c r="A60" s="1423"/>
      <c r="B60" s="1424"/>
      <c r="C60" s="1438"/>
      <c r="D60" s="1411"/>
      <c r="E60" s="1418"/>
      <c r="F60" s="1411"/>
      <c r="G60" s="587"/>
    </row>
    <row r="61" spans="1:7" ht="15.75">
      <c r="A61" s="1423"/>
      <c r="B61" s="1424"/>
      <c r="C61" s="1438"/>
      <c r="D61" s="1411"/>
      <c r="E61" s="1418"/>
      <c r="F61" s="1411"/>
      <c r="G61" s="587"/>
    </row>
    <row r="62" spans="1:7" ht="0.75" customHeight="1">
      <c r="A62" s="1423"/>
      <c r="B62" s="1424"/>
      <c r="C62" s="1421"/>
      <c r="D62" s="1411"/>
      <c r="E62" s="1411"/>
      <c r="F62" s="1411"/>
      <c r="G62" s="587"/>
    </row>
    <row r="63" spans="1:7" ht="15.75">
      <c r="A63" s="1422"/>
      <c r="B63" s="1422"/>
      <c r="C63" s="1438"/>
      <c r="D63" s="1411"/>
      <c r="E63" s="1418"/>
      <c r="F63" s="1418"/>
      <c r="G63" s="587"/>
    </row>
    <row r="64" spans="1:7" ht="15.75">
      <c r="A64" s="1422"/>
      <c r="B64" s="1422"/>
      <c r="C64" s="1412"/>
      <c r="D64" s="1412"/>
      <c r="E64" s="1412"/>
      <c r="F64" s="1413"/>
      <c r="G64" s="587"/>
    </row>
    <row r="65" spans="1:7" ht="15.75">
      <c r="A65" s="1422"/>
      <c r="B65" s="1422"/>
      <c r="C65" s="1413"/>
      <c r="D65" s="1413"/>
      <c r="E65" s="1413"/>
      <c r="F65" s="1413"/>
      <c r="G65" s="587"/>
    </row>
    <row r="66" spans="1:7" ht="15.75">
      <c r="A66" s="1423"/>
      <c r="B66" s="1424"/>
      <c r="C66" s="1420"/>
      <c r="D66" s="1420"/>
      <c r="E66" s="1420"/>
      <c r="F66" s="1420"/>
      <c r="G66" s="587"/>
    </row>
    <row r="67" spans="1:7" ht="15.75">
      <c r="A67" s="1423"/>
      <c r="B67" s="1424"/>
      <c r="C67" s="1420"/>
      <c r="D67" s="1413"/>
      <c r="E67" s="1420"/>
      <c r="F67" s="1420"/>
      <c r="G67" s="587"/>
    </row>
    <row r="68" spans="1:7" ht="15.75">
      <c r="A68" s="1422"/>
      <c r="B68" s="1424"/>
      <c r="C68" s="1420"/>
      <c r="D68" s="1413"/>
      <c r="E68" s="1420"/>
      <c r="F68" s="1420"/>
      <c r="G68" s="587"/>
    </row>
    <row r="69" spans="1:7" ht="15.75">
      <c r="A69" s="1570"/>
      <c r="B69" s="1570"/>
      <c r="C69" s="650"/>
      <c r="D69" s="650"/>
      <c r="E69" s="650"/>
      <c r="F69" s="650"/>
      <c r="G69" s="587"/>
    </row>
    <row r="70" spans="1:7" ht="15.75">
      <c r="A70" s="1432"/>
      <c r="B70" s="1432"/>
      <c r="C70" s="650"/>
      <c r="D70" s="650"/>
      <c r="E70" s="650"/>
      <c r="F70" s="650"/>
      <c r="G70" s="587"/>
    </row>
    <row r="71" spans="1:7" ht="15.75">
      <c r="A71" s="1432"/>
      <c r="B71" s="1432"/>
      <c r="C71" s="1414"/>
      <c r="D71" s="1414"/>
      <c r="E71" s="650"/>
      <c r="F71" s="650"/>
      <c r="G71" s="587"/>
    </row>
    <row r="72" spans="1:7" ht="15.75">
      <c r="A72" s="587"/>
      <c r="B72" s="587"/>
      <c r="C72" s="590"/>
      <c r="D72" s="590"/>
      <c r="E72" s="590"/>
      <c r="F72" s="590"/>
      <c r="G72" s="587"/>
    </row>
    <row r="73" spans="1:7" ht="15.75">
      <c r="A73" s="587"/>
      <c r="B73" s="655"/>
      <c r="C73" s="590"/>
      <c r="D73" s="590"/>
      <c r="E73" s="590"/>
      <c r="F73" s="590"/>
      <c r="G73" s="587"/>
    </row>
    <row r="74" spans="1:7" ht="15.75">
      <c r="A74" s="587"/>
      <c r="B74" s="587"/>
      <c r="C74" s="590"/>
      <c r="D74" s="590"/>
      <c r="E74" s="590"/>
      <c r="F74" s="590"/>
      <c r="G74" s="587"/>
    </row>
    <row r="75" spans="1:7" ht="15.75">
      <c r="A75" s="587"/>
      <c r="B75" s="587"/>
      <c r="C75" s="590"/>
      <c r="D75" s="590"/>
      <c r="E75" s="590"/>
      <c r="F75" s="590"/>
      <c r="G75" s="587"/>
    </row>
    <row r="76" spans="1:7" ht="15.75">
      <c r="A76" s="587"/>
      <c r="B76" s="655"/>
      <c r="C76" s="590"/>
      <c r="D76" s="590"/>
      <c r="E76" s="590"/>
      <c r="F76" s="590"/>
      <c r="G76" s="587"/>
    </row>
    <row r="77" spans="1:7" ht="15.75">
      <c r="A77" s="587"/>
      <c r="B77" s="587"/>
      <c r="C77" s="590"/>
      <c r="D77" s="590"/>
      <c r="E77" s="590"/>
      <c r="F77" s="590"/>
      <c r="G77" s="587"/>
    </row>
    <row r="78" spans="1:7" ht="15.75">
      <c r="A78" s="587"/>
      <c r="B78" s="587"/>
      <c r="C78" s="590"/>
      <c r="D78" s="590"/>
      <c r="E78" s="590"/>
      <c r="F78" s="590"/>
      <c r="G78" s="587"/>
    </row>
    <row r="79" spans="1:7" ht="15.75">
      <c r="A79" s="587"/>
      <c r="B79" s="587"/>
      <c r="C79" s="590"/>
      <c r="D79" s="590"/>
      <c r="E79" s="590"/>
      <c r="F79" s="590"/>
      <c r="G79" s="587"/>
    </row>
    <row r="80" spans="1:7" ht="15.75">
      <c r="A80" s="587"/>
      <c r="B80" s="587"/>
      <c r="C80" s="590"/>
      <c r="D80" s="590"/>
      <c r="E80" s="590"/>
      <c r="F80" s="590"/>
      <c r="G80" s="587"/>
    </row>
    <row r="81" spans="1:7" ht="15.75">
      <c r="A81" s="587"/>
      <c r="B81" s="587"/>
      <c r="C81" s="590"/>
      <c r="D81" s="590"/>
      <c r="E81" s="590"/>
      <c r="F81" s="590"/>
      <c r="G81" s="587"/>
    </row>
    <row r="82" spans="1:7" ht="15.75">
      <c r="A82" s="587"/>
      <c r="B82" s="587"/>
      <c r="C82" s="590"/>
      <c r="D82" s="590"/>
      <c r="E82" s="590"/>
      <c r="F82" s="590"/>
      <c r="G82" s="587"/>
    </row>
  </sheetData>
  <sheetProtection/>
  <mergeCells count="4">
    <mergeCell ref="A1:F1"/>
    <mergeCell ref="A3:F3"/>
    <mergeCell ref="A69:B69"/>
    <mergeCell ref="B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Y5" sqref="Y5"/>
    </sheetView>
  </sheetViews>
  <sheetFormatPr defaultColWidth="9.00390625" defaultRowHeight="12.75"/>
  <cols>
    <col min="1" max="6" width="3.375" style="184" customWidth="1"/>
    <col min="7" max="7" width="2.00390625" style="184" customWidth="1"/>
    <col min="8" max="11" width="3.375" style="184" customWidth="1"/>
    <col min="12" max="12" width="2.00390625" style="184" customWidth="1"/>
    <col min="13" max="14" width="3.375" style="184" customWidth="1"/>
    <col min="15" max="15" width="2.00390625" style="184" customWidth="1"/>
    <col min="16" max="16" width="3.625" style="184" customWidth="1"/>
    <col min="17" max="19" width="3.375" style="184" customWidth="1"/>
    <col min="20" max="20" width="2.00390625" style="184" customWidth="1"/>
    <col min="21" max="36" width="3.375" style="184" customWidth="1"/>
    <col min="37" max="37" width="1.75390625" style="184" customWidth="1"/>
    <col min="38" max="16384" width="9.125" style="184" customWidth="1"/>
  </cols>
  <sheetData>
    <row r="1" spans="35:36" s="186" customFormat="1" ht="15" customHeight="1">
      <c r="AI1" s="187"/>
      <c r="AJ1" s="187"/>
    </row>
    <row r="2" spans="35:36" s="186" customFormat="1" ht="15" customHeight="1">
      <c r="AI2" s="188"/>
      <c r="AJ2" s="189"/>
    </row>
    <row r="3" spans="1:36" s="186" customFormat="1" ht="17.25" customHeight="1">
      <c r="A3" s="1572" t="s">
        <v>804</v>
      </c>
      <c r="B3" s="1572"/>
      <c r="C3" s="1572"/>
      <c r="D3" s="1572"/>
      <c r="E3" s="1572"/>
      <c r="F3" s="1572"/>
      <c r="G3" s="1572"/>
      <c r="H3" s="1572"/>
      <c r="I3" s="1572"/>
      <c r="J3" s="1572"/>
      <c r="K3" s="1572"/>
      <c r="L3" s="1572"/>
      <c r="M3" s="1572"/>
      <c r="N3" s="1572"/>
      <c r="O3" s="1572"/>
      <c r="P3" s="1572"/>
      <c r="Q3" s="1572"/>
      <c r="R3" s="1572"/>
      <c r="S3" s="1572"/>
      <c r="T3" s="1572"/>
      <c r="U3" s="1572"/>
      <c r="V3" s="1572"/>
      <c r="W3" s="1572"/>
      <c r="X3" s="1572"/>
      <c r="Y3" s="1572"/>
      <c r="Z3" s="1572"/>
      <c r="AA3" s="1572"/>
      <c r="AB3" s="1572"/>
      <c r="AC3" s="1572"/>
      <c r="AD3" s="1572"/>
      <c r="AE3" s="1572"/>
      <c r="AF3" s="1572"/>
      <c r="AG3" s="1572"/>
      <c r="AH3" s="1572"/>
      <c r="AI3" s="1572"/>
      <c r="AJ3" s="1572"/>
    </row>
    <row r="4" spans="27:35" s="186" customFormat="1" ht="15" customHeight="1">
      <c r="AA4" s="190"/>
      <c r="AB4" s="190"/>
      <c r="AC4" s="190"/>
      <c r="AD4" s="190"/>
      <c r="AE4" s="190"/>
      <c r="AF4" s="190"/>
      <c r="AG4" s="190"/>
      <c r="AH4" s="190"/>
      <c r="AI4" s="190"/>
    </row>
    <row r="5" spans="25:37" s="186" customFormat="1" ht="15" customHeight="1">
      <c r="Y5" s="1310" t="s">
        <v>941</v>
      </c>
      <c r="Z5" s="1310"/>
      <c r="AA5" s="1311"/>
      <c r="AB5" s="1311"/>
      <c r="AC5" s="1311"/>
      <c r="AD5" s="1311"/>
      <c r="AE5" s="1311"/>
      <c r="AF5" s="1311"/>
      <c r="AG5" s="1311"/>
      <c r="AH5" s="1311"/>
      <c r="AI5" s="1311"/>
      <c r="AJ5" s="1310"/>
      <c r="AK5" s="1310"/>
    </row>
    <row r="6" s="186" customFormat="1" ht="15" customHeight="1"/>
    <row r="7" spans="1:38" s="186" customFormat="1" ht="15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191"/>
      <c r="AD7" s="190"/>
      <c r="AE7" s="192"/>
      <c r="AF7" s="192"/>
      <c r="AG7" s="192"/>
      <c r="AH7" s="192"/>
      <c r="AI7" s="190"/>
      <c r="AJ7" s="190"/>
      <c r="AK7" s="190"/>
      <c r="AL7" s="190"/>
    </row>
    <row r="8" spans="1:38" s="186" customFormat="1" ht="27.75" customHeight="1">
      <c r="A8" s="1573"/>
      <c r="B8" s="1573"/>
      <c r="C8" s="1573"/>
      <c r="D8" s="1573"/>
      <c r="E8" s="1573"/>
      <c r="F8" s="1573"/>
      <c r="G8" s="193"/>
      <c r="H8" s="1573"/>
      <c r="I8" s="1573"/>
      <c r="J8" s="1573"/>
      <c r="K8" s="1573"/>
      <c r="L8" s="193"/>
      <c r="M8" s="194"/>
      <c r="N8" s="195"/>
      <c r="O8" s="193"/>
      <c r="P8" s="194"/>
      <c r="Q8" s="194"/>
      <c r="R8" s="194"/>
      <c r="S8" s="194"/>
      <c r="T8" s="190"/>
      <c r="U8" s="1573"/>
      <c r="V8" s="1573"/>
      <c r="W8" s="1573"/>
      <c r="X8" s="1573"/>
      <c r="Y8" s="1573"/>
      <c r="Z8" s="1573"/>
      <c r="AA8" s="190"/>
      <c r="AB8" s="1573"/>
      <c r="AC8" s="1573"/>
      <c r="AD8" s="195"/>
      <c r="AE8" s="1573"/>
      <c r="AF8" s="1573"/>
      <c r="AG8" s="1573"/>
      <c r="AH8" s="1573"/>
      <c r="AI8" s="190"/>
      <c r="AJ8" s="195"/>
      <c r="AK8" s="190"/>
      <c r="AL8" s="190"/>
    </row>
    <row r="9" s="186" customFormat="1" ht="18" customHeight="1" thickBot="1">
      <c r="AF9" s="196" t="s">
        <v>332</v>
      </c>
    </row>
    <row r="10" spans="1:36" s="197" customFormat="1" ht="27" customHeight="1">
      <c r="A10" s="1574" t="s">
        <v>333</v>
      </c>
      <c r="B10" s="1575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 t="s">
        <v>334</v>
      </c>
      <c r="V10" s="1575"/>
      <c r="W10" s="1575" t="s">
        <v>263</v>
      </c>
      <c r="X10" s="1575"/>
      <c r="Y10" s="1575"/>
      <c r="Z10" s="1575"/>
      <c r="AA10" s="1575"/>
      <c r="AB10" s="1575"/>
      <c r="AC10" s="1575"/>
      <c r="AD10" s="1575" t="s">
        <v>335</v>
      </c>
      <c r="AE10" s="1575"/>
      <c r="AF10" s="1575"/>
      <c r="AG10" s="1575"/>
      <c r="AH10" s="1575"/>
      <c r="AI10" s="1575"/>
      <c r="AJ10" s="1576"/>
    </row>
    <row r="11" spans="1:36" ht="12.75">
      <c r="A11" s="1577">
        <v>1</v>
      </c>
      <c r="B11" s="1578"/>
      <c r="C11" s="1578"/>
      <c r="D11" s="1578"/>
      <c r="E11" s="1578"/>
      <c r="F11" s="1578"/>
      <c r="G11" s="1578"/>
      <c r="H11" s="1578"/>
      <c r="I11" s="1578"/>
      <c r="J11" s="1578"/>
      <c r="K11" s="1578"/>
      <c r="L11" s="1578"/>
      <c r="M11" s="1578"/>
      <c r="N11" s="1578"/>
      <c r="O11" s="1578"/>
      <c r="P11" s="1578"/>
      <c r="Q11" s="1578"/>
      <c r="R11" s="1578"/>
      <c r="S11" s="1578"/>
      <c r="T11" s="1578"/>
      <c r="U11" s="1578">
        <v>2</v>
      </c>
      <c r="V11" s="1578"/>
      <c r="W11" s="1578">
        <v>3</v>
      </c>
      <c r="X11" s="1578"/>
      <c r="Y11" s="1578"/>
      <c r="Z11" s="1578"/>
      <c r="AA11" s="1578"/>
      <c r="AB11" s="1578"/>
      <c r="AC11" s="1578"/>
      <c r="AD11" s="1578">
        <v>4</v>
      </c>
      <c r="AE11" s="1578"/>
      <c r="AF11" s="1578"/>
      <c r="AG11" s="1578"/>
      <c r="AH11" s="1578"/>
      <c r="AI11" s="1578"/>
      <c r="AJ11" s="1579"/>
    </row>
    <row r="12" spans="1:36" ht="18" customHeight="1">
      <c r="A12" s="1580" t="s">
        <v>336</v>
      </c>
      <c r="B12" s="1581"/>
      <c r="C12" s="1581"/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1"/>
      <c r="P12" s="1581"/>
      <c r="Q12" s="1581"/>
      <c r="R12" s="1581"/>
      <c r="S12" s="1581"/>
      <c r="T12" s="1581"/>
      <c r="U12" s="1578">
        <v>1</v>
      </c>
      <c r="V12" s="1578"/>
      <c r="W12" s="1582"/>
      <c r="X12" s="1583"/>
      <c r="Y12" s="1583"/>
      <c r="Z12" s="1583"/>
      <c r="AA12" s="1583"/>
      <c r="AB12" s="1583"/>
      <c r="AC12" s="1584"/>
      <c r="AD12" s="1585"/>
      <c r="AE12" s="1585"/>
      <c r="AF12" s="1585"/>
      <c r="AG12" s="1585"/>
      <c r="AH12" s="1585"/>
      <c r="AI12" s="1585"/>
      <c r="AJ12" s="1586"/>
    </row>
    <row r="13" spans="1:36" ht="29.25" customHeight="1">
      <c r="A13" s="1580" t="s">
        <v>337</v>
      </c>
      <c r="B13" s="1581"/>
      <c r="C13" s="1581"/>
      <c r="D13" s="1581"/>
      <c r="E13" s="1581"/>
      <c r="F13" s="1581"/>
      <c r="G13" s="1581"/>
      <c r="H13" s="1581"/>
      <c r="I13" s="1581"/>
      <c r="J13" s="1581"/>
      <c r="K13" s="1581"/>
      <c r="L13" s="1581"/>
      <c r="M13" s="1581"/>
      <c r="N13" s="1581"/>
      <c r="O13" s="1581"/>
      <c r="P13" s="1581"/>
      <c r="Q13" s="1581"/>
      <c r="R13" s="1581"/>
      <c r="S13" s="1581"/>
      <c r="T13" s="1581"/>
      <c r="U13" s="1578">
        <v>2</v>
      </c>
      <c r="V13" s="1578"/>
      <c r="W13" s="1582">
        <v>175624</v>
      </c>
      <c r="X13" s="1583"/>
      <c r="Y13" s="1583"/>
      <c r="Z13" s="1583"/>
      <c r="AA13" s="1583"/>
      <c r="AB13" s="1583"/>
      <c r="AC13" s="1584"/>
      <c r="AD13" s="1585">
        <v>129928</v>
      </c>
      <c r="AE13" s="1585"/>
      <c r="AF13" s="1585"/>
      <c r="AG13" s="1585"/>
      <c r="AH13" s="1585"/>
      <c r="AI13" s="1585"/>
      <c r="AJ13" s="1586"/>
    </row>
    <row r="14" spans="1:36" ht="18" customHeight="1">
      <c r="A14" s="1580" t="s">
        <v>338</v>
      </c>
      <c r="B14" s="1581"/>
      <c r="C14" s="1581"/>
      <c r="D14" s="1581"/>
      <c r="E14" s="1581"/>
      <c r="F14" s="1581"/>
      <c r="G14" s="1581"/>
      <c r="H14" s="1581"/>
      <c r="I14" s="1581"/>
      <c r="J14" s="1581"/>
      <c r="K14" s="1581"/>
      <c r="L14" s="1581"/>
      <c r="M14" s="1581"/>
      <c r="N14" s="1581"/>
      <c r="O14" s="1581"/>
      <c r="P14" s="1581"/>
      <c r="Q14" s="1581"/>
      <c r="R14" s="1581"/>
      <c r="S14" s="1581"/>
      <c r="T14" s="1581"/>
      <c r="U14" s="1578">
        <v>3</v>
      </c>
      <c r="V14" s="1578"/>
      <c r="W14" s="1582">
        <v>302</v>
      </c>
      <c r="X14" s="1583"/>
      <c r="Y14" s="1583"/>
      <c r="Z14" s="1583"/>
      <c r="AA14" s="1583"/>
      <c r="AB14" s="1583"/>
      <c r="AC14" s="1584"/>
      <c r="AD14" s="1587">
        <v>27</v>
      </c>
      <c r="AE14" s="1588"/>
      <c r="AF14" s="1588"/>
      <c r="AG14" s="1588"/>
      <c r="AH14" s="1588"/>
      <c r="AI14" s="1588"/>
      <c r="AJ14" s="1589"/>
    </row>
    <row r="15" spans="1:36" ht="18" customHeight="1">
      <c r="A15" s="1590" t="s">
        <v>339</v>
      </c>
      <c r="B15" s="1591"/>
      <c r="C15" s="1591"/>
      <c r="D15" s="1591"/>
      <c r="E15" s="1591"/>
      <c r="F15" s="1591"/>
      <c r="G15" s="1591"/>
      <c r="H15" s="1591"/>
      <c r="I15" s="1591"/>
      <c r="J15" s="1591"/>
      <c r="K15" s="1591"/>
      <c r="L15" s="1591"/>
      <c r="M15" s="1591"/>
      <c r="N15" s="1591"/>
      <c r="O15" s="1591"/>
      <c r="P15" s="1591"/>
      <c r="Q15" s="1591"/>
      <c r="R15" s="1591"/>
      <c r="S15" s="1591"/>
      <c r="T15" s="1591"/>
      <c r="U15" s="1578">
        <v>4</v>
      </c>
      <c r="V15" s="1578"/>
      <c r="W15" s="1592">
        <f>SUM(W13:W14)</f>
        <v>175926</v>
      </c>
      <c r="X15" s="1592"/>
      <c r="Y15" s="1592"/>
      <c r="Z15" s="1592"/>
      <c r="AA15" s="1592"/>
      <c r="AB15" s="1592"/>
      <c r="AC15" s="1592"/>
      <c r="AD15" s="1592">
        <v>129955</v>
      </c>
      <c r="AE15" s="1592"/>
      <c r="AF15" s="1592"/>
      <c r="AG15" s="1592"/>
      <c r="AH15" s="1592"/>
      <c r="AI15" s="1592"/>
      <c r="AJ15" s="1593"/>
    </row>
    <row r="16" spans="1:36" ht="18" customHeight="1">
      <c r="A16" s="1594" t="s">
        <v>340</v>
      </c>
      <c r="B16" s="1595"/>
      <c r="C16" s="1595"/>
      <c r="D16" s="1595"/>
      <c r="E16" s="1595"/>
      <c r="F16" s="1595"/>
      <c r="G16" s="1595"/>
      <c r="H16" s="1595"/>
      <c r="I16" s="1595"/>
      <c r="J16" s="1595"/>
      <c r="K16" s="1595"/>
      <c r="L16" s="1595"/>
      <c r="M16" s="1595"/>
      <c r="N16" s="1595"/>
      <c r="O16" s="1595"/>
      <c r="P16" s="1595"/>
      <c r="Q16" s="1595"/>
      <c r="R16" s="1595"/>
      <c r="S16" s="1595"/>
      <c r="T16" s="1596"/>
      <c r="U16" s="1578">
        <v>5</v>
      </c>
      <c r="V16" s="1578"/>
      <c r="W16" s="1582"/>
      <c r="X16" s="1583"/>
      <c r="Y16" s="1583"/>
      <c r="Z16" s="1583"/>
      <c r="AA16" s="1583"/>
      <c r="AB16" s="1583"/>
      <c r="AC16" s="1584"/>
      <c r="AD16" s="1597"/>
      <c r="AE16" s="1598"/>
      <c r="AF16" s="1598"/>
      <c r="AG16" s="1598"/>
      <c r="AH16" s="1598"/>
      <c r="AI16" s="1598"/>
      <c r="AJ16" s="1599"/>
    </row>
    <row r="17" spans="1:36" ht="29.25" customHeight="1">
      <c r="A17" s="1594" t="s">
        <v>341</v>
      </c>
      <c r="B17" s="1595"/>
      <c r="C17" s="1595"/>
      <c r="D17" s="1595"/>
      <c r="E17" s="1595"/>
      <c r="F17" s="1595"/>
      <c r="G17" s="1595"/>
      <c r="H17" s="1595"/>
      <c r="I17" s="1595"/>
      <c r="J17" s="1595"/>
      <c r="K17" s="1595"/>
      <c r="L17" s="1595"/>
      <c r="M17" s="1595"/>
      <c r="N17" s="1595"/>
      <c r="O17" s="1595"/>
      <c r="P17" s="1595"/>
      <c r="Q17" s="1595"/>
      <c r="R17" s="1595"/>
      <c r="S17" s="1595"/>
      <c r="T17" s="1596"/>
      <c r="U17" s="1578">
        <v>6</v>
      </c>
      <c r="V17" s="1578"/>
      <c r="W17" s="1582"/>
      <c r="X17" s="1583"/>
      <c r="Y17" s="1583"/>
      <c r="Z17" s="1583"/>
      <c r="AA17" s="1583"/>
      <c r="AB17" s="1583"/>
      <c r="AC17" s="1584"/>
      <c r="AD17" s="1597"/>
      <c r="AE17" s="1598"/>
      <c r="AF17" s="1598"/>
      <c r="AG17" s="1598"/>
      <c r="AH17" s="1598"/>
      <c r="AI17" s="1598"/>
      <c r="AJ17" s="1599"/>
    </row>
    <row r="18" spans="1:36" ht="18" customHeight="1">
      <c r="A18" s="1590" t="s">
        <v>342</v>
      </c>
      <c r="B18" s="1581"/>
      <c r="C18" s="1581"/>
      <c r="D18" s="1581"/>
      <c r="E18" s="1581"/>
      <c r="F18" s="1581"/>
      <c r="G18" s="1581"/>
      <c r="H18" s="1581"/>
      <c r="I18" s="1581"/>
      <c r="J18" s="1581"/>
      <c r="K18" s="1581"/>
      <c r="L18" s="1581"/>
      <c r="M18" s="1581"/>
      <c r="N18" s="1581"/>
      <c r="O18" s="1581"/>
      <c r="P18" s="1581"/>
      <c r="Q18" s="1581"/>
      <c r="R18" s="1581"/>
      <c r="S18" s="1581"/>
      <c r="T18" s="1581"/>
      <c r="U18" s="1578">
        <v>7</v>
      </c>
      <c r="V18" s="1578"/>
      <c r="W18" s="1600"/>
      <c r="X18" s="1601"/>
      <c r="Y18" s="1601"/>
      <c r="Z18" s="1601"/>
      <c r="AA18" s="1601"/>
      <c r="AB18" s="1601"/>
      <c r="AC18" s="1602"/>
      <c r="AD18" s="1592"/>
      <c r="AE18" s="1592"/>
      <c r="AF18" s="1592"/>
      <c r="AG18" s="1592"/>
      <c r="AH18" s="1592"/>
      <c r="AI18" s="1592"/>
      <c r="AJ18" s="1593"/>
    </row>
    <row r="19" spans="1:36" ht="18" customHeight="1">
      <c r="A19" s="1603" t="s">
        <v>343</v>
      </c>
      <c r="B19" s="1581"/>
      <c r="C19" s="1581"/>
      <c r="D19" s="1581"/>
      <c r="E19" s="1581"/>
      <c r="F19" s="1581"/>
      <c r="G19" s="1581"/>
      <c r="H19" s="1581"/>
      <c r="I19" s="1581"/>
      <c r="J19" s="1581"/>
      <c r="K19" s="1581"/>
      <c r="L19" s="1581"/>
      <c r="M19" s="1581"/>
      <c r="N19" s="1581"/>
      <c r="O19" s="1581"/>
      <c r="P19" s="1581"/>
      <c r="Q19" s="1581"/>
      <c r="R19" s="1581"/>
      <c r="S19" s="1581"/>
      <c r="T19" s="1581"/>
      <c r="U19" s="1578">
        <v>8</v>
      </c>
      <c r="V19" s="1578"/>
      <c r="W19" s="1585">
        <v>32</v>
      </c>
      <c r="X19" s="1585"/>
      <c r="Y19" s="1585"/>
      <c r="Z19" s="1585"/>
      <c r="AA19" s="1585"/>
      <c r="AB19" s="1585"/>
      <c r="AC19" s="1585"/>
      <c r="AD19" s="1585">
        <v>72</v>
      </c>
      <c r="AE19" s="1585"/>
      <c r="AF19" s="1585"/>
      <c r="AG19" s="1585"/>
      <c r="AH19" s="1585"/>
      <c r="AI19" s="1585"/>
      <c r="AJ19" s="1586"/>
    </row>
    <row r="20" spans="1:36" ht="18" customHeight="1">
      <c r="A20" s="1603" t="s">
        <v>344</v>
      </c>
      <c r="B20" s="1581"/>
      <c r="C20" s="1581"/>
      <c r="D20" s="1581"/>
      <c r="E20" s="1581"/>
      <c r="F20" s="1581"/>
      <c r="G20" s="1581"/>
      <c r="H20" s="1581"/>
      <c r="I20" s="1581"/>
      <c r="J20" s="1581"/>
      <c r="K20" s="1581"/>
      <c r="L20" s="1581"/>
      <c r="M20" s="1581"/>
      <c r="N20" s="1581"/>
      <c r="O20" s="1581"/>
      <c r="P20" s="1581"/>
      <c r="Q20" s="1581"/>
      <c r="R20" s="1581"/>
      <c r="S20" s="1581"/>
      <c r="T20" s="1581"/>
      <c r="U20" s="1578">
        <v>9</v>
      </c>
      <c r="V20" s="1578"/>
      <c r="W20" s="1585">
        <v>611</v>
      </c>
      <c r="X20" s="1585"/>
      <c r="Y20" s="1585"/>
      <c r="Z20" s="1585"/>
      <c r="AA20" s="1585"/>
      <c r="AB20" s="1585"/>
      <c r="AC20" s="1585"/>
      <c r="AD20" s="1585">
        <v>350</v>
      </c>
      <c r="AE20" s="1585"/>
      <c r="AF20" s="1585"/>
      <c r="AG20" s="1585"/>
      <c r="AH20" s="1585"/>
      <c r="AI20" s="1585"/>
      <c r="AJ20" s="1586"/>
    </row>
    <row r="21" spans="1:36" ht="18" customHeight="1">
      <c r="A21" s="1603" t="s">
        <v>345</v>
      </c>
      <c r="B21" s="1581"/>
      <c r="C21" s="1581"/>
      <c r="D21" s="1581"/>
      <c r="E21" s="1581"/>
      <c r="F21" s="1581"/>
      <c r="G21" s="1581"/>
      <c r="H21" s="1581"/>
      <c r="I21" s="1581"/>
      <c r="J21" s="1581"/>
      <c r="K21" s="1581"/>
      <c r="L21" s="1581"/>
      <c r="M21" s="1581"/>
      <c r="N21" s="1581"/>
      <c r="O21" s="1581"/>
      <c r="P21" s="1581"/>
      <c r="Q21" s="1581"/>
      <c r="R21" s="1581"/>
      <c r="S21" s="1581"/>
      <c r="T21" s="1581"/>
      <c r="U21" s="1578">
        <v>10</v>
      </c>
      <c r="V21" s="1578"/>
      <c r="W21" s="1585">
        <v>209</v>
      </c>
      <c r="X21" s="1585"/>
      <c r="Y21" s="1585"/>
      <c r="Z21" s="1585"/>
      <c r="AA21" s="1585"/>
      <c r="AB21" s="1585"/>
      <c r="AC21" s="1585"/>
      <c r="AD21" s="1585">
        <v>40</v>
      </c>
      <c r="AE21" s="1585"/>
      <c r="AF21" s="1585"/>
      <c r="AG21" s="1585"/>
      <c r="AH21" s="1585"/>
      <c r="AI21" s="1585"/>
      <c r="AJ21" s="1586"/>
    </row>
    <row r="22" spans="1:36" ht="18" customHeight="1">
      <c r="A22" s="1594" t="s">
        <v>346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5"/>
      <c r="U22" s="1578">
        <v>11</v>
      </c>
      <c r="V22" s="1578"/>
      <c r="W22" s="1582">
        <v>852</v>
      </c>
      <c r="X22" s="1583"/>
      <c r="Y22" s="1583"/>
      <c r="Z22" s="1583"/>
      <c r="AA22" s="1583"/>
      <c r="AB22" s="1583"/>
      <c r="AC22" s="1584"/>
      <c r="AD22" s="1587">
        <v>462</v>
      </c>
      <c r="AE22" s="1588"/>
      <c r="AF22" s="1588"/>
      <c r="AG22" s="1588"/>
      <c r="AH22" s="1588"/>
      <c r="AI22" s="1588"/>
      <c r="AJ22" s="1589"/>
    </row>
    <row r="23" spans="1:36" ht="18" customHeight="1">
      <c r="A23" s="1603" t="s">
        <v>347</v>
      </c>
      <c r="B23" s="1581"/>
      <c r="C23" s="1581"/>
      <c r="D23" s="1581"/>
      <c r="E23" s="1581"/>
      <c r="F23" s="1581"/>
      <c r="G23" s="1581"/>
      <c r="H23" s="1581"/>
      <c r="I23" s="1581"/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78">
        <v>12</v>
      </c>
      <c r="V23" s="1578"/>
      <c r="W23" s="1585">
        <v>2982</v>
      </c>
      <c r="X23" s="1585"/>
      <c r="Y23" s="1585"/>
      <c r="Z23" s="1585"/>
      <c r="AA23" s="1585"/>
      <c r="AB23" s="1585"/>
      <c r="AC23" s="1585"/>
      <c r="AD23" s="1585"/>
      <c r="AE23" s="1585"/>
      <c r="AF23" s="1585"/>
      <c r="AG23" s="1585"/>
      <c r="AH23" s="1585"/>
      <c r="AI23" s="1585"/>
      <c r="AJ23" s="1586"/>
    </row>
    <row r="24" spans="1:36" ht="18" customHeight="1">
      <c r="A24" s="1603" t="s">
        <v>348</v>
      </c>
      <c r="B24" s="1581"/>
      <c r="C24" s="1581"/>
      <c r="D24" s="1581"/>
      <c r="E24" s="1581"/>
      <c r="F24" s="1581"/>
      <c r="G24" s="1581"/>
      <c r="H24" s="1581"/>
      <c r="I24" s="1581"/>
      <c r="J24" s="1581"/>
      <c r="K24" s="1581"/>
      <c r="L24" s="1581"/>
      <c r="M24" s="1581"/>
      <c r="N24" s="1581"/>
      <c r="O24" s="1581"/>
      <c r="P24" s="1581"/>
      <c r="Q24" s="1581"/>
      <c r="R24" s="1581"/>
      <c r="S24" s="1581"/>
      <c r="T24" s="1581"/>
      <c r="U24" s="1578">
        <v>13</v>
      </c>
      <c r="V24" s="1578"/>
      <c r="W24" s="1585">
        <v>2232</v>
      </c>
      <c r="X24" s="1585"/>
      <c r="Y24" s="1585"/>
      <c r="Z24" s="1585"/>
      <c r="AA24" s="1585"/>
      <c r="AB24" s="1585"/>
      <c r="AC24" s="1585"/>
      <c r="AD24" s="1585"/>
      <c r="AE24" s="1585"/>
      <c r="AF24" s="1585"/>
      <c r="AG24" s="1585"/>
      <c r="AH24" s="1585"/>
      <c r="AI24" s="1585"/>
      <c r="AJ24" s="1586"/>
    </row>
    <row r="25" spans="1:36" ht="18" customHeight="1">
      <c r="A25" s="1603" t="s">
        <v>349</v>
      </c>
      <c r="B25" s="1581"/>
      <c r="C25" s="1581"/>
      <c r="D25" s="1581"/>
      <c r="E25" s="1581"/>
      <c r="F25" s="1581"/>
      <c r="G25" s="1581"/>
      <c r="H25" s="1581"/>
      <c r="I25" s="1581"/>
      <c r="J25" s="1581"/>
      <c r="K25" s="1581"/>
      <c r="L25" s="1581"/>
      <c r="M25" s="1581"/>
      <c r="N25" s="1581"/>
      <c r="O25" s="1581"/>
      <c r="P25" s="1581"/>
      <c r="Q25" s="1581"/>
      <c r="R25" s="1581"/>
      <c r="S25" s="1581"/>
      <c r="T25" s="1581"/>
      <c r="U25" s="1578">
        <v>14</v>
      </c>
      <c r="V25" s="1578"/>
      <c r="W25" s="1585">
        <v>496</v>
      </c>
      <c r="X25" s="1585"/>
      <c r="Y25" s="1585"/>
      <c r="Z25" s="1585"/>
      <c r="AA25" s="1585"/>
      <c r="AB25" s="1585"/>
      <c r="AC25" s="1585"/>
      <c r="AD25" s="1585">
        <v>106</v>
      </c>
      <c r="AE25" s="1585"/>
      <c r="AF25" s="1585"/>
      <c r="AG25" s="1585"/>
      <c r="AH25" s="1585"/>
      <c r="AI25" s="1585"/>
      <c r="AJ25" s="1586"/>
    </row>
    <row r="26" spans="1:36" ht="18" customHeight="1">
      <c r="A26" s="1594" t="s">
        <v>350</v>
      </c>
      <c r="B26" s="1604"/>
      <c r="C26" s="1604"/>
      <c r="D26" s="1604"/>
      <c r="E26" s="1604"/>
      <c r="F26" s="1604"/>
      <c r="G26" s="1604"/>
      <c r="H26" s="1604"/>
      <c r="I26" s="1604"/>
      <c r="J26" s="1604"/>
      <c r="K26" s="1604"/>
      <c r="L26" s="1604"/>
      <c r="M26" s="1604"/>
      <c r="N26" s="1604"/>
      <c r="O26" s="1604"/>
      <c r="P26" s="1604"/>
      <c r="Q26" s="1604"/>
      <c r="R26" s="1604"/>
      <c r="S26" s="1604"/>
      <c r="T26" s="1605"/>
      <c r="U26" s="1578">
        <v>15</v>
      </c>
      <c r="V26" s="1578"/>
      <c r="W26" s="1582">
        <v>5710</v>
      </c>
      <c r="X26" s="1583"/>
      <c r="Y26" s="1583"/>
      <c r="Z26" s="1583"/>
      <c r="AA26" s="1583"/>
      <c r="AB26" s="1583"/>
      <c r="AC26" s="1584"/>
      <c r="AD26" s="1587">
        <v>106</v>
      </c>
      <c r="AE26" s="1588"/>
      <c r="AF26" s="1588"/>
      <c r="AG26" s="1588"/>
      <c r="AH26" s="1588"/>
      <c r="AI26" s="1588"/>
      <c r="AJ26" s="1589"/>
    </row>
    <row r="27" spans="1:36" ht="29.25" customHeight="1">
      <c r="A27" s="1590" t="s">
        <v>351</v>
      </c>
      <c r="B27" s="1591"/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78">
        <v>16</v>
      </c>
      <c r="V27" s="1578"/>
      <c r="W27" s="1592">
        <v>-4858</v>
      </c>
      <c r="X27" s="1592"/>
      <c r="Y27" s="1592"/>
      <c r="Z27" s="1592"/>
      <c r="AA27" s="1592"/>
      <c r="AB27" s="1592"/>
      <c r="AC27" s="1592"/>
      <c r="AD27" s="1592">
        <v>356</v>
      </c>
      <c r="AE27" s="1592"/>
      <c r="AF27" s="1592"/>
      <c r="AG27" s="1592"/>
      <c r="AH27" s="1592"/>
      <c r="AI27" s="1592"/>
      <c r="AJ27" s="1593"/>
    </row>
    <row r="28" spans="1:36" ht="29.25" customHeight="1">
      <c r="A28" s="1580" t="s">
        <v>352</v>
      </c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78">
        <v>17</v>
      </c>
      <c r="V28" s="1578"/>
      <c r="W28" s="1582">
        <v>16278</v>
      </c>
      <c r="X28" s="1583"/>
      <c r="Y28" s="1583"/>
      <c r="Z28" s="1583"/>
      <c r="AA28" s="1583"/>
      <c r="AB28" s="1583"/>
      <c r="AC28" s="1584"/>
      <c r="AD28" s="1585">
        <v>22725</v>
      </c>
      <c r="AE28" s="1585"/>
      <c r="AF28" s="1585"/>
      <c r="AG28" s="1585"/>
      <c r="AH28" s="1585"/>
      <c r="AI28" s="1585"/>
      <c r="AJ28" s="1586"/>
    </row>
    <row r="29" spans="1:36" ht="29.25" customHeight="1">
      <c r="A29" s="1594" t="s">
        <v>353</v>
      </c>
      <c r="B29" s="1606"/>
      <c r="C29" s="1606"/>
      <c r="D29" s="1606"/>
      <c r="E29" s="1606"/>
      <c r="F29" s="1606"/>
      <c r="G29" s="1606"/>
      <c r="H29" s="1606"/>
      <c r="I29" s="1606"/>
      <c r="J29" s="1606"/>
      <c r="K29" s="1606"/>
      <c r="L29" s="1606"/>
      <c r="M29" s="1606"/>
      <c r="N29" s="1606"/>
      <c r="O29" s="1606"/>
      <c r="P29" s="1606"/>
      <c r="Q29" s="1606"/>
      <c r="R29" s="1606"/>
      <c r="S29" s="1606"/>
      <c r="T29" s="1607"/>
      <c r="U29" s="1578">
        <v>18</v>
      </c>
      <c r="V29" s="1578"/>
      <c r="W29" s="1582"/>
      <c r="X29" s="1583"/>
      <c r="Y29" s="1583"/>
      <c r="Z29" s="1583"/>
      <c r="AA29" s="1583"/>
      <c r="AB29" s="1583"/>
      <c r="AC29" s="1584"/>
      <c r="AD29" s="1587"/>
      <c r="AE29" s="1588"/>
      <c r="AF29" s="1588"/>
      <c r="AG29" s="1588"/>
      <c r="AH29" s="1588"/>
      <c r="AI29" s="1588"/>
      <c r="AJ29" s="1589"/>
    </row>
    <row r="30" spans="1:36" ht="29.25" customHeight="1">
      <c r="A30" s="1608" t="s">
        <v>354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6"/>
      <c r="U30" s="1578">
        <v>19</v>
      </c>
      <c r="V30" s="1578"/>
      <c r="W30" s="1592">
        <v>16278</v>
      </c>
      <c r="X30" s="1592"/>
      <c r="Y30" s="1592"/>
      <c r="Z30" s="1592"/>
      <c r="AA30" s="1592"/>
      <c r="AB30" s="1592"/>
      <c r="AC30" s="1592"/>
      <c r="AD30" s="1592">
        <v>22725</v>
      </c>
      <c r="AE30" s="1592"/>
      <c r="AF30" s="1592"/>
      <c r="AG30" s="1592"/>
      <c r="AH30" s="1592"/>
      <c r="AI30" s="1592"/>
      <c r="AJ30" s="1593"/>
    </row>
    <row r="31" spans="1:36" ht="29.25" customHeight="1">
      <c r="A31" s="1590" t="s">
        <v>355</v>
      </c>
      <c r="B31" s="1591"/>
      <c r="C31" s="1591"/>
      <c r="D31" s="1591"/>
      <c r="E31" s="1591"/>
      <c r="F31" s="1591"/>
      <c r="G31" s="1591"/>
      <c r="H31" s="1591"/>
      <c r="I31" s="1591"/>
      <c r="J31" s="1591"/>
      <c r="K31" s="1591"/>
      <c r="L31" s="1591"/>
      <c r="M31" s="1591"/>
      <c r="N31" s="1591"/>
      <c r="O31" s="1591"/>
      <c r="P31" s="1591"/>
      <c r="Q31" s="1591"/>
      <c r="R31" s="1591"/>
      <c r="S31" s="1591"/>
      <c r="T31" s="1591"/>
      <c r="U31" s="1578">
        <v>20</v>
      </c>
      <c r="V31" s="1578"/>
      <c r="W31" s="1592"/>
      <c r="X31" s="1592"/>
      <c r="Y31" s="1592"/>
      <c r="Z31" s="1592"/>
      <c r="AA31" s="1592"/>
      <c r="AB31" s="1592"/>
      <c r="AC31" s="1592"/>
      <c r="AD31" s="1592"/>
      <c r="AE31" s="1592"/>
      <c r="AF31" s="1592"/>
      <c r="AG31" s="1592"/>
      <c r="AH31" s="1592"/>
      <c r="AI31" s="1592"/>
      <c r="AJ31" s="1593"/>
    </row>
    <row r="32" spans="1:36" ht="18" customHeight="1">
      <c r="A32" s="1590" t="s">
        <v>356</v>
      </c>
      <c r="B32" s="1591"/>
      <c r="C32" s="1591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591"/>
      <c r="U32" s="1578">
        <v>21</v>
      </c>
      <c r="V32" s="1578"/>
      <c r="W32" s="1592">
        <v>154790</v>
      </c>
      <c r="X32" s="1592"/>
      <c r="Y32" s="1592"/>
      <c r="Z32" s="1592"/>
      <c r="AA32" s="1592"/>
      <c r="AB32" s="1592"/>
      <c r="AC32" s="1592"/>
      <c r="AD32" s="1592">
        <v>107586</v>
      </c>
      <c r="AE32" s="1592"/>
      <c r="AF32" s="1592"/>
      <c r="AG32" s="1592"/>
      <c r="AH32" s="1592"/>
      <c r="AI32" s="1592"/>
      <c r="AJ32" s="1593"/>
    </row>
    <row r="33" spans="1:36" ht="18" customHeight="1">
      <c r="A33" s="1580" t="s">
        <v>357</v>
      </c>
      <c r="B33" s="1581"/>
      <c r="C33" s="1581"/>
      <c r="D33" s="1581"/>
      <c r="E33" s="1581"/>
      <c r="F33" s="1581"/>
      <c r="G33" s="1581"/>
      <c r="H33" s="1581"/>
      <c r="I33" s="1581"/>
      <c r="J33" s="1581"/>
      <c r="K33" s="1581"/>
      <c r="L33" s="1581"/>
      <c r="M33" s="1581"/>
      <c r="N33" s="1581"/>
      <c r="O33" s="1581"/>
      <c r="P33" s="1581"/>
      <c r="Q33" s="1581"/>
      <c r="R33" s="1581"/>
      <c r="S33" s="1581"/>
      <c r="T33" s="1581"/>
      <c r="U33" s="1578">
        <v>22</v>
      </c>
      <c r="V33" s="1578"/>
      <c r="W33" s="1585"/>
      <c r="X33" s="1585"/>
      <c r="Y33" s="1585"/>
      <c r="Z33" s="1585"/>
      <c r="AA33" s="1585"/>
      <c r="AB33" s="1585"/>
      <c r="AC33" s="1585"/>
      <c r="AD33" s="1585">
        <v>8637</v>
      </c>
      <c r="AE33" s="1585"/>
      <c r="AF33" s="1585"/>
      <c r="AG33" s="1585"/>
      <c r="AH33" s="1585"/>
      <c r="AI33" s="1585"/>
      <c r="AJ33" s="1586"/>
    </row>
    <row r="34" spans="1:36" ht="18" customHeight="1">
      <c r="A34" s="1580" t="s">
        <v>358</v>
      </c>
      <c r="B34" s="1581"/>
      <c r="C34" s="1581"/>
      <c r="D34" s="1581"/>
      <c r="E34" s="1581"/>
      <c r="F34" s="1581"/>
      <c r="G34" s="1581"/>
      <c r="H34" s="1581"/>
      <c r="I34" s="1581"/>
      <c r="J34" s="1581"/>
      <c r="K34" s="1581"/>
      <c r="L34" s="1581"/>
      <c r="M34" s="1581"/>
      <c r="N34" s="1581"/>
      <c r="O34" s="1581"/>
      <c r="P34" s="1581"/>
      <c r="Q34" s="1581"/>
      <c r="R34" s="1581"/>
      <c r="S34" s="1581"/>
      <c r="T34" s="1581"/>
      <c r="U34" s="1578">
        <v>23</v>
      </c>
      <c r="V34" s="1578"/>
      <c r="W34" s="1585"/>
      <c r="X34" s="1585"/>
      <c r="Y34" s="1585"/>
      <c r="Z34" s="1585"/>
      <c r="AA34" s="1585"/>
      <c r="AB34" s="1585"/>
      <c r="AC34" s="1585"/>
      <c r="AD34" s="1585">
        <v>-2581</v>
      </c>
      <c r="AE34" s="1585"/>
      <c r="AF34" s="1585"/>
      <c r="AG34" s="1585"/>
      <c r="AH34" s="1585"/>
      <c r="AI34" s="1585"/>
      <c r="AJ34" s="1586"/>
    </row>
    <row r="35" spans="1:36" ht="18" customHeight="1">
      <c r="A35" s="1580" t="s">
        <v>359</v>
      </c>
      <c r="B35" s="1581"/>
      <c r="C35" s="1581"/>
      <c r="D35" s="1581"/>
      <c r="E35" s="1581"/>
      <c r="F35" s="1581"/>
      <c r="G35" s="1581"/>
      <c r="H35" s="1581"/>
      <c r="I35" s="1581"/>
      <c r="J35" s="1581"/>
      <c r="K35" s="1581"/>
      <c r="L35" s="1581"/>
      <c r="M35" s="1581"/>
      <c r="N35" s="1581"/>
      <c r="O35" s="1581"/>
      <c r="P35" s="1581"/>
      <c r="Q35" s="1581"/>
      <c r="R35" s="1581"/>
      <c r="S35" s="1581"/>
      <c r="T35" s="1581"/>
      <c r="U35" s="1578">
        <v>24</v>
      </c>
      <c r="V35" s="1578"/>
      <c r="W35" s="1585">
        <v>-3394</v>
      </c>
      <c r="X35" s="1585"/>
      <c r="Y35" s="1585"/>
      <c r="Z35" s="1585"/>
      <c r="AA35" s="1585"/>
      <c r="AB35" s="1585"/>
      <c r="AC35" s="1585"/>
      <c r="AD35" s="1585">
        <v>-2287</v>
      </c>
      <c r="AE35" s="1585"/>
      <c r="AF35" s="1585"/>
      <c r="AG35" s="1585"/>
      <c r="AH35" s="1585"/>
      <c r="AI35" s="1585"/>
      <c r="AJ35" s="1586"/>
    </row>
    <row r="36" spans="1:36" ht="18" customHeight="1">
      <c r="A36" s="1580" t="s">
        <v>360</v>
      </c>
      <c r="B36" s="1581"/>
      <c r="C36" s="1581"/>
      <c r="D36" s="1581"/>
      <c r="E36" s="1581"/>
      <c r="F36" s="1581"/>
      <c r="G36" s="1581"/>
      <c r="H36" s="1581"/>
      <c r="I36" s="1581"/>
      <c r="J36" s="1581"/>
      <c r="K36" s="1581"/>
      <c r="L36" s="1581"/>
      <c r="M36" s="1581"/>
      <c r="N36" s="1581"/>
      <c r="O36" s="1581"/>
      <c r="P36" s="1581"/>
      <c r="Q36" s="1581"/>
      <c r="R36" s="1581"/>
      <c r="S36" s="1581"/>
      <c r="T36" s="1581"/>
      <c r="U36" s="1578">
        <v>25</v>
      </c>
      <c r="V36" s="1578"/>
      <c r="W36" s="1585">
        <v>6440</v>
      </c>
      <c r="X36" s="1585"/>
      <c r="Y36" s="1585"/>
      <c r="Z36" s="1585"/>
      <c r="AA36" s="1585"/>
      <c r="AB36" s="1585"/>
      <c r="AC36" s="1585"/>
      <c r="AD36" s="1585"/>
      <c r="AE36" s="1585"/>
      <c r="AF36" s="1585"/>
      <c r="AG36" s="1585"/>
      <c r="AH36" s="1585"/>
      <c r="AI36" s="1585"/>
      <c r="AJ36" s="1586"/>
    </row>
    <row r="37" spans="1:36" ht="18" customHeight="1">
      <c r="A37" s="1608" t="s">
        <v>361</v>
      </c>
      <c r="B37" s="1595"/>
      <c r="C37" s="1595"/>
      <c r="D37" s="1595"/>
      <c r="E37" s="1595"/>
      <c r="F37" s="1595"/>
      <c r="G37" s="1595"/>
      <c r="H37" s="1595"/>
      <c r="I37" s="1595"/>
      <c r="J37" s="1595"/>
      <c r="K37" s="1595"/>
      <c r="L37" s="1595"/>
      <c r="M37" s="1595"/>
      <c r="N37" s="1595"/>
      <c r="O37" s="1595"/>
      <c r="P37" s="1595"/>
      <c r="Q37" s="1595"/>
      <c r="R37" s="1595"/>
      <c r="S37" s="1595"/>
      <c r="T37" s="1596"/>
      <c r="U37" s="1578">
        <v>26</v>
      </c>
      <c r="V37" s="1578"/>
      <c r="W37" s="1600">
        <v>3046</v>
      </c>
      <c r="X37" s="1601"/>
      <c r="Y37" s="1601"/>
      <c r="Z37" s="1601"/>
      <c r="AA37" s="1601"/>
      <c r="AB37" s="1601"/>
      <c r="AC37" s="1602"/>
      <c r="AD37" s="1592">
        <v>3769</v>
      </c>
      <c r="AE37" s="1592"/>
      <c r="AF37" s="1592"/>
      <c r="AG37" s="1592"/>
      <c r="AH37" s="1592"/>
      <c r="AI37" s="1592"/>
      <c r="AJ37" s="1593"/>
    </row>
    <row r="38" spans="1:36" ht="18" customHeight="1">
      <c r="A38" s="1590" t="s">
        <v>362</v>
      </c>
      <c r="B38" s="1591"/>
      <c r="C38" s="1591"/>
      <c r="D38" s="1591"/>
      <c r="E38" s="1591"/>
      <c r="F38" s="1591"/>
      <c r="G38" s="1591"/>
      <c r="H38" s="1591"/>
      <c r="I38" s="1591"/>
      <c r="J38" s="1591"/>
      <c r="K38" s="1591"/>
      <c r="L38" s="1591"/>
      <c r="M38" s="1591"/>
      <c r="N38" s="1591"/>
      <c r="O38" s="1591"/>
      <c r="P38" s="1591"/>
      <c r="Q38" s="1591"/>
      <c r="R38" s="1591"/>
      <c r="S38" s="1591"/>
      <c r="T38" s="1591"/>
      <c r="U38" s="1578">
        <v>27</v>
      </c>
      <c r="V38" s="1578"/>
      <c r="W38" s="1592"/>
      <c r="X38" s="1592"/>
      <c r="Y38" s="1592"/>
      <c r="Z38" s="1592"/>
      <c r="AA38" s="1592"/>
      <c r="AB38" s="1592"/>
      <c r="AC38" s="1592"/>
      <c r="AD38" s="1592"/>
      <c r="AE38" s="1592"/>
      <c r="AF38" s="1592"/>
      <c r="AG38" s="1592"/>
      <c r="AH38" s="1592"/>
      <c r="AI38" s="1592"/>
      <c r="AJ38" s="1593"/>
    </row>
    <row r="39" spans="1:36" ht="18" customHeight="1">
      <c r="A39" s="1590" t="s">
        <v>363</v>
      </c>
      <c r="B39" s="1591"/>
      <c r="C39" s="1591"/>
      <c r="D39" s="1591"/>
      <c r="E39" s="1591"/>
      <c r="F39" s="1591"/>
      <c r="G39" s="1591"/>
      <c r="H39" s="1591"/>
      <c r="I39" s="1591"/>
      <c r="J39" s="1591"/>
      <c r="K39" s="1591"/>
      <c r="L39" s="1591"/>
      <c r="M39" s="1591"/>
      <c r="N39" s="1591"/>
      <c r="O39" s="1591"/>
      <c r="P39" s="1591"/>
      <c r="Q39" s="1591"/>
      <c r="R39" s="1591"/>
      <c r="S39" s="1591"/>
      <c r="T39" s="1591"/>
      <c r="U39" s="1578">
        <v>28</v>
      </c>
      <c r="V39" s="1578"/>
      <c r="W39" s="1592">
        <v>157836</v>
      </c>
      <c r="X39" s="1592"/>
      <c r="Y39" s="1592"/>
      <c r="Z39" s="1592"/>
      <c r="AA39" s="1592"/>
      <c r="AB39" s="1592"/>
      <c r="AC39" s="1592"/>
      <c r="AD39" s="1592">
        <v>111355</v>
      </c>
      <c r="AE39" s="1592"/>
      <c r="AF39" s="1592"/>
      <c r="AG39" s="1592"/>
      <c r="AH39" s="1592"/>
      <c r="AI39" s="1592"/>
      <c r="AJ39" s="1593"/>
    </row>
    <row r="40" spans="1:36" ht="29.25" customHeight="1">
      <c r="A40" s="1580" t="s">
        <v>364</v>
      </c>
      <c r="B40" s="1581"/>
      <c r="C40" s="1581"/>
      <c r="D40" s="1581"/>
      <c r="E40" s="1581"/>
      <c r="F40" s="1581"/>
      <c r="G40" s="1581"/>
      <c r="H40" s="1581"/>
      <c r="I40" s="1581"/>
      <c r="J40" s="1581"/>
      <c r="K40" s="1581"/>
      <c r="L40" s="1581"/>
      <c r="M40" s="1581"/>
      <c r="N40" s="1581"/>
      <c r="O40" s="1581"/>
      <c r="P40" s="1581"/>
      <c r="Q40" s="1581"/>
      <c r="R40" s="1581"/>
      <c r="S40" s="1581"/>
      <c r="T40" s="1581"/>
      <c r="U40" s="1578">
        <v>29</v>
      </c>
      <c r="V40" s="1578"/>
      <c r="W40" s="1585"/>
      <c r="X40" s="1585"/>
      <c r="Y40" s="1585"/>
      <c r="Z40" s="1585"/>
      <c r="AA40" s="1585"/>
      <c r="AB40" s="1585"/>
      <c r="AC40" s="1585"/>
      <c r="AD40" s="1585"/>
      <c r="AE40" s="1585"/>
      <c r="AF40" s="1585"/>
      <c r="AG40" s="1585"/>
      <c r="AH40" s="1585"/>
      <c r="AI40" s="1585"/>
      <c r="AJ40" s="1586"/>
    </row>
    <row r="41" spans="1:36" ht="18" customHeight="1">
      <c r="A41" s="1580" t="s">
        <v>365</v>
      </c>
      <c r="B41" s="1581"/>
      <c r="C41" s="1581"/>
      <c r="D41" s="1581"/>
      <c r="E41" s="1581"/>
      <c r="F41" s="1581"/>
      <c r="G41" s="1581"/>
      <c r="H41" s="1581"/>
      <c r="I41" s="1581"/>
      <c r="J41" s="1581"/>
      <c r="K41" s="1581"/>
      <c r="L41" s="1581"/>
      <c r="M41" s="1581"/>
      <c r="N41" s="1581"/>
      <c r="O41" s="1581"/>
      <c r="P41" s="1581"/>
      <c r="Q41" s="1581"/>
      <c r="R41" s="1581"/>
      <c r="S41" s="1581"/>
      <c r="T41" s="1581"/>
      <c r="U41" s="1578">
        <v>30</v>
      </c>
      <c r="V41" s="1578"/>
      <c r="W41" s="1585"/>
      <c r="X41" s="1585"/>
      <c r="Y41" s="1585"/>
      <c r="Z41" s="1585"/>
      <c r="AA41" s="1585"/>
      <c r="AB41" s="1585"/>
      <c r="AC41" s="1585"/>
      <c r="AD41" s="1585"/>
      <c r="AE41" s="1585"/>
      <c r="AF41" s="1585"/>
      <c r="AG41" s="1585"/>
      <c r="AH41" s="1585"/>
      <c r="AI41" s="1585"/>
      <c r="AJ41" s="1586"/>
    </row>
    <row r="42" spans="1:36" ht="18" customHeight="1">
      <c r="A42" s="1609" t="s">
        <v>366</v>
      </c>
      <c r="B42" s="1610"/>
      <c r="C42" s="1610"/>
      <c r="D42" s="1610"/>
      <c r="E42" s="1610"/>
      <c r="F42" s="1610"/>
      <c r="G42" s="1610"/>
      <c r="H42" s="1610"/>
      <c r="I42" s="1610"/>
      <c r="J42" s="1610"/>
      <c r="K42" s="1610"/>
      <c r="L42" s="1610"/>
      <c r="M42" s="1610"/>
      <c r="N42" s="1610"/>
      <c r="O42" s="1610"/>
      <c r="P42" s="1610"/>
      <c r="Q42" s="1610"/>
      <c r="R42" s="1610"/>
      <c r="S42" s="1610"/>
      <c r="T42" s="1610"/>
      <c r="U42" s="1611">
        <v>31</v>
      </c>
      <c r="V42" s="1611"/>
      <c r="W42" s="1612">
        <v>207676</v>
      </c>
      <c r="X42" s="1612"/>
      <c r="Y42" s="1612"/>
      <c r="Z42" s="1612"/>
      <c r="AA42" s="1612"/>
      <c r="AB42" s="1612"/>
      <c r="AC42" s="1612"/>
      <c r="AD42" s="1612">
        <v>111355</v>
      </c>
      <c r="AE42" s="1612"/>
      <c r="AF42" s="1612"/>
      <c r="AG42" s="1612"/>
      <c r="AH42" s="1612"/>
      <c r="AI42" s="1612"/>
      <c r="AJ42" s="1613"/>
    </row>
    <row r="43" spans="1:36" ht="12.75" customHeight="1">
      <c r="A43" s="1614" t="s">
        <v>367</v>
      </c>
      <c r="B43" s="1615"/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1615"/>
      <c r="U43" s="1616"/>
      <c r="V43" s="1617"/>
      <c r="W43" s="1618"/>
      <c r="X43" s="1618"/>
      <c r="Y43" s="1618"/>
      <c r="Z43" s="1618"/>
      <c r="AA43" s="1618"/>
      <c r="AB43" s="1618"/>
      <c r="AC43" s="1618"/>
      <c r="AD43" s="1619"/>
      <c r="AE43" s="1618"/>
      <c r="AF43" s="1618"/>
      <c r="AG43" s="1618"/>
      <c r="AH43" s="1618"/>
      <c r="AI43" s="1618"/>
      <c r="AJ43" s="1620"/>
    </row>
    <row r="44" spans="1:36" ht="26.25" customHeight="1">
      <c r="A44" s="1621" t="s">
        <v>368</v>
      </c>
      <c r="B44" s="1622"/>
      <c r="C44" s="1622"/>
      <c r="D44" s="1622"/>
      <c r="E44" s="1622"/>
      <c r="F44" s="1622"/>
      <c r="G44" s="1622"/>
      <c r="H44" s="1622"/>
      <c r="I44" s="1622"/>
      <c r="J44" s="1622"/>
      <c r="K44" s="1622"/>
      <c r="L44" s="1622"/>
      <c r="M44" s="1622"/>
      <c r="N44" s="1622"/>
      <c r="O44" s="1622"/>
      <c r="P44" s="1622"/>
      <c r="Q44" s="1622"/>
      <c r="R44" s="1622"/>
      <c r="S44" s="1622"/>
      <c r="T44" s="1622"/>
      <c r="U44" s="1623">
        <v>32</v>
      </c>
      <c r="V44" s="1624"/>
      <c r="W44" s="1625"/>
      <c r="X44" s="1625"/>
      <c r="Y44" s="1625"/>
      <c r="Z44" s="1625"/>
      <c r="AA44" s="1625"/>
      <c r="AB44" s="1625"/>
      <c r="AC44" s="1625"/>
      <c r="AD44" s="1626"/>
      <c r="AE44" s="1625"/>
      <c r="AF44" s="1625"/>
      <c r="AG44" s="1625"/>
      <c r="AH44" s="1625"/>
      <c r="AI44" s="1625"/>
      <c r="AJ44" s="1627"/>
    </row>
    <row r="45" spans="1:36" ht="18" customHeight="1">
      <c r="A45" s="1628" t="s">
        <v>369</v>
      </c>
      <c r="B45" s="1629"/>
      <c r="C45" s="1629"/>
      <c r="D45" s="1629"/>
      <c r="E45" s="1629"/>
      <c r="F45" s="1629"/>
      <c r="G45" s="1629"/>
      <c r="H45" s="1629"/>
      <c r="I45" s="1629"/>
      <c r="J45" s="1629"/>
      <c r="K45" s="1629"/>
      <c r="L45" s="1629"/>
      <c r="M45" s="1629"/>
      <c r="N45" s="1629"/>
      <c r="O45" s="1629"/>
      <c r="P45" s="1629"/>
      <c r="Q45" s="1629"/>
      <c r="R45" s="1629"/>
      <c r="S45" s="1629"/>
      <c r="T45" s="1629"/>
      <c r="U45" s="1611">
        <v>33</v>
      </c>
      <c r="V45" s="1611"/>
      <c r="W45" s="1630"/>
      <c r="X45" s="1630"/>
      <c r="Y45" s="1630"/>
      <c r="Z45" s="1630"/>
      <c r="AA45" s="1630"/>
      <c r="AB45" s="1630"/>
      <c r="AC45" s="1630"/>
      <c r="AD45" s="1630">
        <v>1231</v>
      </c>
      <c r="AE45" s="1630"/>
      <c r="AF45" s="1630"/>
      <c r="AG45" s="1630"/>
      <c r="AH45" s="1630"/>
      <c r="AI45" s="1630"/>
      <c r="AJ45" s="1631"/>
    </row>
    <row r="46" spans="1:36" ht="18" customHeight="1">
      <c r="A46" s="1628" t="s">
        <v>370</v>
      </c>
      <c r="B46" s="1629"/>
      <c r="C46" s="1629"/>
      <c r="D46" s="1629"/>
      <c r="E46" s="1629"/>
      <c r="F46" s="1629"/>
      <c r="G46" s="1629"/>
      <c r="H46" s="1629"/>
      <c r="I46" s="1629"/>
      <c r="J46" s="1629"/>
      <c r="K46" s="1629"/>
      <c r="L46" s="1629"/>
      <c r="M46" s="1629"/>
      <c r="N46" s="1629"/>
      <c r="O46" s="1629"/>
      <c r="P46" s="1629"/>
      <c r="Q46" s="1629"/>
      <c r="R46" s="1629"/>
      <c r="S46" s="1629"/>
      <c r="T46" s="1629"/>
      <c r="U46" s="1632">
        <v>34</v>
      </c>
      <c r="V46" s="1633"/>
      <c r="W46" s="1582"/>
      <c r="X46" s="1583"/>
      <c r="Y46" s="1583"/>
      <c r="Z46" s="1583"/>
      <c r="AA46" s="1583"/>
      <c r="AB46" s="1583"/>
      <c r="AC46" s="1584"/>
      <c r="AD46" s="1630">
        <v>1231</v>
      </c>
      <c r="AE46" s="1630"/>
      <c r="AF46" s="1630"/>
      <c r="AG46" s="1630"/>
      <c r="AH46" s="1630"/>
      <c r="AI46" s="1630"/>
      <c r="AJ46" s="1631"/>
    </row>
    <row r="47" spans="1:36" ht="18" customHeight="1">
      <c r="A47" s="1628" t="s">
        <v>371</v>
      </c>
      <c r="B47" s="1629"/>
      <c r="C47" s="1629"/>
      <c r="D47" s="1629"/>
      <c r="E47" s="1629"/>
      <c r="F47" s="1629"/>
      <c r="G47" s="1629"/>
      <c r="H47" s="1629"/>
      <c r="I47" s="1629"/>
      <c r="J47" s="1629"/>
      <c r="K47" s="1629"/>
      <c r="L47" s="1629"/>
      <c r="M47" s="1629"/>
      <c r="N47" s="1629"/>
      <c r="O47" s="1629"/>
      <c r="P47" s="1629"/>
      <c r="Q47" s="1629"/>
      <c r="R47" s="1629"/>
      <c r="S47" s="1629"/>
      <c r="T47" s="1629"/>
      <c r="U47" s="1623">
        <v>35</v>
      </c>
      <c r="V47" s="1624"/>
      <c r="W47" s="1582"/>
      <c r="X47" s="1583"/>
      <c r="Y47" s="1583"/>
      <c r="Z47" s="1583"/>
      <c r="AA47" s="1583"/>
      <c r="AB47" s="1583"/>
      <c r="AC47" s="1584"/>
      <c r="AD47" s="1630"/>
      <c r="AE47" s="1630"/>
      <c r="AF47" s="1630"/>
      <c r="AG47" s="1630"/>
      <c r="AH47" s="1630"/>
      <c r="AI47" s="1630"/>
      <c r="AJ47" s="1631"/>
    </row>
    <row r="48" spans="1:36" ht="18" customHeight="1">
      <c r="A48" s="1634" t="s">
        <v>372</v>
      </c>
      <c r="B48" s="1635"/>
      <c r="C48" s="1635"/>
      <c r="D48" s="1635"/>
      <c r="E48" s="1635"/>
      <c r="F48" s="1635"/>
      <c r="G48" s="1635"/>
      <c r="H48" s="1635"/>
      <c r="I48" s="1635"/>
      <c r="J48" s="1635"/>
      <c r="K48" s="1635"/>
      <c r="L48" s="1635"/>
      <c r="M48" s="1635"/>
      <c r="N48" s="1635"/>
      <c r="O48" s="1635"/>
      <c r="P48" s="1635"/>
      <c r="Q48" s="1635"/>
      <c r="R48" s="1635"/>
      <c r="S48" s="1635"/>
      <c r="T48" s="1635"/>
      <c r="U48" s="1611">
        <v>36</v>
      </c>
      <c r="V48" s="1611"/>
      <c r="W48" s="1630">
        <v>157836</v>
      </c>
      <c r="X48" s="1630"/>
      <c r="Y48" s="1630"/>
      <c r="Z48" s="1630"/>
      <c r="AA48" s="1630"/>
      <c r="AB48" s="1630"/>
      <c r="AC48" s="1630"/>
      <c r="AD48" s="1630">
        <v>110124</v>
      </c>
      <c r="AE48" s="1630"/>
      <c r="AF48" s="1630"/>
      <c r="AG48" s="1630"/>
      <c r="AH48" s="1630"/>
      <c r="AI48" s="1630"/>
      <c r="AJ48" s="1631"/>
    </row>
    <row r="49" spans="1:36" ht="18" customHeight="1">
      <c r="A49" s="1580" t="s">
        <v>373</v>
      </c>
      <c r="B49" s="1581"/>
      <c r="C49" s="1581"/>
      <c r="D49" s="1581"/>
      <c r="E49" s="1581"/>
      <c r="F49" s="1581"/>
      <c r="G49" s="1581"/>
      <c r="H49" s="1581"/>
      <c r="I49" s="1581"/>
      <c r="J49" s="1581"/>
      <c r="K49" s="1581"/>
      <c r="L49" s="1581"/>
      <c r="M49" s="1581"/>
      <c r="N49" s="1581"/>
      <c r="O49" s="1581"/>
      <c r="P49" s="1581"/>
      <c r="Q49" s="1581"/>
      <c r="R49" s="1581"/>
      <c r="S49" s="1581"/>
      <c r="T49" s="1581"/>
      <c r="U49" s="1616">
        <v>37</v>
      </c>
      <c r="V49" s="1617"/>
      <c r="W49" s="1582">
        <v>157836</v>
      </c>
      <c r="X49" s="1583"/>
      <c r="Y49" s="1583"/>
      <c r="Z49" s="1583"/>
      <c r="AA49" s="1583"/>
      <c r="AB49" s="1583"/>
      <c r="AC49" s="1584"/>
      <c r="AD49" s="1630">
        <v>110124</v>
      </c>
      <c r="AE49" s="1630"/>
      <c r="AF49" s="1630"/>
      <c r="AG49" s="1630"/>
      <c r="AH49" s="1630"/>
      <c r="AI49" s="1630"/>
      <c r="AJ49" s="1631"/>
    </row>
    <row r="50" spans="1:36" ht="18" customHeight="1" thickBot="1">
      <c r="A50" s="1636" t="s">
        <v>374</v>
      </c>
      <c r="B50" s="1637"/>
      <c r="C50" s="1637"/>
      <c r="D50" s="1637"/>
      <c r="E50" s="1637"/>
      <c r="F50" s="1637"/>
      <c r="G50" s="1637"/>
      <c r="H50" s="1637"/>
      <c r="I50" s="1637"/>
      <c r="J50" s="1637"/>
      <c r="K50" s="1637"/>
      <c r="L50" s="1637"/>
      <c r="M50" s="1637"/>
      <c r="N50" s="1637"/>
      <c r="O50" s="1637"/>
      <c r="P50" s="1637"/>
      <c r="Q50" s="1637"/>
      <c r="R50" s="1637"/>
      <c r="S50" s="1637"/>
      <c r="T50" s="1637"/>
      <c r="U50" s="1638">
        <v>38</v>
      </c>
      <c r="V50" s="1639"/>
      <c r="W50" s="1640"/>
      <c r="X50" s="1641"/>
      <c r="Y50" s="1641"/>
      <c r="Z50" s="1641"/>
      <c r="AA50" s="1641"/>
      <c r="AB50" s="1641"/>
      <c r="AC50" s="1642"/>
      <c r="AD50" s="1643"/>
      <c r="AE50" s="1643"/>
      <c r="AF50" s="1643"/>
      <c r="AG50" s="1643"/>
      <c r="AH50" s="1643"/>
      <c r="AI50" s="1643"/>
      <c r="AJ50" s="1644"/>
    </row>
    <row r="51" spans="1:36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1645"/>
      <c r="AJ51" s="1645"/>
    </row>
    <row r="52" spans="1:36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1645"/>
      <c r="AJ52" s="1645"/>
    </row>
    <row r="53" spans="1:36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645"/>
      <c r="V53" s="1645"/>
      <c r="W53" s="1645"/>
      <c r="X53" s="1645"/>
      <c r="Y53" s="1645"/>
      <c r="Z53" s="1645"/>
      <c r="AA53" s="1645"/>
      <c r="AB53" s="1645"/>
      <c r="AC53" s="1645"/>
      <c r="AD53" s="1645"/>
      <c r="AE53" s="1645"/>
      <c r="AF53" s="1645"/>
      <c r="AG53" s="1645"/>
      <c r="AH53" s="1645"/>
      <c r="AI53" s="1645"/>
      <c r="AJ53" s="1645"/>
    </row>
    <row r="54" spans="1:36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645"/>
      <c r="V54" s="1645"/>
      <c r="W54" s="1645"/>
      <c r="X54" s="1645"/>
      <c r="Y54" s="1645"/>
      <c r="Z54" s="1645"/>
      <c r="AA54" s="1645"/>
      <c r="AB54" s="1645"/>
      <c r="AC54" s="1645"/>
      <c r="AD54" s="1645"/>
      <c r="AE54" s="1645"/>
      <c r="AF54" s="1645"/>
      <c r="AG54" s="1645"/>
      <c r="AH54" s="1645"/>
      <c r="AI54" s="1645"/>
      <c r="AJ54" s="1645"/>
    </row>
    <row r="55" spans="1:36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645"/>
      <c r="V55" s="1645"/>
      <c r="W55" s="1645"/>
      <c r="X55" s="1645"/>
      <c r="Y55" s="1645"/>
      <c r="Z55" s="1645"/>
      <c r="AA55" s="1645"/>
      <c r="AB55" s="1645"/>
      <c r="AC55" s="1645"/>
      <c r="AD55" s="1645"/>
      <c r="AE55" s="1645"/>
      <c r="AF55" s="1645"/>
      <c r="AG55" s="1645"/>
      <c r="AH55" s="1645"/>
      <c r="AI55" s="1645"/>
      <c r="AJ55" s="1645"/>
    </row>
    <row r="56" spans="1:36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645"/>
      <c r="V56" s="1645"/>
      <c r="W56" s="1645"/>
      <c r="X56" s="1645"/>
      <c r="Y56" s="1645"/>
      <c r="Z56" s="1645"/>
      <c r="AA56" s="1645"/>
      <c r="AB56" s="1645"/>
      <c r="AC56" s="1645"/>
      <c r="AD56" s="1645"/>
      <c r="AE56" s="1645"/>
      <c r="AF56" s="1645"/>
      <c r="AG56" s="1645"/>
      <c r="AH56" s="1645"/>
      <c r="AI56" s="1645"/>
      <c r="AJ56" s="1645"/>
    </row>
    <row r="57" spans="1:36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645"/>
      <c r="V57" s="1645"/>
      <c r="W57" s="1645"/>
      <c r="X57" s="1645"/>
      <c r="Y57" s="1645"/>
      <c r="Z57" s="1645"/>
      <c r="AA57" s="1645"/>
      <c r="AB57" s="1645"/>
      <c r="AC57" s="1645"/>
      <c r="AD57" s="1645"/>
      <c r="AE57" s="1645"/>
      <c r="AF57" s="1645"/>
      <c r="AG57" s="1645"/>
      <c r="AH57" s="1645"/>
      <c r="AI57" s="1645"/>
      <c r="AJ57" s="1645"/>
    </row>
    <row r="58" spans="1:36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645"/>
      <c r="V58" s="1645"/>
      <c r="W58" s="1645"/>
      <c r="X58" s="1645"/>
      <c r="Y58" s="1645"/>
      <c r="Z58" s="1645"/>
      <c r="AA58" s="1645"/>
      <c r="AB58" s="1645"/>
      <c r="AC58" s="1645"/>
      <c r="AD58" s="1645"/>
      <c r="AE58" s="1645"/>
      <c r="AF58" s="1645"/>
      <c r="AG58" s="1645"/>
      <c r="AH58" s="1645"/>
      <c r="AI58" s="1645"/>
      <c r="AJ58" s="1645"/>
    </row>
    <row r="59" spans="1:36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645"/>
      <c r="V59" s="1645"/>
      <c r="W59" s="1645"/>
      <c r="X59" s="1645"/>
      <c r="Y59" s="1645"/>
      <c r="Z59" s="1645"/>
      <c r="AA59" s="1645"/>
      <c r="AB59" s="1645"/>
      <c r="AC59" s="1645"/>
      <c r="AD59" s="1645"/>
      <c r="AE59" s="1645"/>
      <c r="AF59" s="1645"/>
      <c r="AG59" s="1645"/>
      <c r="AH59" s="1645"/>
      <c r="AI59" s="1645"/>
      <c r="AJ59" s="1645"/>
    </row>
    <row r="60" spans="1:36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645"/>
      <c r="V60" s="1645"/>
      <c r="W60" s="1645"/>
      <c r="X60" s="1645"/>
      <c r="Y60" s="1645"/>
      <c r="Z60" s="1645"/>
      <c r="AA60" s="1645"/>
      <c r="AB60" s="1645"/>
      <c r="AC60" s="1645"/>
      <c r="AD60" s="1645"/>
      <c r="AE60" s="1645"/>
      <c r="AF60" s="1645"/>
      <c r="AG60" s="1645"/>
      <c r="AH60" s="1645"/>
      <c r="AI60" s="1645"/>
      <c r="AJ60" s="1645"/>
    </row>
    <row r="61" spans="1:36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645"/>
      <c r="V61" s="1645"/>
      <c r="W61" s="1645"/>
      <c r="X61" s="1645"/>
      <c r="Y61" s="1645"/>
      <c r="Z61" s="1645"/>
      <c r="AA61" s="1645"/>
      <c r="AB61" s="1645"/>
      <c r="AC61" s="1645"/>
      <c r="AD61" s="1645"/>
      <c r="AE61" s="1645"/>
      <c r="AF61" s="1645"/>
      <c r="AG61" s="1645"/>
      <c r="AH61" s="1645"/>
      <c r="AI61" s="1645"/>
      <c r="AJ61" s="1645"/>
    </row>
    <row r="62" spans="1:36" ht="12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645"/>
      <c r="V62" s="1645"/>
      <c r="W62" s="1645"/>
      <c r="X62" s="1645"/>
      <c r="Y62" s="1645"/>
      <c r="Z62" s="1645"/>
      <c r="AA62" s="1645"/>
      <c r="AB62" s="1645"/>
      <c r="AC62" s="1645"/>
      <c r="AD62" s="1645"/>
      <c r="AE62" s="1645"/>
      <c r="AF62" s="1645"/>
      <c r="AG62" s="1645"/>
      <c r="AH62" s="1645"/>
      <c r="AI62" s="1645"/>
      <c r="AJ62" s="1645"/>
    </row>
    <row r="63" spans="1:36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645"/>
      <c r="V63" s="1645"/>
      <c r="W63" s="1645"/>
      <c r="X63" s="1645"/>
      <c r="Y63" s="1645"/>
      <c r="Z63" s="1645"/>
      <c r="AA63" s="1645"/>
      <c r="AB63" s="1645"/>
      <c r="AC63" s="1645"/>
      <c r="AD63" s="1645"/>
      <c r="AE63" s="1645"/>
      <c r="AF63" s="1645"/>
      <c r="AG63" s="1645"/>
      <c r="AH63" s="1645"/>
      <c r="AI63" s="1645"/>
      <c r="AJ63" s="1645"/>
    </row>
    <row r="64" spans="1:36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645"/>
      <c r="V64" s="1645"/>
      <c r="W64" s="1645"/>
      <c r="X64" s="1645"/>
      <c r="Y64" s="1645"/>
      <c r="Z64" s="1645"/>
      <c r="AA64" s="1645"/>
      <c r="AB64" s="1645"/>
      <c r="AC64" s="1645"/>
      <c r="AD64" s="1645"/>
      <c r="AE64" s="1645"/>
      <c r="AF64" s="1645"/>
      <c r="AG64" s="1645"/>
      <c r="AH64" s="1645"/>
      <c r="AI64" s="1645"/>
      <c r="AJ64" s="1645"/>
    </row>
    <row r="65" spans="1:36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645"/>
      <c r="V65" s="1645"/>
      <c r="W65" s="1645"/>
      <c r="X65" s="1645"/>
      <c r="Y65" s="1645"/>
      <c r="Z65" s="1645"/>
      <c r="AA65" s="1645"/>
      <c r="AB65" s="1645"/>
      <c r="AC65" s="1645"/>
      <c r="AD65" s="1645"/>
      <c r="AE65" s="1645"/>
      <c r="AF65" s="1645"/>
      <c r="AG65" s="1645"/>
      <c r="AH65" s="1645"/>
      <c r="AI65" s="1645"/>
      <c r="AJ65" s="1645"/>
    </row>
  </sheetData>
  <sheetProtection/>
  <mergeCells count="215">
    <mergeCell ref="U64:V64"/>
    <mergeCell ref="W64:AC64"/>
    <mergeCell ref="AD64:AJ64"/>
    <mergeCell ref="U65:V65"/>
    <mergeCell ref="W65:AC65"/>
    <mergeCell ref="AD65:AJ65"/>
    <mergeCell ref="U62:V62"/>
    <mergeCell ref="W62:AC62"/>
    <mergeCell ref="AD62:AJ62"/>
    <mergeCell ref="U63:V63"/>
    <mergeCell ref="W63:AC63"/>
    <mergeCell ref="AD63:AJ63"/>
    <mergeCell ref="U60:V60"/>
    <mergeCell ref="W60:AC60"/>
    <mergeCell ref="AD60:AJ60"/>
    <mergeCell ref="U61:V61"/>
    <mergeCell ref="W61:AC61"/>
    <mergeCell ref="AD61:AJ61"/>
    <mergeCell ref="U58:V58"/>
    <mergeCell ref="W58:AC58"/>
    <mergeCell ref="AD58:AJ58"/>
    <mergeCell ref="U59:V59"/>
    <mergeCell ref="W59:AC59"/>
    <mergeCell ref="AD59:AJ59"/>
    <mergeCell ref="U56:V56"/>
    <mergeCell ref="W56:AC56"/>
    <mergeCell ref="AD56:AJ56"/>
    <mergeCell ref="U57:V57"/>
    <mergeCell ref="W57:AC57"/>
    <mergeCell ref="AD57:AJ57"/>
    <mergeCell ref="U54:V54"/>
    <mergeCell ref="W54:AC54"/>
    <mergeCell ref="AD54:AJ54"/>
    <mergeCell ref="U55:V55"/>
    <mergeCell ref="W55:AC55"/>
    <mergeCell ref="AD55:AJ55"/>
    <mergeCell ref="U52:V52"/>
    <mergeCell ref="W52:AC52"/>
    <mergeCell ref="AD52:AJ52"/>
    <mergeCell ref="U53:V53"/>
    <mergeCell ref="W53:AC53"/>
    <mergeCell ref="AD53:AJ53"/>
    <mergeCell ref="A50:T50"/>
    <mergeCell ref="U50:V50"/>
    <mergeCell ref="W50:AC50"/>
    <mergeCell ref="AD50:AJ50"/>
    <mergeCell ref="U51:V51"/>
    <mergeCell ref="W51:AC51"/>
    <mergeCell ref="AD51:AJ51"/>
    <mergeCell ref="A48:T48"/>
    <mergeCell ref="U48:V48"/>
    <mergeCell ref="W48:AC48"/>
    <mergeCell ref="AD48:AJ48"/>
    <mergeCell ref="A49:T49"/>
    <mergeCell ref="U49:V49"/>
    <mergeCell ref="W49:AC49"/>
    <mergeCell ref="AD49:AJ49"/>
    <mergeCell ref="A46:T46"/>
    <mergeCell ref="U46:V46"/>
    <mergeCell ref="W46:AC46"/>
    <mergeCell ref="AD46:AJ46"/>
    <mergeCell ref="A47:T47"/>
    <mergeCell ref="U47:V47"/>
    <mergeCell ref="W47:AC47"/>
    <mergeCell ref="AD47:AJ47"/>
    <mergeCell ref="A44:T44"/>
    <mergeCell ref="U44:V44"/>
    <mergeCell ref="W44:AC44"/>
    <mergeCell ref="AD44:AJ44"/>
    <mergeCell ref="A45:T45"/>
    <mergeCell ref="U45:V45"/>
    <mergeCell ref="W45:AC45"/>
    <mergeCell ref="AD45:AJ45"/>
    <mergeCell ref="A42:T42"/>
    <mergeCell ref="U42:V42"/>
    <mergeCell ref="W42:AC42"/>
    <mergeCell ref="AD42:AJ42"/>
    <mergeCell ref="A43:T43"/>
    <mergeCell ref="U43:V43"/>
    <mergeCell ref="W43:AC43"/>
    <mergeCell ref="AD43:AJ43"/>
    <mergeCell ref="A40:T40"/>
    <mergeCell ref="U40:V40"/>
    <mergeCell ref="W40:AC40"/>
    <mergeCell ref="AD40:AJ40"/>
    <mergeCell ref="A41:T41"/>
    <mergeCell ref="U41:V41"/>
    <mergeCell ref="W41:AC41"/>
    <mergeCell ref="AD41:AJ41"/>
    <mergeCell ref="A38:T38"/>
    <mergeCell ref="U38:V38"/>
    <mergeCell ref="W38:AC38"/>
    <mergeCell ref="AD38:AJ38"/>
    <mergeCell ref="A39:T39"/>
    <mergeCell ref="U39:V39"/>
    <mergeCell ref="W39:AC39"/>
    <mergeCell ref="AD39:AJ39"/>
    <mergeCell ref="A36:T36"/>
    <mergeCell ref="U36:V36"/>
    <mergeCell ref="W36:AC36"/>
    <mergeCell ref="AD36:AJ36"/>
    <mergeCell ref="A37:T37"/>
    <mergeCell ref="U37:V37"/>
    <mergeCell ref="W37:AC37"/>
    <mergeCell ref="AD37:AJ37"/>
    <mergeCell ref="A34:T34"/>
    <mergeCell ref="U34:V34"/>
    <mergeCell ref="W34:AC34"/>
    <mergeCell ref="AD34:AJ34"/>
    <mergeCell ref="A35:T35"/>
    <mergeCell ref="U35:V35"/>
    <mergeCell ref="W35:AC35"/>
    <mergeCell ref="AD35:AJ35"/>
    <mergeCell ref="A32:T32"/>
    <mergeCell ref="U32:V32"/>
    <mergeCell ref="W32:AC32"/>
    <mergeCell ref="AD32:AJ32"/>
    <mergeCell ref="A33:T33"/>
    <mergeCell ref="U33:V33"/>
    <mergeCell ref="W33:AC33"/>
    <mergeCell ref="AD33:AJ33"/>
    <mergeCell ref="A30:T30"/>
    <mergeCell ref="U30:V30"/>
    <mergeCell ref="W30:AC30"/>
    <mergeCell ref="AD30:AJ30"/>
    <mergeCell ref="A31:T31"/>
    <mergeCell ref="U31:V31"/>
    <mergeCell ref="W31:AC31"/>
    <mergeCell ref="AD31:AJ31"/>
    <mergeCell ref="A28:T28"/>
    <mergeCell ref="U28:V28"/>
    <mergeCell ref="W28:AC28"/>
    <mergeCell ref="AD28:AJ28"/>
    <mergeCell ref="A29:T29"/>
    <mergeCell ref="U29:V29"/>
    <mergeCell ref="W29:AC29"/>
    <mergeCell ref="AD29:AJ29"/>
    <mergeCell ref="A26:T26"/>
    <mergeCell ref="U26:V26"/>
    <mergeCell ref="W26:AC26"/>
    <mergeCell ref="AD26:AJ26"/>
    <mergeCell ref="A27:T27"/>
    <mergeCell ref="U27:V27"/>
    <mergeCell ref="W27:AC27"/>
    <mergeCell ref="AD27:AJ27"/>
    <mergeCell ref="A24:T24"/>
    <mergeCell ref="U24:V24"/>
    <mergeCell ref="W24:AC24"/>
    <mergeCell ref="AD24:AJ24"/>
    <mergeCell ref="A25:T25"/>
    <mergeCell ref="U25:V25"/>
    <mergeCell ref="W25:AC25"/>
    <mergeCell ref="AD25:AJ25"/>
    <mergeCell ref="A22:T22"/>
    <mergeCell ref="U22:V22"/>
    <mergeCell ref="W22:AC22"/>
    <mergeCell ref="AD22:AJ22"/>
    <mergeCell ref="A23:T23"/>
    <mergeCell ref="U23:V23"/>
    <mergeCell ref="W23:AC23"/>
    <mergeCell ref="AD23:AJ23"/>
    <mergeCell ref="A20:T20"/>
    <mergeCell ref="U20:V20"/>
    <mergeCell ref="W20:AC20"/>
    <mergeCell ref="AD20:AJ20"/>
    <mergeCell ref="A21:T21"/>
    <mergeCell ref="U21:V21"/>
    <mergeCell ref="W21:AC21"/>
    <mergeCell ref="AD21:AJ21"/>
    <mergeCell ref="A18:T18"/>
    <mergeCell ref="U18:V18"/>
    <mergeCell ref="W18:AC18"/>
    <mergeCell ref="AD18:AJ18"/>
    <mergeCell ref="A19:T19"/>
    <mergeCell ref="U19:V19"/>
    <mergeCell ref="W19:AC19"/>
    <mergeCell ref="AD19:AJ19"/>
    <mergeCell ref="A16:T16"/>
    <mergeCell ref="U16:V16"/>
    <mergeCell ref="W16:AC16"/>
    <mergeCell ref="AD16:AJ16"/>
    <mergeCell ref="A17:T17"/>
    <mergeCell ref="U17:V17"/>
    <mergeCell ref="W17:AC17"/>
    <mergeCell ref="AD17:AJ17"/>
    <mergeCell ref="A14:T14"/>
    <mergeCell ref="U14:V14"/>
    <mergeCell ref="W14:AC14"/>
    <mergeCell ref="AD14:AJ14"/>
    <mergeCell ref="A15:T15"/>
    <mergeCell ref="U15:V15"/>
    <mergeCell ref="W15:AC15"/>
    <mergeCell ref="AD15:AJ15"/>
    <mergeCell ref="A12:T12"/>
    <mergeCell ref="U12:V12"/>
    <mergeCell ref="W12:AC12"/>
    <mergeCell ref="AD12:AJ12"/>
    <mergeCell ref="A13:T13"/>
    <mergeCell ref="U13:V13"/>
    <mergeCell ref="W13:AC13"/>
    <mergeCell ref="AD13:AJ13"/>
    <mergeCell ref="A10:T10"/>
    <mergeCell ref="U10:V10"/>
    <mergeCell ref="W10:AC10"/>
    <mergeCell ref="AD10:AJ10"/>
    <mergeCell ref="A11:T11"/>
    <mergeCell ref="U11:V11"/>
    <mergeCell ref="W11:AC11"/>
    <mergeCell ref="AD11:AJ11"/>
    <mergeCell ref="A3:AJ3"/>
    <mergeCell ref="A8:F8"/>
    <mergeCell ref="H8:K8"/>
    <mergeCell ref="U8:Z8"/>
    <mergeCell ref="AB8:AC8"/>
    <mergeCell ref="AE8:AH8"/>
  </mergeCells>
  <printOptions horizontalCentered="1"/>
  <pageMargins left="0.7874015748031497" right="0.7874015748031497" top="1.1" bottom="0.984251968503937" header="0.5118110236220472" footer="0.5118110236220472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875" style="0" customWidth="1"/>
    <col min="3" max="3" width="53.375" style="0" customWidth="1"/>
    <col min="4" max="4" width="13.125" style="0" customWidth="1"/>
    <col min="5" max="5" width="13.375" style="0" customWidth="1"/>
    <col min="6" max="7" width="9.125" style="0" hidden="1" customWidth="1"/>
  </cols>
  <sheetData>
    <row r="1" ht="18.75">
      <c r="C1" s="163" t="s">
        <v>805</v>
      </c>
    </row>
    <row r="2" spans="3:5" ht="13.5" thickBot="1">
      <c r="C2" t="s">
        <v>942</v>
      </c>
      <c r="E2" t="s">
        <v>2</v>
      </c>
    </row>
    <row r="3" spans="1:7" ht="26.25" customHeight="1" thickBot="1">
      <c r="A3" s="35"/>
      <c r="B3" s="166" t="s">
        <v>3</v>
      </c>
      <c r="C3" s="37"/>
      <c r="D3" s="164" t="s">
        <v>263</v>
      </c>
      <c r="E3" s="36" t="s">
        <v>264</v>
      </c>
      <c r="F3" s="22"/>
      <c r="G3" s="23"/>
    </row>
    <row r="4" spans="1:7" ht="15.75" customHeight="1">
      <c r="A4" s="6">
        <v>1</v>
      </c>
      <c r="B4" s="13" t="s">
        <v>255</v>
      </c>
      <c r="C4" s="31"/>
      <c r="D4" s="5">
        <v>175926</v>
      </c>
      <c r="E4" s="176">
        <v>129955</v>
      </c>
      <c r="F4" s="3"/>
      <c r="G4" s="39"/>
    </row>
    <row r="5" spans="1:7" ht="15.75" customHeight="1">
      <c r="A5" s="6">
        <v>2</v>
      </c>
      <c r="B5" s="13" t="s">
        <v>611</v>
      </c>
      <c r="C5" s="31"/>
      <c r="D5" s="5"/>
      <c r="E5" s="176"/>
      <c r="F5" s="3"/>
      <c r="G5" s="39"/>
    </row>
    <row r="6" spans="1:7" ht="16.5" customHeight="1">
      <c r="A6" s="7">
        <v>3</v>
      </c>
      <c r="B6" s="15" t="s">
        <v>265</v>
      </c>
      <c r="C6" s="32"/>
      <c r="D6" s="8">
        <v>-4858</v>
      </c>
      <c r="E6" s="177">
        <v>356</v>
      </c>
      <c r="F6" s="3"/>
      <c r="G6" s="39"/>
    </row>
    <row r="7" spans="1:7" ht="17.25" customHeight="1">
      <c r="A7" s="7">
        <v>4</v>
      </c>
      <c r="B7" s="15" t="s">
        <v>256</v>
      </c>
      <c r="C7" s="32"/>
      <c r="D7" s="8">
        <v>0</v>
      </c>
      <c r="E7" s="177">
        <v>0</v>
      </c>
      <c r="F7" s="3"/>
      <c r="G7" s="39"/>
    </row>
    <row r="8" spans="1:7" ht="16.5" customHeight="1">
      <c r="A8" s="7">
        <v>5</v>
      </c>
      <c r="B8" s="15" t="s">
        <v>181</v>
      </c>
      <c r="C8" s="32"/>
      <c r="D8" s="8">
        <v>0</v>
      </c>
      <c r="E8" s="177">
        <v>0</v>
      </c>
      <c r="F8" s="3"/>
      <c r="G8" s="39"/>
    </row>
    <row r="9" spans="1:7" ht="15.75" customHeight="1">
      <c r="A9" s="7">
        <v>6</v>
      </c>
      <c r="B9" s="15" t="s">
        <v>257</v>
      </c>
      <c r="C9" s="32"/>
      <c r="D9" s="8">
        <v>154790</v>
      </c>
      <c r="E9" s="177">
        <v>107586</v>
      </c>
      <c r="F9" s="3"/>
      <c r="G9" s="39"/>
    </row>
    <row r="10" spans="1:7" ht="17.25" customHeight="1">
      <c r="A10" s="7">
        <v>7</v>
      </c>
      <c r="B10" s="15" t="s">
        <v>258</v>
      </c>
      <c r="C10" s="32"/>
      <c r="D10" s="8">
        <v>3046</v>
      </c>
      <c r="E10" s="177">
        <v>3769</v>
      </c>
      <c r="F10" s="3"/>
      <c r="G10" s="39"/>
    </row>
    <row r="11" spans="1:7" ht="17.25" customHeight="1">
      <c r="A11" s="7">
        <v>8</v>
      </c>
      <c r="B11" s="15" t="s">
        <v>259</v>
      </c>
      <c r="C11" s="32"/>
      <c r="D11" s="8">
        <v>0</v>
      </c>
      <c r="E11" s="177">
        <v>0</v>
      </c>
      <c r="F11" s="3"/>
      <c r="G11" s="39"/>
    </row>
    <row r="12" spans="1:7" ht="18" customHeight="1">
      <c r="A12" s="21">
        <v>9</v>
      </c>
      <c r="B12" s="167" t="s">
        <v>266</v>
      </c>
      <c r="C12" s="168"/>
      <c r="D12" s="8">
        <v>0</v>
      </c>
      <c r="E12" s="178">
        <v>0</v>
      </c>
      <c r="F12" s="3"/>
      <c r="G12" s="39"/>
    </row>
    <row r="13" spans="1:7" ht="16.5" customHeight="1" thickBot="1">
      <c r="A13" s="1">
        <v>10</v>
      </c>
      <c r="B13" s="33" t="s">
        <v>260</v>
      </c>
      <c r="C13" s="34"/>
      <c r="D13" s="2">
        <v>0</v>
      </c>
      <c r="E13" s="179">
        <v>0</v>
      </c>
      <c r="F13" s="3"/>
      <c r="G13" s="39"/>
    </row>
    <row r="14" spans="1:7" ht="18" customHeight="1" thickBot="1">
      <c r="A14" s="35">
        <v>11</v>
      </c>
      <c r="B14" s="174" t="s">
        <v>267</v>
      </c>
      <c r="C14" s="175"/>
      <c r="D14" s="180">
        <v>157836</v>
      </c>
      <c r="E14" s="181">
        <v>111355</v>
      </c>
      <c r="F14" s="3"/>
      <c r="G14" s="39"/>
    </row>
    <row r="15" spans="1:7" ht="19.5" customHeight="1" thickBot="1">
      <c r="A15" s="1">
        <v>12</v>
      </c>
      <c r="B15" s="169" t="s">
        <v>261</v>
      </c>
      <c r="C15" s="170"/>
      <c r="D15" s="2"/>
      <c r="E15" s="179">
        <v>1231</v>
      </c>
      <c r="F15" s="3"/>
      <c r="G15" s="39"/>
    </row>
    <row r="16" spans="1:7" ht="18.75" customHeight="1" thickBot="1">
      <c r="A16" s="171">
        <v>13</v>
      </c>
      <c r="B16" s="172" t="s">
        <v>262</v>
      </c>
      <c r="C16" s="173"/>
      <c r="D16" s="182">
        <v>200971</v>
      </c>
      <c r="E16" s="183">
        <v>110124</v>
      </c>
      <c r="F16" s="4"/>
      <c r="G16" s="4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3">
      <selection activeCell="B4" sqref="B4"/>
    </sheetView>
  </sheetViews>
  <sheetFormatPr defaultColWidth="9.00390625" defaultRowHeight="12.75"/>
  <cols>
    <col min="1" max="1" width="55.625" style="90" customWidth="1"/>
    <col min="2" max="2" width="15.25390625" style="90" customWidth="1"/>
    <col min="3" max="3" width="17.125" style="90" customWidth="1"/>
    <col min="4" max="4" width="15.875" style="90" customWidth="1"/>
    <col min="5" max="7" width="9.125" style="90" customWidth="1"/>
    <col min="8" max="8" width="11.625" style="90" customWidth="1"/>
    <col min="9" max="16384" width="9.125" style="90" customWidth="1"/>
  </cols>
  <sheetData>
    <row r="4" spans="2:4" ht="12.75">
      <c r="B4" s="90" t="s">
        <v>943</v>
      </c>
      <c r="D4" s="559"/>
    </row>
    <row r="5" ht="18">
      <c r="B5" s="91" t="s">
        <v>197</v>
      </c>
    </row>
    <row r="7" ht="13.5" thickBot="1">
      <c r="D7" s="92" t="s">
        <v>2</v>
      </c>
    </row>
    <row r="8" spans="1:8" ht="13.5" thickBot="1">
      <c r="A8" s="93"/>
      <c r="B8" s="94"/>
      <c r="C8" s="95" t="s">
        <v>198</v>
      </c>
      <c r="D8" s="561"/>
      <c r="E8" s="1646"/>
      <c r="F8" s="1647"/>
      <c r="G8" s="1647"/>
      <c r="H8" s="564"/>
    </row>
    <row r="9" spans="1:8" ht="24" customHeight="1" thickBot="1">
      <c r="A9" s="96" t="s">
        <v>3</v>
      </c>
      <c r="B9" s="97" t="s">
        <v>184</v>
      </c>
      <c r="C9" s="567" t="s">
        <v>199</v>
      </c>
      <c r="D9" s="97" t="s">
        <v>11</v>
      </c>
      <c r="E9" s="564"/>
      <c r="F9" s="564"/>
      <c r="G9" s="564"/>
      <c r="H9" s="563"/>
    </row>
    <row r="10" spans="1:8" ht="24" customHeight="1">
      <c r="A10" s="98" t="s">
        <v>200</v>
      </c>
      <c r="B10" s="133">
        <v>95</v>
      </c>
      <c r="C10" s="568">
        <v>-83</v>
      </c>
      <c r="D10" s="134">
        <f aca="true" t="shared" si="0" ref="D10:D15">SUM(B10:C10)</f>
        <v>12</v>
      </c>
      <c r="E10" s="564"/>
      <c r="F10" s="564"/>
      <c r="G10" s="564"/>
      <c r="H10" s="565"/>
    </row>
    <row r="11" spans="1:8" ht="24" customHeight="1">
      <c r="A11" s="99" t="s">
        <v>201</v>
      </c>
      <c r="B11" s="135"/>
      <c r="C11" s="569"/>
      <c r="D11" s="135">
        <f t="shared" si="0"/>
        <v>0</v>
      </c>
      <c r="E11" s="564"/>
      <c r="F11" s="564"/>
      <c r="G11" s="564"/>
      <c r="H11" s="565"/>
    </row>
    <row r="12" spans="1:8" ht="24" customHeight="1">
      <c r="A12" s="98" t="s">
        <v>202</v>
      </c>
      <c r="B12" s="133">
        <v>13066</v>
      </c>
      <c r="C12" s="570">
        <v>15316</v>
      </c>
      <c r="D12" s="134">
        <f t="shared" si="0"/>
        <v>28382</v>
      </c>
      <c r="E12" s="564"/>
      <c r="F12" s="564"/>
      <c r="G12" s="564"/>
      <c r="H12" s="565"/>
    </row>
    <row r="13" spans="1:8" ht="24" customHeight="1">
      <c r="A13" s="102" t="s">
        <v>203</v>
      </c>
      <c r="B13" s="136">
        <v>4542</v>
      </c>
      <c r="C13" s="571">
        <v>4532</v>
      </c>
      <c r="D13" s="136">
        <f t="shared" si="0"/>
        <v>9074</v>
      </c>
      <c r="E13" s="564"/>
      <c r="F13" s="564"/>
      <c r="G13" s="564"/>
      <c r="H13" s="565"/>
    </row>
    <row r="14" spans="1:8" ht="24" customHeight="1">
      <c r="A14" s="103" t="s">
        <v>204</v>
      </c>
      <c r="B14" s="137">
        <v>3659</v>
      </c>
      <c r="C14" s="572">
        <v>7647</v>
      </c>
      <c r="D14" s="137">
        <f t="shared" si="0"/>
        <v>11306</v>
      </c>
      <c r="E14" s="564"/>
      <c r="F14" s="564"/>
      <c r="G14" s="564"/>
      <c r="H14" s="565"/>
    </row>
    <row r="15" spans="1:8" ht="24" customHeight="1" thickBot="1">
      <c r="A15" s="100" t="s">
        <v>205</v>
      </c>
      <c r="B15" s="138">
        <v>20808</v>
      </c>
      <c r="C15" s="573">
        <v>-554</v>
      </c>
      <c r="D15" s="574">
        <f t="shared" si="0"/>
        <v>20254</v>
      </c>
      <c r="E15" s="564"/>
      <c r="F15" s="564"/>
      <c r="G15" s="564"/>
      <c r="H15" s="564"/>
    </row>
    <row r="16" spans="1:8" ht="24.75" customHeight="1" thickBot="1">
      <c r="A16" s="101" t="s">
        <v>206</v>
      </c>
      <c r="B16" s="139">
        <f>B10+B11+B12+B15</f>
        <v>33969</v>
      </c>
      <c r="C16" s="562">
        <f>C10+C11+C12+C15</f>
        <v>14679</v>
      </c>
      <c r="D16" s="139">
        <f>D10+D11+D12+D15</f>
        <v>48648</v>
      </c>
      <c r="E16" s="566"/>
      <c r="F16" s="566"/>
      <c r="G16" s="566"/>
      <c r="H16" s="564"/>
    </row>
  </sheetData>
  <sheetProtection/>
  <mergeCells count="1">
    <mergeCell ref="E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5.375" style="86" customWidth="1"/>
    <col min="2" max="4" width="19.75390625" style="86" customWidth="1"/>
    <col min="5" max="16384" width="9.125" style="86" customWidth="1"/>
  </cols>
  <sheetData>
    <row r="1" ht="12.75">
      <c r="D1" s="560"/>
    </row>
    <row r="2" ht="12.75">
      <c r="C2" s="1309" t="s">
        <v>944</v>
      </c>
    </row>
    <row r="4" ht="12.75">
      <c r="B4" s="87" t="s">
        <v>182</v>
      </c>
    </row>
    <row r="6" ht="13.5" thickBot="1">
      <c r="D6" s="86" t="s">
        <v>2</v>
      </c>
    </row>
    <row r="7" spans="1:4" ht="13.5" thickBot="1">
      <c r="A7" s="200"/>
      <c r="B7" s="88"/>
      <c r="C7" s="199" t="s">
        <v>183</v>
      </c>
      <c r="D7" s="88"/>
    </row>
    <row r="8" spans="1:4" ht="13.5" thickBot="1">
      <c r="A8" s="201" t="s">
        <v>3</v>
      </c>
      <c r="B8" s="89" t="s">
        <v>184</v>
      </c>
      <c r="C8" s="89" t="s">
        <v>185</v>
      </c>
      <c r="D8" s="89" t="s">
        <v>186</v>
      </c>
    </row>
    <row r="9" spans="1:4" ht="20.25" customHeight="1">
      <c r="A9" s="202" t="s">
        <v>187</v>
      </c>
      <c r="B9" s="125"/>
      <c r="C9" s="125"/>
      <c r="D9" s="125">
        <f>SUM(B9:C9)</f>
        <v>0</v>
      </c>
    </row>
    <row r="10" spans="1:4" ht="20.25" customHeight="1">
      <c r="A10" s="203" t="s">
        <v>188</v>
      </c>
      <c r="B10" s="126"/>
      <c r="C10" s="126"/>
      <c r="D10" s="126"/>
    </row>
    <row r="11" spans="1:4" ht="20.25" customHeight="1">
      <c r="A11" s="204" t="s">
        <v>189</v>
      </c>
      <c r="B11" s="127"/>
      <c r="C11" s="127"/>
      <c r="D11" s="127">
        <f>SUM(B11:C11)</f>
        <v>0</v>
      </c>
    </row>
    <row r="12" spans="1:4" ht="20.25" customHeight="1">
      <c r="A12" s="205" t="s">
        <v>190</v>
      </c>
      <c r="B12" s="128">
        <v>5825</v>
      </c>
      <c r="C12" s="128">
        <v>213</v>
      </c>
      <c r="D12" s="128">
        <f>SUM(B12:C12)</f>
        <v>6038</v>
      </c>
    </row>
    <row r="13" spans="1:4" ht="20.25" customHeight="1">
      <c r="A13" s="204" t="s">
        <v>191</v>
      </c>
      <c r="B13" s="127"/>
      <c r="C13" s="127"/>
      <c r="D13" s="127">
        <f>SUM(B13:C13)</f>
        <v>0</v>
      </c>
    </row>
    <row r="14" spans="1:4" ht="20.25" customHeight="1">
      <c r="A14" s="206" t="s">
        <v>214</v>
      </c>
      <c r="B14" s="130"/>
      <c r="C14" s="198"/>
      <c r="D14" s="198">
        <f>SUM(B14:C14)</f>
        <v>0</v>
      </c>
    </row>
    <row r="15" spans="1:4" ht="20.25" customHeight="1">
      <c r="A15" s="210" t="s">
        <v>375</v>
      </c>
      <c r="B15" s="126"/>
      <c r="C15" s="132"/>
      <c r="D15" s="132"/>
    </row>
    <row r="16" spans="1:4" ht="20.25" customHeight="1">
      <c r="A16" s="207" t="s">
        <v>215</v>
      </c>
      <c r="B16" s="127">
        <v>2287</v>
      </c>
      <c r="C16" s="127">
        <v>-2287</v>
      </c>
      <c r="D16" s="127">
        <f>SUM(B16:C16)</f>
        <v>0</v>
      </c>
    </row>
    <row r="17" spans="1:4" ht="20.25" customHeight="1">
      <c r="A17" s="206" t="s">
        <v>216</v>
      </c>
      <c r="B17" s="126">
        <v>2330</v>
      </c>
      <c r="C17" s="126">
        <v>-1099</v>
      </c>
      <c r="D17" s="126">
        <f>SUM(B17:C17)</f>
        <v>1231</v>
      </c>
    </row>
    <row r="18" spans="1:4" ht="20.25" customHeight="1">
      <c r="A18" s="204" t="s">
        <v>192</v>
      </c>
      <c r="B18" s="129">
        <v>4594</v>
      </c>
      <c r="C18" s="129">
        <v>213</v>
      </c>
      <c r="D18" s="129">
        <f>SUM(B18:C18)</f>
        <v>4807</v>
      </c>
    </row>
    <row r="19" spans="1:4" ht="20.25" customHeight="1">
      <c r="A19" s="203" t="s">
        <v>193</v>
      </c>
      <c r="B19" s="126">
        <v>4374</v>
      </c>
      <c r="C19" s="126"/>
      <c r="D19" s="126"/>
    </row>
    <row r="20" spans="1:4" ht="20.25" customHeight="1">
      <c r="A20" s="204" t="s">
        <v>194</v>
      </c>
      <c r="B20" s="127"/>
      <c r="C20" s="127"/>
      <c r="D20" s="127">
        <f>SUM(B20:C20)</f>
        <v>0</v>
      </c>
    </row>
    <row r="21" spans="1:4" ht="20.25" customHeight="1" thickBot="1">
      <c r="A21" s="208" t="s">
        <v>195</v>
      </c>
      <c r="B21" s="130">
        <v>220</v>
      </c>
      <c r="C21" s="130">
        <v>10</v>
      </c>
      <c r="D21" s="130">
        <f>SUM(B21:C21)</f>
        <v>230</v>
      </c>
    </row>
    <row r="22" spans="1:4" ht="20.25" customHeight="1" thickBot="1">
      <c r="A22" s="209" t="s">
        <v>196</v>
      </c>
      <c r="B22" s="131">
        <f>B9+B12</f>
        <v>5825</v>
      </c>
      <c r="C22" s="131">
        <f>C9+C12</f>
        <v>213</v>
      </c>
      <c r="D22" s="131">
        <f>D9+D12</f>
        <v>6038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E2" sqref="E2:O2"/>
    </sheetView>
  </sheetViews>
  <sheetFormatPr defaultColWidth="9.00390625" defaultRowHeight="12.75"/>
  <cols>
    <col min="1" max="1" width="46.25390625" style="576" customWidth="1"/>
    <col min="2" max="2" width="12.125" style="576" customWidth="1"/>
    <col min="3" max="3" width="11.625" style="576" customWidth="1"/>
    <col min="4" max="4" width="10.75390625" style="576" customWidth="1"/>
    <col min="5" max="5" width="10.375" style="576" customWidth="1"/>
    <col min="6" max="6" width="11.125" style="576" customWidth="1"/>
    <col min="7" max="7" width="13.625" style="576" customWidth="1"/>
    <col min="8" max="8" width="11.75390625" style="576" customWidth="1"/>
    <col min="9" max="16384" width="9.125" style="576" customWidth="1"/>
  </cols>
  <sheetData>
    <row r="1" spans="1:8" ht="37.5" customHeight="1">
      <c r="A1" s="1648" t="s">
        <v>806</v>
      </c>
      <c r="B1" s="1648"/>
      <c r="C1" s="1649"/>
      <c r="D1" s="1649"/>
      <c r="E1" s="1649"/>
      <c r="F1" s="1649"/>
      <c r="G1" s="1650"/>
      <c r="H1" s="1650"/>
    </row>
    <row r="2" spans="1:15" ht="15">
      <c r="A2" s="577"/>
      <c r="B2" s="577"/>
      <c r="C2" s="577"/>
      <c r="D2" s="577"/>
      <c r="E2" s="1651" t="s">
        <v>945</v>
      </c>
      <c r="F2" s="1652"/>
      <c r="G2" s="1652"/>
      <c r="H2" s="1652"/>
      <c r="I2" s="1652"/>
      <c r="J2" s="1652"/>
      <c r="K2" s="1652"/>
      <c r="L2" s="1652"/>
      <c r="M2" s="1652"/>
      <c r="N2" s="1652"/>
      <c r="O2" s="1652"/>
    </row>
    <row r="3" spans="1:10" ht="47.25" customHeight="1">
      <c r="A3" s="578" t="s">
        <v>207</v>
      </c>
      <c r="B3" s="579" t="s">
        <v>208</v>
      </c>
      <c r="C3" s="579" t="s">
        <v>615</v>
      </c>
      <c r="D3" s="579" t="s">
        <v>880</v>
      </c>
      <c r="E3" s="579" t="s">
        <v>727</v>
      </c>
      <c r="F3" s="579" t="s">
        <v>873</v>
      </c>
      <c r="G3" s="579" t="s">
        <v>874</v>
      </c>
      <c r="H3" s="579" t="s">
        <v>12</v>
      </c>
      <c r="I3" s="575"/>
      <c r="J3" s="575"/>
    </row>
    <row r="4" spans="1:8" ht="13.5" customHeight="1" hidden="1">
      <c r="A4" s="580"/>
      <c r="B4" s="580"/>
      <c r="C4" s="580"/>
      <c r="D4" s="580"/>
      <c r="E4" s="580"/>
      <c r="F4" s="580"/>
      <c r="G4" s="580"/>
      <c r="H4" s="581"/>
    </row>
    <row r="5" spans="1:8" ht="12.75" hidden="1">
      <c r="A5" s="580"/>
      <c r="B5" s="580" t="s">
        <v>10</v>
      </c>
      <c r="C5" s="580"/>
      <c r="D5" s="580"/>
      <c r="E5" s="580"/>
      <c r="F5" s="580"/>
      <c r="G5" s="580"/>
      <c r="H5" s="581"/>
    </row>
    <row r="6" spans="1:8" ht="12.75" hidden="1">
      <c r="A6" s="580"/>
      <c r="B6" s="580"/>
      <c r="C6" s="580" t="s">
        <v>10</v>
      </c>
      <c r="D6" s="580" t="s">
        <v>10</v>
      </c>
      <c r="E6" s="580" t="s">
        <v>10</v>
      </c>
      <c r="F6" s="580"/>
      <c r="G6" s="580"/>
      <c r="H6" s="581"/>
    </row>
    <row r="7" spans="1:8" ht="12.75" hidden="1">
      <c r="A7" s="580"/>
      <c r="B7" s="580"/>
      <c r="C7" s="580"/>
      <c r="D7" s="580"/>
      <c r="E7" s="580"/>
      <c r="F7" s="580"/>
      <c r="G7" s="580"/>
      <c r="H7" s="581"/>
    </row>
    <row r="8" spans="1:8" ht="21" customHeight="1" hidden="1">
      <c r="A8" s="582"/>
      <c r="B8" s="582" t="s">
        <v>10</v>
      </c>
      <c r="C8" s="582" t="s">
        <v>10</v>
      </c>
      <c r="D8" s="582" t="s">
        <v>10</v>
      </c>
      <c r="E8" s="582" t="s">
        <v>10</v>
      </c>
      <c r="F8" s="582" t="s">
        <v>10</v>
      </c>
      <c r="G8" s="582"/>
      <c r="H8" s="582"/>
    </row>
    <row r="9" spans="1:8" ht="12.75" hidden="1">
      <c r="A9" s="580"/>
      <c r="B9" s="580"/>
      <c r="C9" s="583"/>
      <c r="D9" s="583"/>
      <c r="E9" s="583" t="s">
        <v>10</v>
      </c>
      <c r="F9" s="583" t="s">
        <v>10</v>
      </c>
      <c r="G9" s="583" t="s">
        <v>10</v>
      </c>
      <c r="H9" s="583" t="s">
        <v>10</v>
      </c>
    </row>
    <row r="10" spans="1:8" ht="12.75" hidden="1">
      <c r="A10" s="580"/>
      <c r="B10" s="580"/>
      <c r="C10" s="583" t="s">
        <v>10</v>
      </c>
      <c r="D10" s="583" t="s">
        <v>10</v>
      </c>
      <c r="E10" s="583" t="s">
        <v>10</v>
      </c>
      <c r="F10" s="583" t="s">
        <v>10</v>
      </c>
      <c r="G10" s="583" t="s">
        <v>10</v>
      </c>
      <c r="H10" s="583"/>
    </row>
    <row r="11" spans="1:8" ht="12.75" hidden="1">
      <c r="A11" s="580"/>
      <c r="B11" s="580"/>
      <c r="C11" s="583" t="s">
        <v>10</v>
      </c>
      <c r="D11" s="583" t="s">
        <v>10</v>
      </c>
      <c r="E11" s="583" t="s">
        <v>10</v>
      </c>
      <c r="F11" s="583" t="s">
        <v>10</v>
      </c>
      <c r="G11" s="583" t="s">
        <v>10</v>
      </c>
      <c r="H11" s="584"/>
    </row>
    <row r="12" spans="1:8" ht="12.75" hidden="1">
      <c r="A12" s="580"/>
      <c r="B12" s="580"/>
      <c r="C12" s="583"/>
      <c r="D12" s="583"/>
      <c r="E12" s="583"/>
      <c r="F12" s="583" t="s">
        <v>10</v>
      </c>
      <c r="G12" s="583" t="s">
        <v>10</v>
      </c>
      <c r="H12" s="584"/>
    </row>
    <row r="13" spans="1:8" ht="21" customHeight="1">
      <c r="A13" s="582"/>
      <c r="B13" s="582"/>
      <c r="C13" s="585" t="s">
        <v>10</v>
      </c>
      <c r="D13" s="585" t="s">
        <v>10</v>
      </c>
      <c r="E13" s="585" t="s">
        <v>10</v>
      </c>
      <c r="F13" s="585"/>
      <c r="G13" s="585" t="s">
        <v>10</v>
      </c>
      <c r="H13" s="585"/>
    </row>
    <row r="14" spans="1:8" ht="12.75">
      <c r="A14" s="580"/>
      <c r="B14" s="580"/>
      <c r="C14" s="580"/>
      <c r="D14" s="580"/>
      <c r="E14" s="580"/>
      <c r="F14" s="580"/>
      <c r="G14" s="580"/>
      <c r="H14" s="581"/>
    </row>
    <row r="15" spans="1:8" ht="12.75">
      <c r="A15" s="580"/>
      <c r="B15" s="580"/>
      <c r="C15" s="580"/>
      <c r="D15" s="580"/>
      <c r="E15" s="580"/>
      <c r="F15" s="580"/>
      <c r="G15" s="580"/>
      <c r="H15" s="581"/>
    </row>
    <row r="16" spans="1:8" ht="0.75" customHeight="1">
      <c r="A16" s="580"/>
      <c r="B16" s="580"/>
      <c r="C16" s="580"/>
      <c r="D16" s="580"/>
      <c r="E16" s="580"/>
      <c r="F16" s="580"/>
      <c r="G16" s="580"/>
      <c r="H16" s="581"/>
    </row>
    <row r="17" spans="1:8" ht="12.75" hidden="1">
      <c r="A17" s="580"/>
      <c r="B17" s="580"/>
      <c r="C17" s="580"/>
      <c r="D17" s="580"/>
      <c r="E17" s="580"/>
      <c r="F17" s="580"/>
      <c r="G17" s="580"/>
      <c r="H17" s="581"/>
    </row>
    <row r="18" spans="1:8" ht="18.75" customHeight="1">
      <c r="A18" s="582" t="s">
        <v>209</v>
      </c>
      <c r="B18" s="582">
        <f aca="true" t="shared" si="0" ref="B18:H18">SUM(B14:B17)</f>
        <v>0</v>
      </c>
      <c r="C18" s="582">
        <f t="shared" si="0"/>
        <v>0</v>
      </c>
      <c r="D18" s="582">
        <f t="shared" si="0"/>
        <v>0</v>
      </c>
      <c r="E18" s="582">
        <f t="shared" si="0"/>
        <v>0</v>
      </c>
      <c r="F18" s="582">
        <f t="shared" si="0"/>
        <v>0</v>
      </c>
      <c r="G18" s="582">
        <f t="shared" si="0"/>
        <v>0</v>
      </c>
      <c r="H18" s="582">
        <f t="shared" si="0"/>
        <v>0</v>
      </c>
    </row>
    <row r="19" spans="1:8" ht="12.75">
      <c r="A19" s="580"/>
      <c r="B19" s="580"/>
      <c r="C19" s="580"/>
      <c r="D19" s="580"/>
      <c r="E19" s="580"/>
      <c r="F19" s="580"/>
      <c r="G19" s="580"/>
      <c r="H19" s="581"/>
    </row>
    <row r="20" spans="1:8" ht="12.75" hidden="1">
      <c r="A20" s="580"/>
      <c r="B20" s="580"/>
      <c r="C20" s="580"/>
      <c r="D20" s="580"/>
      <c r="E20" s="580"/>
      <c r="F20" s="580"/>
      <c r="G20" s="580"/>
      <c r="H20" s="581"/>
    </row>
    <row r="21" spans="1:8" ht="12.75" hidden="1">
      <c r="A21" s="580"/>
      <c r="B21" s="580"/>
      <c r="C21" s="580"/>
      <c r="D21" s="580"/>
      <c r="E21" s="580"/>
      <c r="F21" s="580"/>
      <c r="G21" s="580"/>
      <c r="H21" s="581"/>
    </row>
    <row r="22" spans="1:8" ht="12.75">
      <c r="A22" s="580"/>
      <c r="B22" s="580"/>
      <c r="C22" s="580"/>
      <c r="D22" s="580"/>
      <c r="E22" s="580"/>
      <c r="F22" s="580"/>
      <c r="G22" s="580"/>
      <c r="H22" s="581"/>
    </row>
    <row r="23" spans="1:8" ht="12.75">
      <c r="A23" s="580" t="s">
        <v>210</v>
      </c>
      <c r="B23" s="580">
        <v>0</v>
      </c>
      <c r="C23" s="580">
        <v>0</v>
      </c>
      <c r="D23" s="580">
        <v>0</v>
      </c>
      <c r="E23" s="580">
        <v>0</v>
      </c>
      <c r="F23" s="580">
        <v>0</v>
      </c>
      <c r="G23" s="580">
        <v>0</v>
      </c>
      <c r="H23" s="581">
        <v>0</v>
      </c>
    </row>
    <row r="24" spans="1:8" ht="12.75">
      <c r="A24" s="580"/>
      <c r="B24" s="580"/>
      <c r="C24" s="580"/>
      <c r="D24" s="580"/>
      <c r="E24" s="580"/>
      <c r="F24" s="580"/>
      <c r="G24" s="580"/>
      <c r="H24" s="581"/>
    </row>
    <row r="25" spans="1:8" ht="12.75">
      <c r="A25" s="580" t="s">
        <v>875</v>
      </c>
      <c r="B25" s="580"/>
      <c r="C25" s="580">
        <v>4550</v>
      </c>
      <c r="D25" s="580">
        <v>4803</v>
      </c>
      <c r="E25" s="580">
        <v>5016</v>
      </c>
      <c r="F25" s="580">
        <v>5000</v>
      </c>
      <c r="G25" s="580"/>
      <c r="H25" s="581"/>
    </row>
    <row r="26" spans="1:8" ht="12.75">
      <c r="A26" s="580" t="s">
        <v>876</v>
      </c>
      <c r="B26" s="580"/>
      <c r="C26" s="580">
        <v>12000</v>
      </c>
      <c r="D26" s="580">
        <v>14481</v>
      </c>
      <c r="E26" s="580">
        <v>9000</v>
      </c>
      <c r="F26" s="580"/>
      <c r="G26" s="580"/>
      <c r="H26" s="581"/>
    </row>
    <row r="27" spans="1:8" ht="12.75">
      <c r="A27" s="580" t="s">
        <v>381</v>
      </c>
      <c r="B27" s="580"/>
      <c r="C27" s="580">
        <v>323</v>
      </c>
      <c r="D27" s="580">
        <v>340</v>
      </c>
      <c r="E27" s="580">
        <v>300</v>
      </c>
      <c r="F27" s="580">
        <v>300</v>
      </c>
      <c r="G27" s="580"/>
      <c r="H27" s="581"/>
    </row>
    <row r="28" spans="1:8" ht="12.75">
      <c r="A28" s="580" t="s">
        <v>877</v>
      </c>
      <c r="B28" s="580"/>
      <c r="C28" s="580"/>
      <c r="D28" s="580">
        <v>9843</v>
      </c>
      <c r="E28" s="580">
        <v>7009</v>
      </c>
      <c r="F28" s="580">
        <v>6500</v>
      </c>
      <c r="G28" s="580"/>
      <c r="H28" s="581"/>
    </row>
    <row r="29" spans="1:8" ht="12.75">
      <c r="A29" s="580" t="s">
        <v>878</v>
      </c>
      <c r="B29" s="580"/>
      <c r="C29" s="580">
        <v>2800</v>
      </c>
      <c r="D29" s="580">
        <v>605</v>
      </c>
      <c r="E29" s="580">
        <v>1500</v>
      </c>
      <c r="F29" s="580">
        <v>1800</v>
      </c>
      <c r="G29" s="580"/>
      <c r="H29" s="581"/>
    </row>
    <row r="30" spans="1:8" ht="12.75">
      <c r="A30" s="580" t="s">
        <v>879</v>
      </c>
      <c r="B30" s="580"/>
      <c r="C30" s="580"/>
      <c r="D30" s="580">
        <v>33480</v>
      </c>
      <c r="E30" s="580">
        <v>35640</v>
      </c>
      <c r="F30" s="580">
        <v>35640</v>
      </c>
      <c r="G30" s="580"/>
      <c r="H30" s="581"/>
    </row>
    <row r="31" spans="1:8" ht="20.25" customHeight="1">
      <c r="A31" s="582" t="s">
        <v>382</v>
      </c>
      <c r="B31" s="582">
        <f>SUM(B19:B22)</f>
        <v>0</v>
      </c>
      <c r="C31" s="582">
        <f>SUM(C25:C30)</f>
        <v>19673</v>
      </c>
      <c r="D31" s="582">
        <f>SUM(D25:D30)</f>
        <v>63552</v>
      </c>
      <c r="E31" s="582">
        <f>SUM(E25:E30)</f>
        <v>58465</v>
      </c>
      <c r="F31" s="582">
        <f>SUM(F25:F30)</f>
        <v>49240</v>
      </c>
      <c r="G31" s="582">
        <f>SUM(G25:G30)</f>
        <v>0</v>
      </c>
      <c r="H31" s="582">
        <f>SUM(H19:H22)</f>
        <v>0</v>
      </c>
    </row>
    <row r="32" spans="1:8" ht="28.5" customHeight="1">
      <c r="A32" s="586" t="s">
        <v>211</v>
      </c>
      <c r="B32" s="582"/>
      <c r="C32" s="582">
        <f aca="true" t="shared" si="1" ref="C32:H32">SUM(C31,C18,C13,C8)</f>
        <v>19673</v>
      </c>
      <c r="D32" s="582">
        <f t="shared" si="1"/>
        <v>63552</v>
      </c>
      <c r="E32" s="582">
        <f t="shared" si="1"/>
        <v>58465</v>
      </c>
      <c r="F32" s="582">
        <f t="shared" si="1"/>
        <v>49240</v>
      </c>
      <c r="G32" s="582">
        <f t="shared" si="1"/>
        <v>0</v>
      </c>
      <c r="H32" s="582">
        <f t="shared" si="1"/>
        <v>0</v>
      </c>
    </row>
    <row r="33" spans="1:7" ht="12.75">
      <c r="A33" s="577"/>
      <c r="B33" s="577"/>
      <c r="C33" s="577"/>
      <c r="D33" s="577"/>
      <c r="E33" s="577"/>
      <c r="F33" s="577"/>
      <c r="G33" s="577"/>
    </row>
    <row r="34" spans="1:7" ht="12.75">
      <c r="A34" s="577"/>
      <c r="B34" s="577"/>
      <c r="C34" s="577"/>
      <c r="D34" s="577"/>
      <c r="E34" s="577"/>
      <c r="F34" s="577"/>
      <c r="G34" s="577"/>
    </row>
    <row r="35" spans="1:7" ht="12.75">
      <c r="A35" s="577"/>
      <c r="B35" s="577"/>
      <c r="C35" s="577"/>
      <c r="D35" s="577"/>
      <c r="E35" s="577"/>
      <c r="F35" s="577"/>
      <c r="G35" s="577"/>
    </row>
    <row r="36" spans="1:7" ht="12.75">
      <c r="A36" s="577"/>
      <c r="B36" s="577"/>
      <c r="C36" s="577"/>
      <c r="D36" s="577"/>
      <c r="E36" s="577"/>
      <c r="F36" s="577"/>
      <c r="G36" s="577"/>
    </row>
    <row r="37" spans="1:7" ht="12.75">
      <c r="A37" s="577"/>
      <c r="B37" s="577"/>
      <c r="C37" s="577"/>
      <c r="D37" s="577"/>
      <c r="E37" s="577"/>
      <c r="F37" s="577"/>
      <c r="G37" s="577"/>
    </row>
    <row r="38" spans="1:7" ht="12.75">
      <c r="A38" s="577"/>
      <c r="B38" s="577"/>
      <c r="C38" s="577"/>
      <c r="D38" s="577"/>
      <c r="E38" s="577"/>
      <c r="F38" s="577"/>
      <c r="G38" s="577"/>
    </row>
    <row r="39" spans="1:7" ht="12.75">
      <c r="A39" s="577"/>
      <c r="B39" s="577"/>
      <c r="C39" s="577"/>
      <c r="D39" s="577"/>
      <c r="E39" s="577"/>
      <c r="F39" s="577"/>
      <c r="G39" s="577"/>
    </row>
    <row r="40" spans="1:7" ht="12.75">
      <c r="A40" s="577"/>
      <c r="B40" s="577"/>
      <c r="C40" s="577"/>
      <c r="D40" s="577"/>
      <c r="E40" s="577"/>
      <c r="F40" s="577"/>
      <c r="G40" s="577"/>
    </row>
    <row r="41" spans="1:7" ht="12.75">
      <c r="A41" s="577"/>
      <c r="B41" s="577"/>
      <c r="C41" s="577"/>
      <c r="D41" s="577"/>
      <c r="E41" s="577"/>
      <c r="F41" s="577"/>
      <c r="G41" s="577"/>
    </row>
    <row r="42" spans="1:7" ht="12.75">
      <c r="A42" s="577"/>
      <c r="B42" s="577"/>
      <c r="C42" s="577"/>
      <c r="D42" s="577"/>
      <c r="E42" s="577"/>
      <c r="F42" s="577"/>
      <c r="G42" s="577"/>
    </row>
    <row r="43" spans="1:7" ht="12.75">
      <c r="A43" s="577"/>
      <c r="B43" s="577"/>
      <c r="C43" s="577"/>
      <c r="D43" s="577"/>
      <c r="E43" s="577"/>
      <c r="F43" s="577"/>
      <c r="G43" s="577"/>
    </row>
    <row r="44" spans="1:7" ht="12.75">
      <c r="A44" s="577"/>
      <c r="B44" s="577"/>
      <c r="C44" s="577"/>
      <c r="D44" s="577"/>
      <c r="E44" s="577"/>
      <c r="F44" s="577"/>
      <c r="G44" s="577"/>
    </row>
    <row r="45" spans="1:7" ht="12.75">
      <c r="A45" s="577"/>
      <c r="B45" s="577"/>
      <c r="C45" s="577"/>
      <c r="D45" s="577"/>
      <c r="E45" s="577"/>
      <c r="F45" s="577"/>
      <c r="G45" s="577"/>
    </row>
    <row r="46" spans="1:7" ht="12.75">
      <c r="A46" s="577"/>
      <c r="B46" s="577"/>
      <c r="C46" s="577"/>
      <c r="D46" s="577"/>
      <c r="E46" s="577"/>
      <c r="F46" s="577"/>
      <c r="G46" s="577"/>
    </row>
    <row r="47" spans="1:7" ht="12.75">
      <c r="A47" s="577"/>
      <c r="B47" s="577"/>
      <c r="C47" s="577"/>
      <c r="D47" s="577"/>
      <c r="E47" s="577"/>
      <c r="F47" s="577"/>
      <c r="G47" s="577"/>
    </row>
    <row r="48" spans="1:7" ht="12.75">
      <c r="A48" s="577"/>
      <c r="B48" s="577"/>
      <c r="C48" s="577"/>
      <c r="D48" s="577"/>
      <c r="E48" s="577"/>
      <c r="F48" s="577"/>
      <c r="G48" s="577"/>
    </row>
    <row r="49" spans="1:7" ht="12.75">
      <c r="A49" s="577"/>
      <c r="B49" s="577"/>
      <c r="C49" s="577"/>
      <c r="D49" s="577"/>
      <c r="E49" s="577"/>
      <c r="F49" s="577"/>
      <c r="G49" s="577"/>
    </row>
    <row r="50" spans="1:7" ht="12.75">
      <c r="A50" s="577"/>
      <c r="B50" s="577"/>
      <c r="C50" s="577"/>
      <c r="D50" s="577"/>
      <c r="E50" s="577"/>
      <c r="F50" s="577"/>
      <c r="G50" s="577"/>
    </row>
    <row r="51" spans="1:7" ht="12.75">
      <c r="A51" s="577"/>
      <c r="B51" s="577"/>
      <c r="C51" s="577"/>
      <c r="D51" s="577"/>
      <c r="E51" s="577"/>
      <c r="F51" s="577"/>
      <c r="G51" s="577"/>
    </row>
    <row r="52" spans="1:7" ht="12.75">
      <c r="A52" s="577"/>
      <c r="B52" s="577"/>
      <c r="C52" s="577"/>
      <c r="D52" s="577"/>
      <c r="E52" s="577"/>
      <c r="F52" s="577"/>
      <c r="G52" s="577"/>
    </row>
    <row r="53" spans="1:7" ht="12.75">
      <c r="A53" s="577"/>
      <c r="B53" s="577"/>
      <c r="C53" s="577"/>
      <c r="D53" s="577"/>
      <c r="E53" s="577"/>
      <c r="F53" s="577"/>
      <c r="G53" s="577"/>
    </row>
    <row r="54" spans="1:7" ht="12.75">
      <c r="A54" s="577"/>
      <c r="B54" s="577"/>
      <c r="C54" s="577"/>
      <c r="D54" s="577"/>
      <c r="E54" s="577"/>
      <c r="F54" s="577"/>
      <c r="G54" s="577"/>
    </row>
    <row r="55" spans="1:7" ht="12.75">
      <c r="A55" s="577"/>
      <c r="B55" s="577"/>
      <c r="C55" s="577"/>
      <c r="D55" s="577"/>
      <c r="E55" s="577"/>
      <c r="F55" s="577"/>
      <c r="G55" s="577"/>
    </row>
    <row r="56" spans="1:7" ht="12.75">
      <c r="A56" s="577"/>
      <c r="B56" s="577"/>
      <c r="C56" s="577"/>
      <c r="D56" s="577"/>
      <c r="E56" s="577"/>
      <c r="F56" s="577"/>
      <c r="G56" s="577"/>
    </row>
    <row r="57" spans="1:7" ht="12.75">
      <c r="A57" s="577"/>
      <c r="B57" s="577"/>
      <c r="C57" s="577"/>
      <c r="D57" s="577"/>
      <c r="E57" s="577"/>
      <c r="F57" s="577"/>
      <c r="G57" s="577"/>
    </row>
    <row r="58" spans="1:7" ht="12.75">
      <c r="A58" s="577"/>
      <c r="B58" s="577"/>
      <c r="C58" s="577"/>
      <c r="D58" s="577"/>
      <c r="E58" s="577"/>
      <c r="F58" s="577"/>
      <c r="G58" s="577"/>
    </row>
    <row r="59" spans="1:7" ht="12.75">
      <c r="A59" s="577"/>
      <c r="B59" s="577"/>
      <c r="C59" s="577"/>
      <c r="D59" s="577"/>
      <c r="E59" s="577"/>
      <c r="F59" s="577"/>
      <c r="G59" s="577"/>
    </row>
    <row r="60" spans="1:7" ht="12.75">
      <c r="A60" s="577"/>
      <c r="B60" s="577"/>
      <c r="C60" s="577"/>
      <c r="D60" s="577"/>
      <c r="E60" s="577"/>
      <c r="F60" s="577"/>
      <c r="G60" s="577"/>
    </row>
    <row r="61" spans="1:7" ht="12.75">
      <c r="A61" s="577"/>
      <c r="B61" s="577"/>
      <c r="C61" s="577"/>
      <c r="D61" s="577"/>
      <c r="E61" s="577"/>
      <c r="F61" s="577"/>
      <c r="G61" s="577"/>
    </row>
    <row r="62" spans="1:7" ht="12.75">
      <c r="A62" s="577"/>
      <c r="B62" s="577"/>
      <c r="C62" s="577"/>
      <c r="D62" s="577"/>
      <c r="E62" s="577"/>
      <c r="F62" s="577"/>
      <c r="G62" s="577"/>
    </row>
    <row r="63" spans="1:7" ht="12.75">
      <c r="A63" s="577"/>
      <c r="B63" s="577"/>
      <c r="C63" s="577"/>
      <c r="D63" s="577"/>
      <c r="E63" s="577"/>
      <c r="F63" s="577"/>
      <c r="G63" s="577"/>
    </row>
    <row r="64" spans="1:7" ht="12.75">
      <c r="A64" s="577"/>
      <c r="B64" s="577"/>
      <c r="C64" s="577"/>
      <c r="D64" s="577"/>
      <c r="E64" s="577"/>
      <c r="F64" s="577"/>
      <c r="G64" s="577"/>
    </row>
    <row r="65" spans="1:7" ht="12.75">
      <c r="A65" s="577"/>
      <c r="B65" s="577"/>
      <c r="C65" s="577"/>
      <c r="D65" s="577"/>
      <c r="E65" s="577"/>
      <c r="F65" s="577"/>
      <c r="G65" s="577"/>
    </row>
    <row r="66" spans="1:7" ht="12.75">
      <c r="A66" s="577"/>
      <c r="B66" s="577"/>
      <c r="C66" s="577"/>
      <c r="D66" s="577"/>
      <c r="E66" s="577"/>
      <c r="F66" s="577"/>
      <c r="G66" s="577"/>
    </row>
    <row r="67" spans="1:7" ht="12.75">
      <c r="A67" s="577"/>
      <c r="B67" s="577"/>
      <c r="C67" s="577"/>
      <c r="D67" s="577"/>
      <c r="E67" s="577"/>
      <c r="F67" s="577"/>
      <c r="G67" s="577"/>
    </row>
    <row r="68" spans="1:7" ht="12.75">
      <c r="A68" s="577"/>
      <c r="B68" s="577"/>
      <c r="C68" s="577"/>
      <c r="D68" s="577"/>
      <c r="E68" s="577"/>
      <c r="F68" s="577"/>
      <c r="G68" s="577"/>
    </row>
    <row r="69" spans="1:7" ht="12.75">
      <c r="A69" s="577"/>
      <c r="B69" s="577"/>
      <c r="C69" s="577"/>
      <c r="D69" s="577"/>
      <c r="E69" s="577"/>
      <c r="F69" s="577"/>
      <c r="G69" s="577"/>
    </row>
    <row r="70" spans="1:7" ht="12.75">
      <c r="A70" s="577"/>
      <c r="B70" s="577"/>
      <c r="C70" s="577"/>
      <c r="D70" s="577"/>
      <c r="E70" s="577"/>
      <c r="F70" s="577"/>
      <c r="G70" s="577"/>
    </row>
    <row r="71" spans="1:7" ht="12.75">
      <c r="A71" s="577"/>
      <c r="B71" s="577"/>
      <c r="C71" s="577"/>
      <c r="D71" s="577"/>
      <c r="E71" s="577"/>
      <c r="F71" s="577"/>
      <c r="G71" s="577"/>
    </row>
    <row r="72" spans="1:7" ht="12.75">
      <c r="A72" s="577"/>
      <c r="B72" s="577"/>
      <c r="C72" s="577"/>
      <c r="D72" s="577"/>
      <c r="E72" s="577"/>
      <c r="F72" s="577"/>
      <c r="G72" s="577"/>
    </row>
    <row r="73" spans="1:7" ht="12.75">
      <c r="A73" s="577"/>
      <c r="B73" s="577"/>
      <c r="C73" s="577"/>
      <c r="D73" s="577"/>
      <c r="E73" s="577"/>
      <c r="F73" s="577"/>
      <c r="G73" s="577"/>
    </row>
    <row r="74" spans="1:7" ht="12.75">
      <c r="A74" s="577"/>
      <c r="B74" s="577"/>
      <c r="C74" s="577"/>
      <c r="D74" s="577"/>
      <c r="E74" s="577"/>
      <c r="F74" s="577"/>
      <c r="G74" s="577"/>
    </row>
    <row r="75" spans="1:7" ht="12.75">
      <c r="A75" s="577"/>
      <c r="B75" s="577"/>
      <c r="C75" s="577"/>
      <c r="D75" s="577"/>
      <c r="E75" s="577"/>
      <c r="F75" s="577"/>
      <c r="G75" s="577"/>
    </row>
    <row r="76" spans="1:7" ht="12.75">
      <c r="A76" s="577"/>
      <c r="B76" s="577"/>
      <c r="C76" s="577"/>
      <c r="D76" s="577"/>
      <c r="E76" s="577"/>
      <c r="F76" s="577"/>
      <c r="G76" s="577"/>
    </row>
    <row r="77" spans="1:7" ht="12.75">
      <c r="A77" s="577"/>
      <c r="B77" s="577"/>
      <c r="C77" s="577"/>
      <c r="D77" s="577"/>
      <c r="E77" s="577"/>
      <c r="F77" s="577"/>
      <c r="G77" s="577"/>
    </row>
    <row r="78" spans="1:7" ht="12.75">
      <c r="A78" s="577"/>
      <c r="B78" s="577"/>
      <c r="C78" s="577"/>
      <c r="D78" s="577"/>
      <c r="E78" s="577"/>
      <c r="F78" s="577"/>
      <c r="G78" s="577"/>
    </row>
    <row r="79" spans="1:7" ht="12.75">
      <c r="A79" s="577"/>
      <c r="B79" s="577"/>
      <c r="C79" s="577"/>
      <c r="D79" s="577"/>
      <c r="E79" s="577"/>
      <c r="F79" s="577"/>
      <c r="G79" s="577"/>
    </row>
    <row r="80" spans="1:7" ht="12.75">
      <c r="A80" s="577"/>
      <c r="B80" s="577"/>
      <c r="C80" s="577"/>
      <c r="D80" s="577"/>
      <c r="E80" s="577"/>
      <c r="F80" s="577"/>
      <c r="G80" s="577"/>
    </row>
    <row r="81" spans="1:7" ht="12.75">
      <c r="A81" s="577"/>
      <c r="B81" s="577"/>
      <c r="C81" s="577"/>
      <c r="D81" s="577"/>
      <c r="E81" s="577"/>
      <c r="F81" s="577"/>
      <c r="G81" s="577"/>
    </row>
    <row r="82" spans="1:7" ht="12.75">
      <c r="A82" s="577"/>
      <c r="B82" s="577"/>
      <c r="C82" s="577"/>
      <c r="D82" s="577"/>
      <c r="E82" s="577"/>
      <c r="F82" s="577"/>
      <c r="G82" s="577"/>
    </row>
    <row r="83" spans="1:7" ht="12.75">
      <c r="A83" s="577"/>
      <c r="B83" s="577"/>
      <c r="C83" s="577"/>
      <c r="D83" s="577"/>
      <c r="E83" s="577"/>
      <c r="F83" s="577"/>
      <c r="G83" s="577"/>
    </row>
    <row r="84" spans="1:7" ht="12.75">
      <c r="A84" s="577"/>
      <c r="B84" s="577"/>
      <c r="C84" s="577"/>
      <c r="D84" s="577"/>
      <c r="E84" s="577"/>
      <c r="F84" s="577"/>
      <c r="G84" s="577"/>
    </row>
    <row r="85" spans="1:7" ht="12.75">
      <c r="A85" s="577"/>
      <c r="B85" s="577"/>
      <c r="C85" s="577"/>
      <c r="D85" s="577"/>
      <c r="E85" s="577"/>
      <c r="F85" s="577"/>
      <c r="G85" s="577"/>
    </row>
    <row r="86" spans="1:7" ht="12.75">
      <c r="A86" s="577"/>
      <c r="B86" s="577"/>
      <c r="C86" s="577"/>
      <c r="D86" s="577"/>
      <c r="E86" s="577"/>
      <c r="F86" s="577"/>
      <c r="G86" s="577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1">
      <selection activeCell="C2" sqref="C2:F2"/>
    </sheetView>
  </sheetViews>
  <sheetFormatPr defaultColWidth="9.00390625" defaultRowHeight="19.5" customHeight="1"/>
  <cols>
    <col min="1" max="1" width="5.25390625" style="656" customWidth="1"/>
    <col min="2" max="2" width="52.375" style="656" customWidth="1"/>
    <col min="3" max="3" width="42.625" style="656" customWidth="1"/>
    <col min="4" max="5" width="12.75390625" style="656" customWidth="1"/>
    <col min="6" max="6" width="12.25390625" style="687" customWidth="1"/>
    <col min="7" max="16384" width="9.125" style="656" customWidth="1"/>
  </cols>
  <sheetData>
    <row r="1" spans="2:6" ht="19.5" customHeight="1">
      <c r="B1" s="1653" t="s">
        <v>808</v>
      </c>
      <c r="C1" s="1653"/>
      <c r="D1" s="1653"/>
      <c r="E1" s="1653"/>
      <c r="F1" s="1653"/>
    </row>
    <row r="2" spans="3:6" ht="19.5" customHeight="1">
      <c r="C2" s="1659" t="s">
        <v>946</v>
      </c>
      <c r="D2" s="1660"/>
      <c r="E2" s="1660"/>
      <c r="F2" s="1660"/>
    </row>
    <row r="4" spans="1:6" ht="19.5" customHeight="1">
      <c r="A4" s="657" t="s">
        <v>384</v>
      </c>
      <c r="B4" s="658" t="s">
        <v>637</v>
      </c>
      <c r="C4" s="659" t="s">
        <v>638</v>
      </c>
      <c r="D4" s="1654" t="s">
        <v>637</v>
      </c>
      <c r="E4" s="1655"/>
      <c r="F4" s="1656"/>
    </row>
    <row r="5" spans="1:6" ht="19.5" customHeight="1">
      <c r="A5" s="660" t="s">
        <v>386</v>
      </c>
      <c r="B5" s="661" t="s">
        <v>639</v>
      </c>
      <c r="C5" s="662" t="s">
        <v>640</v>
      </c>
      <c r="D5" s="663" t="s">
        <v>641</v>
      </c>
      <c r="E5" s="663" t="s">
        <v>642</v>
      </c>
      <c r="F5" s="664" t="s">
        <v>643</v>
      </c>
    </row>
    <row r="6" spans="1:6" ht="29.25" customHeight="1">
      <c r="A6" s="665" t="s">
        <v>619</v>
      </c>
      <c r="B6" s="666" t="s">
        <v>644</v>
      </c>
      <c r="C6" s="662" t="s">
        <v>645</v>
      </c>
      <c r="D6" s="661" t="s">
        <v>646</v>
      </c>
      <c r="E6" s="667" t="s">
        <v>647</v>
      </c>
      <c r="F6" s="668">
        <v>0</v>
      </c>
    </row>
    <row r="7" spans="1:6" ht="29.25" customHeight="1">
      <c r="A7" s="665" t="s">
        <v>628</v>
      </c>
      <c r="B7" s="666" t="s">
        <v>648</v>
      </c>
      <c r="C7" s="662" t="s">
        <v>645</v>
      </c>
      <c r="D7" s="661" t="s">
        <v>646</v>
      </c>
      <c r="E7" s="667" t="s">
        <v>647</v>
      </c>
      <c r="F7" s="668">
        <v>0</v>
      </c>
    </row>
    <row r="8" spans="1:6" ht="30.75" customHeight="1">
      <c r="A8" s="669" t="s">
        <v>629</v>
      </c>
      <c r="B8" s="670" t="s">
        <v>649</v>
      </c>
      <c r="C8" s="663"/>
      <c r="D8" s="663"/>
      <c r="E8" s="671"/>
      <c r="F8" s="671">
        <v>0</v>
      </c>
    </row>
    <row r="9" spans="1:6" ht="21.75" customHeight="1">
      <c r="A9" s="669"/>
      <c r="B9" s="670" t="s">
        <v>650</v>
      </c>
      <c r="C9" s="669"/>
      <c r="D9" s="672" t="s">
        <v>647</v>
      </c>
      <c r="E9" s="671"/>
      <c r="F9" s="671">
        <v>0</v>
      </c>
    </row>
    <row r="10" spans="1:6" ht="23.25" customHeight="1">
      <c r="A10" s="669"/>
      <c r="B10" s="670" t="s">
        <v>651</v>
      </c>
      <c r="C10" s="670"/>
      <c r="D10" s="658" t="s">
        <v>645</v>
      </c>
      <c r="E10" s="658" t="s">
        <v>645</v>
      </c>
      <c r="F10" s="673"/>
    </row>
    <row r="11" spans="1:6" ht="0.75" customHeight="1" hidden="1">
      <c r="A11" s="669"/>
      <c r="B11" s="670"/>
      <c r="C11" s="670"/>
      <c r="D11" s="658" t="s">
        <v>652</v>
      </c>
      <c r="E11" s="674" t="s">
        <v>652</v>
      </c>
      <c r="F11" s="673">
        <v>0</v>
      </c>
    </row>
    <row r="12" spans="1:6" ht="19.5" customHeight="1">
      <c r="A12" s="669"/>
      <c r="B12" s="670" t="s">
        <v>653</v>
      </c>
      <c r="C12" s="669"/>
      <c r="D12" s="658" t="s">
        <v>652</v>
      </c>
      <c r="E12" s="674" t="s">
        <v>652</v>
      </c>
      <c r="F12" s="673">
        <v>0</v>
      </c>
    </row>
    <row r="13" spans="1:6" ht="19.5" customHeight="1">
      <c r="A13" s="669"/>
      <c r="B13" s="670" t="s">
        <v>654</v>
      </c>
      <c r="C13" s="662" t="s">
        <v>645</v>
      </c>
      <c r="D13" s="658" t="s">
        <v>652</v>
      </c>
      <c r="E13" s="674" t="s">
        <v>652</v>
      </c>
      <c r="F13" s="673">
        <v>0</v>
      </c>
    </row>
    <row r="14" spans="1:7" ht="38.25" customHeight="1">
      <c r="A14" s="669" t="s">
        <v>655</v>
      </c>
      <c r="B14" s="670" t="s">
        <v>656</v>
      </c>
      <c r="C14" s="663"/>
      <c r="D14" s="1657">
        <f>------'[1]13. mell. létszám'!I19</f>
        <v>0</v>
      </c>
      <c r="E14" s="675"/>
      <c r="F14" s="673">
        <v>0</v>
      </c>
      <c r="G14" s="676"/>
    </row>
    <row r="15" spans="1:9" ht="19.5" customHeight="1" hidden="1">
      <c r="A15" s="669"/>
      <c r="B15" s="670"/>
      <c r="C15" s="663"/>
      <c r="D15" s="1658"/>
      <c r="E15" s="675"/>
      <c r="F15" s="673"/>
      <c r="G15" s="676"/>
      <c r="I15" s="673">
        <v>204</v>
      </c>
    </row>
    <row r="16" spans="1:9" ht="19.5" customHeight="1" hidden="1">
      <c r="A16" s="669"/>
      <c r="B16" s="670"/>
      <c r="C16" s="663"/>
      <c r="D16" s="1658"/>
      <c r="E16" s="675"/>
      <c r="F16" s="673"/>
      <c r="G16" s="676"/>
      <c r="I16" s="673">
        <v>140</v>
      </c>
    </row>
    <row r="17" spans="1:9" ht="27" customHeight="1" hidden="1">
      <c r="A17" s="663"/>
      <c r="B17" s="665"/>
      <c r="C17" s="677"/>
      <c r="D17" s="1658"/>
      <c r="E17" s="678"/>
      <c r="F17" s="679"/>
      <c r="G17" s="680"/>
      <c r="I17" s="679">
        <v>1223</v>
      </c>
    </row>
    <row r="18" spans="1:9" ht="19.5" customHeight="1" hidden="1">
      <c r="A18" s="663"/>
      <c r="B18" s="669"/>
      <c r="C18" s="681"/>
      <c r="D18" s="1658"/>
      <c r="E18" s="682"/>
      <c r="F18" s="679"/>
      <c r="G18" s="676"/>
      <c r="I18" s="679">
        <v>820</v>
      </c>
    </row>
    <row r="19" spans="1:9" ht="19.5" customHeight="1" thickBot="1">
      <c r="A19" s="669" t="s">
        <v>657</v>
      </c>
      <c r="B19" s="683" t="s">
        <v>658</v>
      </c>
      <c r="C19" s="662" t="s">
        <v>645</v>
      </c>
      <c r="D19" s="658" t="s">
        <v>652</v>
      </c>
      <c r="E19" s="674" t="s">
        <v>652</v>
      </c>
      <c r="F19" s="673">
        <v>0</v>
      </c>
      <c r="I19" s="673">
        <v>0</v>
      </c>
    </row>
    <row r="20" spans="1:6" ht="19.5" customHeight="1" thickBot="1">
      <c r="A20" s="684"/>
      <c r="B20" s="685" t="s">
        <v>659</v>
      </c>
      <c r="C20" s="685"/>
      <c r="D20" s="684"/>
      <c r="E20" s="684"/>
      <c r="F20" s="686">
        <f>SUM(F6:F19)</f>
        <v>0</v>
      </c>
    </row>
  </sheetData>
  <sheetProtection/>
  <mergeCells count="4">
    <mergeCell ref="B1:F1"/>
    <mergeCell ref="D4:F4"/>
    <mergeCell ref="D14:D18"/>
    <mergeCell ref="C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7.625" style="576" customWidth="1"/>
    <col min="2" max="2" width="10.75390625" style="576" customWidth="1"/>
    <col min="3" max="3" width="10.00390625" style="576" customWidth="1"/>
    <col min="4" max="4" width="8.625" style="576" customWidth="1"/>
    <col min="5" max="5" width="11.125" style="576" customWidth="1"/>
    <col min="6" max="16384" width="9.125" style="576" customWidth="1"/>
  </cols>
  <sheetData>
    <row r="1" spans="1:2" ht="63.75" customHeight="1">
      <c r="A1" s="1661" t="s">
        <v>809</v>
      </c>
      <c r="B1" s="1662"/>
    </row>
    <row r="2" spans="1:4" ht="12.75">
      <c r="A2" s="1659" t="s">
        <v>947</v>
      </c>
      <c r="B2" s="1660"/>
      <c r="C2" s="1660"/>
      <c r="D2" s="1660"/>
    </row>
    <row r="3" spans="1:2" ht="12.75">
      <c r="A3" s="688"/>
      <c r="B3" s="688"/>
    </row>
    <row r="4" spans="1:5" ht="27" customHeight="1">
      <c r="A4" s="689" t="s">
        <v>3</v>
      </c>
      <c r="B4" s="579" t="s">
        <v>303</v>
      </c>
      <c r="C4" s="1384" t="s">
        <v>864</v>
      </c>
      <c r="D4" s="1385" t="s">
        <v>865</v>
      </c>
      <c r="E4" s="730" t="s">
        <v>867</v>
      </c>
    </row>
    <row r="5" spans="1:5" ht="1.5" customHeight="1" hidden="1">
      <c r="A5" s="690"/>
      <c r="B5" s="691"/>
      <c r="C5" s="581"/>
      <c r="D5" s="581"/>
      <c r="E5" s="581"/>
    </row>
    <row r="6" spans="1:5" ht="14.25" hidden="1">
      <c r="A6" s="690"/>
      <c r="B6" s="692"/>
      <c r="C6" s="581"/>
      <c r="D6" s="581"/>
      <c r="E6" s="581"/>
    </row>
    <row r="7" spans="1:5" ht="14.25" hidden="1">
      <c r="A7" s="690"/>
      <c r="B7" s="692"/>
      <c r="C7" s="581"/>
      <c r="D7" s="581"/>
      <c r="E7" s="581"/>
    </row>
    <row r="8" spans="1:5" ht="33.75" customHeight="1">
      <c r="A8" s="690" t="s">
        <v>304</v>
      </c>
      <c r="B8" s="693">
        <v>7200</v>
      </c>
      <c r="C8" s="583">
        <v>6480</v>
      </c>
      <c r="D8" s="583">
        <v>720</v>
      </c>
      <c r="E8" s="583">
        <v>5322</v>
      </c>
    </row>
    <row r="9" spans="1:5" ht="28.5" customHeight="1">
      <c r="A9" s="690" t="s">
        <v>756</v>
      </c>
      <c r="B9" s="693">
        <v>48500</v>
      </c>
      <c r="C9" s="583">
        <v>36640</v>
      </c>
      <c r="D9" s="583">
        <v>11860</v>
      </c>
      <c r="E9" s="583">
        <v>48781</v>
      </c>
    </row>
    <row r="10" spans="1:5" ht="28.5" customHeight="1" hidden="1">
      <c r="A10" s="695"/>
      <c r="B10" s="696"/>
      <c r="C10" s="583"/>
      <c r="D10" s="583"/>
      <c r="E10" s="583"/>
    </row>
    <row r="11" spans="1:5" ht="34.5" customHeight="1">
      <c r="A11" s="690" t="s">
        <v>305</v>
      </c>
      <c r="B11" s="696">
        <v>15000</v>
      </c>
      <c r="C11" s="583">
        <v>13500</v>
      </c>
      <c r="D11" s="583">
        <v>1500</v>
      </c>
      <c r="E11" s="583">
        <v>14669</v>
      </c>
    </row>
    <row r="12" spans="1:5" ht="36.75" customHeight="1">
      <c r="A12" s="690" t="s">
        <v>306</v>
      </c>
      <c r="B12" s="696">
        <v>500</v>
      </c>
      <c r="C12" s="583">
        <v>450</v>
      </c>
      <c r="D12" s="583">
        <v>50</v>
      </c>
      <c r="E12" s="583">
        <v>1534</v>
      </c>
    </row>
    <row r="13" spans="1:5" ht="35.25" customHeight="1" hidden="1">
      <c r="A13" s="690"/>
      <c r="B13" s="693"/>
      <c r="C13" s="583"/>
      <c r="D13" s="583"/>
      <c r="E13" s="583"/>
    </row>
    <row r="14" spans="1:5" ht="28.5" customHeight="1" hidden="1">
      <c r="A14" s="690"/>
      <c r="B14" s="696"/>
      <c r="C14" s="583"/>
      <c r="D14" s="583"/>
      <c r="E14" s="583"/>
    </row>
    <row r="15" spans="1:5" ht="30" customHeight="1" hidden="1">
      <c r="A15" s="690"/>
      <c r="B15" s="693"/>
      <c r="C15" s="583"/>
      <c r="D15" s="583"/>
      <c r="E15" s="583"/>
    </row>
    <row r="16" spans="1:5" ht="25.5" customHeight="1">
      <c r="A16" s="690" t="s">
        <v>307</v>
      </c>
      <c r="B16" s="693">
        <v>5350</v>
      </c>
      <c r="C16" s="583"/>
      <c r="D16" s="583">
        <v>5350</v>
      </c>
      <c r="E16" s="583">
        <v>7351</v>
      </c>
    </row>
    <row r="17" spans="1:5" ht="19.5" customHeight="1">
      <c r="A17" s="690" t="s">
        <v>308</v>
      </c>
      <c r="B17" s="697">
        <v>1500</v>
      </c>
      <c r="C17" s="583"/>
      <c r="D17" s="583">
        <v>1500</v>
      </c>
      <c r="E17" s="583">
        <v>326</v>
      </c>
    </row>
    <row r="18" spans="1:5" ht="20.25" customHeight="1">
      <c r="A18" s="690" t="s">
        <v>309</v>
      </c>
      <c r="B18" s="697">
        <v>200</v>
      </c>
      <c r="C18" s="583"/>
      <c r="D18" s="583">
        <v>200</v>
      </c>
      <c r="E18" s="583">
        <v>210</v>
      </c>
    </row>
    <row r="19" spans="1:5" ht="35.25" customHeight="1">
      <c r="A19" s="690" t="s">
        <v>310</v>
      </c>
      <c r="B19" s="698">
        <v>3300</v>
      </c>
      <c r="C19" s="583">
        <v>3300</v>
      </c>
      <c r="D19" s="583"/>
      <c r="E19" s="583">
        <v>3161</v>
      </c>
    </row>
    <row r="20" spans="1:5" ht="34.5" customHeight="1">
      <c r="A20" s="690" t="s">
        <v>311</v>
      </c>
      <c r="B20" s="697">
        <v>75</v>
      </c>
      <c r="C20" s="583">
        <v>75</v>
      </c>
      <c r="D20" s="583">
        <v>20</v>
      </c>
      <c r="E20" s="583">
        <v>17</v>
      </c>
    </row>
    <row r="21" spans="1:5" ht="36" customHeight="1">
      <c r="A21" s="690" t="s">
        <v>312</v>
      </c>
      <c r="B21" s="693">
        <v>500</v>
      </c>
      <c r="C21" s="583"/>
      <c r="D21" s="583">
        <v>500</v>
      </c>
      <c r="E21" s="583">
        <v>357</v>
      </c>
    </row>
    <row r="22" spans="1:5" ht="27" customHeight="1">
      <c r="A22" s="690" t="s">
        <v>379</v>
      </c>
      <c r="B22" s="693">
        <v>400</v>
      </c>
      <c r="C22" s="583">
        <v>400</v>
      </c>
      <c r="D22" s="583"/>
      <c r="E22" s="583">
        <v>290</v>
      </c>
    </row>
    <row r="23" spans="1:5" ht="27" customHeight="1">
      <c r="A23" s="690" t="s">
        <v>660</v>
      </c>
      <c r="B23" s="693">
        <v>1200</v>
      </c>
      <c r="C23" s="583"/>
      <c r="D23" s="583">
        <v>1200</v>
      </c>
      <c r="E23" s="583">
        <v>840</v>
      </c>
    </row>
    <row r="24" spans="1:5" ht="0.75" customHeight="1">
      <c r="A24" s="690"/>
      <c r="B24" s="693"/>
      <c r="C24" s="583"/>
      <c r="D24" s="583"/>
      <c r="E24" s="583"/>
    </row>
    <row r="25" spans="1:5" ht="39.75" customHeight="1">
      <c r="A25" s="699" t="s">
        <v>314</v>
      </c>
      <c r="B25" s="700">
        <f>SUM(B5:B24)</f>
        <v>83725</v>
      </c>
      <c r="C25" s="700">
        <f>SUM(C8:C24)</f>
        <v>60845</v>
      </c>
      <c r="D25" s="700">
        <f>SUM(D8:D24)</f>
        <v>22900</v>
      </c>
      <c r="E25" s="700">
        <f>SUM(E8:E24)</f>
        <v>82858</v>
      </c>
    </row>
    <row r="26" spans="1:5" ht="33" customHeight="1">
      <c r="A26" s="690" t="s">
        <v>315</v>
      </c>
      <c r="B26" s="701"/>
      <c r="C26" s="583"/>
      <c r="D26" s="583"/>
      <c r="E26" s="583"/>
    </row>
    <row r="27" spans="1:5" ht="30.75" customHeight="1">
      <c r="A27" s="702" t="s">
        <v>316</v>
      </c>
      <c r="B27" s="703"/>
      <c r="C27" s="583"/>
      <c r="D27" s="583"/>
      <c r="E27" s="583"/>
    </row>
    <row r="28" spans="1:5" ht="32.25" customHeight="1">
      <c r="A28" s="690" t="s">
        <v>317</v>
      </c>
      <c r="B28" s="701"/>
      <c r="C28" s="583"/>
      <c r="D28" s="583"/>
      <c r="E28" s="583"/>
    </row>
    <row r="29" spans="1:5" ht="32.25" customHeight="1" hidden="1">
      <c r="A29" s="690"/>
      <c r="B29" s="701"/>
      <c r="C29" s="583"/>
      <c r="D29" s="583"/>
      <c r="E29" s="583"/>
    </row>
    <row r="30" spans="1:5" ht="27" customHeight="1">
      <c r="A30" s="690" t="s">
        <v>318</v>
      </c>
      <c r="B30" s="701"/>
      <c r="C30" s="583"/>
      <c r="D30" s="583"/>
      <c r="E30" s="583"/>
    </row>
    <row r="31" spans="1:5" ht="20.25" customHeight="1">
      <c r="A31" s="690" t="s">
        <v>319</v>
      </c>
      <c r="B31" s="701">
        <v>200</v>
      </c>
      <c r="C31" s="583"/>
      <c r="D31" s="583">
        <v>200</v>
      </c>
      <c r="E31" s="583"/>
    </row>
    <row r="32" spans="1:5" ht="19.5" customHeight="1">
      <c r="A32" s="690" t="s">
        <v>320</v>
      </c>
      <c r="B32" s="704">
        <v>100</v>
      </c>
      <c r="C32" s="583"/>
      <c r="D32" s="583">
        <v>100</v>
      </c>
      <c r="E32" s="583">
        <v>30</v>
      </c>
    </row>
    <row r="33" spans="1:5" ht="42" customHeight="1">
      <c r="A33" s="690" t="s">
        <v>661</v>
      </c>
      <c r="B33" s="693"/>
      <c r="C33" s="583"/>
      <c r="D33" s="583"/>
      <c r="E33" s="583"/>
    </row>
    <row r="34" spans="1:5" ht="27" customHeight="1">
      <c r="A34" s="690" t="s">
        <v>380</v>
      </c>
      <c r="B34" s="693">
        <v>700</v>
      </c>
      <c r="C34" s="583"/>
      <c r="D34" s="583">
        <v>700</v>
      </c>
      <c r="E34" s="583"/>
    </row>
    <row r="35" spans="1:5" ht="27.75" customHeight="1">
      <c r="A35" s="690" t="s">
        <v>662</v>
      </c>
      <c r="B35" s="693">
        <v>800</v>
      </c>
      <c r="C35" s="583"/>
      <c r="D35" s="583">
        <v>800</v>
      </c>
      <c r="E35" s="583"/>
    </row>
    <row r="36" spans="1:5" ht="33.75" customHeight="1">
      <c r="A36" s="690" t="s">
        <v>313</v>
      </c>
      <c r="B36" s="693"/>
      <c r="C36" s="583"/>
      <c r="D36" s="583"/>
      <c r="E36" s="583">
        <v>41</v>
      </c>
    </row>
    <row r="37" spans="1:5" ht="33.75" customHeight="1">
      <c r="A37" s="705" t="s">
        <v>321</v>
      </c>
      <c r="B37" s="693">
        <f>SUM(B26:B36)</f>
        <v>1800</v>
      </c>
      <c r="C37" s="583"/>
      <c r="D37" s="583">
        <f>SUM(D31:D36)</f>
        <v>1800</v>
      </c>
      <c r="E37" s="583">
        <f>SUM(E31:E36)</f>
        <v>71</v>
      </c>
    </row>
    <row r="38" spans="1:5" ht="57.75" customHeight="1">
      <c r="A38" s="706" t="s">
        <v>322</v>
      </c>
      <c r="B38" s="707">
        <f>SUM(B37,B25)</f>
        <v>85525</v>
      </c>
      <c r="C38" s="707">
        <f>SUM(C37,C25)</f>
        <v>60845</v>
      </c>
      <c r="D38" s="707">
        <f>SUM(D37,D25)</f>
        <v>24700</v>
      </c>
      <c r="E38" s="707">
        <f>SUM(E37,E25)</f>
        <v>82929</v>
      </c>
    </row>
    <row r="39" spans="1:5" ht="12.75">
      <c r="A39" s="708" t="s">
        <v>323</v>
      </c>
      <c r="B39" s="709"/>
      <c r="C39" s="583"/>
      <c r="D39" s="583"/>
      <c r="E39" s="583"/>
    </row>
    <row r="40" spans="1:5" ht="27.75" customHeight="1">
      <c r="A40" s="708" t="s">
        <v>324</v>
      </c>
      <c r="B40" s="709"/>
      <c r="C40" s="583"/>
      <c r="D40" s="583"/>
      <c r="E40" s="583"/>
    </row>
    <row r="41" spans="1:5" ht="30" customHeight="1">
      <c r="A41" s="708" t="s">
        <v>325</v>
      </c>
      <c r="B41" s="709"/>
      <c r="C41" s="583"/>
      <c r="D41" s="583"/>
      <c r="E41" s="583"/>
    </row>
    <row r="42" spans="1:5" ht="51" customHeight="1">
      <c r="A42" s="710" t="s">
        <v>866</v>
      </c>
      <c r="B42" s="711">
        <f>SUM(B38:B41)</f>
        <v>85525</v>
      </c>
      <c r="C42" s="711">
        <f>SUM(C38:C41)</f>
        <v>60845</v>
      </c>
      <c r="D42" s="711">
        <f>SUM(D38:D41)</f>
        <v>24700</v>
      </c>
      <c r="E42" s="711">
        <f>SUM(E38:E41)</f>
        <v>82929</v>
      </c>
    </row>
    <row r="43" spans="1:5" ht="12.75">
      <c r="A43" s="712"/>
      <c r="B43" s="713"/>
      <c r="C43" s="583"/>
      <c r="D43" s="583"/>
      <c r="E43" s="583"/>
    </row>
    <row r="44" spans="1:5" ht="12.75">
      <c r="A44" s="689" t="s">
        <v>3</v>
      </c>
      <c r="B44" s="714" t="s">
        <v>303</v>
      </c>
      <c r="C44" s="719"/>
      <c r="D44" s="719"/>
      <c r="E44" s="583"/>
    </row>
    <row r="45" spans="1:5" ht="15">
      <c r="A45" s="715" t="s">
        <v>326</v>
      </c>
      <c r="B45" s="716"/>
      <c r="C45" s="583"/>
      <c r="D45" s="583"/>
      <c r="E45" s="583"/>
    </row>
    <row r="46" spans="1:5" ht="15">
      <c r="A46" s="715" t="s">
        <v>327</v>
      </c>
      <c r="B46" s="716"/>
      <c r="C46" s="583"/>
      <c r="D46" s="583"/>
      <c r="E46" s="583"/>
    </row>
    <row r="47" spans="1:5" ht="15">
      <c r="A47" s="715" t="s">
        <v>328</v>
      </c>
      <c r="B47" s="716"/>
      <c r="C47" s="583"/>
      <c r="D47" s="583"/>
      <c r="E47" s="583"/>
    </row>
    <row r="48" spans="1:5" ht="15">
      <c r="A48" s="715" t="s">
        <v>329</v>
      </c>
      <c r="B48" s="716"/>
      <c r="C48" s="583"/>
      <c r="D48" s="583"/>
      <c r="E48" s="583"/>
    </row>
    <row r="49" spans="1:5" ht="15">
      <c r="A49" s="715" t="s">
        <v>330</v>
      </c>
      <c r="B49" s="716"/>
      <c r="C49" s="583"/>
      <c r="D49" s="583"/>
      <c r="E49" s="583"/>
    </row>
    <row r="50" spans="1:5" ht="15">
      <c r="A50" s="717" t="s">
        <v>331</v>
      </c>
      <c r="B50" s="718">
        <f>SUM(B45:B49)</f>
        <v>0</v>
      </c>
      <c r="C50" s="720"/>
      <c r="D50" s="720"/>
      <c r="E50" s="583"/>
    </row>
  </sheetData>
  <sheetProtection/>
  <mergeCells count="2">
    <mergeCell ref="A1:B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3"/>
  </sheetPr>
  <dimension ref="A1:J100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5.625" style="576" customWidth="1"/>
    <col min="2" max="2" width="16.25390625" style="576" customWidth="1"/>
    <col min="3" max="3" width="0.12890625" style="576" customWidth="1"/>
    <col min="4" max="4" width="14.25390625" style="576" customWidth="1"/>
    <col min="5" max="5" width="12.875" style="576" hidden="1" customWidth="1"/>
    <col min="6" max="6" width="13.625" style="576" hidden="1" customWidth="1"/>
    <col min="7" max="7" width="13.75390625" style="576" customWidth="1"/>
    <col min="8" max="16384" width="9.125" style="576" customWidth="1"/>
  </cols>
  <sheetData>
    <row r="1" spans="1:6" ht="56.25" customHeight="1">
      <c r="A1" s="1661" t="s">
        <v>882</v>
      </c>
      <c r="B1" s="1677"/>
      <c r="C1" s="1677"/>
      <c r="D1" s="1677"/>
      <c r="E1" s="1677"/>
      <c r="F1" s="1677"/>
    </row>
    <row r="2" spans="1:10" ht="21.75" customHeight="1">
      <c r="A2" s="1651" t="s">
        <v>948</v>
      </c>
      <c r="B2" s="1487"/>
      <c r="C2" s="1487"/>
      <c r="D2" s="1487"/>
      <c r="E2" s="1487"/>
      <c r="F2" s="1487"/>
      <c r="G2" s="1487"/>
      <c r="H2" s="1487"/>
      <c r="I2" s="1487"/>
      <c r="J2" s="1487"/>
    </row>
    <row r="3" spans="1:6" ht="12.75" hidden="1">
      <c r="A3" s="722"/>
      <c r="B3" s="723"/>
      <c r="C3" s="723"/>
      <c r="D3" s="723"/>
      <c r="E3" s="723"/>
      <c r="F3" s="723"/>
    </row>
    <row r="4" spans="1:6" ht="17.25" customHeight="1" hidden="1">
      <c r="A4" s="724"/>
      <c r="B4" s="725"/>
      <c r="C4" s="725"/>
      <c r="D4" s="725"/>
      <c r="E4" s="725"/>
      <c r="F4" s="725"/>
    </row>
    <row r="5" spans="1:6" ht="18" customHeight="1" hidden="1">
      <c r="A5" s="724"/>
      <c r="B5" s="725"/>
      <c r="C5" s="725"/>
      <c r="D5" s="725"/>
      <c r="E5" s="725"/>
      <c r="F5" s="725"/>
    </row>
    <row r="6" spans="1:6" ht="31.5" customHeight="1" hidden="1">
      <c r="A6" s="712"/>
      <c r="B6" s="694"/>
      <c r="C6" s="694"/>
      <c r="D6" s="694"/>
      <c r="E6" s="694"/>
      <c r="F6" s="694"/>
    </row>
    <row r="7" spans="1:6" ht="30" customHeight="1" hidden="1">
      <c r="A7" s="712"/>
      <c r="B7" s="694"/>
      <c r="C7" s="694"/>
      <c r="D7" s="694"/>
      <c r="E7" s="694"/>
      <c r="F7" s="694"/>
    </row>
    <row r="8" spans="1:6" ht="0.75" customHeight="1" hidden="1">
      <c r="A8" s="724"/>
      <c r="B8" s="694"/>
      <c r="C8" s="694"/>
      <c r="D8" s="694"/>
      <c r="E8" s="694"/>
      <c r="F8" s="694"/>
    </row>
    <row r="9" spans="1:6" ht="18.75" customHeight="1" hidden="1">
      <c r="A9" s="724"/>
      <c r="B9" s="694"/>
      <c r="C9" s="694"/>
      <c r="D9" s="694"/>
      <c r="E9" s="694"/>
      <c r="F9" s="694"/>
    </row>
    <row r="10" spans="1:6" ht="27" customHeight="1" hidden="1">
      <c r="A10" s="712"/>
      <c r="B10" s="694"/>
      <c r="C10" s="694"/>
      <c r="D10" s="694"/>
      <c r="E10" s="694"/>
      <c r="F10" s="694"/>
    </row>
    <row r="11" spans="1:6" ht="18" customHeight="1" hidden="1">
      <c r="A11" s="726"/>
      <c r="B11" s="694"/>
      <c r="C11" s="694"/>
      <c r="D11" s="694"/>
      <c r="E11" s="694"/>
      <c r="F11" s="694"/>
    </row>
    <row r="12" spans="1:6" ht="29.25" customHeight="1" hidden="1">
      <c r="A12" s="712"/>
      <c r="B12" s="727"/>
      <c r="C12" s="727"/>
      <c r="D12" s="727"/>
      <c r="E12" s="727"/>
      <c r="F12" s="727"/>
    </row>
    <row r="13" spans="1:6" ht="33" customHeight="1" hidden="1">
      <c r="A13" s="712"/>
      <c r="B13" s="727"/>
      <c r="C13" s="727"/>
      <c r="D13" s="727"/>
      <c r="E13" s="727"/>
      <c r="F13" s="727"/>
    </row>
    <row r="14" spans="1:6" ht="27.75" customHeight="1" hidden="1">
      <c r="A14" s="726"/>
      <c r="B14" s="727"/>
      <c r="C14" s="727"/>
      <c r="D14" s="727"/>
      <c r="E14" s="727"/>
      <c r="F14" s="727"/>
    </row>
    <row r="15" spans="1:6" ht="21" customHeight="1" hidden="1">
      <c r="A15" s="712"/>
      <c r="B15" s="727"/>
      <c r="C15" s="727"/>
      <c r="D15" s="727"/>
      <c r="E15" s="727"/>
      <c r="F15" s="727"/>
    </row>
    <row r="16" spans="1:6" ht="21" customHeight="1" hidden="1">
      <c r="A16" s="712"/>
      <c r="B16" s="727"/>
      <c r="C16" s="727"/>
      <c r="D16" s="727"/>
      <c r="E16" s="727"/>
      <c r="F16" s="727"/>
    </row>
    <row r="17" spans="1:6" ht="19.5" customHeight="1" hidden="1">
      <c r="A17" s="712"/>
      <c r="B17" s="727"/>
      <c r="C17" s="727"/>
      <c r="D17" s="727"/>
      <c r="E17" s="727"/>
      <c r="F17" s="727"/>
    </row>
    <row r="18" spans="1:6" ht="21.75" customHeight="1" hidden="1">
      <c r="A18" s="712"/>
      <c r="B18" s="727"/>
      <c r="C18" s="727"/>
      <c r="D18" s="727"/>
      <c r="E18" s="727"/>
      <c r="F18" s="727"/>
    </row>
    <row r="19" spans="1:6" ht="12.75" hidden="1">
      <c r="A19" s="712"/>
      <c r="B19" s="727"/>
      <c r="C19" s="727"/>
      <c r="D19" s="727"/>
      <c r="E19" s="727"/>
      <c r="F19" s="727"/>
    </row>
    <row r="20" spans="1:6" ht="18.75" customHeight="1" hidden="1">
      <c r="A20" s="712"/>
      <c r="B20" s="727"/>
      <c r="C20" s="727"/>
      <c r="D20" s="727"/>
      <c r="E20" s="727"/>
      <c r="F20" s="727"/>
    </row>
    <row r="21" spans="1:6" ht="18.75" customHeight="1" hidden="1">
      <c r="A21" s="712"/>
      <c r="B21" s="727"/>
      <c r="C21" s="727"/>
      <c r="D21" s="727"/>
      <c r="E21" s="727"/>
      <c r="F21" s="727"/>
    </row>
    <row r="22" spans="1:6" ht="12.75" hidden="1">
      <c r="A22" s="712"/>
      <c r="B22" s="727"/>
      <c r="C22" s="727"/>
      <c r="D22" s="727"/>
      <c r="E22" s="727"/>
      <c r="F22" s="727"/>
    </row>
    <row r="23" spans="1:6" ht="0.75" customHeight="1" hidden="1">
      <c r="A23" s="728"/>
      <c r="B23" s="727"/>
      <c r="C23" s="727"/>
      <c r="D23" s="727"/>
      <c r="E23" s="727"/>
      <c r="F23" s="727"/>
    </row>
    <row r="24" spans="1:6" ht="21.75" customHeight="1" hidden="1">
      <c r="A24" s="712"/>
      <c r="B24" s="727"/>
      <c r="C24" s="727"/>
      <c r="D24" s="727"/>
      <c r="E24" s="727"/>
      <c r="F24" s="727"/>
    </row>
    <row r="25" spans="1:6" ht="19.5" customHeight="1" hidden="1">
      <c r="A25" s="712"/>
      <c r="B25" s="727"/>
      <c r="C25" s="727"/>
      <c r="D25" s="727"/>
      <c r="E25" s="727"/>
      <c r="F25" s="727"/>
    </row>
    <row r="26" spans="1:6" ht="21" customHeight="1" hidden="1">
      <c r="A26" s="712"/>
      <c r="B26" s="727"/>
      <c r="C26" s="727"/>
      <c r="D26" s="727"/>
      <c r="E26" s="727"/>
      <c r="F26" s="727"/>
    </row>
    <row r="27" spans="1:6" ht="20.25" customHeight="1" hidden="1">
      <c r="A27" s="712"/>
      <c r="B27" s="727"/>
      <c r="C27" s="727"/>
      <c r="D27" s="727"/>
      <c r="E27" s="727"/>
      <c r="F27" s="727"/>
    </row>
    <row r="28" spans="1:6" ht="12.75" hidden="1">
      <c r="A28" s="712"/>
      <c r="B28" s="727"/>
      <c r="C28" s="727"/>
      <c r="D28" s="727"/>
      <c r="E28" s="727"/>
      <c r="F28" s="727"/>
    </row>
    <row r="29" spans="1:6" ht="0.75" customHeight="1" hidden="1">
      <c r="A29" s="712"/>
      <c r="B29" s="727"/>
      <c r="C29" s="727"/>
      <c r="D29" s="727"/>
      <c r="E29" s="727"/>
      <c r="F29" s="727"/>
    </row>
    <row r="30" spans="1:6" ht="21.75" customHeight="1" hidden="1">
      <c r="A30" s="712"/>
      <c r="B30" s="727"/>
      <c r="C30" s="727"/>
      <c r="D30" s="727"/>
      <c r="E30" s="727"/>
      <c r="F30" s="727"/>
    </row>
    <row r="31" spans="1:6" ht="31.5" customHeight="1" hidden="1">
      <c r="A31" s="728"/>
      <c r="B31" s="727"/>
      <c r="C31" s="727"/>
      <c r="D31" s="727"/>
      <c r="E31" s="727"/>
      <c r="F31" s="727"/>
    </row>
    <row r="32" spans="1:6" ht="30" customHeight="1" hidden="1">
      <c r="A32" s="726"/>
      <c r="B32" s="727"/>
      <c r="C32" s="727"/>
      <c r="D32" s="727"/>
      <c r="E32" s="727"/>
      <c r="F32" s="727"/>
    </row>
    <row r="33" spans="1:6" ht="12.75" hidden="1">
      <c r="A33" s="729"/>
      <c r="B33" s="577"/>
      <c r="C33" s="577"/>
      <c r="D33" s="577"/>
      <c r="E33" s="577"/>
      <c r="F33" s="577"/>
    </row>
    <row r="34" spans="1:6" ht="114" customHeight="1" hidden="1">
      <c r="A34" s="729"/>
      <c r="B34" s="577"/>
      <c r="C34" s="577"/>
      <c r="D34" s="577"/>
      <c r="E34" s="577"/>
      <c r="F34" s="577"/>
    </row>
    <row r="35" spans="1:6" ht="0.75" customHeight="1">
      <c r="A35" s="1678"/>
      <c r="B35" s="1678"/>
      <c r="C35" s="1678"/>
      <c r="D35" s="1678"/>
      <c r="E35" s="1678"/>
      <c r="F35" s="1678"/>
    </row>
    <row r="36" spans="1:6" ht="12.75">
      <c r="A36" s="729"/>
      <c r="B36" s="577"/>
      <c r="C36" s="577"/>
      <c r="D36" s="577"/>
      <c r="E36" s="577"/>
      <c r="F36" s="577"/>
    </row>
    <row r="37" spans="1:7" ht="36" customHeight="1">
      <c r="A37" s="1672" t="s">
        <v>377</v>
      </c>
      <c r="B37" s="1673"/>
      <c r="C37" s="1679" t="s">
        <v>883</v>
      </c>
      <c r="D37" s="1680"/>
      <c r="E37" s="1672"/>
      <c r="F37" s="1672"/>
      <c r="G37" s="1400" t="s">
        <v>891</v>
      </c>
    </row>
    <row r="38" spans="1:7" ht="18.75" customHeight="1">
      <c r="A38" s="1663" t="s">
        <v>757</v>
      </c>
      <c r="B38" s="1664"/>
      <c r="C38" s="1665">
        <v>2000</v>
      </c>
      <c r="D38" s="1665"/>
      <c r="E38" s="1665"/>
      <c r="F38" s="1665"/>
      <c r="G38" s="583">
        <v>2000</v>
      </c>
    </row>
    <row r="39" spans="1:7" ht="17.25" customHeight="1">
      <c r="A39" s="1663" t="s">
        <v>378</v>
      </c>
      <c r="B39" s="1664"/>
      <c r="C39" s="1665">
        <v>6000</v>
      </c>
      <c r="D39" s="1665"/>
      <c r="E39" s="1665"/>
      <c r="F39" s="1665"/>
      <c r="G39" s="583">
        <v>6000</v>
      </c>
    </row>
    <row r="40" spans="1:7" ht="18.75" customHeight="1" hidden="1">
      <c r="A40" s="1663"/>
      <c r="B40" s="1664"/>
      <c r="C40" s="1665"/>
      <c r="D40" s="1665"/>
      <c r="E40" s="1665"/>
      <c r="F40" s="1665"/>
      <c r="G40" s="583"/>
    </row>
    <row r="41" spans="1:7" ht="18" customHeight="1" hidden="1">
      <c r="A41" s="1663"/>
      <c r="B41" s="1664"/>
      <c r="C41" s="1665"/>
      <c r="D41" s="1665"/>
      <c r="E41" s="1665"/>
      <c r="F41" s="1665"/>
      <c r="G41" s="583"/>
    </row>
    <row r="42" spans="1:10" ht="18.75" customHeight="1" hidden="1">
      <c r="A42" s="1663"/>
      <c r="B42" s="1664"/>
      <c r="C42" s="1665"/>
      <c r="D42" s="1665"/>
      <c r="E42" s="1665"/>
      <c r="F42" s="1665"/>
      <c r="G42" s="583"/>
      <c r="I42" s="1675"/>
      <c r="J42" s="1676"/>
    </row>
    <row r="43" spans="1:7" ht="18" customHeight="1">
      <c r="A43" s="1663" t="s">
        <v>663</v>
      </c>
      <c r="B43" s="1664"/>
      <c r="C43" s="1665">
        <v>500</v>
      </c>
      <c r="D43" s="1665"/>
      <c r="E43" s="1665"/>
      <c r="F43" s="1665"/>
      <c r="G43" s="583">
        <v>500</v>
      </c>
    </row>
    <row r="44" spans="1:7" ht="18" customHeight="1">
      <c r="A44" s="1663" t="s">
        <v>884</v>
      </c>
      <c r="B44" s="1664"/>
      <c r="C44" s="1665">
        <v>360</v>
      </c>
      <c r="D44" s="1665"/>
      <c r="E44" s="1665"/>
      <c r="F44" s="1665"/>
      <c r="G44" s="583">
        <v>360</v>
      </c>
    </row>
    <row r="45" spans="1:7" ht="18" customHeight="1">
      <c r="A45" s="1663" t="s">
        <v>376</v>
      </c>
      <c r="B45" s="1664"/>
      <c r="C45" s="1665">
        <v>500</v>
      </c>
      <c r="D45" s="1665"/>
      <c r="E45" s="1665"/>
      <c r="F45" s="1665"/>
      <c r="G45" s="583">
        <v>500</v>
      </c>
    </row>
    <row r="46" spans="1:8" ht="18.75" customHeight="1">
      <c r="A46" s="1663" t="s">
        <v>885</v>
      </c>
      <c r="B46" s="1664"/>
      <c r="C46" s="1665">
        <v>1000</v>
      </c>
      <c r="D46" s="1665"/>
      <c r="E46" s="1665"/>
      <c r="F46" s="1665"/>
      <c r="G46" s="583">
        <v>1000</v>
      </c>
      <c r="H46" s="731"/>
    </row>
    <row r="47" spans="1:7" ht="18" customHeight="1">
      <c r="A47" s="1670" t="s">
        <v>12</v>
      </c>
      <c r="B47" s="1671"/>
      <c r="C47" s="1669">
        <v>10360</v>
      </c>
      <c r="D47" s="1669"/>
      <c r="E47" s="1669">
        <f>SUM(E38:E46)</f>
        <v>0</v>
      </c>
      <c r="F47" s="1669"/>
      <c r="G47" s="721">
        <f>SUM(G38:G46)</f>
        <v>10360</v>
      </c>
    </row>
    <row r="48" spans="1:7" ht="18.75" customHeight="1">
      <c r="A48" s="1663"/>
      <c r="B48" s="1664"/>
      <c r="C48" s="1665"/>
      <c r="D48" s="1665"/>
      <c r="E48" s="1665"/>
      <c r="F48" s="1665"/>
      <c r="G48" s="583"/>
    </row>
    <row r="49" spans="1:7" ht="18" customHeight="1">
      <c r="A49" s="1670" t="s">
        <v>886</v>
      </c>
      <c r="B49" s="1671"/>
      <c r="C49" s="1665"/>
      <c r="D49" s="1665"/>
      <c r="E49" s="1669"/>
      <c r="F49" s="1669"/>
      <c r="G49" s="583"/>
    </row>
    <row r="50" spans="1:7" ht="17.25" customHeight="1">
      <c r="A50" s="1663"/>
      <c r="B50" s="1664"/>
      <c r="C50" s="1665"/>
      <c r="D50" s="1665"/>
      <c r="E50" s="1665"/>
      <c r="F50" s="1665"/>
      <c r="G50" s="583"/>
    </row>
    <row r="51" spans="1:7" ht="20.25" customHeight="1">
      <c r="A51" s="1663" t="s">
        <v>887</v>
      </c>
      <c r="B51" s="1664"/>
      <c r="C51" s="1669">
        <v>20</v>
      </c>
      <c r="D51" s="1669"/>
      <c r="E51" s="1665"/>
      <c r="F51" s="1665"/>
      <c r="G51" s="583">
        <v>20</v>
      </c>
    </row>
    <row r="52" spans="1:7" ht="19.5" customHeight="1">
      <c r="A52" s="1663" t="s">
        <v>888</v>
      </c>
      <c r="B52" s="1664"/>
      <c r="C52" s="1665">
        <v>49</v>
      </c>
      <c r="D52" s="1665"/>
      <c r="E52" s="1665"/>
      <c r="F52" s="1665"/>
      <c r="G52" s="583">
        <v>49</v>
      </c>
    </row>
    <row r="53" spans="1:7" ht="17.25" customHeight="1">
      <c r="A53" s="1663" t="s">
        <v>889</v>
      </c>
      <c r="B53" s="1664"/>
      <c r="C53" s="1665">
        <v>39</v>
      </c>
      <c r="D53" s="1665"/>
      <c r="E53" s="1665"/>
      <c r="F53" s="1665"/>
      <c r="G53" s="583">
        <v>88</v>
      </c>
    </row>
    <row r="54" spans="1:7" ht="18.75" customHeight="1">
      <c r="A54" s="1670" t="s">
        <v>12</v>
      </c>
      <c r="B54" s="1671"/>
      <c r="C54" s="1669">
        <f>SUM(C51:C53)</f>
        <v>108</v>
      </c>
      <c r="D54" s="1669"/>
      <c r="E54" s="1669"/>
      <c r="F54" s="1669"/>
      <c r="G54" s="721">
        <f>SUM(G51:G53)</f>
        <v>157</v>
      </c>
    </row>
    <row r="55" spans="1:7" ht="18" customHeight="1">
      <c r="A55" s="1672"/>
      <c r="B55" s="1673"/>
      <c r="C55" s="1674"/>
      <c r="D55" s="1674"/>
      <c r="E55" s="1674"/>
      <c r="F55" s="1674"/>
      <c r="G55" s="1401"/>
    </row>
    <row r="56" spans="1:7" ht="18" customHeight="1">
      <c r="A56" s="1672" t="s">
        <v>890</v>
      </c>
      <c r="B56" s="1673"/>
      <c r="C56" s="1674"/>
      <c r="D56" s="1674"/>
      <c r="E56" s="1674"/>
      <c r="F56" s="1674"/>
      <c r="G56" s="1401">
        <f>G47+G54</f>
        <v>10517</v>
      </c>
    </row>
    <row r="57" spans="1:7" ht="17.25" customHeight="1">
      <c r="A57" s="1663"/>
      <c r="B57" s="1664"/>
      <c r="C57" s="1665"/>
      <c r="D57" s="1665"/>
      <c r="E57" s="1665"/>
      <c r="F57" s="1665"/>
      <c r="G57" s="583"/>
    </row>
    <row r="58" spans="1:7" ht="19.5" customHeight="1">
      <c r="A58" s="1670"/>
      <c r="B58" s="1671"/>
      <c r="C58" s="1665"/>
      <c r="D58" s="1665"/>
      <c r="E58" s="1669"/>
      <c r="F58" s="1669"/>
      <c r="G58" s="583"/>
    </row>
    <row r="59" spans="1:7" ht="17.25" customHeight="1">
      <c r="A59" s="1663"/>
      <c r="B59" s="1664"/>
      <c r="C59" s="1665"/>
      <c r="D59" s="1665"/>
      <c r="E59" s="1665"/>
      <c r="F59" s="1665"/>
      <c r="G59" s="583"/>
    </row>
    <row r="60" spans="1:7" ht="18.75" customHeight="1">
      <c r="A60" s="1663"/>
      <c r="B60" s="1664"/>
      <c r="C60" s="1665"/>
      <c r="D60" s="1665"/>
      <c r="E60" s="1669"/>
      <c r="F60" s="1669"/>
      <c r="G60" s="583"/>
    </row>
    <row r="61" spans="1:7" ht="17.25" customHeight="1">
      <c r="A61" s="1663"/>
      <c r="B61" s="1664"/>
      <c r="C61" s="1665"/>
      <c r="D61" s="1665"/>
      <c r="E61" s="1665"/>
      <c r="F61" s="1665"/>
      <c r="G61" s="583"/>
    </row>
    <row r="62" spans="1:7" ht="17.25" customHeight="1">
      <c r="A62" s="1663"/>
      <c r="B62" s="1664"/>
      <c r="C62" s="1665"/>
      <c r="D62" s="1665"/>
      <c r="E62" s="1665"/>
      <c r="F62" s="1665"/>
      <c r="G62" s="583"/>
    </row>
    <row r="63" spans="1:7" ht="24" customHeight="1">
      <c r="A63" s="1666" t="s">
        <v>17</v>
      </c>
      <c r="B63" s="1667"/>
      <c r="C63" s="1668">
        <v>10468</v>
      </c>
      <c r="D63" s="1668"/>
      <c r="E63" s="1668"/>
      <c r="F63" s="1668"/>
      <c r="G63" s="721">
        <v>10517</v>
      </c>
    </row>
    <row r="64" spans="1:6" ht="12.75">
      <c r="A64" s="577"/>
      <c r="B64" s="577"/>
      <c r="C64" s="577"/>
      <c r="D64" s="577"/>
      <c r="E64" s="577"/>
      <c r="F64" s="577"/>
    </row>
    <row r="65" spans="1:6" ht="12.75">
      <c r="A65" s="577"/>
      <c r="B65" s="577"/>
      <c r="C65" s="577"/>
      <c r="D65" s="577"/>
      <c r="E65" s="577"/>
      <c r="F65" s="577"/>
    </row>
    <row r="66" spans="1:6" ht="12.75">
      <c r="A66" s="577"/>
      <c r="B66" s="577"/>
      <c r="C66" s="577"/>
      <c r="D66" s="577"/>
      <c r="E66" s="577"/>
      <c r="F66" s="577"/>
    </row>
    <row r="67" spans="1:6" ht="12.75">
      <c r="A67" s="577"/>
      <c r="B67" s="577"/>
      <c r="C67" s="577"/>
      <c r="D67" s="577"/>
      <c r="E67" s="577"/>
      <c r="F67" s="577"/>
    </row>
    <row r="68" spans="1:6" ht="12.75">
      <c r="A68" s="577"/>
      <c r="B68" s="577"/>
      <c r="C68" s="577"/>
      <c r="D68" s="577"/>
      <c r="E68" s="577"/>
      <c r="F68" s="577"/>
    </row>
    <row r="69" spans="1:6" ht="12.75">
      <c r="A69" s="577"/>
      <c r="B69" s="577"/>
      <c r="C69" s="577"/>
      <c r="D69" s="577"/>
      <c r="E69" s="577"/>
      <c r="F69" s="577"/>
    </row>
    <row r="70" spans="1:6" ht="12.75">
      <c r="A70" s="577"/>
      <c r="B70" s="577"/>
      <c r="C70" s="577"/>
      <c r="D70" s="577"/>
      <c r="E70" s="577"/>
      <c r="F70" s="577"/>
    </row>
    <row r="71" spans="1:6" ht="12.75">
      <c r="A71" s="577"/>
      <c r="B71" s="577"/>
      <c r="C71" s="577"/>
      <c r="D71" s="577"/>
      <c r="E71" s="577"/>
      <c r="F71" s="577"/>
    </row>
    <row r="72" spans="1:6" ht="12.75">
      <c r="A72" s="577"/>
      <c r="B72" s="577"/>
      <c r="C72" s="577"/>
      <c r="D72" s="577"/>
      <c r="E72" s="577"/>
      <c r="F72" s="577"/>
    </row>
    <row r="73" spans="1:6" ht="12.75">
      <c r="A73" s="577"/>
      <c r="B73" s="577"/>
      <c r="C73" s="577"/>
      <c r="D73" s="577"/>
      <c r="E73" s="577"/>
      <c r="F73" s="577"/>
    </row>
    <row r="74" spans="1:6" ht="12.75">
      <c r="A74" s="577"/>
      <c r="B74" s="577"/>
      <c r="C74" s="577"/>
      <c r="D74" s="577"/>
      <c r="E74" s="577"/>
      <c r="F74" s="577"/>
    </row>
    <row r="75" spans="1:6" ht="12.75">
      <c r="A75" s="577"/>
      <c r="B75" s="577"/>
      <c r="C75" s="577"/>
      <c r="D75" s="577"/>
      <c r="E75" s="577"/>
      <c r="F75" s="577"/>
    </row>
    <row r="76" spans="1:6" ht="12.75">
      <c r="A76" s="577"/>
      <c r="B76" s="577"/>
      <c r="C76" s="577"/>
      <c r="D76" s="577"/>
      <c r="E76" s="577"/>
      <c r="F76" s="577"/>
    </row>
    <row r="77" spans="1:6" ht="12.75">
      <c r="A77" s="577"/>
      <c r="B77" s="577"/>
      <c r="C77" s="577"/>
      <c r="D77" s="577"/>
      <c r="E77" s="577"/>
      <c r="F77" s="577"/>
    </row>
    <row r="78" spans="1:6" ht="12.75">
      <c r="A78" s="577"/>
      <c r="B78" s="577"/>
      <c r="C78" s="577"/>
      <c r="D78" s="577"/>
      <c r="E78" s="577"/>
      <c r="F78" s="577"/>
    </row>
    <row r="79" spans="1:6" ht="12.75">
      <c r="A79" s="577"/>
      <c r="B79" s="577"/>
      <c r="C79" s="577"/>
      <c r="D79" s="577"/>
      <c r="E79" s="577"/>
      <c r="F79" s="577"/>
    </row>
    <row r="80" spans="1:6" ht="12.75">
      <c r="A80" s="577"/>
      <c r="B80" s="577"/>
      <c r="C80" s="577"/>
      <c r="D80" s="577"/>
      <c r="E80" s="577"/>
      <c r="F80" s="577"/>
    </row>
    <row r="81" spans="1:6" ht="12.75">
      <c r="A81" s="577"/>
      <c r="B81" s="577"/>
      <c r="C81" s="577"/>
      <c r="D81" s="577"/>
      <c r="E81" s="577"/>
      <c r="F81" s="577"/>
    </row>
    <row r="82" spans="1:6" ht="12.75">
      <c r="A82" s="577"/>
      <c r="B82" s="577"/>
      <c r="C82" s="577"/>
      <c r="D82" s="577"/>
      <c r="E82" s="577"/>
      <c r="F82" s="577"/>
    </row>
    <row r="83" spans="1:6" ht="12.75">
      <c r="A83" s="577"/>
      <c r="B83" s="577"/>
      <c r="C83" s="577"/>
      <c r="D83" s="577"/>
      <c r="E83" s="577"/>
      <c r="F83" s="577"/>
    </row>
    <row r="84" spans="1:6" ht="12.75">
      <c r="A84" s="577"/>
      <c r="B84" s="577"/>
      <c r="C84" s="577"/>
      <c r="D84" s="577"/>
      <c r="E84" s="577"/>
      <c r="F84" s="577"/>
    </row>
    <row r="85" spans="1:6" ht="12.75">
      <c r="A85" s="577"/>
      <c r="B85" s="577"/>
      <c r="C85" s="577"/>
      <c r="D85" s="577"/>
      <c r="E85" s="577"/>
      <c r="F85" s="577"/>
    </row>
    <row r="86" spans="1:6" ht="12.75">
      <c r="A86" s="577"/>
      <c r="B86" s="577"/>
      <c r="C86" s="577"/>
      <c r="D86" s="577"/>
      <c r="E86" s="577"/>
      <c r="F86" s="577"/>
    </row>
    <row r="87" spans="1:6" ht="12.75">
      <c r="A87" s="577"/>
      <c r="B87" s="577"/>
      <c r="C87" s="577"/>
      <c r="D87" s="577"/>
      <c r="E87" s="577"/>
      <c r="F87" s="577"/>
    </row>
    <row r="88" spans="1:6" ht="12.75">
      <c r="A88" s="577"/>
      <c r="B88" s="577"/>
      <c r="C88" s="577"/>
      <c r="D88" s="577"/>
      <c r="E88" s="577"/>
      <c r="F88" s="577"/>
    </row>
    <row r="89" spans="1:6" ht="12.75">
      <c r="A89" s="577"/>
      <c r="B89" s="577"/>
      <c r="C89" s="577"/>
      <c r="D89" s="577"/>
      <c r="E89" s="577"/>
      <c r="F89" s="577"/>
    </row>
    <row r="90" spans="1:6" ht="12.75">
      <c r="A90" s="577"/>
      <c r="B90" s="577"/>
      <c r="C90" s="577"/>
      <c r="D90" s="577"/>
      <c r="E90" s="577"/>
      <c r="F90" s="577"/>
    </row>
    <row r="91" spans="1:6" ht="12.75">
      <c r="A91" s="577"/>
      <c r="B91" s="577"/>
      <c r="C91" s="577"/>
      <c r="D91" s="577"/>
      <c r="E91" s="577"/>
      <c r="F91" s="577"/>
    </row>
    <row r="92" spans="1:6" ht="12.75">
      <c r="A92" s="577"/>
      <c r="B92" s="577"/>
      <c r="C92" s="577"/>
      <c r="D92" s="577"/>
      <c r="E92" s="577"/>
      <c r="F92" s="577"/>
    </row>
    <row r="93" spans="1:6" ht="12.75">
      <c r="A93" s="577"/>
      <c r="B93" s="577"/>
      <c r="C93" s="577"/>
      <c r="D93" s="577"/>
      <c r="E93" s="577"/>
      <c r="F93" s="577"/>
    </row>
    <row r="94" spans="1:6" ht="12.75">
      <c r="A94" s="577"/>
      <c r="B94" s="577"/>
      <c r="C94" s="577"/>
      <c r="D94" s="577"/>
      <c r="E94" s="577"/>
      <c r="F94" s="577"/>
    </row>
    <row r="95" spans="1:6" ht="12.75">
      <c r="A95" s="577"/>
      <c r="B95" s="577"/>
      <c r="C95" s="577"/>
      <c r="D95" s="577"/>
      <c r="E95" s="577"/>
      <c r="F95" s="577"/>
    </row>
    <row r="96" spans="1:6" ht="12.75">
      <c r="A96" s="577"/>
      <c r="B96" s="577"/>
      <c r="C96" s="577"/>
      <c r="D96" s="577"/>
      <c r="E96" s="577"/>
      <c r="F96" s="577"/>
    </row>
    <row r="97" spans="1:6" ht="12.75">
      <c r="A97" s="577"/>
      <c r="B97" s="577"/>
      <c r="C97" s="577"/>
      <c r="D97" s="577"/>
      <c r="E97" s="577"/>
      <c r="F97" s="577"/>
    </row>
    <row r="98" spans="1:6" ht="12.75">
      <c r="A98" s="577"/>
      <c r="B98" s="577"/>
      <c r="C98" s="577"/>
      <c r="D98" s="577"/>
      <c r="E98" s="577"/>
      <c r="F98" s="577"/>
    </row>
    <row r="99" spans="1:6" ht="12.75">
      <c r="A99" s="577"/>
      <c r="B99" s="577"/>
      <c r="C99" s="577"/>
      <c r="D99" s="577"/>
      <c r="E99" s="577"/>
      <c r="F99" s="577"/>
    </row>
    <row r="100" spans="1:6" ht="12.75">
      <c r="A100" s="577"/>
      <c r="B100" s="577"/>
      <c r="C100" s="577"/>
      <c r="D100" s="577"/>
      <c r="E100" s="577"/>
      <c r="F100" s="577"/>
    </row>
  </sheetData>
  <sheetProtection/>
  <mergeCells count="85">
    <mergeCell ref="A1:F1"/>
    <mergeCell ref="A2:J2"/>
    <mergeCell ref="A35:F35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I42:J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2.125" style="0" customWidth="1"/>
    <col min="2" max="2" width="41.75390625" style="0" customWidth="1"/>
    <col min="3" max="3" width="13.00390625" style="0" customWidth="1"/>
    <col min="4" max="4" width="12.25390625" style="0" customWidth="1"/>
    <col min="5" max="5" width="13.125" style="0" customWidth="1"/>
  </cols>
  <sheetData>
    <row r="1" spans="1:6" ht="45" customHeight="1" thickBot="1">
      <c r="A1" s="144" t="s">
        <v>778</v>
      </c>
      <c r="C1" s="1307" t="s">
        <v>922</v>
      </c>
      <c r="D1" s="1307"/>
      <c r="E1" s="1307"/>
      <c r="F1" s="1307"/>
    </row>
    <row r="2" spans="1:5" ht="21" customHeight="1" thickBot="1">
      <c r="A2" s="140" t="s">
        <v>53</v>
      </c>
      <c r="B2" s="43"/>
      <c r="C2" s="142" t="s">
        <v>230</v>
      </c>
      <c r="D2" s="473" t="s">
        <v>231</v>
      </c>
      <c r="E2" s="143" t="s">
        <v>610</v>
      </c>
    </row>
    <row r="3" spans="1:5" ht="12.75">
      <c r="A3" s="41" t="s">
        <v>217</v>
      </c>
      <c r="B3" s="141" t="s">
        <v>225</v>
      </c>
      <c r="C3" s="42">
        <v>710602</v>
      </c>
      <c r="D3" s="474">
        <v>1125238</v>
      </c>
      <c r="E3" s="482">
        <f aca="true" t="shared" si="0" ref="E3:E10">D3/C3*100</f>
        <v>158.34996242622452</v>
      </c>
    </row>
    <row r="4" spans="1:5" ht="12.75">
      <c r="A4" s="11" t="s">
        <v>62</v>
      </c>
      <c r="B4" s="14" t="s">
        <v>237</v>
      </c>
      <c r="C4" s="12">
        <v>17100</v>
      </c>
      <c r="D4" s="475">
        <v>15635</v>
      </c>
      <c r="E4" s="482">
        <f t="shared" si="0"/>
        <v>91.4327485380117</v>
      </c>
    </row>
    <row r="5" spans="1:5" ht="12.75">
      <c r="A5" s="11" t="s">
        <v>78</v>
      </c>
      <c r="B5" s="14" t="s">
        <v>238</v>
      </c>
      <c r="C5" s="12">
        <v>663821</v>
      </c>
      <c r="D5" s="475">
        <v>1081898</v>
      </c>
      <c r="E5" s="482">
        <f t="shared" si="0"/>
        <v>162.9803817595406</v>
      </c>
    </row>
    <row r="6" spans="1:5" ht="12.75">
      <c r="A6" s="11" t="s">
        <v>86</v>
      </c>
      <c r="B6" s="14" t="s">
        <v>239</v>
      </c>
      <c r="C6" s="12">
        <v>7335</v>
      </c>
      <c r="D6" s="475">
        <v>7252</v>
      </c>
      <c r="E6" s="482">
        <f t="shared" si="0"/>
        <v>98.86843899113838</v>
      </c>
    </row>
    <row r="7" spans="1:5" ht="12.75">
      <c r="A7" s="11" t="s">
        <v>89</v>
      </c>
      <c r="B7" s="14" t="s">
        <v>240</v>
      </c>
      <c r="C7" s="12">
        <v>22346</v>
      </c>
      <c r="D7" s="475">
        <v>20453</v>
      </c>
      <c r="E7" s="482">
        <f t="shared" si="0"/>
        <v>91.52868522330618</v>
      </c>
    </row>
    <row r="8" spans="1:5" ht="12.75">
      <c r="A8" s="38" t="s">
        <v>218</v>
      </c>
      <c r="B8" s="17" t="s">
        <v>226</v>
      </c>
      <c r="C8" s="18">
        <v>211689</v>
      </c>
      <c r="D8" s="476">
        <v>182137</v>
      </c>
      <c r="E8" s="482">
        <f t="shared" si="0"/>
        <v>86.0398981524784</v>
      </c>
    </row>
    <row r="9" spans="1:5" ht="12.75">
      <c r="A9" s="11" t="s">
        <v>62</v>
      </c>
      <c r="B9" s="14" t="s">
        <v>241</v>
      </c>
      <c r="C9" s="12">
        <v>199</v>
      </c>
      <c r="D9" s="475">
        <v>199</v>
      </c>
      <c r="E9" s="482">
        <f t="shared" si="0"/>
        <v>100</v>
      </c>
    </row>
    <row r="10" spans="1:5" ht="12.75">
      <c r="A10" s="11" t="s">
        <v>78</v>
      </c>
      <c r="B10" s="14" t="s">
        <v>242</v>
      </c>
      <c r="C10" s="12">
        <v>33874</v>
      </c>
      <c r="D10" s="475">
        <v>48636</v>
      </c>
      <c r="E10" s="482">
        <f t="shared" si="0"/>
        <v>143.5791462478597</v>
      </c>
    </row>
    <row r="11" spans="1:5" ht="12.75">
      <c r="A11" s="11" t="s">
        <v>86</v>
      </c>
      <c r="B11" s="14" t="s">
        <v>243</v>
      </c>
      <c r="C11" s="12">
        <v>0</v>
      </c>
      <c r="D11" s="475">
        <v>0</v>
      </c>
      <c r="E11" s="482"/>
    </row>
    <row r="12" spans="1:5" ht="12.75">
      <c r="A12" s="11" t="s">
        <v>89</v>
      </c>
      <c r="B12" s="14" t="s">
        <v>244</v>
      </c>
      <c r="C12" s="12">
        <v>176764</v>
      </c>
      <c r="D12" s="475">
        <v>132840</v>
      </c>
      <c r="E12" s="483">
        <f>D12/C12*100</f>
        <v>75.15104885610192</v>
      </c>
    </row>
    <row r="13" spans="1:5" ht="13.5" thickBot="1">
      <c r="A13" s="9" t="s">
        <v>128</v>
      </c>
      <c r="B13" s="16" t="s">
        <v>245</v>
      </c>
      <c r="C13" s="10">
        <v>852</v>
      </c>
      <c r="D13" s="477">
        <v>462</v>
      </c>
      <c r="E13" s="483">
        <f>D13/C13*100</f>
        <v>54.22535211267606</v>
      </c>
    </row>
    <row r="14" spans="1:5" ht="20.25" customHeight="1" thickBot="1">
      <c r="A14" s="480" t="s">
        <v>219</v>
      </c>
      <c r="B14" s="481"/>
      <c r="C14" s="148">
        <f>C3+C8</f>
        <v>922291</v>
      </c>
      <c r="D14" s="148">
        <f>D3+D8</f>
        <v>1307375</v>
      </c>
      <c r="E14" s="483">
        <f>D14/C14*100</f>
        <v>141.75298251853266</v>
      </c>
    </row>
    <row r="15" spans="1:5" ht="18" customHeight="1" thickBot="1">
      <c r="A15" s="140" t="s">
        <v>133</v>
      </c>
      <c r="B15" s="43"/>
      <c r="C15" s="147"/>
      <c r="D15" s="478"/>
      <c r="E15" s="479"/>
    </row>
    <row r="16" spans="1:5" ht="12.75">
      <c r="A16" s="41" t="s">
        <v>220</v>
      </c>
      <c r="B16" s="141" t="s">
        <v>227</v>
      </c>
      <c r="C16" s="42">
        <v>735464</v>
      </c>
      <c r="D16" s="474">
        <v>1168035</v>
      </c>
      <c r="E16" s="482">
        <f>D16/C16*100</f>
        <v>158.81606713584893</v>
      </c>
    </row>
    <row r="17" spans="1:5" ht="12.75">
      <c r="A17" s="11" t="s">
        <v>18</v>
      </c>
      <c r="B17" s="14" t="s">
        <v>232</v>
      </c>
      <c r="C17" s="12">
        <v>186966</v>
      </c>
      <c r="D17" s="475">
        <v>249598</v>
      </c>
      <c r="E17" s="482">
        <f>D17/C17*100</f>
        <v>133.49913888086604</v>
      </c>
    </row>
    <row r="18" spans="1:5" ht="12.75">
      <c r="A18" s="11" t="s">
        <v>19</v>
      </c>
      <c r="B18" s="14" t="s">
        <v>233</v>
      </c>
      <c r="C18" s="12">
        <v>548498</v>
      </c>
      <c r="D18" s="475">
        <v>918437</v>
      </c>
      <c r="E18" s="482">
        <f>D18/C18*100</f>
        <v>167.44582477967103</v>
      </c>
    </row>
    <row r="19" spans="1:5" ht="12.75">
      <c r="A19" s="11" t="s">
        <v>20</v>
      </c>
      <c r="B19" s="14" t="s">
        <v>234</v>
      </c>
      <c r="C19" s="12">
        <v>0</v>
      </c>
      <c r="D19" s="475">
        <v>0</v>
      </c>
      <c r="E19" s="482"/>
    </row>
    <row r="20" spans="1:5" ht="12.75">
      <c r="A20" s="38" t="s">
        <v>221</v>
      </c>
      <c r="B20" s="17" t="s">
        <v>228</v>
      </c>
      <c r="C20" s="18">
        <v>171068</v>
      </c>
      <c r="D20" s="476">
        <v>130311</v>
      </c>
      <c r="E20" s="482">
        <f>D20/C20*100</f>
        <v>76.17497135641968</v>
      </c>
    </row>
    <row r="21" spans="1:5" ht="12.75">
      <c r="A21" s="11" t="s">
        <v>62</v>
      </c>
      <c r="B21" s="14" t="s">
        <v>235</v>
      </c>
      <c r="C21" s="12">
        <v>171068</v>
      </c>
      <c r="D21" s="475">
        <v>130311</v>
      </c>
      <c r="E21" s="482">
        <f>D21/C21*100</f>
        <v>76.17497135641968</v>
      </c>
    </row>
    <row r="22" spans="1:5" ht="12.75">
      <c r="A22" s="11" t="s">
        <v>222</v>
      </c>
      <c r="B22" s="14" t="s">
        <v>236</v>
      </c>
      <c r="C22" s="12">
        <v>0</v>
      </c>
      <c r="D22" s="475">
        <v>0</v>
      </c>
      <c r="E22" s="482"/>
    </row>
    <row r="23" spans="1:5" ht="0.75" customHeight="1">
      <c r="A23" s="11"/>
      <c r="B23" s="14"/>
      <c r="C23" s="12">
        <v>404208</v>
      </c>
      <c r="D23" s="475">
        <v>407789</v>
      </c>
      <c r="E23" s="482">
        <f aca="true" t="shared" si="1" ref="E23:E28">D23/C23*100</f>
        <v>100.88593001622928</v>
      </c>
    </row>
    <row r="24" spans="1:5" ht="12.75">
      <c r="A24" s="38" t="s">
        <v>223</v>
      </c>
      <c r="B24" s="17" t="s">
        <v>229</v>
      </c>
      <c r="C24" s="18">
        <v>15759</v>
      </c>
      <c r="D24" s="476">
        <v>9029</v>
      </c>
      <c r="E24" s="482">
        <f t="shared" si="1"/>
        <v>57.294244558664886</v>
      </c>
    </row>
    <row r="25" spans="1:5" ht="12.75">
      <c r="A25" s="11" t="s">
        <v>62</v>
      </c>
      <c r="B25" s="14" t="s">
        <v>246</v>
      </c>
      <c r="C25" s="12">
        <v>0</v>
      </c>
      <c r="D25" s="475">
        <v>0</v>
      </c>
      <c r="E25" s="482"/>
    </row>
    <row r="26" spans="1:5" ht="12.75">
      <c r="A26" s="11" t="s">
        <v>78</v>
      </c>
      <c r="B26" s="14" t="s">
        <v>247</v>
      </c>
      <c r="C26" s="12">
        <v>9211</v>
      </c>
      <c r="D26" s="475">
        <v>6038</v>
      </c>
      <c r="E26" s="482">
        <f t="shared" si="1"/>
        <v>65.55205732276626</v>
      </c>
    </row>
    <row r="27" spans="1:5" ht="13.5" thickBot="1">
      <c r="A27" s="9" t="s">
        <v>86</v>
      </c>
      <c r="B27" s="16" t="s">
        <v>248</v>
      </c>
      <c r="C27" s="10">
        <v>6548</v>
      </c>
      <c r="D27" s="477">
        <v>2991</v>
      </c>
      <c r="E27" s="482">
        <f t="shared" si="1"/>
        <v>45.678069639584606</v>
      </c>
    </row>
    <row r="28" spans="1:5" ht="21.75" customHeight="1" thickBot="1">
      <c r="A28" s="145" t="s">
        <v>224</v>
      </c>
      <c r="B28" s="146"/>
      <c r="C28" s="148">
        <f>C16+C20+C24</f>
        <v>922291</v>
      </c>
      <c r="D28" s="148">
        <f>D16+D20+D24</f>
        <v>1307375</v>
      </c>
      <c r="E28" s="482">
        <f t="shared" si="1"/>
        <v>141.75298251853266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8.00390625" style="0" customWidth="1"/>
    <col min="2" max="2" width="18.25390625" style="0" customWidth="1"/>
  </cols>
  <sheetData>
    <row r="1" spans="1:2" ht="12.75">
      <c r="A1" s="1460" t="s">
        <v>949</v>
      </c>
      <c r="B1" s="1460"/>
    </row>
    <row r="2" spans="1:2" ht="18">
      <c r="A2" s="1681" t="s">
        <v>25</v>
      </c>
      <c r="B2" s="1681"/>
    </row>
    <row r="3" spans="1:2" ht="18">
      <c r="A3" s="1681" t="s">
        <v>26</v>
      </c>
      <c r="B3" s="1682"/>
    </row>
    <row r="4" spans="1:2" ht="18">
      <c r="A4" s="1681" t="s">
        <v>810</v>
      </c>
      <c r="B4" s="1682"/>
    </row>
    <row r="9" ht="13.5" thickBot="1">
      <c r="B9" s="19" t="s">
        <v>5</v>
      </c>
    </row>
    <row r="10" spans="1:2" ht="18.75" thickBot="1">
      <c r="A10" s="24" t="s">
        <v>27</v>
      </c>
      <c r="B10" s="25" t="s">
        <v>28</v>
      </c>
    </row>
    <row r="11" spans="1:2" ht="15">
      <c r="A11" s="26" t="s">
        <v>728</v>
      </c>
      <c r="B11" s="27">
        <v>175926</v>
      </c>
    </row>
    <row r="12" spans="1:2" ht="15">
      <c r="A12" s="20" t="s">
        <v>0</v>
      </c>
      <c r="B12" s="28">
        <v>1082793</v>
      </c>
    </row>
    <row r="13" spans="1:2" ht="15">
      <c r="A13" s="20" t="s">
        <v>1</v>
      </c>
      <c r="B13" s="28">
        <v>1128764</v>
      </c>
    </row>
    <row r="14" spans="1:2" ht="15">
      <c r="A14" s="104" t="s">
        <v>213</v>
      </c>
      <c r="B14" s="105">
        <v>0</v>
      </c>
    </row>
    <row r="15" spans="1:2" ht="15">
      <c r="A15" s="104" t="s">
        <v>383</v>
      </c>
      <c r="B15" s="105">
        <v>27</v>
      </c>
    </row>
    <row r="16" spans="1:2" ht="15.75" thickBot="1">
      <c r="A16" s="29" t="s">
        <v>664</v>
      </c>
      <c r="B16" s="30">
        <f>B11+B12-B13</f>
        <v>129955</v>
      </c>
    </row>
  </sheetData>
  <sheetProtection/>
  <mergeCells count="4">
    <mergeCell ref="A2:B2"/>
    <mergeCell ref="A3:B3"/>
    <mergeCell ref="A4:B4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C1">
      <selection activeCell="E1" sqref="E1:J1"/>
    </sheetView>
  </sheetViews>
  <sheetFormatPr defaultColWidth="9.00390625" defaultRowHeight="12.75"/>
  <cols>
    <col min="1" max="1" width="62.875" style="734" customWidth="1"/>
    <col min="2" max="2" width="11.375" style="734" customWidth="1"/>
    <col min="3" max="4" width="11.25390625" style="734" customWidth="1"/>
    <col min="5" max="7" width="10.375" style="734" customWidth="1"/>
    <col min="8" max="8" width="11.375" style="734" hidden="1" customWidth="1"/>
    <col min="9" max="9" width="10.375" style="734" customWidth="1"/>
    <col min="10" max="10" width="11.625" style="734" customWidth="1"/>
    <col min="11" max="11" width="10.875" style="734" customWidth="1"/>
    <col min="12" max="12" width="10.75390625" style="734" customWidth="1"/>
    <col min="13" max="16384" width="9.125" style="734" customWidth="1"/>
  </cols>
  <sheetData>
    <row r="1" spans="5:10" ht="12.75">
      <c r="E1" s="1460" t="s">
        <v>950</v>
      </c>
      <c r="F1" s="1460"/>
      <c r="G1" s="1460"/>
      <c r="H1" s="1460"/>
      <c r="I1" s="1683"/>
      <c r="J1" s="1460"/>
    </row>
    <row r="2" spans="1:10" ht="25.5" customHeight="1">
      <c r="A2" s="1684" t="s">
        <v>892</v>
      </c>
      <c r="B2" s="1684"/>
      <c r="C2" s="1684"/>
      <c r="D2" s="1684"/>
      <c r="E2" s="1684"/>
      <c r="F2" s="1684"/>
      <c r="G2" s="1684"/>
      <c r="H2" s="1684"/>
      <c r="I2" s="1684"/>
      <c r="J2" s="1684"/>
    </row>
    <row r="3" spans="1:10" ht="16.5" customHeight="1" thickBot="1">
      <c r="A3" s="735"/>
      <c r="B3" s="736"/>
      <c r="C3" s="736"/>
      <c r="D3" s="736"/>
      <c r="E3" s="1685" t="s">
        <v>5</v>
      </c>
      <c r="F3" s="1685"/>
      <c r="G3" s="1685"/>
      <c r="H3" s="1685"/>
      <c r="I3" s="1685"/>
      <c r="J3" s="1685"/>
    </row>
    <row r="4" spans="1:11" ht="51.75" thickBot="1">
      <c r="A4" s="737" t="s">
        <v>665</v>
      </c>
      <c r="B4" s="738" t="s">
        <v>666</v>
      </c>
      <c r="C4" s="738" t="s">
        <v>667</v>
      </c>
      <c r="D4" s="738" t="s">
        <v>811</v>
      </c>
      <c r="E4" s="738" t="s">
        <v>758</v>
      </c>
      <c r="F4" s="739" t="s">
        <v>771</v>
      </c>
      <c r="G4" s="739" t="s">
        <v>759</v>
      </c>
      <c r="H4" s="739"/>
      <c r="I4" s="739" t="s">
        <v>668</v>
      </c>
      <c r="J4" s="740" t="s">
        <v>669</v>
      </c>
      <c r="K4" s="741" t="s">
        <v>670</v>
      </c>
    </row>
    <row r="5" spans="1:11" ht="13.5" thickBot="1">
      <c r="A5" s="742">
        <v>1</v>
      </c>
      <c r="B5" s="743">
        <v>2</v>
      </c>
      <c r="C5" s="743">
        <v>3</v>
      </c>
      <c r="D5" s="743">
        <v>4</v>
      </c>
      <c r="E5" s="743">
        <v>5</v>
      </c>
      <c r="F5" s="744">
        <v>6</v>
      </c>
      <c r="G5" s="744">
        <v>7</v>
      </c>
      <c r="H5" s="744">
        <v>7</v>
      </c>
      <c r="I5" s="744">
        <v>8</v>
      </c>
      <c r="J5" s="745">
        <v>9</v>
      </c>
      <c r="K5" s="746">
        <v>10</v>
      </c>
    </row>
    <row r="6" spans="1:11" ht="16.5" customHeight="1" thickBot="1">
      <c r="A6" s="747" t="s">
        <v>760</v>
      </c>
      <c r="B6" s="748"/>
      <c r="C6" s="748"/>
      <c r="D6" s="748"/>
      <c r="E6" s="748"/>
      <c r="F6" s="749"/>
      <c r="G6" s="749"/>
      <c r="H6" s="749"/>
      <c r="I6" s="749"/>
      <c r="J6" s="750"/>
      <c r="K6" s="751"/>
    </row>
    <row r="7" spans="1:11" ht="16.5" customHeight="1">
      <c r="A7" s="752" t="s">
        <v>671</v>
      </c>
      <c r="B7" s="753"/>
      <c r="C7" s="754"/>
      <c r="D7" s="755"/>
      <c r="E7" s="755"/>
      <c r="F7" s="756"/>
      <c r="G7" s="756"/>
      <c r="H7" s="756"/>
      <c r="I7" s="756"/>
      <c r="J7" s="757"/>
      <c r="K7" s="758"/>
    </row>
    <row r="8" spans="1:11" ht="16.5" customHeight="1" hidden="1">
      <c r="A8" s="759"/>
      <c r="B8" s="760"/>
      <c r="C8" s="761"/>
      <c r="D8" s="762"/>
      <c r="E8" s="763"/>
      <c r="F8" s="764"/>
      <c r="G8" s="764"/>
      <c r="H8" s="764"/>
      <c r="I8" s="765"/>
      <c r="J8" s="766"/>
      <c r="K8" s="767"/>
    </row>
    <row r="9" spans="1:11" ht="15.75" customHeight="1" thickBot="1">
      <c r="A9" s="768" t="s">
        <v>673</v>
      </c>
      <c r="B9" s="769">
        <v>674544</v>
      </c>
      <c r="C9" s="770" t="s">
        <v>672</v>
      </c>
      <c r="D9" s="771"/>
      <c r="E9" s="771"/>
      <c r="F9" s="772">
        <v>2800</v>
      </c>
      <c r="G9" s="772"/>
      <c r="H9" s="772"/>
      <c r="I9" s="772"/>
      <c r="J9" s="773">
        <v>674544</v>
      </c>
      <c r="K9" s="774">
        <v>674544</v>
      </c>
    </row>
    <row r="10" spans="1:12" ht="16.5" customHeight="1" hidden="1" thickBot="1">
      <c r="A10" s="775"/>
      <c r="B10" s="776">
        <v>5508</v>
      </c>
      <c r="C10" s="777" t="s">
        <v>674</v>
      </c>
      <c r="D10" s="776">
        <v>508</v>
      </c>
      <c r="E10" s="776">
        <v>5000</v>
      </c>
      <c r="F10" s="778"/>
      <c r="G10" s="778"/>
      <c r="H10" s="778"/>
      <c r="I10" s="778"/>
      <c r="J10" s="779"/>
      <c r="K10" s="767"/>
      <c r="L10" s="780"/>
    </row>
    <row r="11" spans="1:12" ht="16.5" customHeight="1" hidden="1" thickBot="1">
      <c r="A11" s="775"/>
      <c r="B11" s="776"/>
      <c r="C11" s="777"/>
      <c r="D11" s="776"/>
      <c r="E11" s="776"/>
      <c r="F11" s="778"/>
      <c r="G11" s="778"/>
      <c r="H11" s="778"/>
      <c r="I11" s="778"/>
      <c r="J11" s="779"/>
      <c r="K11" s="781"/>
      <c r="L11" s="780"/>
    </row>
    <row r="12" spans="1:12" ht="16.5" customHeight="1" thickBot="1">
      <c r="A12" s="782" t="s">
        <v>614</v>
      </c>
      <c r="B12" s="783">
        <f>SUM(B9,B11)</f>
        <v>674544</v>
      </c>
      <c r="C12" s="784"/>
      <c r="D12" s="783">
        <f>SUM(D9,D11)</f>
        <v>0</v>
      </c>
      <c r="E12" s="783">
        <f>SUM(E9,E11)</f>
        <v>0</v>
      </c>
      <c r="F12" s="785">
        <f>SUM(F9:F11)</f>
        <v>2800</v>
      </c>
      <c r="G12" s="785"/>
      <c r="H12" s="785"/>
      <c r="I12" s="785">
        <f>SUM(I8:I11)</f>
        <v>0</v>
      </c>
      <c r="J12" s="786">
        <f>SUM(J8:J9)</f>
        <v>674544</v>
      </c>
      <c r="K12" s="787">
        <f>SUM(K8:K11)</f>
        <v>674544</v>
      </c>
      <c r="L12" s="780"/>
    </row>
    <row r="13" spans="1:12" ht="16.5" customHeight="1" thickBot="1">
      <c r="A13" s="788" t="s">
        <v>675</v>
      </c>
      <c r="B13" s="789"/>
      <c r="C13" s="790"/>
      <c r="D13" s="789"/>
      <c r="E13" s="789"/>
      <c r="F13" s="765"/>
      <c r="G13" s="765"/>
      <c r="H13" s="765"/>
      <c r="I13" s="765"/>
      <c r="J13" s="766"/>
      <c r="K13" s="767"/>
      <c r="L13" s="780"/>
    </row>
    <row r="14" spans="1:12" ht="16.5" customHeight="1" thickBot="1">
      <c r="A14" s="791" t="s">
        <v>676</v>
      </c>
      <c r="B14" s="776">
        <v>1610902</v>
      </c>
      <c r="C14" s="792" t="s">
        <v>761</v>
      </c>
      <c r="D14" s="789">
        <v>53161</v>
      </c>
      <c r="E14" s="789">
        <v>340809</v>
      </c>
      <c r="F14" s="765">
        <v>52288</v>
      </c>
      <c r="G14" s="765">
        <v>1024944</v>
      </c>
      <c r="H14" s="765"/>
      <c r="I14" s="765">
        <v>361577</v>
      </c>
      <c r="J14" s="766">
        <v>1249325</v>
      </c>
      <c r="K14" s="781">
        <v>1249325</v>
      </c>
      <c r="L14" s="780"/>
    </row>
    <row r="15" spans="1:12" ht="16.5" customHeight="1" thickBot="1">
      <c r="A15" s="782" t="s">
        <v>614</v>
      </c>
      <c r="B15" s="776">
        <f>SUM(B14)</f>
        <v>1610902</v>
      </c>
      <c r="C15" s="784"/>
      <c r="D15" s="783">
        <f aca="true" t="shared" si="0" ref="D15:K15">SUM(D14)</f>
        <v>53161</v>
      </c>
      <c r="E15" s="783">
        <f t="shared" si="0"/>
        <v>340809</v>
      </c>
      <c r="F15" s="783">
        <f t="shared" si="0"/>
        <v>52288</v>
      </c>
      <c r="G15" s="783">
        <f t="shared" si="0"/>
        <v>1024944</v>
      </c>
      <c r="H15" s="785">
        <f t="shared" si="0"/>
        <v>0</v>
      </c>
      <c r="I15" s="785">
        <f t="shared" si="0"/>
        <v>361577</v>
      </c>
      <c r="J15" s="786">
        <f t="shared" si="0"/>
        <v>1249325</v>
      </c>
      <c r="K15" s="787">
        <f t="shared" si="0"/>
        <v>1249325</v>
      </c>
      <c r="L15" s="780"/>
    </row>
    <row r="16" spans="1:12" ht="16.5" customHeight="1">
      <c r="A16" s="793" t="s">
        <v>677</v>
      </c>
      <c r="B16" s="789"/>
      <c r="C16" s="790"/>
      <c r="D16" s="790"/>
      <c r="E16" s="789"/>
      <c r="F16" s="765"/>
      <c r="G16" s="765"/>
      <c r="H16" s="765"/>
      <c r="I16" s="765"/>
      <c r="J16" s="765"/>
      <c r="K16" s="794"/>
      <c r="L16" s="780"/>
    </row>
    <row r="17" spans="1:12" ht="19.5" customHeight="1">
      <c r="A17" s="795" t="s">
        <v>678</v>
      </c>
      <c r="B17" s="796">
        <v>319892</v>
      </c>
      <c r="C17" s="797" t="s">
        <v>762</v>
      </c>
      <c r="D17" s="796">
        <v>38526</v>
      </c>
      <c r="E17" s="798">
        <v>281366</v>
      </c>
      <c r="F17" s="799">
        <v>296193</v>
      </c>
      <c r="G17" s="799"/>
      <c r="H17" s="799"/>
      <c r="I17" s="799">
        <v>73986</v>
      </c>
      <c r="J17" s="799">
        <v>245906</v>
      </c>
      <c r="K17" s="774">
        <v>245906</v>
      </c>
      <c r="L17" s="780"/>
    </row>
    <row r="18" spans="1:12" ht="16.5" customHeight="1" hidden="1" thickBot="1">
      <c r="A18" s="800" t="s">
        <v>679</v>
      </c>
      <c r="B18" s="801">
        <v>168482</v>
      </c>
      <c r="C18" s="802" t="s">
        <v>674</v>
      </c>
      <c r="D18" s="801">
        <v>109609</v>
      </c>
      <c r="E18" s="803">
        <v>58873</v>
      </c>
      <c r="F18" s="804"/>
      <c r="G18" s="804"/>
      <c r="H18" s="804"/>
      <c r="I18" s="804"/>
      <c r="J18" s="805"/>
      <c r="K18" s="806"/>
      <c r="L18" s="780"/>
    </row>
    <row r="19" spans="1:12" ht="16.5" customHeight="1" thickBot="1">
      <c r="A19" s="817" t="s">
        <v>893</v>
      </c>
      <c r="B19" s="812">
        <v>1000</v>
      </c>
      <c r="C19" s="813">
        <v>2013</v>
      </c>
      <c r="D19" s="812"/>
      <c r="E19" s="814">
        <v>1000</v>
      </c>
      <c r="F19" s="815"/>
      <c r="G19" s="815"/>
      <c r="H19" s="815"/>
      <c r="I19" s="815">
        <v>1000</v>
      </c>
      <c r="J19" s="816"/>
      <c r="K19" s="806"/>
      <c r="L19" s="780"/>
    </row>
    <row r="20" spans="1:12" ht="16.5" customHeight="1" thickBot="1">
      <c r="A20" s="782" t="s">
        <v>614</v>
      </c>
      <c r="B20" s="807">
        <f>SUM(B17+B19)</f>
        <v>320892</v>
      </c>
      <c r="C20" s="808"/>
      <c r="D20" s="807">
        <f>SUM(D17:D17)</f>
        <v>38526</v>
      </c>
      <c r="E20" s="809">
        <f>SUM(E17+E19)</f>
        <v>282366</v>
      </c>
      <c r="F20" s="809">
        <f>SUM(F17+F19)</f>
        <v>296193</v>
      </c>
      <c r="G20" s="810">
        <f>SUM(G17:G18)</f>
        <v>0</v>
      </c>
      <c r="H20" s="810"/>
      <c r="I20" s="810">
        <f>SUM(I17:I19)</f>
        <v>74986</v>
      </c>
      <c r="J20" s="811">
        <f>SUM(J16:J18)</f>
        <v>245906</v>
      </c>
      <c r="K20" s="787">
        <f>SUM(K17:K18)</f>
        <v>245906</v>
      </c>
      <c r="L20" s="780"/>
    </row>
    <row r="21" spans="1:12" ht="16.5" customHeight="1">
      <c r="A21" s="793" t="s">
        <v>763</v>
      </c>
      <c r="B21" s="812"/>
      <c r="C21" s="813"/>
      <c r="D21" s="812"/>
      <c r="E21" s="814"/>
      <c r="F21" s="815"/>
      <c r="G21" s="815"/>
      <c r="H21" s="815"/>
      <c r="I21" s="815"/>
      <c r="J21" s="816"/>
      <c r="K21" s="794"/>
      <c r="L21" s="780"/>
    </row>
    <row r="22" spans="1:12" ht="16.5" customHeight="1">
      <c r="A22" s="817" t="s">
        <v>682</v>
      </c>
      <c r="B22" s="814">
        <v>140000</v>
      </c>
      <c r="C22" s="818" t="s">
        <v>775</v>
      </c>
      <c r="D22" s="814">
        <v>1905</v>
      </c>
      <c r="E22" s="814">
        <v>19095</v>
      </c>
      <c r="F22" s="815"/>
      <c r="G22" s="815"/>
      <c r="H22" s="815"/>
      <c r="I22" s="815">
        <v>21000</v>
      </c>
      <c r="J22" s="819">
        <v>119000</v>
      </c>
      <c r="K22" s="767">
        <v>119000</v>
      </c>
      <c r="L22" s="780"/>
    </row>
    <row r="23" spans="1:12" ht="16.5" customHeight="1" thickBot="1">
      <c r="A23" s="817" t="s">
        <v>683</v>
      </c>
      <c r="B23" s="814">
        <v>271000</v>
      </c>
      <c r="C23" s="818" t="s">
        <v>775</v>
      </c>
      <c r="D23" s="814">
        <v>4046</v>
      </c>
      <c r="E23" s="814">
        <v>4454</v>
      </c>
      <c r="F23" s="815"/>
      <c r="G23" s="815"/>
      <c r="H23" s="815"/>
      <c r="I23" s="815">
        <v>8500</v>
      </c>
      <c r="J23" s="819">
        <v>262500</v>
      </c>
      <c r="K23" s="767">
        <v>262500</v>
      </c>
      <c r="L23" s="780"/>
    </row>
    <row r="24" spans="1:12" ht="16.5" customHeight="1" thickBot="1">
      <c r="A24" s="782" t="s">
        <v>614</v>
      </c>
      <c r="B24" s="809">
        <f>SUM(B22:B23)</f>
        <v>411000</v>
      </c>
      <c r="C24" s="820"/>
      <c r="D24" s="809">
        <f>SUM(D22:D23)</f>
        <v>5951</v>
      </c>
      <c r="E24" s="809">
        <f>SUM(E22:E23)</f>
        <v>23549</v>
      </c>
      <c r="F24" s="810"/>
      <c r="G24" s="810"/>
      <c r="H24" s="810"/>
      <c r="I24" s="810">
        <f>SUM(I22:I23)</f>
        <v>29500</v>
      </c>
      <c r="J24" s="821">
        <f>SUM(J22:J23)</f>
        <v>381500</v>
      </c>
      <c r="K24" s="787">
        <f>SUM(K22:K23)</f>
        <v>381500</v>
      </c>
      <c r="L24" s="780"/>
    </row>
    <row r="25" spans="1:12" ht="16.5" customHeight="1">
      <c r="A25" s="793" t="s">
        <v>680</v>
      </c>
      <c r="B25" s="812"/>
      <c r="C25" s="813"/>
      <c r="D25" s="812"/>
      <c r="E25" s="814"/>
      <c r="F25" s="815"/>
      <c r="G25" s="815"/>
      <c r="H25" s="815"/>
      <c r="I25" s="815"/>
      <c r="J25" s="816"/>
      <c r="K25" s="767"/>
      <c r="L25" s="780"/>
    </row>
    <row r="26" spans="1:12" ht="16.5" customHeight="1" thickBot="1">
      <c r="A26" s="775" t="s">
        <v>681</v>
      </c>
      <c r="B26" s="822">
        <v>1500</v>
      </c>
      <c r="C26" s="823">
        <v>2013</v>
      </c>
      <c r="D26" s="822"/>
      <c r="E26" s="824">
        <v>1500</v>
      </c>
      <c r="F26" s="825">
        <v>1042</v>
      </c>
      <c r="G26" s="825"/>
      <c r="H26" s="825"/>
      <c r="I26" s="825">
        <v>1500</v>
      </c>
      <c r="J26" s="826"/>
      <c r="K26" s="781"/>
      <c r="L26" s="780"/>
    </row>
    <row r="27" spans="1:12" ht="16.5" customHeight="1" thickBot="1">
      <c r="A27" s="782" t="s">
        <v>614</v>
      </c>
      <c r="B27" s="807">
        <f>SUM(B26)</f>
        <v>1500</v>
      </c>
      <c r="C27" s="808"/>
      <c r="D27" s="807"/>
      <c r="E27" s="809">
        <f>SUM(E26)</f>
        <v>1500</v>
      </c>
      <c r="F27" s="809">
        <f>SUM(F26)</f>
        <v>1042</v>
      </c>
      <c r="G27" s="810"/>
      <c r="H27" s="810"/>
      <c r="I27" s="810">
        <f>SUM(I26)</f>
        <v>1500</v>
      </c>
      <c r="J27" s="811"/>
      <c r="K27" s="827"/>
      <c r="L27" s="780"/>
    </row>
    <row r="28" spans="1:12" ht="17.25" customHeight="1" thickBot="1">
      <c r="A28" s="832" t="s">
        <v>894</v>
      </c>
      <c r="B28" s="812">
        <v>963</v>
      </c>
      <c r="C28" s="813"/>
      <c r="D28" s="812"/>
      <c r="E28" s="814">
        <v>963</v>
      </c>
      <c r="F28" s="815">
        <v>963</v>
      </c>
      <c r="G28" s="815"/>
      <c r="H28" s="815"/>
      <c r="I28" s="815"/>
      <c r="J28" s="816">
        <v>963</v>
      </c>
      <c r="K28" s="794"/>
      <c r="L28" s="780"/>
    </row>
    <row r="29" spans="1:12" ht="16.5" customHeight="1" hidden="1" thickBot="1">
      <c r="A29" s="795"/>
      <c r="B29" s="796"/>
      <c r="C29" s="830"/>
      <c r="D29" s="796"/>
      <c r="E29" s="798"/>
      <c r="F29" s="799"/>
      <c r="G29" s="799"/>
      <c r="H29" s="799"/>
      <c r="I29" s="799"/>
      <c r="J29" s="831"/>
      <c r="K29" s="774"/>
      <c r="L29" s="780"/>
    </row>
    <row r="30" spans="1:12" ht="16.5" customHeight="1" hidden="1" thickBot="1">
      <c r="A30" s="832"/>
      <c r="B30" s="812"/>
      <c r="C30" s="823"/>
      <c r="D30" s="812"/>
      <c r="E30" s="814"/>
      <c r="F30" s="815"/>
      <c r="G30" s="815"/>
      <c r="H30" s="815"/>
      <c r="I30" s="815"/>
      <c r="J30" s="816"/>
      <c r="K30" s="834"/>
      <c r="L30" s="780"/>
    </row>
    <row r="31" spans="1:12" ht="16.5" customHeight="1" hidden="1" thickBot="1">
      <c r="A31" s="782"/>
      <c r="B31" s="807"/>
      <c r="C31" s="808"/>
      <c r="D31" s="807"/>
      <c r="E31" s="809"/>
      <c r="F31" s="810"/>
      <c r="G31" s="810"/>
      <c r="H31" s="810"/>
      <c r="I31" s="810"/>
      <c r="J31" s="811"/>
      <c r="K31" s="787"/>
      <c r="L31" s="780"/>
    </row>
    <row r="32" spans="1:12" ht="16.5" customHeight="1" hidden="1" thickBot="1">
      <c r="A32" s="833"/>
      <c r="B32" s="812"/>
      <c r="C32" s="813"/>
      <c r="D32" s="812"/>
      <c r="E32" s="814"/>
      <c r="F32" s="815"/>
      <c r="G32" s="815"/>
      <c r="H32" s="815"/>
      <c r="I32" s="815"/>
      <c r="J32" s="816"/>
      <c r="K32" s="794"/>
      <c r="L32" s="780"/>
    </row>
    <row r="33" spans="1:12" ht="16.5" customHeight="1" hidden="1" thickBot="1">
      <c r="A33" s="832"/>
      <c r="B33" s="812"/>
      <c r="C33" s="813"/>
      <c r="D33" s="812"/>
      <c r="E33" s="814"/>
      <c r="F33" s="815"/>
      <c r="G33" s="815"/>
      <c r="H33" s="815"/>
      <c r="I33" s="815"/>
      <c r="J33" s="816"/>
      <c r="K33" s="767"/>
      <c r="L33" s="780"/>
    </row>
    <row r="34" spans="1:12" ht="16.5" customHeight="1" hidden="1" thickBot="1">
      <c r="A34" s="832"/>
      <c r="B34" s="812"/>
      <c r="C34" s="813"/>
      <c r="D34" s="812"/>
      <c r="E34" s="814"/>
      <c r="F34" s="815"/>
      <c r="G34" s="815"/>
      <c r="H34" s="815"/>
      <c r="I34" s="815"/>
      <c r="J34" s="816"/>
      <c r="K34" s="781"/>
      <c r="L34" s="780"/>
    </row>
    <row r="35" spans="1:12" ht="16.5" customHeight="1" hidden="1" thickBot="1">
      <c r="A35" s="782"/>
      <c r="B35" s="807"/>
      <c r="C35" s="808"/>
      <c r="D35" s="807"/>
      <c r="E35" s="809"/>
      <c r="F35" s="810"/>
      <c r="G35" s="810"/>
      <c r="H35" s="810"/>
      <c r="I35" s="810"/>
      <c r="J35" s="811"/>
      <c r="K35" s="828"/>
      <c r="L35" s="780"/>
    </row>
    <row r="36" spans="1:12" ht="16.5" customHeight="1" hidden="1" thickBot="1">
      <c r="A36" s="833"/>
      <c r="B36" s="814"/>
      <c r="C36" s="818"/>
      <c r="D36" s="814"/>
      <c r="E36" s="815"/>
      <c r="F36" s="815"/>
      <c r="G36" s="815"/>
      <c r="H36" s="815"/>
      <c r="I36" s="815"/>
      <c r="J36" s="835"/>
      <c r="K36" s="794"/>
      <c r="L36" s="836" t="s">
        <v>684</v>
      </c>
    </row>
    <row r="37" spans="1:12" ht="32.25" customHeight="1" hidden="1" thickBot="1">
      <c r="A37" s="829"/>
      <c r="B37" s="798"/>
      <c r="C37" s="797"/>
      <c r="D37" s="798"/>
      <c r="E37" s="798"/>
      <c r="F37" s="815"/>
      <c r="G37" s="815"/>
      <c r="H37" s="815"/>
      <c r="I37" s="815"/>
      <c r="J37" s="815"/>
      <c r="K37" s="837"/>
      <c r="L37" s="780"/>
    </row>
    <row r="38" spans="1:12" ht="16.5" customHeight="1" hidden="1" thickBot="1">
      <c r="A38" s="782"/>
      <c r="B38" s="809"/>
      <c r="C38" s="820"/>
      <c r="D38" s="809"/>
      <c r="E38" s="809"/>
      <c r="F38" s="810"/>
      <c r="G38" s="810"/>
      <c r="H38" s="810"/>
      <c r="I38" s="810"/>
      <c r="J38" s="821"/>
      <c r="K38" s="787"/>
      <c r="L38" s="780"/>
    </row>
    <row r="39" spans="1:12" ht="16.5" customHeight="1" hidden="1" thickBot="1">
      <c r="A39" s="838"/>
      <c r="B39" s="839"/>
      <c r="C39" s="840"/>
      <c r="D39" s="839"/>
      <c r="E39" s="841"/>
      <c r="F39" s="835"/>
      <c r="G39" s="835"/>
      <c r="H39" s="835"/>
      <c r="I39" s="835"/>
      <c r="J39" s="842"/>
      <c r="K39" s="794"/>
      <c r="L39" s="780"/>
    </row>
    <row r="40" spans="1:12" ht="16.5" customHeight="1" hidden="1" thickBot="1">
      <c r="A40" s="843"/>
      <c r="B40" s="822"/>
      <c r="C40" s="823"/>
      <c r="D40" s="822"/>
      <c r="E40" s="824"/>
      <c r="F40" s="825"/>
      <c r="G40" s="825"/>
      <c r="H40" s="825"/>
      <c r="I40" s="825"/>
      <c r="J40" s="826"/>
      <c r="K40" s="781"/>
      <c r="L40" s="780"/>
    </row>
    <row r="41" spans="1:12" ht="16.5" customHeight="1" hidden="1" thickBot="1">
      <c r="A41" s="782"/>
      <c r="B41" s="807"/>
      <c r="C41" s="808"/>
      <c r="D41" s="807"/>
      <c r="E41" s="809"/>
      <c r="F41" s="810"/>
      <c r="G41" s="810"/>
      <c r="H41" s="810"/>
      <c r="I41" s="810"/>
      <c r="J41" s="811"/>
      <c r="K41" s="787"/>
      <c r="L41" s="780"/>
    </row>
    <row r="42" spans="1:12" ht="16.5" customHeight="1" hidden="1" thickBot="1">
      <c r="A42" s="844"/>
      <c r="B42" s="812"/>
      <c r="C42" s="813"/>
      <c r="D42" s="812"/>
      <c r="E42" s="814"/>
      <c r="F42" s="815"/>
      <c r="G42" s="815"/>
      <c r="H42" s="815"/>
      <c r="I42" s="815"/>
      <c r="J42" s="816"/>
      <c r="K42" s="794"/>
      <c r="L42" s="780"/>
    </row>
    <row r="43" spans="1:12" ht="16.5" customHeight="1" hidden="1" thickBot="1">
      <c r="A43" s="845"/>
      <c r="B43" s="812"/>
      <c r="C43" s="813"/>
      <c r="D43" s="812"/>
      <c r="E43" s="814"/>
      <c r="F43" s="815"/>
      <c r="G43" s="815"/>
      <c r="H43" s="815"/>
      <c r="I43" s="815"/>
      <c r="J43" s="816"/>
      <c r="K43" s="767"/>
      <c r="L43" s="780"/>
    </row>
    <row r="44" spans="1:12" ht="16.5" customHeight="1" hidden="1" thickBot="1">
      <c r="A44" s="782"/>
      <c r="B44" s="807"/>
      <c r="C44" s="808"/>
      <c r="D44" s="807"/>
      <c r="E44" s="809"/>
      <c r="F44" s="810"/>
      <c r="G44" s="810"/>
      <c r="H44" s="810"/>
      <c r="I44" s="810"/>
      <c r="J44" s="811"/>
      <c r="K44" s="787"/>
      <c r="L44" s="780"/>
    </row>
    <row r="45" spans="1:12" ht="16.5" customHeight="1" hidden="1" thickBot="1">
      <c r="A45" s="838"/>
      <c r="B45" s="812"/>
      <c r="C45" s="813"/>
      <c r="D45" s="812"/>
      <c r="E45" s="814"/>
      <c r="F45" s="815"/>
      <c r="G45" s="815"/>
      <c r="H45" s="815"/>
      <c r="I45" s="815"/>
      <c r="J45" s="816"/>
      <c r="K45" s="794"/>
      <c r="L45" s="780"/>
    </row>
    <row r="46" spans="1:12" ht="16.5" customHeight="1" hidden="1" thickBot="1">
      <c r="A46" s="817"/>
      <c r="B46" s="812"/>
      <c r="C46" s="813"/>
      <c r="D46" s="812"/>
      <c r="E46" s="814"/>
      <c r="F46" s="815"/>
      <c r="G46" s="815"/>
      <c r="H46" s="815"/>
      <c r="I46" s="815"/>
      <c r="J46" s="816"/>
      <c r="K46" s="781"/>
      <c r="L46" s="780"/>
    </row>
    <row r="47" spans="1:12" ht="16.5" customHeight="1" hidden="1" thickBot="1">
      <c r="A47" s="782"/>
      <c r="B47" s="807"/>
      <c r="C47" s="808"/>
      <c r="D47" s="807"/>
      <c r="E47" s="809"/>
      <c r="F47" s="810"/>
      <c r="G47" s="810"/>
      <c r="H47" s="810"/>
      <c r="I47" s="810"/>
      <c r="J47" s="811"/>
      <c r="K47" s="827"/>
      <c r="L47" s="780"/>
    </row>
    <row r="48" spans="1:12" ht="16.5" customHeight="1" hidden="1" thickBot="1">
      <c r="A48" s="833"/>
      <c r="B48" s="814"/>
      <c r="C48" s="818"/>
      <c r="D48" s="814"/>
      <c r="E48" s="814"/>
      <c r="F48" s="815"/>
      <c r="G48" s="815"/>
      <c r="H48" s="815"/>
      <c r="I48" s="815"/>
      <c r="J48" s="819"/>
      <c r="K48" s="794"/>
      <c r="L48" s="780"/>
    </row>
    <row r="49" spans="1:12" ht="24.75" customHeight="1" hidden="1" thickBot="1">
      <c r="A49" s="832"/>
      <c r="B49" s="814"/>
      <c r="C49" s="818"/>
      <c r="D49" s="814"/>
      <c r="E49" s="814"/>
      <c r="F49" s="815"/>
      <c r="G49" s="815"/>
      <c r="H49" s="815"/>
      <c r="I49" s="815"/>
      <c r="J49" s="819"/>
      <c r="K49" s="781"/>
      <c r="L49" s="780"/>
    </row>
    <row r="50" spans="1:12" ht="16.5" customHeight="1" hidden="1" thickBot="1">
      <c r="A50" s="782"/>
      <c r="B50" s="809"/>
      <c r="C50" s="820"/>
      <c r="D50" s="809"/>
      <c r="E50" s="809"/>
      <c r="F50" s="810"/>
      <c r="G50" s="810"/>
      <c r="H50" s="810"/>
      <c r="I50" s="810"/>
      <c r="J50" s="821"/>
      <c r="K50" s="787"/>
      <c r="L50" s="780"/>
    </row>
    <row r="51" spans="1:12" ht="16.5" customHeight="1" hidden="1" thickBot="1">
      <c r="A51" s="846"/>
      <c r="B51" s="814"/>
      <c r="C51" s="818"/>
      <c r="D51" s="814"/>
      <c r="E51" s="814"/>
      <c r="F51" s="815"/>
      <c r="G51" s="815"/>
      <c r="H51" s="815"/>
      <c r="I51" s="815"/>
      <c r="J51" s="819"/>
      <c r="K51" s="794"/>
      <c r="L51" s="814" t="s">
        <v>685</v>
      </c>
    </row>
    <row r="52" spans="1:12" ht="27" customHeight="1" hidden="1" thickBot="1">
      <c r="A52" s="847"/>
      <c r="B52" s="814"/>
      <c r="C52" s="818"/>
      <c r="D52" s="814"/>
      <c r="E52" s="814"/>
      <c r="F52" s="815"/>
      <c r="G52" s="815"/>
      <c r="H52" s="815"/>
      <c r="I52" s="815"/>
      <c r="J52" s="819"/>
      <c r="K52" s="781"/>
      <c r="L52" s="848"/>
    </row>
    <row r="53" spans="1:12" ht="16.5" customHeight="1" hidden="1" thickBot="1">
      <c r="A53" s="782"/>
      <c r="B53" s="809"/>
      <c r="C53" s="820"/>
      <c r="D53" s="809"/>
      <c r="E53" s="809"/>
      <c r="F53" s="810"/>
      <c r="G53" s="810"/>
      <c r="H53" s="810"/>
      <c r="I53" s="810"/>
      <c r="J53" s="821"/>
      <c r="K53" s="787"/>
      <c r="L53" s="780"/>
    </row>
    <row r="54" spans="1:12" ht="16.5" customHeight="1" thickBot="1">
      <c r="A54" s="782" t="s">
        <v>718</v>
      </c>
      <c r="B54" s="809">
        <f>SUM(B28:B53)</f>
        <v>963</v>
      </c>
      <c r="C54" s="820"/>
      <c r="D54" s="809"/>
      <c r="E54" s="809">
        <f>SUM(E28:E53)</f>
        <v>963</v>
      </c>
      <c r="F54" s="810">
        <f>SUM(F28:F53)</f>
        <v>963</v>
      </c>
      <c r="G54" s="810"/>
      <c r="H54" s="810"/>
      <c r="I54" s="810"/>
      <c r="J54" s="810">
        <f>SUM(J28:J53)</f>
        <v>963</v>
      </c>
      <c r="K54" s="827"/>
      <c r="L54" s="780"/>
    </row>
    <row r="55" spans="1:12" ht="16.5" customHeight="1" thickBot="1">
      <c r="A55" s="782" t="s">
        <v>895</v>
      </c>
      <c r="B55" s="809"/>
      <c r="C55" s="820"/>
      <c r="D55" s="809"/>
      <c r="E55" s="809"/>
      <c r="F55" s="810">
        <v>2069</v>
      </c>
      <c r="G55" s="810"/>
      <c r="H55" s="810"/>
      <c r="I55" s="810"/>
      <c r="J55" s="810"/>
      <c r="K55" s="827"/>
      <c r="L55" s="780"/>
    </row>
    <row r="56" spans="1:12" ht="16.5" customHeight="1" thickBot="1">
      <c r="A56" s="782" t="s">
        <v>896</v>
      </c>
      <c r="B56" s="809"/>
      <c r="C56" s="820"/>
      <c r="D56" s="809"/>
      <c r="E56" s="809">
        <v>1500</v>
      </c>
      <c r="F56" s="810">
        <v>1269</v>
      </c>
      <c r="G56" s="810"/>
      <c r="H56" s="810"/>
      <c r="I56" s="810"/>
      <c r="J56" s="810"/>
      <c r="K56" s="827"/>
      <c r="L56" s="780"/>
    </row>
    <row r="57" spans="1:12" ht="16.5" customHeight="1" thickBot="1">
      <c r="A57" s="849" t="s">
        <v>632</v>
      </c>
      <c r="B57" s="850">
        <f>SUM(B27,B24,B20,B15,B12,B54)</f>
        <v>3019801</v>
      </c>
      <c r="C57" s="850">
        <f>SUM(C53,C53,C50,C47,C44,C41,C38,C35,C31,C27,C24,C20,C15,C12)</f>
        <v>0</v>
      </c>
      <c r="D57" s="850">
        <f>SUM(D27,D24,D20,D15,D12)</f>
        <v>97638</v>
      </c>
      <c r="E57" s="850">
        <f>SUM(E27,E24,E20,E15,E12,B54)</f>
        <v>649187</v>
      </c>
      <c r="F57" s="850">
        <f>SUM(F27,F24,F20,F15,F12,F54,F55)</f>
        <v>355355</v>
      </c>
      <c r="G57" s="850">
        <f>SUM(G27,G24,G20,G15,G12)</f>
        <v>1024944</v>
      </c>
      <c r="H57" s="850">
        <f>SUM(H27,H24,H20,H15,H12)</f>
        <v>0</v>
      </c>
      <c r="I57" s="850">
        <f>SUM(I12+I15+I20+I24+I27)</f>
        <v>467563</v>
      </c>
      <c r="J57" s="850">
        <f>SUM(J12,J15,J20,J24,J27,B54)</f>
        <v>2552238</v>
      </c>
      <c r="K57" s="851">
        <f>SUM(K27,K24,K20,K15,K12)</f>
        <v>2551275</v>
      </c>
      <c r="L57" s="780"/>
    </row>
    <row r="58" spans="1:11" ht="16.5" customHeight="1">
      <c r="A58" s="852"/>
      <c r="B58" s="853"/>
      <c r="C58" s="854"/>
      <c r="D58" s="853"/>
      <c r="E58" s="853"/>
      <c r="F58" s="855"/>
      <c r="G58" s="855"/>
      <c r="H58" s="855"/>
      <c r="I58" s="855"/>
      <c r="J58" s="856"/>
      <c r="K58" s="857"/>
    </row>
    <row r="59" spans="1:11" ht="0.75" customHeight="1" thickBot="1">
      <c r="A59" s="858"/>
      <c r="B59" s="859"/>
      <c r="C59" s="860"/>
      <c r="D59" s="859"/>
      <c r="E59" s="859"/>
      <c r="F59" s="861"/>
      <c r="G59" s="861"/>
      <c r="H59" s="861"/>
      <c r="I59" s="861"/>
      <c r="J59" s="862"/>
      <c r="K59" s="863"/>
    </row>
    <row r="60" spans="1:11" ht="16.5" customHeight="1" hidden="1" thickBot="1">
      <c r="A60" s="864"/>
      <c r="B60" s="865"/>
      <c r="C60" s="866"/>
      <c r="D60" s="865"/>
      <c r="E60" s="865"/>
      <c r="F60" s="867"/>
      <c r="G60" s="867"/>
      <c r="H60" s="867"/>
      <c r="I60" s="867"/>
      <c r="J60" s="862"/>
      <c r="K60" s="863"/>
    </row>
    <row r="61" spans="1:11" ht="16.5" customHeight="1" hidden="1" thickBot="1">
      <c r="A61" s="817"/>
      <c r="B61" s="814"/>
      <c r="C61" s="868"/>
      <c r="D61" s="814"/>
      <c r="E61" s="814"/>
      <c r="F61" s="815"/>
      <c r="G61" s="815"/>
      <c r="H61" s="815"/>
      <c r="I61" s="815"/>
      <c r="J61" s="869"/>
      <c r="K61" s="870"/>
    </row>
    <row r="62" spans="1:11" ht="16.5" customHeight="1" hidden="1" thickBot="1">
      <c r="A62" s="871"/>
      <c r="B62" s="850"/>
      <c r="C62" s="872"/>
      <c r="D62" s="850"/>
      <c r="E62" s="850"/>
      <c r="F62" s="873"/>
      <c r="G62" s="873"/>
      <c r="H62" s="873"/>
      <c r="I62" s="873"/>
      <c r="J62" s="874"/>
      <c r="K62" s="875"/>
    </row>
    <row r="63" spans="1:11" ht="16.5" customHeight="1" hidden="1" thickBot="1">
      <c r="A63" s="876"/>
      <c r="B63" s="877"/>
      <c r="C63" s="878"/>
      <c r="D63" s="877"/>
      <c r="E63" s="877"/>
      <c r="F63" s="879"/>
      <c r="G63" s="879"/>
      <c r="H63" s="879"/>
      <c r="I63" s="879"/>
      <c r="J63" s="880"/>
      <c r="K63" s="875"/>
    </row>
    <row r="64" spans="1:11" ht="16.5" customHeight="1" hidden="1" thickBot="1">
      <c r="A64" s="849"/>
      <c r="B64" s="850"/>
      <c r="C64" s="881"/>
      <c r="D64" s="850"/>
      <c r="E64" s="850"/>
      <c r="F64" s="873"/>
      <c r="G64" s="873"/>
      <c r="H64" s="873"/>
      <c r="I64" s="873"/>
      <c r="J64" s="874"/>
      <c r="K64" s="882"/>
    </row>
    <row r="65" spans="1:11" ht="16.5" customHeight="1" hidden="1" thickBot="1">
      <c r="A65" s="883"/>
      <c r="B65" s="853"/>
      <c r="C65" s="854"/>
      <c r="D65" s="853"/>
      <c r="E65" s="853"/>
      <c r="F65" s="855"/>
      <c r="G65" s="855"/>
      <c r="H65" s="855"/>
      <c r="I65" s="855"/>
      <c r="J65" s="855"/>
      <c r="K65" s="884"/>
    </row>
    <row r="66" spans="1:11" ht="16.5" customHeight="1" hidden="1" thickBot="1">
      <c r="A66" s="885"/>
      <c r="B66" s="814"/>
      <c r="C66" s="818"/>
      <c r="D66" s="814"/>
      <c r="E66" s="814"/>
      <c r="F66" s="815"/>
      <c r="G66" s="815"/>
      <c r="H66" s="815"/>
      <c r="I66" s="815"/>
      <c r="J66" s="815"/>
      <c r="K66" s="886"/>
    </row>
    <row r="67" spans="1:11" ht="16.5" customHeight="1" hidden="1" thickBot="1">
      <c r="A67" s="887"/>
      <c r="B67" s="803"/>
      <c r="C67" s="888"/>
      <c r="D67" s="803"/>
      <c r="E67" s="803"/>
      <c r="F67" s="804"/>
      <c r="G67" s="804"/>
      <c r="H67" s="804"/>
      <c r="I67" s="804"/>
      <c r="J67" s="804"/>
      <c r="K67" s="886"/>
    </row>
    <row r="68" spans="1:11" ht="16.5" customHeight="1" hidden="1" thickBot="1">
      <c r="A68" s="887"/>
      <c r="B68" s="803"/>
      <c r="C68" s="888"/>
      <c r="D68" s="803"/>
      <c r="E68" s="803"/>
      <c r="F68" s="804"/>
      <c r="G68" s="804"/>
      <c r="H68" s="804"/>
      <c r="I68" s="804"/>
      <c r="J68" s="804"/>
      <c r="K68" s="886"/>
    </row>
    <row r="69" spans="1:11" ht="16.5" customHeight="1" hidden="1" thickBot="1">
      <c r="A69" s="864"/>
      <c r="B69" s="859"/>
      <c r="C69" s="888"/>
      <c r="D69" s="865"/>
      <c r="E69" s="859"/>
      <c r="F69" s="879"/>
      <c r="G69" s="879"/>
      <c r="H69" s="879"/>
      <c r="I69" s="879"/>
      <c r="J69" s="889"/>
      <c r="K69" s="890"/>
    </row>
    <row r="70" spans="1:11" ht="16.5" customHeight="1" hidden="1" thickBot="1">
      <c r="A70" s="891"/>
      <c r="B70" s="850"/>
      <c r="C70" s="892"/>
      <c r="D70" s="850"/>
      <c r="E70" s="850"/>
      <c r="F70" s="893"/>
      <c r="G70" s="893"/>
      <c r="H70" s="893"/>
      <c r="I70" s="893"/>
      <c r="J70" s="894"/>
      <c r="K70" s="870"/>
    </row>
    <row r="71" spans="1:11" s="901" customFormat="1" ht="16.5" customHeight="1" thickBot="1">
      <c r="A71" s="895" t="s">
        <v>452</v>
      </c>
      <c r="B71" s="896">
        <f>SUM(B57:B70)</f>
        <v>3019801</v>
      </c>
      <c r="C71" s="897"/>
      <c r="D71" s="896">
        <f aca="true" t="shared" si="1" ref="D71:I71">SUM(D57:D70)</f>
        <v>97638</v>
      </c>
      <c r="E71" s="896">
        <f t="shared" si="1"/>
        <v>649187</v>
      </c>
      <c r="F71" s="896">
        <f t="shared" si="1"/>
        <v>355355</v>
      </c>
      <c r="G71" s="896">
        <f t="shared" si="1"/>
        <v>1024944</v>
      </c>
      <c r="H71" s="896">
        <f t="shared" si="1"/>
        <v>0</v>
      </c>
      <c r="I71" s="898">
        <f t="shared" si="1"/>
        <v>467563</v>
      </c>
      <c r="J71" s="899">
        <f>SUM(J57)</f>
        <v>2552238</v>
      </c>
      <c r="K71" s="900">
        <f>SUM(K57)</f>
        <v>2551275</v>
      </c>
    </row>
  </sheetData>
  <sheetProtection/>
  <mergeCells count="3">
    <mergeCell ref="E1:J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C1">
      <selection activeCell="H1" sqref="H1:L1"/>
    </sheetView>
  </sheetViews>
  <sheetFormatPr defaultColWidth="9.00390625" defaultRowHeight="12.75"/>
  <cols>
    <col min="1" max="1" width="6.375" style="902" customWidth="1"/>
    <col min="2" max="2" width="53.375" style="902" customWidth="1"/>
    <col min="3" max="3" width="9.875" style="902" customWidth="1"/>
    <col min="4" max="4" width="11.125" style="902" customWidth="1"/>
    <col min="5" max="5" width="9.375" style="902" customWidth="1"/>
    <col min="6" max="6" width="10.625" style="902" customWidth="1"/>
    <col min="7" max="7" width="9.125" style="902" customWidth="1"/>
    <col min="8" max="8" width="10.125" style="902" customWidth="1"/>
    <col min="9" max="9" width="10.00390625" style="902" customWidth="1"/>
    <col min="10" max="10" width="9.75390625" style="902" customWidth="1"/>
    <col min="11" max="11" width="10.625" style="902" customWidth="1"/>
    <col min="12" max="12" width="9.375" style="903" bestFit="1" customWidth="1"/>
    <col min="13" max="16384" width="9.125" style="902" customWidth="1"/>
  </cols>
  <sheetData>
    <row r="1" spans="8:12" ht="12.75">
      <c r="H1" s="1698" t="s">
        <v>951</v>
      </c>
      <c r="I1" s="1460"/>
      <c r="J1" s="1460"/>
      <c r="K1" s="1460"/>
      <c r="L1" s="1460"/>
    </row>
    <row r="3" spans="1:12" ht="14.25">
      <c r="A3" s="1686" t="s">
        <v>686</v>
      </c>
      <c r="B3" s="1686"/>
      <c r="C3" s="1686"/>
      <c r="D3" s="1686"/>
      <c r="E3" s="1686"/>
      <c r="F3" s="1686"/>
      <c r="G3" s="1686"/>
      <c r="H3" s="1686"/>
      <c r="I3" s="1686"/>
      <c r="J3" s="1686"/>
      <c r="K3" s="905"/>
      <c r="L3" s="905"/>
    </row>
    <row r="4" spans="1:11" ht="14.25">
      <c r="A4" s="904"/>
      <c r="B4" s="904"/>
      <c r="C4" s="904"/>
      <c r="D4" s="904"/>
      <c r="E4" s="904"/>
      <c r="F4" s="904"/>
      <c r="G4" s="904"/>
      <c r="H4" s="904"/>
      <c r="I4" s="904"/>
      <c r="J4" s="904"/>
      <c r="K4" s="904"/>
    </row>
    <row r="5" spans="1:12" ht="15">
      <c r="A5" s="906"/>
      <c r="B5" s="906"/>
      <c r="C5" s="906"/>
      <c r="D5" s="907"/>
      <c r="E5" s="907"/>
      <c r="F5" s="908"/>
      <c r="G5" s="906"/>
      <c r="H5" s="906"/>
      <c r="I5" s="907"/>
      <c r="J5" s="909" t="s">
        <v>5</v>
      </c>
      <c r="K5" s="910"/>
      <c r="L5" s="910"/>
    </row>
    <row r="6" spans="1:12" ht="15">
      <c r="A6" s="1687" t="s">
        <v>468</v>
      </c>
      <c r="B6" s="911" t="s">
        <v>687</v>
      </c>
      <c r="C6" s="912" t="s">
        <v>688</v>
      </c>
      <c r="D6" s="913" t="s">
        <v>688</v>
      </c>
      <c r="E6" s="914" t="s">
        <v>688</v>
      </c>
      <c r="F6" s="1689" t="s">
        <v>689</v>
      </c>
      <c r="G6" s="915" t="s">
        <v>690</v>
      </c>
      <c r="H6" s="916" t="s">
        <v>898</v>
      </c>
      <c r="I6" s="912" t="s">
        <v>813</v>
      </c>
      <c r="J6" s="916" t="s">
        <v>813</v>
      </c>
      <c r="K6" s="912" t="s">
        <v>900</v>
      </c>
      <c r="L6" s="1692"/>
    </row>
    <row r="7" spans="1:12" ht="15">
      <c r="A7" s="1688"/>
      <c r="B7" s="908"/>
      <c r="C7" s="913" t="s">
        <v>691</v>
      </c>
      <c r="D7" s="913" t="s">
        <v>692</v>
      </c>
      <c r="E7" s="914" t="s">
        <v>692</v>
      </c>
      <c r="F7" s="1690"/>
      <c r="G7" s="917" t="s">
        <v>897</v>
      </c>
      <c r="H7" s="914" t="s">
        <v>693</v>
      </c>
      <c r="I7" s="914" t="s">
        <v>694</v>
      </c>
      <c r="J7" s="914"/>
      <c r="K7" s="913" t="s">
        <v>691</v>
      </c>
      <c r="L7" s="1693"/>
    </row>
    <row r="8" spans="1:12" ht="15">
      <c r="A8" s="918"/>
      <c r="B8" s="908"/>
      <c r="C8" s="918"/>
      <c r="D8" s="913" t="s">
        <v>695</v>
      </c>
      <c r="E8" s="919" t="s">
        <v>696</v>
      </c>
      <c r="F8" s="1690"/>
      <c r="G8" s="917" t="s">
        <v>697</v>
      </c>
      <c r="H8" s="913" t="s">
        <v>4</v>
      </c>
      <c r="I8" s="914" t="s">
        <v>695</v>
      </c>
      <c r="J8" s="913" t="s">
        <v>698</v>
      </c>
      <c r="K8" s="913"/>
      <c r="L8" s="1693"/>
    </row>
    <row r="9" spans="1:12" ht="15">
      <c r="A9" s="918"/>
      <c r="B9" s="908"/>
      <c r="C9" s="918"/>
      <c r="D9" s="920" t="s">
        <v>699</v>
      </c>
      <c r="E9" s="919"/>
      <c r="F9" s="1691"/>
      <c r="G9" s="921"/>
      <c r="H9" s="920"/>
      <c r="I9" s="913" t="s">
        <v>699</v>
      </c>
      <c r="J9" s="920"/>
      <c r="K9" s="920"/>
      <c r="L9" s="1694"/>
    </row>
    <row r="10" spans="1:12" ht="15">
      <c r="A10" s="922" t="s">
        <v>18</v>
      </c>
      <c r="B10" s="922" t="s">
        <v>19</v>
      </c>
      <c r="C10" s="922" t="s">
        <v>20</v>
      </c>
      <c r="D10" s="922" t="s">
        <v>21</v>
      </c>
      <c r="E10" s="922" t="s">
        <v>22</v>
      </c>
      <c r="F10" s="920" t="s">
        <v>23</v>
      </c>
      <c r="G10" s="922" t="s">
        <v>24</v>
      </c>
      <c r="H10" s="922" t="s">
        <v>70</v>
      </c>
      <c r="I10" s="922" t="s">
        <v>72</v>
      </c>
      <c r="J10" s="922" t="s">
        <v>32</v>
      </c>
      <c r="K10" s="922" t="s">
        <v>33</v>
      </c>
      <c r="L10" s="1293"/>
    </row>
    <row r="11" spans="1:12" ht="15">
      <c r="A11" s="923"/>
      <c r="B11" s="923" t="s">
        <v>700</v>
      </c>
      <c r="C11" s="924"/>
      <c r="D11" s="1695"/>
      <c r="E11" s="1696"/>
      <c r="F11" s="1696"/>
      <c r="G11" s="1696"/>
      <c r="H11" s="1696"/>
      <c r="I11" s="1696"/>
      <c r="J11" s="1696"/>
      <c r="K11" s="1696"/>
      <c r="L11" s="1697"/>
    </row>
    <row r="12" spans="1:12" ht="15">
      <c r="A12" s="925" t="s">
        <v>619</v>
      </c>
      <c r="B12" s="926" t="s">
        <v>765</v>
      </c>
      <c r="C12" s="927">
        <v>1610902</v>
      </c>
      <c r="D12" s="927">
        <v>1249325</v>
      </c>
      <c r="E12" s="927">
        <v>361577</v>
      </c>
      <c r="F12" s="925" t="s">
        <v>899</v>
      </c>
      <c r="G12" s="927">
        <v>52288</v>
      </c>
      <c r="H12" s="927">
        <v>1024944</v>
      </c>
      <c r="I12" s="927">
        <v>941083</v>
      </c>
      <c r="J12" s="927">
        <v>38218</v>
      </c>
      <c r="K12" s="927">
        <v>696500</v>
      </c>
      <c r="L12" s="927"/>
    </row>
    <row r="13" spans="1:12" s="929" customFormat="1" ht="15">
      <c r="A13" s="928"/>
      <c r="B13" s="926" t="s">
        <v>701</v>
      </c>
      <c r="C13" s="927">
        <v>1603317</v>
      </c>
      <c r="D13" s="927"/>
      <c r="E13" s="927"/>
      <c r="F13" s="925"/>
      <c r="G13" s="927"/>
      <c r="H13" s="927"/>
      <c r="I13" s="927"/>
      <c r="J13" s="927"/>
      <c r="K13" s="927"/>
      <c r="L13" s="1294"/>
    </row>
    <row r="14" spans="1:12" s="929" customFormat="1" ht="25.5">
      <c r="A14" s="928"/>
      <c r="B14" s="926" t="s">
        <v>702</v>
      </c>
      <c r="C14" s="927">
        <v>7584</v>
      </c>
      <c r="D14" s="927"/>
      <c r="E14" s="927"/>
      <c r="F14" s="925"/>
      <c r="G14" s="927"/>
      <c r="H14" s="927"/>
      <c r="I14" s="927"/>
      <c r="J14" s="927"/>
      <c r="K14" s="927"/>
      <c r="L14" s="1294"/>
    </row>
    <row r="15" spans="1:12" ht="15">
      <c r="A15" s="925" t="s">
        <v>628</v>
      </c>
      <c r="B15" s="930" t="s">
        <v>766</v>
      </c>
      <c r="C15" s="927">
        <v>140000</v>
      </c>
      <c r="D15" s="927">
        <v>119000</v>
      </c>
      <c r="E15" s="927">
        <v>21000</v>
      </c>
      <c r="F15" s="925" t="s">
        <v>775</v>
      </c>
      <c r="G15" s="927"/>
      <c r="H15" s="927"/>
      <c r="I15" s="927"/>
      <c r="J15" s="927"/>
      <c r="K15" s="927">
        <v>0</v>
      </c>
      <c r="L15" s="927">
        <v>0</v>
      </c>
    </row>
    <row r="16" spans="1:12" ht="25.5">
      <c r="A16" s="931" t="s">
        <v>629</v>
      </c>
      <c r="B16" s="932" t="s">
        <v>767</v>
      </c>
      <c r="C16" s="933">
        <v>674544</v>
      </c>
      <c r="D16" s="933">
        <v>674544</v>
      </c>
      <c r="E16" s="933"/>
      <c r="F16" s="931" t="s">
        <v>773</v>
      </c>
      <c r="G16" s="933">
        <v>2800</v>
      </c>
      <c r="H16" s="933"/>
      <c r="I16" s="933"/>
      <c r="J16" s="933"/>
      <c r="K16" s="933">
        <v>0</v>
      </c>
      <c r="L16" s="1294"/>
    </row>
    <row r="17" spans="1:12" s="929" customFormat="1" ht="15" hidden="1">
      <c r="A17" s="934"/>
      <c r="B17" s="926"/>
      <c r="C17" s="927"/>
      <c r="D17" s="927"/>
      <c r="E17" s="927"/>
      <c r="F17" s="925"/>
      <c r="G17" s="927"/>
      <c r="H17" s="927"/>
      <c r="I17" s="927"/>
      <c r="J17" s="927"/>
      <c r="K17" s="927"/>
      <c r="L17" s="1294"/>
    </row>
    <row r="18" spans="1:12" s="929" customFormat="1" ht="15" hidden="1">
      <c r="A18" s="934"/>
      <c r="B18" s="926"/>
      <c r="C18" s="933"/>
      <c r="D18" s="933"/>
      <c r="E18" s="933"/>
      <c r="F18" s="931"/>
      <c r="G18" s="933"/>
      <c r="H18" s="933"/>
      <c r="I18" s="933"/>
      <c r="J18" s="933"/>
      <c r="K18" s="933"/>
      <c r="L18" s="1294"/>
    </row>
    <row r="19" spans="1:12" s="929" customFormat="1" ht="15">
      <c r="A19" s="925" t="s">
        <v>655</v>
      </c>
      <c r="B19" s="935" t="s">
        <v>768</v>
      </c>
      <c r="C19" s="927">
        <v>319892</v>
      </c>
      <c r="D19" s="927">
        <v>267906</v>
      </c>
      <c r="E19" s="927">
        <v>34340</v>
      </c>
      <c r="F19" s="925" t="s">
        <v>762</v>
      </c>
      <c r="G19" s="927">
        <v>296193</v>
      </c>
      <c r="H19" s="927"/>
      <c r="I19" s="927"/>
      <c r="J19" s="927">
        <v>16671</v>
      </c>
      <c r="K19" s="927">
        <v>285552</v>
      </c>
      <c r="L19" s="927">
        <v>0</v>
      </c>
    </row>
    <row r="20" spans="1:12" s="929" customFormat="1" ht="15">
      <c r="A20" s="925" t="s">
        <v>657</v>
      </c>
      <c r="B20" s="935" t="s">
        <v>769</v>
      </c>
      <c r="C20" s="927">
        <v>271000</v>
      </c>
      <c r="D20" s="927">
        <v>257650</v>
      </c>
      <c r="E20" s="927">
        <v>8500</v>
      </c>
      <c r="F20" s="925" t="s">
        <v>774</v>
      </c>
      <c r="G20" s="927"/>
      <c r="H20" s="927"/>
      <c r="I20" s="927"/>
      <c r="J20" s="927">
        <v>4064</v>
      </c>
      <c r="K20" s="927"/>
      <c r="L20" s="1295"/>
    </row>
    <row r="21" spans="1:12" s="929" customFormat="1" ht="15.75" thickBot="1">
      <c r="A21" s="931"/>
      <c r="B21" s="936"/>
      <c r="C21" s="933"/>
      <c r="D21" s="933"/>
      <c r="E21" s="933"/>
      <c r="F21" s="931"/>
      <c r="G21" s="933"/>
      <c r="H21" s="933"/>
      <c r="I21" s="933"/>
      <c r="J21" s="933"/>
      <c r="K21" s="933"/>
      <c r="L21" s="1296"/>
    </row>
    <row r="22" spans="1:12" ht="15" thickBot="1">
      <c r="A22" s="1297"/>
      <c r="B22" s="1298" t="s">
        <v>17</v>
      </c>
      <c r="C22" s="938">
        <f aca="true" t="shared" si="0" ref="C22:K22">SUM(C12,C15,C16,C19,C20,C21)</f>
        <v>3016338</v>
      </c>
      <c r="D22" s="938">
        <f t="shared" si="0"/>
        <v>2568425</v>
      </c>
      <c r="E22" s="938">
        <f t="shared" si="0"/>
        <v>425417</v>
      </c>
      <c r="F22" s="937"/>
      <c r="G22" s="938">
        <f t="shared" si="0"/>
        <v>351281</v>
      </c>
      <c r="H22" s="938">
        <f t="shared" si="0"/>
        <v>1024944</v>
      </c>
      <c r="I22" s="938">
        <f t="shared" si="0"/>
        <v>941083</v>
      </c>
      <c r="J22" s="938">
        <f t="shared" si="0"/>
        <v>58953</v>
      </c>
      <c r="K22" s="938">
        <f t="shared" si="0"/>
        <v>982052</v>
      </c>
      <c r="L22" s="1299">
        <f>L12</f>
        <v>0</v>
      </c>
    </row>
    <row r="23" spans="1:12" s="929" customFormat="1" ht="15">
      <c r="A23" s="939"/>
      <c r="B23" s="940"/>
      <c r="C23" s="941"/>
      <c r="D23" s="941"/>
      <c r="E23" s="941"/>
      <c r="F23" s="941"/>
      <c r="G23" s="941"/>
      <c r="H23" s="941"/>
      <c r="I23" s="941"/>
      <c r="J23" s="941"/>
      <c r="K23" s="1300"/>
      <c r="L23" s="1301"/>
    </row>
    <row r="24" spans="1:12" s="929" customFormat="1" ht="15">
      <c r="A24" s="942"/>
      <c r="B24" s="943"/>
      <c r="C24" s="944"/>
      <c r="D24" s="944"/>
      <c r="E24" s="944"/>
      <c r="F24" s="944"/>
      <c r="G24" s="944"/>
      <c r="H24" s="944"/>
      <c r="I24" s="944"/>
      <c r="J24" s="944"/>
      <c r="K24" s="945"/>
      <c r="L24" s="1302"/>
    </row>
    <row r="25" spans="1:12" s="929" customFormat="1" ht="15.75" thickBot="1">
      <c r="A25" s="946"/>
      <c r="B25" s="933"/>
      <c r="C25" s="933"/>
      <c r="D25" s="933"/>
      <c r="E25" s="933"/>
      <c r="F25" s="933"/>
      <c r="G25" s="933"/>
      <c r="H25" s="933"/>
      <c r="I25" s="933"/>
      <c r="J25" s="933"/>
      <c r="K25" s="933"/>
      <c r="L25" s="1303"/>
    </row>
    <row r="26" spans="1:12" s="929" customFormat="1" ht="15.75" thickBot="1">
      <c r="A26" s="1304"/>
      <c r="B26" s="1298" t="s">
        <v>703</v>
      </c>
      <c r="C26" s="938">
        <f>SUM(C25,C22)</f>
        <v>3016338</v>
      </c>
      <c r="D26" s="938">
        <f aca="true" t="shared" si="1" ref="D26:K26">SUM(D25,D22)</f>
        <v>2568425</v>
      </c>
      <c r="E26" s="938">
        <f t="shared" si="1"/>
        <v>425417</v>
      </c>
      <c r="F26" s="938"/>
      <c r="G26" s="938">
        <f t="shared" si="1"/>
        <v>351281</v>
      </c>
      <c r="H26" s="938">
        <f t="shared" si="1"/>
        <v>1024944</v>
      </c>
      <c r="I26" s="938">
        <f t="shared" si="1"/>
        <v>941083</v>
      </c>
      <c r="J26" s="938">
        <f t="shared" si="1"/>
        <v>58953</v>
      </c>
      <c r="K26" s="938">
        <f t="shared" si="1"/>
        <v>982052</v>
      </c>
      <c r="L26" s="1299">
        <f>L22</f>
        <v>0</v>
      </c>
    </row>
    <row r="30" ht="12.75">
      <c r="G30" s="902" t="s">
        <v>770</v>
      </c>
    </row>
  </sheetData>
  <sheetProtection/>
  <mergeCells count="6">
    <mergeCell ref="A3:J3"/>
    <mergeCell ref="A6:A7"/>
    <mergeCell ref="F6:F9"/>
    <mergeCell ref="L6:L9"/>
    <mergeCell ref="D11:L11"/>
    <mergeCell ref="H1:L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0.25390625" style="947" customWidth="1"/>
    <col min="2" max="2" width="12.75390625" style="947" customWidth="1"/>
    <col min="3" max="4" width="15.875" style="947" customWidth="1"/>
    <col min="5" max="7" width="10.75390625" style="947" customWidth="1"/>
    <col min="8" max="16384" width="9.125" style="947" customWidth="1"/>
  </cols>
  <sheetData>
    <row r="1" spans="2:8" ht="12.75">
      <c r="B1" s="948"/>
      <c r="C1" s="1701" t="s">
        <v>952</v>
      </c>
      <c r="D1" s="1460"/>
      <c r="E1" s="1460"/>
      <c r="F1" s="1460"/>
      <c r="G1" s="1460"/>
      <c r="H1" s="1460"/>
    </row>
    <row r="3" spans="1:7" ht="12.75">
      <c r="A3" s="1699" t="s">
        <v>814</v>
      </c>
      <c r="B3" s="1699"/>
      <c r="C3" s="1699"/>
      <c r="D3" s="1699"/>
      <c r="E3" s="1699"/>
      <c r="F3" s="1699"/>
      <c r="G3" s="1699"/>
    </row>
    <row r="4" spans="1:9" ht="13.5" thickBot="1">
      <c r="A4" s="949"/>
      <c r="B4" s="950"/>
      <c r="C4" s="951"/>
      <c r="D4" s="1700" t="s">
        <v>5</v>
      </c>
      <c r="E4" s="1700"/>
      <c r="F4" s="1700"/>
      <c r="G4" s="1700"/>
      <c r="H4" s="952"/>
      <c r="I4" s="952"/>
    </row>
    <row r="5" spans="1:9" ht="51.75" thickBot="1">
      <c r="A5" s="953" t="s">
        <v>704</v>
      </c>
      <c r="B5" s="954" t="s">
        <v>666</v>
      </c>
      <c r="C5" s="954" t="s">
        <v>667</v>
      </c>
      <c r="D5" s="954" t="s">
        <v>904</v>
      </c>
      <c r="E5" s="954" t="s">
        <v>758</v>
      </c>
      <c r="F5" s="955" t="s">
        <v>771</v>
      </c>
      <c r="G5" s="955" t="s">
        <v>669</v>
      </c>
      <c r="H5" s="956" t="s">
        <v>705</v>
      </c>
      <c r="I5" s="952"/>
    </row>
    <row r="6" spans="1:9" ht="12.75">
      <c r="A6" s="957">
        <v>1</v>
      </c>
      <c r="B6" s="958">
        <v>2</v>
      </c>
      <c r="C6" s="958">
        <v>3</v>
      </c>
      <c r="D6" s="958">
        <v>4</v>
      </c>
      <c r="E6" s="958">
        <v>5</v>
      </c>
      <c r="F6" s="958"/>
      <c r="G6" s="959">
        <v>8</v>
      </c>
      <c r="H6" s="960"/>
      <c r="I6" s="952"/>
    </row>
    <row r="7" spans="1:9" ht="14.25" customHeight="1">
      <c r="A7" s="1407" t="s">
        <v>901</v>
      </c>
      <c r="B7" s="1403"/>
      <c r="C7" s="1410">
        <v>2013</v>
      </c>
      <c r="D7" s="1403"/>
      <c r="E7" s="1403"/>
      <c r="F7" s="1409">
        <v>118</v>
      </c>
      <c r="G7" s="1403"/>
      <c r="H7" s="1404"/>
      <c r="I7" s="952"/>
    </row>
    <row r="8" spans="1:8" ht="15" customHeight="1">
      <c r="A8" s="1405" t="s">
        <v>902</v>
      </c>
      <c r="B8" s="1406"/>
      <c r="C8" s="1408">
        <v>2013</v>
      </c>
      <c r="D8" s="1406"/>
      <c r="E8" s="1406"/>
      <c r="F8" s="1406">
        <v>746</v>
      </c>
      <c r="G8" s="1406"/>
      <c r="H8" s="1306"/>
    </row>
    <row r="9" spans="1:8" ht="13.5" hidden="1" thickBot="1">
      <c r="A9" s="961"/>
      <c r="B9" s="962"/>
      <c r="C9" s="962"/>
      <c r="D9" s="962"/>
      <c r="E9" s="962"/>
      <c r="F9" s="966"/>
      <c r="G9" s="963"/>
      <c r="H9" s="1402"/>
    </row>
    <row r="10" spans="1:8" ht="13.5" hidden="1" thickBot="1">
      <c r="A10" s="961"/>
      <c r="B10" s="962"/>
      <c r="C10" s="962"/>
      <c r="D10" s="962"/>
      <c r="E10" s="962"/>
      <c r="F10" s="966"/>
      <c r="G10" s="963"/>
      <c r="H10" s="1306"/>
    </row>
    <row r="11" spans="1:8" ht="13.5" hidden="1" thickBot="1">
      <c r="A11" s="961"/>
      <c r="B11" s="962"/>
      <c r="C11" s="962"/>
      <c r="D11" s="962"/>
      <c r="E11" s="962"/>
      <c r="F11" s="966"/>
      <c r="G11" s="963"/>
      <c r="H11" s="1306"/>
    </row>
    <row r="12" spans="1:8" ht="13.5" hidden="1" thickBot="1">
      <c r="A12" s="961"/>
      <c r="B12" s="962"/>
      <c r="C12" s="962"/>
      <c r="D12" s="962"/>
      <c r="E12" s="962"/>
      <c r="F12" s="966"/>
      <c r="G12" s="963"/>
      <c r="H12" s="1306"/>
    </row>
    <row r="13" spans="1:8" ht="13.5" hidden="1" thickBot="1">
      <c r="A13" s="961"/>
      <c r="B13" s="962"/>
      <c r="C13" s="962"/>
      <c r="D13" s="962"/>
      <c r="E13" s="962"/>
      <c r="F13" s="966"/>
      <c r="G13" s="963"/>
      <c r="H13" s="1306"/>
    </row>
    <row r="14" spans="1:8" ht="13.5" thickBot="1">
      <c r="A14" s="961" t="s">
        <v>903</v>
      </c>
      <c r="B14" s="962"/>
      <c r="C14" s="962">
        <v>2013</v>
      </c>
      <c r="D14" s="962"/>
      <c r="E14" s="962">
        <v>1000</v>
      </c>
      <c r="F14" s="966">
        <v>1228</v>
      </c>
      <c r="G14" s="963">
        <v>0</v>
      </c>
      <c r="H14" s="1306">
        <v>0</v>
      </c>
    </row>
    <row r="15" spans="1:8" ht="13.5" thickBot="1">
      <c r="A15" s="961"/>
      <c r="B15" s="962"/>
      <c r="C15" s="962"/>
      <c r="D15" s="962"/>
      <c r="E15" s="962"/>
      <c r="F15" s="966"/>
      <c r="G15" s="963">
        <v>0</v>
      </c>
      <c r="H15" s="1306">
        <v>0</v>
      </c>
    </row>
    <row r="16" spans="1:8" ht="13.5" thickBot="1">
      <c r="A16" s="964" t="s">
        <v>706</v>
      </c>
      <c r="B16" s="965">
        <f>SUM(B9:B15)</f>
        <v>0</v>
      </c>
      <c r="C16" s="965"/>
      <c r="D16" s="965"/>
      <c r="E16" s="965">
        <f>SUM(E9:E15)</f>
        <v>1000</v>
      </c>
      <c r="F16" s="967">
        <f>SUM(F7:F15)</f>
        <v>2092</v>
      </c>
      <c r="G16" s="965">
        <f>SUM(G9)</f>
        <v>0</v>
      </c>
      <c r="H16" s="1305">
        <v>0</v>
      </c>
    </row>
  </sheetData>
  <sheetProtection/>
  <mergeCells count="3">
    <mergeCell ref="A3:G3"/>
    <mergeCell ref="D4:G4"/>
    <mergeCell ref="C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" sqref="C1"/>
    </sheetView>
  </sheetViews>
  <sheetFormatPr defaultColWidth="9.00390625" defaultRowHeight="12.75"/>
  <cols>
    <col min="2" max="2" width="43.00390625" style="0" customWidth="1"/>
    <col min="3" max="3" width="20.125" style="0" customWidth="1"/>
  </cols>
  <sheetData>
    <row r="1" spans="1:3" ht="41.25" customHeight="1" thickBot="1">
      <c r="A1" s="149" t="s">
        <v>249</v>
      </c>
      <c r="B1" s="149"/>
      <c r="C1" s="1308" t="s">
        <v>923</v>
      </c>
    </row>
    <row r="2" spans="1:3" ht="36" customHeight="1" thickBot="1">
      <c r="A2" s="44"/>
      <c r="B2" s="150" t="s">
        <v>3</v>
      </c>
      <c r="C2" s="151" t="s">
        <v>254</v>
      </c>
    </row>
    <row r="3" spans="1:5" ht="24" customHeight="1">
      <c r="A3" s="154" t="s">
        <v>18</v>
      </c>
      <c r="B3" s="152" t="s">
        <v>250</v>
      </c>
      <c r="C3" s="160">
        <v>17054</v>
      </c>
      <c r="D3" s="3"/>
      <c r="E3" s="3"/>
    </row>
    <row r="4" spans="1:5" ht="25.5" customHeight="1">
      <c r="A4" s="155" t="s">
        <v>19</v>
      </c>
      <c r="B4" s="153" t="s">
        <v>251</v>
      </c>
      <c r="C4" s="161">
        <v>1112</v>
      </c>
      <c r="D4" s="3"/>
      <c r="E4" s="3"/>
    </row>
    <row r="5" spans="1:5" ht="24.75" customHeight="1">
      <c r="A5" s="155" t="s">
        <v>20</v>
      </c>
      <c r="B5" s="153" t="s">
        <v>252</v>
      </c>
      <c r="C5" s="161">
        <v>78609</v>
      </c>
      <c r="D5" s="3"/>
      <c r="E5" s="3"/>
    </row>
    <row r="6" spans="1:5" ht="25.5" customHeight="1">
      <c r="A6" s="155" t="s">
        <v>21</v>
      </c>
      <c r="B6" s="153" t="s">
        <v>73</v>
      </c>
      <c r="C6" s="161">
        <v>17500</v>
      </c>
      <c r="D6" s="3"/>
      <c r="E6" s="3"/>
    </row>
    <row r="7" spans="1:5" ht="26.25" customHeight="1" thickBot="1">
      <c r="A7" s="156" t="s">
        <v>22</v>
      </c>
      <c r="B7" s="157" t="s">
        <v>253</v>
      </c>
      <c r="C7" s="162">
        <v>19223</v>
      </c>
      <c r="D7" s="3"/>
      <c r="E7" s="3"/>
    </row>
    <row r="8" spans="1:3" ht="26.25" customHeight="1" thickBot="1">
      <c r="A8" s="158" t="s">
        <v>23</v>
      </c>
      <c r="B8" s="142" t="s">
        <v>12</v>
      </c>
      <c r="C8" s="159">
        <f>SUM(C3:C7)</f>
        <v>133498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7.375" style="0" customWidth="1"/>
    <col min="2" max="2" width="28.00390625" style="0" customWidth="1"/>
    <col min="3" max="3" width="18.375" style="0" customWidth="1"/>
    <col min="4" max="4" width="18.125" style="0" customWidth="1"/>
    <col min="5" max="5" width="9.125" style="0" hidden="1" customWidth="1"/>
  </cols>
  <sheetData>
    <row r="1" spans="1:2" ht="18.75">
      <c r="A1" s="163" t="s">
        <v>779</v>
      </c>
      <c r="B1" s="163"/>
    </row>
    <row r="2" spans="2:4" ht="13.5" thickBot="1">
      <c r="B2" s="1481" t="s">
        <v>924</v>
      </c>
      <c r="C2" s="1481"/>
      <c r="D2" s="1481"/>
    </row>
    <row r="3" spans="1:5" ht="26.25" customHeight="1" thickBot="1">
      <c r="A3" s="35"/>
      <c r="B3" s="164" t="s">
        <v>3</v>
      </c>
      <c r="C3" s="164" t="s">
        <v>268</v>
      </c>
      <c r="D3" s="164" t="s">
        <v>286</v>
      </c>
      <c r="E3" s="23"/>
    </row>
    <row r="4" spans="1:5" ht="12.75">
      <c r="A4" s="6">
        <v>1</v>
      </c>
      <c r="B4" s="6" t="s">
        <v>269</v>
      </c>
      <c r="C4" s="6" t="s">
        <v>270</v>
      </c>
      <c r="D4" s="6" t="s">
        <v>271</v>
      </c>
      <c r="E4" s="39"/>
    </row>
    <row r="5" spans="1:5" ht="12.75">
      <c r="A5" s="7">
        <v>2</v>
      </c>
      <c r="B5" s="7" t="s">
        <v>272</v>
      </c>
      <c r="C5" s="7" t="s">
        <v>273</v>
      </c>
      <c r="D5" s="7" t="s">
        <v>274</v>
      </c>
      <c r="E5" s="39"/>
    </row>
    <row r="6" spans="1:5" ht="12.75">
      <c r="A6" s="7">
        <v>3</v>
      </c>
      <c r="B6" s="7" t="s">
        <v>275</v>
      </c>
      <c r="C6" s="7" t="s">
        <v>270</v>
      </c>
      <c r="D6" s="7" t="s">
        <v>287</v>
      </c>
      <c r="E6" s="39"/>
    </row>
    <row r="7" spans="1:5" ht="12.75">
      <c r="A7" s="7">
        <v>4</v>
      </c>
      <c r="B7" s="7" t="s">
        <v>276</v>
      </c>
      <c r="C7" s="7" t="s">
        <v>270</v>
      </c>
      <c r="D7" s="7" t="s">
        <v>277</v>
      </c>
      <c r="E7" s="39"/>
    </row>
    <row r="8" spans="1:5" ht="12.75">
      <c r="A8" s="7">
        <v>5</v>
      </c>
      <c r="B8" s="7" t="s">
        <v>278</v>
      </c>
      <c r="C8" s="7" t="s">
        <v>288</v>
      </c>
      <c r="D8" s="7" t="s">
        <v>289</v>
      </c>
      <c r="E8" s="39"/>
    </row>
    <row r="9" spans="1:5" ht="12.75">
      <c r="A9" s="7">
        <v>6</v>
      </c>
      <c r="B9" s="7" t="s">
        <v>279</v>
      </c>
      <c r="C9" s="7" t="s">
        <v>270</v>
      </c>
      <c r="D9" s="7"/>
      <c r="E9" s="39"/>
    </row>
    <row r="10" spans="1:5" ht="12.75">
      <c r="A10" s="7">
        <v>7</v>
      </c>
      <c r="B10" s="7" t="s">
        <v>280</v>
      </c>
      <c r="C10" s="7" t="s">
        <v>290</v>
      </c>
      <c r="D10" s="7" t="s">
        <v>291</v>
      </c>
      <c r="E10" s="39"/>
    </row>
    <row r="11" spans="1:5" ht="12.75">
      <c r="A11" s="7">
        <v>8</v>
      </c>
      <c r="B11" s="7" t="s">
        <v>281</v>
      </c>
      <c r="C11" s="7" t="s">
        <v>270</v>
      </c>
      <c r="D11" s="7" t="s">
        <v>295</v>
      </c>
      <c r="E11" s="39"/>
    </row>
    <row r="12" spans="1:5" ht="12.75">
      <c r="A12" s="7">
        <v>9</v>
      </c>
      <c r="B12" s="7" t="s">
        <v>282</v>
      </c>
      <c r="C12" s="7" t="s">
        <v>270</v>
      </c>
      <c r="D12" s="7"/>
      <c r="E12" s="39"/>
    </row>
    <row r="13" spans="1:5" ht="12.75">
      <c r="A13" s="7">
        <v>10</v>
      </c>
      <c r="B13" s="7" t="s">
        <v>283</v>
      </c>
      <c r="C13" s="7" t="s">
        <v>284</v>
      </c>
      <c r="D13" s="7" t="s">
        <v>292</v>
      </c>
      <c r="E13" s="39"/>
    </row>
    <row r="14" spans="1:5" ht="13.5" thickBot="1">
      <c r="A14" s="165">
        <v>11</v>
      </c>
      <c r="B14" s="165" t="s">
        <v>285</v>
      </c>
      <c r="C14" s="165" t="s">
        <v>293</v>
      </c>
      <c r="D14" s="165" t="s">
        <v>294</v>
      </c>
      <c r="E14" s="40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76">
      <selection activeCell="I86" sqref="I86"/>
    </sheetView>
  </sheetViews>
  <sheetFormatPr defaultColWidth="9.00390625" defaultRowHeight="12.75"/>
  <cols>
    <col min="1" max="1" width="6.375" style="255" customWidth="1"/>
    <col min="2" max="2" width="8.00390625" style="255" customWidth="1"/>
    <col min="3" max="3" width="39.25390625" style="255" customWidth="1"/>
    <col min="4" max="6" width="12.75390625" style="255" customWidth="1"/>
    <col min="7" max="7" width="13.625" style="255" customWidth="1"/>
    <col min="8" max="8" width="12.125" style="255" customWidth="1"/>
    <col min="9" max="16384" width="9.125" style="255" customWidth="1"/>
  </cols>
  <sheetData>
    <row r="1" spans="1:7" ht="15">
      <c r="A1" s="254"/>
      <c r="B1" s="254"/>
      <c r="C1" s="1482" t="s">
        <v>925</v>
      </c>
      <c r="D1" s="1460"/>
      <c r="E1" s="1460"/>
      <c r="F1" s="1460"/>
      <c r="G1" s="1460"/>
    </row>
    <row r="2" spans="1:7" ht="15">
      <c r="A2" s="1483" t="s">
        <v>466</v>
      </c>
      <c r="B2" s="1483"/>
      <c r="C2" s="1483"/>
      <c r="D2" s="1483"/>
      <c r="E2" s="1483"/>
      <c r="F2" s="1483"/>
      <c r="G2" s="1483"/>
    </row>
    <row r="3" spans="1:7" ht="15">
      <c r="A3" s="1483" t="s">
        <v>780</v>
      </c>
      <c r="B3" s="1483"/>
      <c r="C3" s="1483"/>
      <c r="D3" s="1483"/>
      <c r="E3" s="1483"/>
      <c r="F3" s="1483"/>
      <c r="G3" s="1483"/>
    </row>
    <row r="5" spans="1:7" ht="15.75">
      <c r="A5" s="256" t="s">
        <v>467</v>
      </c>
      <c r="B5" s="256"/>
      <c r="C5" s="256"/>
      <c r="D5" s="256"/>
      <c r="E5" s="256"/>
      <c r="F5" s="256"/>
      <c r="G5" s="256"/>
    </row>
    <row r="6" spans="1:7" ht="16.5" thickBot="1">
      <c r="A6" s="257"/>
      <c r="B6" s="257"/>
      <c r="C6" s="257"/>
      <c r="D6" s="1484" t="s">
        <v>5</v>
      </c>
      <c r="E6" s="1484"/>
      <c r="F6" s="1484"/>
      <c r="G6" s="1484"/>
    </row>
    <row r="7" spans="1:7" ht="72" thickBot="1">
      <c r="A7" s="258" t="s">
        <v>468</v>
      </c>
      <c r="B7" s="259" t="s">
        <v>469</v>
      </c>
      <c r="C7" s="260" t="s">
        <v>470</v>
      </c>
      <c r="D7" s="260" t="s">
        <v>726</v>
      </c>
      <c r="E7" s="261" t="s">
        <v>781</v>
      </c>
      <c r="F7" s="261" t="s">
        <v>782</v>
      </c>
      <c r="G7" s="262" t="s">
        <v>771</v>
      </c>
    </row>
    <row r="8" spans="1:7" ht="15.75" thickBot="1">
      <c r="A8" s="263">
        <v>1</v>
      </c>
      <c r="B8" s="264">
        <v>2</v>
      </c>
      <c r="C8" s="264">
        <v>3</v>
      </c>
      <c r="D8" s="264">
        <v>4</v>
      </c>
      <c r="E8" s="265">
        <v>5</v>
      </c>
      <c r="F8" s="265">
        <v>6</v>
      </c>
      <c r="G8" s="266">
        <v>7</v>
      </c>
    </row>
    <row r="9" spans="1:7" ht="15">
      <c r="A9" s="267" t="s">
        <v>18</v>
      </c>
      <c r="B9" s="268" t="s">
        <v>62</v>
      </c>
      <c r="C9" s="269" t="s">
        <v>471</v>
      </c>
      <c r="D9" s="270"/>
      <c r="E9" s="271"/>
      <c r="F9" s="271"/>
      <c r="G9" s="272"/>
    </row>
    <row r="10" spans="1:7" ht="15">
      <c r="A10" s="273" t="s">
        <v>19</v>
      </c>
      <c r="B10" s="274"/>
      <c r="C10" s="275" t="s">
        <v>472</v>
      </c>
      <c r="D10" s="276"/>
      <c r="E10" s="277"/>
      <c r="F10" s="277"/>
      <c r="G10" s="278"/>
    </row>
    <row r="11" spans="1:7" ht="15">
      <c r="A11" s="273" t="s">
        <v>20</v>
      </c>
      <c r="B11" s="274"/>
      <c r="C11" s="279" t="s">
        <v>473</v>
      </c>
      <c r="D11" s="280"/>
      <c r="E11" s="281"/>
      <c r="F11" s="281"/>
      <c r="G11" s="282"/>
    </row>
    <row r="12" spans="1:7" ht="15">
      <c r="A12" s="273" t="s">
        <v>21</v>
      </c>
      <c r="B12" s="274"/>
      <c r="C12" s="279" t="s">
        <v>474</v>
      </c>
      <c r="D12" s="280">
        <v>91820</v>
      </c>
      <c r="E12" s="281">
        <v>56970</v>
      </c>
      <c r="F12" s="281">
        <v>34918</v>
      </c>
      <c r="G12" s="282">
        <v>49994</v>
      </c>
    </row>
    <row r="13" spans="1:7" ht="15">
      <c r="A13" s="273" t="s">
        <v>22</v>
      </c>
      <c r="B13" s="274"/>
      <c r="C13" s="279" t="s">
        <v>475</v>
      </c>
      <c r="D13" s="280"/>
      <c r="E13" s="281"/>
      <c r="F13" s="281"/>
      <c r="G13" s="282"/>
    </row>
    <row r="14" spans="1:7" ht="15">
      <c r="A14" s="273"/>
      <c r="B14" s="283"/>
      <c r="C14" s="284" t="s">
        <v>476</v>
      </c>
      <c r="D14" s="285"/>
      <c r="E14" s="286"/>
      <c r="F14" s="286"/>
      <c r="G14" s="287"/>
    </row>
    <row r="15" spans="1:7" ht="26.25" thickBot="1">
      <c r="A15" s="273" t="s">
        <v>23</v>
      </c>
      <c r="B15" s="288"/>
      <c r="C15" s="289" t="s">
        <v>477</v>
      </c>
      <c r="D15" s="290"/>
      <c r="E15" s="291"/>
      <c r="F15" s="291"/>
      <c r="G15" s="292"/>
    </row>
    <row r="16" spans="1:9" ht="15.75" thickBot="1">
      <c r="A16" s="273" t="s">
        <v>24</v>
      </c>
      <c r="B16" s="293"/>
      <c r="C16" s="294" t="s">
        <v>478</v>
      </c>
      <c r="D16" s="295">
        <f>SUM(D11:D15)</f>
        <v>91820</v>
      </c>
      <c r="E16" s="296">
        <f>SUM(E11:E15)</f>
        <v>56970</v>
      </c>
      <c r="F16" s="296">
        <f>SUM(F11:F15)</f>
        <v>34918</v>
      </c>
      <c r="G16" s="297">
        <f>SUM(G11:G15)</f>
        <v>49994</v>
      </c>
      <c r="I16" s="298"/>
    </row>
    <row r="17" spans="1:7" ht="15">
      <c r="A17" s="273" t="s">
        <v>70</v>
      </c>
      <c r="B17" s="299"/>
      <c r="C17" s="300" t="s">
        <v>479</v>
      </c>
      <c r="D17" s="301"/>
      <c r="E17" s="302"/>
      <c r="F17" s="302"/>
      <c r="G17" s="272"/>
    </row>
    <row r="18" spans="1:7" ht="15">
      <c r="A18" s="273" t="s">
        <v>72</v>
      </c>
      <c r="B18" s="303"/>
      <c r="C18" s="304" t="s">
        <v>480</v>
      </c>
      <c r="D18" s="305">
        <v>67120</v>
      </c>
      <c r="E18" s="306">
        <v>65000</v>
      </c>
      <c r="F18" s="306">
        <v>73900</v>
      </c>
      <c r="G18" s="307">
        <v>91371</v>
      </c>
    </row>
    <row r="19" spans="1:7" ht="15">
      <c r="A19" s="273" t="s">
        <v>32</v>
      </c>
      <c r="B19" s="308"/>
      <c r="C19" s="309" t="s">
        <v>481</v>
      </c>
      <c r="D19" s="310">
        <v>163199</v>
      </c>
      <c r="E19" s="311">
        <v>8100</v>
      </c>
      <c r="F19" s="311">
        <v>8100</v>
      </c>
      <c r="G19" s="282">
        <v>8141</v>
      </c>
    </row>
    <row r="20" spans="1:7" ht="26.25" thickBot="1">
      <c r="A20" s="273" t="s">
        <v>33</v>
      </c>
      <c r="B20" s="312"/>
      <c r="C20" s="313" t="s">
        <v>482</v>
      </c>
      <c r="D20" s="314">
        <v>1962</v>
      </c>
      <c r="E20" s="315">
        <v>3000</v>
      </c>
      <c r="F20" s="315">
        <v>3000</v>
      </c>
      <c r="G20" s="316">
        <v>1764</v>
      </c>
    </row>
    <row r="21" spans="1:7" ht="15.75" thickBot="1">
      <c r="A21" s="273"/>
      <c r="B21" s="472"/>
      <c r="C21" s="443" t="s">
        <v>868</v>
      </c>
      <c r="D21" s="314"/>
      <c r="E21" s="315"/>
      <c r="F21" s="315"/>
      <c r="G21" s="316">
        <v>1134</v>
      </c>
    </row>
    <row r="22" spans="1:7" ht="26.25" thickBot="1">
      <c r="A22" s="273" t="s">
        <v>34</v>
      </c>
      <c r="B22" s="317"/>
      <c r="C22" s="318" t="s">
        <v>483</v>
      </c>
      <c r="D22" s="319">
        <f>SUM(D18:D21)</f>
        <v>232281</v>
      </c>
      <c r="E22" s="320">
        <f>SUM(E18:E20)</f>
        <v>76100</v>
      </c>
      <c r="F22" s="320">
        <f>SUM(F18:F20)</f>
        <v>85000</v>
      </c>
      <c r="G22" s="321">
        <f>SUM(G18:G21)</f>
        <v>102410</v>
      </c>
    </row>
    <row r="23" spans="1:7" ht="15.75" thickBot="1">
      <c r="A23" s="273" t="s">
        <v>35</v>
      </c>
      <c r="B23" s="317"/>
      <c r="C23" s="322" t="s">
        <v>484</v>
      </c>
      <c r="D23" s="323">
        <f>SUM(D16+D22)</f>
        <v>324101</v>
      </c>
      <c r="E23" s="324">
        <f>E16+E22</f>
        <v>133070</v>
      </c>
      <c r="F23" s="324">
        <f>F16+F22</f>
        <v>119918</v>
      </c>
      <c r="G23" s="321">
        <f>SUM(G16+G22)</f>
        <v>152404</v>
      </c>
    </row>
    <row r="24" spans="1:7" ht="15">
      <c r="A24" s="273" t="s">
        <v>14</v>
      </c>
      <c r="B24" s="325" t="s">
        <v>78</v>
      </c>
      <c r="C24" s="300" t="s">
        <v>485</v>
      </c>
      <c r="D24" s="326"/>
      <c r="E24" s="327"/>
      <c r="F24" s="327"/>
      <c r="G24" s="328"/>
    </row>
    <row r="25" spans="1:7" ht="15">
      <c r="A25" s="273" t="s">
        <v>15</v>
      </c>
      <c r="B25" s="329"/>
      <c r="C25" s="275" t="s">
        <v>486</v>
      </c>
      <c r="D25" s="330"/>
      <c r="E25" s="331"/>
      <c r="F25" s="331"/>
      <c r="G25" s="332"/>
    </row>
    <row r="26" spans="1:7" ht="15">
      <c r="A26" s="273" t="s">
        <v>16</v>
      </c>
      <c r="B26" s="308"/>
      <c r="C26" s="304" t="s">
        <v>487</v>
      </c>
      <c r="D26" s="280">
        <v>326577</v>
      </c>
      <c r="E26" s="281">
        <v>317368</v>
      </c>
      <c r="F26" s="281">
        <v>330737</v>
      </c>
      <c r="G26" s="282">
        <v>323452</v>
      </c>
    </row>
    <row r="27" spans="1:7" ht="15">
      <c r="A27" s="273" t="s">
        <v>37</v>
      </c>
      <c r="B27" s="308"/>
      <c r="C27" s="309" t="s">
        <v>488</v>
      </c>
      <c r="D27" s="280">
        <v>18613</v>
      </c>
      <c r="E27" s="281">
        <v>1645</v>
      </c>
      <c r="F27" s="281">
        <v>5109</v>
      </c>
      <c r="G27" s="333">
        <v>2937</v>
      </c>
    </row>
    <row r="28" spans="1:7" ht="15">
      <c r="A28" s="273" t="s">
        <v>38</v>
      </c>
      <c r="B28" s="308"/>
      <c r="C28" s="309" t="s">
        <v>489</v>
      </c>
      <c r="D28" s="280">
        <v>104865</v>
      </c>
      <c r="E28" s="281">
        <v>60845</v>
      </c>
      <c r="F28" s="281">
        <v>85745</v>
      </c>
      <c r="G28" s="282">
        <v>85745</v>
      </c>
    </row>
    <row r="29" spans="1:7" ht="25.5">
      <c r="A29" s="273" t="s">
        <v>39</v>
      </c>
      <c r="B29" s="308"/>
      <c r="C29" s="334" t="s">
        <v>490</v>
      </c>
      <c r="D29" s="280">
        <v>50793</v>
      </c>
      <c r="E29" s="281"/>
      <c r="F29" s="281">
        <v>14781</v>
      </c>
      <c r="G29" s="335">
        <v>14781</v>
      </c>
    </row>
    <row r="30" spans="1:7" ht="15">
      <c r="A30" s="273" t="s">
        <v>40</v>
      </c>
      <c r="B30" s="499"/>
      <c r="C30" s="334" t="s">
        <v>491</v>
      </c>
      <c r="D30" s="417">
        <v>29083</v>
      </c>
      <c r="E30" s="418"/>
      <c r="F30" s="418"/>
      <c r="G30" s="1387">
        <v>9504</v>
      </c>
    </row>
    <row r="31" spans="1:7" ht="15">
      <c r="A31" s="273" t="s">
        <v>41</v>
      </c>
      <c r="B31" s="442"/>
      <c r="C31" s="309" t="s">
        <v>612</v>
      </c>
      <c r="D31" s="280">
        <v>660758</v>
      </c>
      <c r="E31" s="280"/>
      <c r="F31" s="280">
        <v>20661</v>
      </c>
      <c r="G31" s="1386">
        <v>21063</v>
      </c>
    </row>
    <row r="32" spans="1:7" ht="15.75" thickBot="1">
      <c r="A32" s="273"/>
      <c r="B32" s="499"/>
      <c r="C32" s="334" t="s">
        <v>870</v>
      </c>
      <c r="D32" s="417">
        <v>16285</v>
      </c>
      <c r="E32" s="417"/>
      <c r="F32" s="417">
        <v>7171</v>
      </c>
      <c r="G32" s="503">
        <v>11496</v>
      </c>
    </row>
    <row r="33" spans="1:7" ht="26.25" thickBot="1">
      <c r="A33" s="509" t="s">
        <v>41</v>
      </c>
      <c r="B33" s="510"/>
      <c r="C33" s="422" t="s">
        <v>492</v>
      </c>
      <c r="D33" s="319">
        <f>SUM(D26:D32)</f>
        <v>1206974</v>
      </c>
      <c r="E33" s="376">
        <f>SUM(E26:E30)</f>
        <v>379858</v>
      </c>
      <c r="F33" s="376">
        <f>SUM(F26:F32)</f>
        <v>464204</v>
      </c>
      <c r="G33" s="376">
        <f>SUM(G26:G32)</f>
        <v>468978</v>
      </c>
    </row>
    <row r="34" spans="1:7" ht="15">
      <c r="A34" s="273" t="s">
        <v>42</v>
      </c>
      <c r="B34" s="299" t="s">
        <v>86</v>
      </c>
      <c r="C34" s="300" t="s">
        <v>493</v>
      </c>
      <c r="D34" s="301"/>
      <c r="E34" s="302"/>
      <c r="F34" s="302"/>
      <c r="G34" s="272"/>
    </row>
    <row r="35" spans="1:7" ht="25.5">
      <c r="A35" s="273" t="s">
        <v>43</v>
      </c>
      <c r="B35" s="303"/>
      <c r="C35" s="304" t="s">
        <v>494</v>
      </c>
      <c r="D35" s="305">
        <v>20230</v>
      </c>
      <c r="E35" s="306">
        <v>33452</v>
      </c>
      <c r="F35" s="306">
        <v>1000</v>
      </c>
      <c r="G35" s="342">
        <v>9788</v>
      </c>
    </row>
    <row r="36" spans="1:7" ht="25.5">
      <c r="A36" s="273" t="s">
        <v>44</v>
      </c>
      <c r="B36" s="308"/>
      <c r="C36" s="309" t="s">
        <v>495</v>
      </c>
      <c r="D36" s="310">
        <v>8132</v>
      </c>
      <c r="E36" s="311"/>
      <c r="F36" s="311"/>
      <c r="G36" s="343">
        <v>372</v>
      </c>
    </row>
    <row r="37" spans="1:7" ht="15.75" thickBot="1">
      <c r="A37" s="273" t="s">
        <v>45</v>
      </c>
      <c r="B37" s="344"/>
      <c r="C37" s="345" t="s">
        <v>496</v>
      </c>
      <c r="D37" s="346">
        <v>296</v>
      </c>
      <c r="E37" s="347"/>
      <c r="F37" s="347"/>
      <c r="G37" s="348">
        <v>145</v>
      </c>
    </row>
    <row r="38" spans="1:7" ht="15.75" thickBot="1">
      <c r="A38" s="273" t="s">
        <v>46</v>
      </c>
      <c r="B38" s="349"/>
      <c r="C38" s="350" t="s">
        <v>497</v>
      </c>
      <c r="D38" s="351">
        <f>SUM(D35:D37)</f>
        <v>28658</v>
      </c>
      <c r="E38" s="352">
        <f>SUM(E35:E37)</f>
        <v>33452</v>
      </c>
      <c r="F38" s="352">
        <f>SUM(F35:F37)</f>
        <v>1000</v>
      </c>
      <c r="G38" s="297">
        <f>SUM(G35:G37)</f>
        <v>10305</v>
      </c>
    </row>
    <row r="39" spans="1:7" ht="15">
      <c r="A39" s="273" t="s">
        <v>47</v>
      </c>
      <c r="B39" s="353" t="s">
        <v>89</v>
      </c>
      <c r="C39" s="354" t="s">
        <v>498</v>
      </c>
      <c r="D39" s="305"/>
      <c r="E39" s="306"/>
      <c r="F39" s="306"/>
      <c r="G39" s="307"/>
    </row>
    <row r="40" spans="1:7" ht="15">
      <c r="A40" s="273" t="s">
        <v>48</v>
      </c>
      <c r="B40" s="355"/>
      <c r="C40" s="354" t="s">
        <v>499</v>
      </c>
      <c r="D40" s="305">
        <v>254930</v>
      </c>
      <c r="E40" s="306">
        <v>102547</v>
      </c>
      <c r="F40" s="306">
        <v>120986</v>
      </c>
      <c r="G40" s="307">
        <v>137246</v>
      </c>
    </row>
    <row r="41" spans="1:7" ht="15">
      <c r="A41" s="273" t="s">
        <v>49</v>
      </c>
      <c r="B41" s="355"/>
      <c r="C41" s="354" t="s">
        <v>500</v>
      </c>
      <c r="D41" s="356"/>
      <c r="E41" s="357"/>
      <c r="F41" s="357"/>
      <c r="G41" s="358"/>
    </row>
    <row r="42" spans="1:7" ht="15.75" thickBot="1">
      <c r="A42" s="273" t="s">
        <v>50</v>
      </c>
      <c r="B42" s="359"/>
      <c r="C42" s="360" t="s">
        <v>501</v>
      </c>
      <c r="D42" s="361" t="s">
        <v>10</v>
      </c>
      <c r="E42" s="362">
        <v>521078</v>
      </c>
      <c r="F42" s="362">
        <v>276249</v>
      </c>
      <c r="G42" s="363">
        <v>294902</v>
      </c>
    </row>
    <row r="43" spans="1:7" ht="15.75" thickBot="1">
      <c r="A43" s="273" t="s">
        <v>51</v>
      </c>
      <c r="B43" s="344"/>
      <c r="C43" s="364" t="s">
        <v>502</v>
      </c>
      <c r="D43" s="330">
        <f>D40</f>
        <v>254930</v>
      </c>
      <c r="E43" s="331">
        <f>SUM(E40+E42)</f>
        <v>623625</v>
      </c>
      <c r="F43" s="331">
        <f>F40+F42</f>
        <v>397235</v>
      </c>
      <c r="G43" s="332">
        <f>SUM(G40+G42)</f>
        <v>432148</v>
      </c>
    </row>
    <row r="44" spans="1:7" ht="15.75" thickBot="1">
      <c r="A44" s="273" t="s">
        <v>52</v>
      </c>
      <c r="B44" s="365" t="s">
        <v>128</v>
      </c>
      <c r="C44" s="294" t="s">
        <v>503</v>
      </c>
      <c r="D44" s="366"/>
      <c r="E44" s="367"/>
      <c r="F44" s="367"/>
      <c r="G44" s="368"/>
    </row>
    <row r="45" spans="1:7" ht="25.5">
      <c r="A45" s="273" t="s">
        <v>115</v>
      </c>
      <c r="B45" s="369"/>
      <c r="C45" s="370" t="s">
        <v>504</v>
      </c>
      <c r="D45" s="305">
        <v>191</v>
      </c>
      <c r="E45" s="306"/>
      <c r="F45" s="306"/>
      <c r="G45" s="371">
        <v>199</v>
      </c>
    </row>
    <row r="46" spans="1:7" ht="26.25" thickBot="1">
      <c r="A46" s="273" t="s">
        <v>117</v>
      </c>
      <c r="B46" s="372"/>
      <c r="C46" s="373" t="s">
        <v>505</v>
      </c>
      <c r="D46" s="361">
        <v>46749</v>
      </c>
      <c r="E46" s="362"/>
      <c r="F46" s="362">
        <v>10000</v>
      </c>
      <c r="G46" s="292">
        <v>10000</v>
      </c>
    </row>
    <row r="47" spans="1:7" ht="15.75" thickBot="1">
      <c r="A47" s="273" t="s">
        <v>120</v>
      </c>
      <c r="B47" s="374"/>
      <c r="C47" s="375" t="s">
        <v>506</v>
      </c>
      <c r="D47" s="319">
        <f>SUM(D45:D46)</f>
        <v>46940</v>
      </c>
      <c r="E47" s="376">
        <f>SUM(E45:E46)</f>
        <v>0</v>
      </c>
      <c r="F47" s="376">
        <f>SUM(F45:F46)</f>
        <v>10000</v>
      </c>
      <c r="G47" s="297">
        <f>SUM(G45:G46)</f>
        <v>10199</v>
      </c>
    </row>
    <row r="48" spans="1:7" ht="15">
      <c r="A48" s="273" t="s">
        <v>122</v>
      </c>
      <c r="B48" s="329" t="s">
        <v>507</v>
      </c>
      <c r="C48" s="377" t="s">
        <v>508</v>
      </c>
      <c r="D48" s="330"/>
      <c r="E48" s="331"/>
      <c r="F48" s="331"/>
      <c r="G48" s="332"/>
    </row>
    <row r="49" spans="1:7" ht="15">
      <c r="A49" s="273" t="s">
        <v>124</v>
      </c>
      <c r="B49" s="378"/>
      <c r="C49" s="279" t="s">
        <v>509</v>
      </c>
      <c r="D49" s="280">
        <v>6</v>
      </c>
      <c r="E49" s="281">
        <v>3160</v>
      </c>
      <c r="F49" s="281">
        <v>1247</v>
      </c>
      <c r="G49" s="282"/>
    </row>
    <row r="50" spans="1:7" ht="15.75" thickBot="1">
      <c r="A50" s="273" t="s">
        <v>126</v>
      </c>
      <c r="B50" s="379"/>
      <c r="C50" s="380" t="s">
        <v>510</v>
      </c>
      <c r="D50" s="337"/>
      <c r="E50" s="338"/>
      <c r="F50" s="338"/>
      <c r="G50" s="292"/>
    </row>
    <row r="51" spans="1:7" ht="15">
      <c r="A51" s="273" t="s">
        <v>511</v>
      </c>
      <c r="B51" s="329"/>
      <c r="C51" s="377" t="s">
        <v>512</v>
      </c>
      <c r="D51" s="330">
        <f>SUM(D49:D50)</f>
        <v>6</v>
      </c>
      <c r="E51" s="331">
        <f>SUM(E49:E50)</f>
        <v>3160</v>
      </c>
      <c r="F51" s="331">
        <f>SUM(F49:F50)</f>
        <v>1247</v>
      </c>
      <c r="G51" s="332">
        <f>SUM(G49:G50)</f>
        <v>0</v>
      </c>
    </row>
    <row r="52" spans="1:7" ht="15.75" thickBot="1">
      <c r="A52" s="273"/>
      <c r="B52" s="329"/>
      <c r="C52" s="377" t="s">
        <v>869</v>
      </c>
      <c r="D52" s="330"/>
      <c r="E52" s="331"/>
      <c r="F52" s="331"/>
      <c r="G52" s="332">
        <v>6440</v>
      </c>
    </row>
    <row r="53" spans="1:7" ht="15.75" thickBot="1">
      <c r="A53" s="273" t="s">
        <v>513</v>
      </c>
      <c r="B53" s="365"/>
      <c r="C53" s="375" t="s">
        <v>514</v>
      </c>
      <c r="D53" s="366">
        <f>SUM(D23+D33+D38+D43+D47+D51+D52)</f>
        <v>1861609</v>
      </c>
      <c r="E53" s="367">
        <f>E23+E33+E38+E43+E47+E51</f>
        <v>1173165</v>
      </c>
      <c r="F53" s="367">
        <f>F23+F33+F38+F43+F47+F51</f>
        <v>993604</v>
      </c>
      <c r="G53" s="297">
        <f>SUM(G23+G33+G38+G43+G47+G51+G52)</f>
        <v>1080474</v>
      </c>
    </row>
    <row r="54" spans="1:7" ht="25.5">
      <c r="A54" s="273" t="s">
        <v>515</v>
      </c>
      <c r="B54" s="381" t="s">
        <v>516</v>
      </c>
      <c r="C54" s="382" t="s">
        <v>517</v>
      </c>
      <c r="D54" s="383"/>
      <c r="E54" s="384"/>
      <c r="F54" s="384"/>
      <c r="G54" s="385"/>
    </row>
    <row r="55" spans="1:7" ht="15">
      <c r="A55" s="273" t="s">
        <v>518</v>
      </c>
      <c r="B55" s="378"/>
      <c r="C55" s="279" t="s">
        <v>519</v>
      </c>
      <c r="D55" s="386"/>
      <c r="E55" s="387"/>
      <c r="F55" s="387"/>
      <c r="G55" s="388"/>
    </row>
    <row r="56" spans="1:7" ht="15">
      <c r="A56" s="273" t="s">
        <v>520</v>
      </c>
      <c r="B56" s="378"/>
      <c r="C56" s="279" t="s">
        <v>521</v>
      </c>
      <c r="D56" s="389"/>
      <c r="E56" s="387"/>
      <c r="F56" s="387"/>
      <c r="G56" s="391"/>
    </row>
    <row r="57" spans="1:7" ht="15.75" thickBot="1">
      <c r="A57" s="273" t="s">
        <v>522</v>
      </c>
      <c r="B57" s="392"/>
      <c r="C57" s="380" t="s">
        <v>523</v>
      </c>
      <c r="D57" s="732"/>
      <c r="E57" s="733">
        <v>134446</v>
      </c>
      <c r="F57" s="733">
        <v>133619</v>
      </c>
      <c r="G57" s="395"/>
    </row>
    <row r="58" spans="1:7" ht="15.75" thickBot="1">
      <c r="A58" s="273" t="s">
        <v>524</v>
      </c>
      <c r="B58" s="365"/>
      <c r="C58" s="294" t="s">
        <v>525</v>
      </c>
      <c r="D58" s="396">
        <f>SUM(D55:D57)</f>
        <v>0</v>
      </c>
      <c r="E58" s="397">
        <f>SUM(E56:E57)</f>
        <v>134446</v>
      </c>
      <c r="F58" s="397">
        <f>SUM(F56:F57)</f>
        <v>133619</v>
      </c>
      <c r="G58" s="398">
        <f>SUM(G55:G57)</f>
        <v>0</v>
      </c>
    </row>
    <row r="59" spans="1:7" ht="25.5">
      <c r="A59" s="273" t="s">
        <v>526</v>
      </c>
      <c r="B59" s="329"/>
      <c r="C59" s="382" t="s">
        <v>527</v>
      </c>
      <c r="D59" s="399"/>
      <c r="E59" s="400"/>
      <c r="F59" s="400"/>
      <c r="G59" s="401"/>
    </row>
    <row r="60" spans="1:7" ht="15">
      <c r="A60" s="273" t="s">
        <v>528</v>
      </c>
      <c r="B60" s="378" t="s">
        <v>529</v>
      </c>
      <c r="C60" s="275" t="s">
        <v>530</v>
      </c>
      <c r="D60" s="389"/>
      <c r="E60" s="390"/>
      <c r="F60" s="390"/>
      <c r="G60" s="402"/>
    </row>
    <row r="61" spans="1:7" ht="15">
      <c r="A61" s="273" t="s">
        <v>531</v>
      </c>
      <c r="B61" s="378"/>
      <c r="C61" s="279" t="s">
        <v>532</v>
      </c>
      <c r="D61" s="389"/>
      <c r="E61" s="390"/>
      <c r="F61" s="390"/>
      <c r="G61" s="391"/>
    </row>
    <row r="62" spans="1:7" ht="15.75" thickBot="1">
      <c r="A62" s="273" t="s">
        <v>533</v>
      </c>
      <c r="B62" s="392"/>
      <c r="C62" s="380" t="s">
        <v>534</v>
      </c>
      <c r="D62" s="393"/>
      <c r="E62" s="394"/>
      <c r="F62" s="394"/>
      <c r="G62" s="403"/>
    </row>
    <row r="63" spans="1:7" ht="26.25" thickBot="1">
      <c r="A63" s="273" t="s">
        <v>535</v>
      </c>
      <c r="B63" s="404"/>
      <c r="C63" s="405" t="s">
        <v>536</v>
      </c>
      <c r="D63" s="396"/>
      <c r="E63" s="397"/>
      <c r="F63" s="397"/>
      <c r="G63" s="406"/>
    </row>
    <row r="64" spans="1:7" ht="15">
      <c r="A64" s="273" t="s">
        <v>537</v>
      </c>
      <c r="B64" s="329" t="s">
        <v>538</v>
      </c>
      <c r="C64" s="407" t="s">
        <v>539</v>
      </c>
      <c r="D64" s="399"/>
      <c r="E64" s="400"/>
      <c r="F64" s="400"/>
      <c r="G64" s="401"/>
    </row>
    <row r="65" spans="1:7" ht="15">
      <c r="A65" s="273" t="s">
        <v>540</v>
      </c>
      <c r="B65" s="378"/>
      <c r="C65" s="279" t="s">
        <v>532</v>
      </c>
      <c r="D65" s="389"/>
      <c r="E65" s="390"/>
      <c r="F65" s="390"/>
      <c r="G65" s="391"/>
    </row>
    <row r="66" spans="1:7" ht="15.75" thickBot="1">
      <c r="A66" s="273" t="s">
        <v>541</v>
      </c>
      <c r="B66" s="404"/>
      <c r="C66" s="289" t="s">
        <v>534</v>
      </c>
      <c r="D66" s="396"/>
      <c r="E66" s="397"/>
      <c r="F66" s="397"/>
      <c r="G66" s="408"/>
    </row>
    <row r="67" spans="1:7" ht="15.75" thickBot="1">
      <c r="A67" s="273" t="s">
        <v>542</v>
      </c>
      <c r="B67" s="404"/>
      <c r="C67" s="405" t="s">
        <v>543</v>
      </c>
      <c r="D67" s="396"/>
      <c r="E67" s="397"/>
      <c r="F67" s="397"/>
      <c r="G67" s="406"/>
    </row>
    <row r="68" spans="1:7" ht="15.75" thickBot="1">
      <c r="A68" s="273" t="s">
        <v>544</v>
      </c>
      <c r="B68" s="329" t="s">
        <v>545</v>
      </c>
      <c r="C68" s="377" t="s">
        <v>546</v>
      </c>
      <c r="D68" s="399"/>
      <c r="E68" s="400"/>
      <c r="F68" s="400"/>
      <c r="G68" s="401"/>
    </row>
    <row r="69" spans="1:7" ht="15">
      <c r="A69" s="273" t="s">
        <v>547</v>
      </c>
      <c r="B69" s="325"/>
      <c r="C69" s="300" t="s">
        <v>548</v>
      </c>
      <c r="D69" s="409"/>
      <c r="E69" s="410"/>
      <c r="F69" s="410"/>
      <c r="G69" s="411"/>
    </row>
    <row r="70" spans="1:7" ht="15">
      <c r="A70" s="273" t="s">
        <v>549</v>
      </c>
      <c r="B70" s="412"/>
      <c r="C70" s="279" t="s">
        <v>550</v>
      </c>
      <c r="D70" s="386">
        <v>426612</v>
      </c>
      <c r="E70" s="387"/>
      <c r="F70" s="387">
        <v>14032</v>
      </c>
      <c r="G70" s="388">
        <v>14032</v>
      </c>
    </row>
    <row r="71" spans="1:7" ht="15">
      <c r="A71" s="273" t="s">
        <v>551</v>
      </c>
      <c r="B71" s="329"/>
      <c r="C71" s="284" t="s">
        <v>552</v>
      </c>
      <c r="D71" s="413"/>
      <c r="E71" s="414"/>
      <c r="F71" s="414"/>
      <c r="G71" s="415"/>
    </row>
    <row r="72" spans="1:7" ht="15">
      <c r="A72" s="273" t="s">
        <v>553</v>
      </c>
      <c r="B72" s="416"/>
      <c r="C72" s="334" t="s">
        <v>554</v>
      </c>
      <c r="D72" s="417"/>
      <c r="E72" s="418"/>
      <c r="F72" s="418"/>
      <c r="G72" s="348"/>
    </row>
    <row r="73" spans="1:7" ht="15">
      <c r="A73" s="273" t="s">
        <v>555</v>
      </c>
      <c r="B73" s="419"/>
      <c r="C73" s="279" t="s">
        <v>556</v>
      </c>
      <c r="D73" s="280"/>
      <c r="E73" s="281"/>
      <c r="F73" s="281"/>
      <c r="G73" s="343"/>
    </row>
    <row r="74" spans="1:7" ht="15.75" thickBot="1">
      <c r="A74" s="273" t="s">
        <v>557</v>
      </c>
      <c r="B74" s="420"/>
      <c r="C74" s="284" t="s">
        <v>558</v>
      </c>
      <c r="D74" s="290"/>
      <c r="E74" s="291"/>
      <c r="F74" s="291"/>
      <c r="G74" s="421"/>
    </row>
    <row r="75" spans="1:7" ht="15.75" thickBot="1">
      <c r="A75" s="273" t="s">
        <v>559</v>
      </c>
      <c r="B75" s="975"/>
      <c r="C75" s="968" t="s">
        <v>560</v>
      </c>
      <c r="D75" s="976">
        <f>SUM(D70:D74)</f>
        <v>426612</v>
      </c>
      <c r="E75" s="977">
        <f>SUM(E70:E74)</f>
        <v>0</v>
      </c>
      <c r="F75" s="977">
        <f>SUM(F70:F74)</f>
        <v>14032</v>
      </c>
      <c r="G75" s="978">
        <f>SUM(G70:G74)</f>
        <v>14032</v>
      </c>
    </row>
    <row r="76" spans="1:7" ht="15.75" thickBot="1">
      <c r="A76" s="273" t="s">
        <v>561</v>
      </c>
      <c r="B76" s="1190"/>
      <c r="C76" s="1161" t="s">
        <v>730</v>
      </c>
      <c r="D76" s="319"/>
      <c r="E76" s="319"/>
      <c r="F76" s="319"/>
      <c r="G76" s="297"/>
    </row>
    <row r="77" spans="1:7" ht="15.75" thickBot="1">
      <c r="A77" s="273" t="s">
        <v>563</v>
      </c>
      <c r="B77" s="1247"/>
      <c r="C77" s="1161" t="s">
        <v>731</v>
      </c>
      <c r="D77" s="319">
        <v>3422</v>
      </c>
      <c r="E77" s="319"/>
      <c r="F77" s="319"/>
      <c r="G77" s="297">
        <v>-5615</v>
      </c>
    </row>
    <row r="78" spans="1:7" ht="15.75" thickBot="1">
      <c r="A78" s="509" t="s">
        <v>708</v>
      </c>
      <c r="B78" s="519"/>
      <c r="C78" s="294" t="s">
        <v>776</v>
      </c>
      <c r="D78" s="319"/>
      <c r="E78" s="319"/>
      <c r="F78" s="319"/>
      <c r="G78" s="297"/>
    </row>
    <row r="79" spans="1:7" ht="15.75" thickBot="1">
      <c r="A79" s="273" t="s">
        <v>729</v>
      </c>
      <c r="B79" s="969"/>
      <c r="C79" s="971" t="s">
        <v>564</v>
      </c>
      <c r="D79" s="396">
        <f>SUM(D53++D58+D75+D77+D78)</f>
        <v>2291643</v>
      </c>
      <c r="E79" s="397">
        <f>E53+E58+E75+E78</f>
        <v>1307611</v>
      </c>
      <c r="F79" s="397">
        <f>F53+F58+F75+F78</f>
        <v>1141255</v>
      </c>
      <c r="G79" s="973">
        <f>SUM(G53+G58+G75+G76+G77+G78)</f>
        <v>1088891</v>
      </c>
    </row>
    <row r="80" spans="1:7" ht="15.75">
      <c r="A80" s="425"/>
      <c r="B80" s="425"/>
      <c r="C80" s="426"/>
      <c r="D80" s="427"/>
      <c r="E80" s="427"/>
      <c r="F80" s="427"/>
      <c r="G80" s="427"/>
    </row>
    <row r="81" spans="1:7" ht="15.75">
      <c r="A81" s="425"/>
      <c r="B81" s="425"/>
      <c r="C81" s="426"/>
      <c r="D81" s="427"/>
      <c r="E81" s="427"/>
      <c r="F81" s="427"/>
      <c r="G81" s="427"/>
    </row>
    <row r="82" spans="1:7" ht="15.75">
      <c r="A82" s="425"/>
      <c r="B82" s="425"/>
      <c r="C82" s="426"/>
      <c r="D82" s="427"/>
      <c r="E82" s="427"/>
      <c r="F82" s="427"/>
      <c r="G82" s="427"/>
    </row>
    <row r="83" spans="1:7" ht="15">
      <c r="A83" s="254"/>
      <c r="B83" s="254"/>
      <c r="C83" s="1482" t="s">
        <v>925</v>
      </c>
      <c r="D83" s="1460"/>
      <c r="E83" s="1460"/>
      <c r="F83" s="1460"/>
      <c r="G83" s="1460"/>
    </row>
    <row r="84" spans="1:7" ht="15">
      <c r="A84" s="1483" t="s">
        <v>565</v>
      </c>
      <c r="B84" s="1483"/>
      <c r="C84" s="1483"/>
      <c r="D84" s="1483"/>
      <c r="E84" s="1483"/>
      <c r="F84" s="1483"/>
      <c r="G84" s="1483"/>
    </row>
    <row r="85" spans="1:7" ht="15">
      <c r="A85" s="1483" t="s">
        <v>780</v>
      </c>
      <c r="B85" s="1483"/>
      <c r="C85" s="1483"/>
      <c r="D85" s="1483"/>
      <c r="E85" s="1483"/>
      <c r="F85" s="1483"/>
      <c r="G85" s="1483"/>
    </row>
    <row r="86" spans="1:7" ht="15.75">
      <c r="A86" s="428"/>
      <c r="B86" s="428"/>
      <c r="C86" s="428"/>
      <c r="D86" s="428"/>
      <c r="E86" s="428"/>
      <c r="F86" s="428"/>
      <c r="G86" s="428"/>
    </row>
    <row r="87" spans="1:7" ht="15.75">
      <c r="A87" s="256" t="s">
        <v>566</v>
      </c>
      <c r="B87" s="256"/>
      <c r="C87" s="256"/>
      <c r="D87" s="256"/>
      <c r="E87" s="256"/>
      <c r="F87" s="256"/>
      <c r="G87" s="256"/>
    </row>
    <row r="88" spans="1:7" ht="16.5" thickBot="1">
      <c r="A88" s="257"/>
      <c r="B88" s="257"/>
      <c r="C88" s="257"/>
      <c r="D88" s="1484" t="s">
        <v>5</v>
      </c>
      <c r="E88" s="1484"/>
      <c r="F88" s="1484"/>
      <c r="G88" s="1484"/>
    </row>
    <row r="89" spans="1:7" ht="57.75" thickBot="1">
      <c r="A89" s="258" t="s">
        <v>334</v>
      </c>
      <c r="B89" s="259" t="s">
        <v>567</v>
      </c>
      <c r="C89" s="260" t="s">
        <v>568</v>
      </c>
      <c r="D89" s="260" t="s">
        <v>726</v>
      </c>
      <c r="E89" s="261" t="s">
        <v>781</v>
      </c>
      <c r="F89" s="261" t="s">
        <v>782</v>
      </c>
      <c r="G89" s="262" t="s">
        <v>771</v>
      </c>
    </row>
    <row r="90" spans="1:7" ht="15.75" thickBot="1">
      <c r="A90" s="263">
        <v>1</v>
      </c>
      <c r="B90" s="429">
        <v>2</v>
      </c>
      <c r="C90" s="264">
        <v>3</v>
      </c>
      <c r="D90" s="264">
        <v>4</v>
      </c>
      <c r="E90" s="265">
        <v>5</v>
      </c>
      <c r="F90" s="265">
        <v>6</v>
      </c>
      <c r="G90" s="266">
        <v>7</v>
      </c>
    </row>
    <row r="91" spans="1:7" ht="15.75" thickBot="1">
      <c r="A91" s="430" t="s">
        <v>18</v>
      </c>
      <c r="B91" s="431" t="s">
        <v>62</v>
      </c>
      <c r="C91" s="382" t="s">
        <v>569</v>
      </c>
      <c r="D91" s="383"/>
      <c r="E91" s="384"/>
      <c r="F91" s="384"/>
      <c r="G91" s="432"/>
    </row>
    <row r="92" spans="1:7" ht="15">
      <c r="A92" s="433" t="s">
        <v>19</v>
      </c>
      <c r="B92" s="434"/>
      <c r="C92" s="435" t="s">
        <v>570</v>
      </c>
      <c r="D92" s="436">
        <v>568710</v>
      </c>
      <c r="E92" s="437">
        <v>254342</v>
      </c>
      <c r="F92" s="437">
        <v>132983</v>
      </c>
      <c r="G92" s="438">
        <v>158931</v>
      </c>
    </row>
    <row r="93" spans="1:7" ht="15">
      <c r="A93" s="433" t="s">
        <v>20</v>
      </c>
      <c r="B93" s="308"/>
      <c r="C93" s="309" t="s">
        <v>571</v>
      </c>
      <c r="D93" s="310">
        <v>148938</v>
      </c>
      <c r="E93" s="311">
        <v>65498</v>
      </c>
      <c r="F93" s="311">
        <v>33750</v>
      </c>
      <c r="G93" s="282">
        <v>38043</v>
      </c>
    </row>
    <row r="94" spans="1:7" ht="15">
      <c r="A94" s="433" t="s">
        <v>21</v>
      </c>
      <c r="B94" s="308"/>
      <c r="C94" s="309" t="s">
        <v>572</v>
      </c>
      <c r="D94" s="346">
        <v>282718</v>
      </c>
      <c r="E94" s="347">
        <v>205265</v>
      </c>
      <c r="F94" s="347">
        <v>159022</v>
      </c>
      <c r="G94" s="287">
        <v>196793</v>
      </c>
    </row>
    <row r="95" spans="1:7" ht="15">
      <c r="A95" s="433" t="s">
        <v>22</v>
      </c>
      <c r="B95" s="308"/>
      <c r="C95" s="309" t="s">
        <v>573</v>
      </c>
      <c r="D95" s="346">
        <v>13297</v>
      </c>
      <c r="E95" s="347"/>
      <c r="F95" s="347"/>
      <c r="G95" s="287"/>
    </row>
    <row r="96" spans="1:7" ht="15">
      <c r="A96" s="433" t="s">
        <v>23</v>
      </c>
      <c r="B96" s="308"/>
      <c r="C96" s="309" t="s">
        <v>574</v>
      </c>
      <c r="D96" s="346">
        <v>7211</v>
      </c>
      <c r="E96" s="347">
        <v>35953</v>
      </c>
      <c r="F96" s="347">
        <v>275954</v>
      </c>
      <c r="G96" s="287">
        <v>249408</v>
      </c>
    </row>
    <row r="97" spans="1:7" ht="15">
      <c r="A97" s="433" t="s">
        <v>24</v>
      </c>
      <c r="B97" s="344"/>
      <c r="C97" s="439" t="s">
        <v>575</v>
      </c>
      <c r="D97" s="346">
        <v>11136</v>
      </c>
      <c r="E97" s="347">
        <v>8500</v>
      </c>
      <c r="F97" s="347">
        <v>10468</v>
      </c>
      <c r="G97" s="287">
        <v>10721</v>
      </c>
    </row>
    <row r="98" spans="1:7" ht="15">
      <c r="A98" s="433" t="s">
        <v>70</v>
      </c>
      <c r="B98" s="308"/>
      <c r="C98" s="309" t="s">
        <v>576</v>
      </c>
      <c r="D98" s="346">
        <v>95517</v>
      </c>
      <c r="E98" s="347">
        <v>85525</v>
      </c>
      <c r="F98" s="347">
        <v>85525</v>
      </c>
      <c r="G98" s="287">
        <v>82929</v>
      </c>
    </row>
    <row r="99" spans="1:7" ht="15">
      <c r="A99" s="433"/>
      <c r="B99" s="440"/>
      <c r="C99" s="334" t="s">
        <v>577</v>
      </c>
      <c r="D99" s="346">
        <v>12354</v>
      </c>
      <c r="E99" s="347"/>
      <c r="F99" s="347"/>
      <c r="G99" s="287"/>
    </row>
    <row r="100" spans="1:7" ht="15">
      <c r="A100" s="433" t="s">
        <v>72</v>
      </c>
      <c r="B100" s="440"/>
      <c r="C100" s="334" t="s">
        <v>578</v>
      </c>
      <c r="D100" s="346">
        <v>3376</v>
      </c>
      <c r="E100" s="347"/>
      <c r="F100" s="347"/>
      <c r="G100" s="348"/>
    </row>
    <row r="101" spans="1:7" ht="15.75" thickBot="1">
      <c r="A101" s="433" t="s">
        <v>32</v>
      </c>
      <c r="B101" s="312"/>
      <c r="C101" s="313" t="s">
        <v>732</v>
      </c>
      <c r="D101" s="361">
        <v>10481</v>
      </c>
      <c r="E101" s="361"/>
      <c r="F101" s="361"/>
      <c r="G101" s="441"/>
    </row>
    <row r="102" spans="1:7" ht="15.75" thickBot="1">
      <c r="A102" s="433" t="s">
        <v>33</v>
      </c>
      <c r="B102" s="339"/>
      <c r="C102" s="340" t="s">
        <v>580</v>
      </c>
      <c r="D102" s="330">
        <f>SUM(D92:D101)</f>
        <v>1153738</v>
      </c>
      <c r="E102" s="331">
        <f>SUM(E92:E101)</f>
        <v>655083</v>
      </c>
      <c r="F102" s="331">
        <f>SUM(F92:F101)</f>
        <v>697702</v>
      </c>
      <c r="G102" s="332">
        <f>SUM(G92:G101)</f>
        <v>736825</v>
      </c>
    </row>
    <row r="103" spans="1:7" ht="15.75" thickBot="1">
      <c r="A103" s="433" t="s">
        <v>34</v>
      </c>
      <c r="B103" s="365" t="s">
        <v>78</v>
      </c>
      <c r="C103" s="294" t="s">
        <v>581</v>
      </c>
      <c r="D103" s="366"/>
      <c r="E103" s="367"/>
      <c r="F103" s="367"/>
      <c r="G103" s="368"/>
    </row>
    <row r="104" spans="1:7" ht="15">
      <c r="A104" s="433" t="s">
        <v>35</v>
      </c>
      <c r="B104" s="303"/>
      <c r="C104" s="304" t="s">
        <v>582</v>
      </c>
      <c r="D104" s="305">
        <v>5662</v>
      </c>
      <c r="E104" s="306"/>
      <c r="F104" s="306"/>
      <c r="G104" s="342">
        <v>2092</v>
      </c>
    </row>
    <row r="105" spans="1:7" ht="15">
      <c r="A105" s="433" t="s">
        <v>14</v>
      </c>
      <c r="B105" s="308"/>
      <c r="C105" s="309" t="s">
        <v>583</v>
      </c>
      <c r="D105" s="310">
        <v>65907</v>
      </c>
      <c r="E105" s="311">
        <v>649187</v>
      </c>
      <c r="F105" s="311">
        <v>320963</v>
      </c>
      <c r="G105" s="282">
        <v>355355</v>
      </c>
    </row>
    <row r="106" spans="1:7" ht="15">
      <c r="A106" s="433" t="s">
        <v>15</v>
      </c>
      <c r="B106" s="308"/>
      <c r="C106" s="309" t="s">
        <v>584</v>
      </c>
      <c r="D106" s="310"/>
      <c r="E106" s="311"/>
      <c r="F106" s="311">
        <v>30029</v>
      </c>
      <c r="G106" s="282">
        <v>33732</v>
      </c>
    </row>
    <row r="107" spans="1:7" ht="25.5">
      <c r="A107" s="433" t="s">
        <v>16</v>
      </c>
      <c r="B107" s="308"/>
      <c r="C107" s="309" t="s">
        <v>585</v>
      </c>
      <c r="D107" s="310">
        <v>1840</v>
      </c>
      <c r="E107" s="311"/>
      <c r="F107" s="311">
        <v>1182</v>
      </c>
      <c r="G107" s="282">
        <v>1234</v>
      </c>
    </row>
    <row r="108" spans="1:7" ht="15">
      <c r="A108" s="433"/>
      <c r="B108" s="308"/>
      <c r="C108" s="309" t="s">
        <v>586</v>
      </c>
      <c r="D108" s="310">
        <v>7488</v>
      </c>
      <c r="E108" s="311"/>
      <c r="F108" s="311"/>
      <c r="G108" s="282"/>
    </row>
    <row r="109" spans="1:7" ht="15">
      <c r="A109" s="433" t="s">
        <v>37</v>
      </c>
      <c r="B109" s="442"/>
      <c r="C109" s="309" t="s">
        <v>587</v>
      </c>
      <c r="D109" s="310"/>
      <c r="E109" s="311"/>
      <c r="F109" s="311"/>
      <c r="G109" s="333"/>
    </row>
    <row r="110" spans="1:7" ht="26.25" thickBot="1">
      <c r="A110" s="433" t="s">
        <v>38</v>
      </c>
      <c r="B110" s="339"/>
      <c r="C110" s="443" t="s">
        <v>588</v>
      </c>
      <c r="D110" s="444"/>
      <c r="E110" s="445"/>
      <c r="F110" s="445"/>
      <c r="G110" s="446"/>
    </row>
    <row r="111" spans="1:7" ht="26.25" thickBot="1">
      <c r="A111" s="433" t="s">
        <v>39</v>
      </c>
      <c r="B111" s="317"/>
      <c r="C111" s="294" t="s">
        <v>589</v>
      </c>
      <c r="D111" s="319">
        <f>SUM(D104:D110)</f>
        <v>80897</v>
      </c>
      <c r="E111" s="376">
        <f>SUM(E104:E110)</f>
        <v>649187</v>
      </c>
      <c r="F111" s="376">
        <f>SUM(F104:F110)</f>
        <v>352174</v>
      </c>
      <c r="G111" s="297">
        <f>SUM(G104:G110)</f>
        <v>392413</v>
      </c>
    </row>
    <row r="112" spans="1:7" ht="15.75" thickBot="1">
      <c r="A112" s="433" t="s">
        <v>40</v>
      </c>
      <c r="B112" s="365" t="s">
        <v>86</v>
      </c>
      <c r="C112" s="294" t="s">
        <v>590</v>
      </c>
      <c r="D112" s="366"/>
      <c r="E112" s="367"/>
      <c r="F112" s="367"/>
      <c r="G112" s="368"/>
    </row>
    <row r="113" spans="1:7" ht="15">
      <c r="A113" s="433" t="s">
        <v>41</v>
      </c>
      <c r="B113" s="303"/>
      <c r="C113" s="304" t="s">
        <v>591</v>
      </c>
      <c r="D113" s="305"/>
      <c r="E113" s="306">
        <v>3341</v>
      </c>
      <c r="F113" s="306">
        <v>1642</v>
      </c>
      <c r="G113" s="342"/>
    </row>
    <row r="114" spans="1:7" ht="15">
      <c r="A114" s="433" t="s">
        <v>42</v>
      </c>
      <c r="B114" s="339"/>
      <c r="C114" s="309" t="s">
        <v>592</v>
      </c>
      <c r="D114" s="444"/>
      <c r="E114" s="445"/>
      <c r="F114" s="445"/>
      <c r="G114" s="446"/>
    </row>
    <row r="115" spans="1:7" ht="15.75" thickBot="1">
      <c r="A115" s="433" t="s">
        <v>43</v>
      </c>
      <c r="B115" s="312"/>
      <c r="C115" s="309" t="s">
        <v>593</v>
      </c>
      <c r="D115" s="361"/>
      <c r="E115" s="362"/>
      <c r="F115" s="362">
        <v>89737</v>
      </c>
      <c r="G115" s="292"/>
    </row>
    <row r="116" spans="1:7" ht="15.75" thickBot="1">
      <c r="A116" s="433" t="s">
        <v>44</v>
      </c>
      <c r="B116" s="447"/>
      <c r="C116" s="294" t="s">
        <v>594</v>
      </c>
      <c r="D116" s="319">
        <v>0</v>
      </c>
      <c r="E116" s="376">
        <f>SUM(E113:E115)</f>
        <v>3341</v>
      </c>
      <c r="F116" s="376">
        <f>SUM(F113:F115)</f>
        <v>91379</v>
      </c>
      <c r="G116" s="297">
        <f>SUM(G113:G115)</f>
        <v>0</v>
      </c>
    </row>
    <row r="117" spans="1:7" ht="15.75" thickBot="1">
      <c r="A117" s="433" t="s">
        <v>45</v>
      </c>
      <c r="B117" s="339"/>
      <c r="C117" s="405" t="s">
        <v>595</v>
      </c>
      <c r="D117" s="330">
        <f>SUM(D102+D111+D116)</f>
        <v>1234635</v>
      </c>
      <c r="E117" s="330">
        <f>SUM(E102+E111+E116)</f>
        <v>1307611</v>
      </c>
      <c r="F117" s="330">
        <f>SUM(F102+F111+F116)</f>
        <v>1141255</v>
      </c>
      <c r="G117" s="332">
        <f>SUM(G102+G111+G116)</f>
        <v>1129238</v>
      </c>
    </row>
    <row r="118" spans="1:7" ht="15.75" thickBot="1">
      <c r="A118" s="433" t="s">
        <v>46</v>
      </c>
      <c r="B118" s="365"/>
      <c r="C118" s="294" t="s">
        <v>596</v>
      </c>
      <c r="D118" s="295"/>
      <c r="E118" s="296"/>
      <c r="F118" s="296"/>
      <c r="G118" s="448"/>
    </row>
    <row r="119" spans="1:7" ht="15.75" thickBot="1">
      <c r="A119" s="433" t="s">
        <v>47</v>
      </c>
      <c r="B119" s="381" t="s">
        <v>89</v>
      </c>
      <c r="C119" s="382" t="s">
        <v>597</v>
      </c>
      <c r="D119" s="449"/>
      <c r="E119" s="450"/>
      <c r="F119" s="450"/>
      <c r="G119" s="451"/>
    </row>
    <row r="120" spans="1:7" ht="15">
      <c r="A120" s="433" t="s">
        <v>48</v>
      </c>
      <c r="B120" s="299"/>
      <c r="C120" s="452" t="s">
        <v>532</v>
      </c>
      <c r="D120" s="453"/>
      <c r="E120" s="454"/>
      <c r="F120" s="454"/>
      <c r="G120" s="455"/>
    </row>
    <row r="121" spans="1:7" ht="15.75" thickBot="1">
      <c r="A121" s="433" t="s">
        <v>49</v>
      </c>
      <c r="B121" s="329"/>
      <c r="C121" s="284" t="s">
        <v>534</v>
      </c>
      <c r="D121" s="456"/>
      <c r="E121" s="457"/>
      <c r="F121" s="457"/>
      <c r="G121" s="458"/>
    </row>
    <row r="122" spans="1:7" ht="15.75" thickBot="1">
      <c r="A122" s="433" t="s">
        <v>50</v>
      </c>
      <c r="B122" s="381"/>
      <c r="C122" s="382" t="s">
        <v>598</v>
      </c>
      <c r="D122" s="449"/>
      <c r="E122" s="450"/>
      <c r="F122" s="450"/>
      <c r="G122" s="459"/>
    </row>
    <row r="123" spans="1:7" ht="15.75" thickBot="1">
      <c r="A123" s="433" t="s">
        <v>51</v>
      </c>
      <c r="B123" s="381" t="s">
        <v>128</v>
      </c>
      <c r="C123" s="382" t="s">
        <v>599</v>
      </c>
      <c r="D123" s="449"/>
      <c r="E123" s="450"/>
      <c r="F123" s="450"/>
      <c r="G123" s="451"/>
    </row>
    <row r="124" spans="1:7" ht="15">
      <c r="A124" s="433" t="s">
        <v>52</v>
      </c>
      <c r="B124" s="299"/>
      <c r="C124" s="452" t="s">
        <v>532</v>
      </c>
      <c r="D124" s="453"/>
      <c r="E124" s="454"/>
      <c r="F124" s="454"/>
      <c r="G124" s="455"/>
    </row>
    <row r="125" spans="1:7" ht="15.75" thickBot="1">
      <c r="A125" s="433" t="s">
        <v>115</v>
      </c>
      <c r="B125" s="329"/>
      <c r="C125" s="284" t="s">
        <v>534</v>
      </c>
      <c r="D125" s="456"/>
      <c r="E125" s="457"/>
      <c r="F125" s="457"/>
      <c r="G125" s="458"/>
    </row>
    <row r="126" spans="1:7" ht="15.75" thickBot="1">
      <c r="A126" s="433" t="s">
        <v>117</v>
      </c>
      <c r="B126" s="381"/>
      <c r="C126" s="382" t="s">
        <v>600</v>
      </c>
      <c r="D126" s="449"/>
      <c r="E126" s="450"/>
      <c r="F126" s="450"/>
      <c r="G126" s="459"/>
    </row>
    <row r="127" spans="1:7" ht="15.75" thickBot="1">
      <c r="A127" s="433" t="s">
        <v>120</v>
      </c>
      <c r="B127" s="381" t="s">
        <v>507</v>
      </c>
      <c r="C127" s="382" t="s">
        <v>546</v>
      </c>
      <c r="D127" s="449"/>
      <c r="E127" s="450"/>
      <c r="F127" s="450"/>
      <c r="G127" s="451"/>
    </row>
    <row r="128" spans="1:7" ht="15">
      <c r="A128" s="433" t="s">
        <v>122</v>
      </c>
      <c r="B128" s="381"/>
      <c r="C128" s="460" t="s">
        <v>601</v>
      </c>
      <c r="D128" s="461"/>
      <c r="E128" s="462"/>
      <c r="F128" s="462"/>
      <c r="G128" s="463"/>
    </row>
    <row r="129" spans="1:7" ht="15">
      <c r="A129" s="433" t="s">
        <v>124</v>
      </c>
      <c r="B129" s="378"/>
      <c r="C129" s="279" t="s">
        <v>602</v>
      </c>
      <c r="D129" s="386"/>
      <c r="E129" s="387"/>
      <c r="F129" s="387"/>
      <c r="G129" s="388"/>
    </row>
    <row r="130" spans="1:7" ht="15">
      <c r="A130" s="433" t="s">
        <v>126</v>
      </c>
      <c r="B130" s="378"/>
      <c r="C130" s="279" t="s">
        <v>603</v>
      </c>
      <c r="D130" s="386"/>
      <c r="E130" s="387"/>
      <c r="F130" s="387"/>
      <c r="G130" s="464"/>
    </row>
    <row r="131" spans="1:7" ht="15">
      <c r="A131" s="433" t="s">
        <v>511</v>
      </c>
      <c r="B131" s="308"/>
      <c r="C131" s="309" t="s">
        <v>604</v>
      </c>
      <c r="D131" s="310"/>
      <c r="E131" s="311"/>
      <c r="F131" s="311"/>
      <c r="G131" s="343"/>
    </row>
    <row r="132" spans="1:7" ht="15">
      <c r="A132" s="433" t="s">
        <v>513</v>
      </c>
      <c r="B132" s="339"/>
      <c r="C132" s="284" t="s">
        <v>605</v>
      </c>
      <c r="D132" s="444"/>
      <c r="E132" s="445"/>
      <c r="F132" s="445"/>
      <c r="G132" s="465"/>
    </row>
    <row r="133" spans="1:7" ht="15.75" thickBot="1">
      <c r="A133" s="433" t="s">
        <v>515</v>
      </c>
      <c r="B133" s="336"/>
      <c r="C133" s="380" t="s">
        <v>606</v>
      </c>
      <c r="D133" s="361"/>
      <c r="E133" s="362"/>
      <c r="F133" s="362"/>
      <c r="G133" s="363"/>
    </row>
    <row r="134" spans="1:7" ht="15.75" thickBot="1">
      <c r="A134" s="433" t="s">
        <v>518</v>
      </c>
      <c r="B134" s="447"/>
      <c r="C134" s="422" t="s">
        <v>607</v>
      </c>
      <c r="D134" s="319">
        <f>SUM(D128:D133)</f>
        <v>0</v>
      </c>
      <c r="E134" s="319">
        <f>SUM(E129:E133)</f>
        <v>0</v>
      </c>
      <c r="F134" s="319">
        <f>SUM(F129:F133)</f>
        <v>0</v>
      </c>
      <c r="G134" s="319">
        <f>SUM(G128:G133)</f>
        <v>0</v>
      </c>
    </row>
    <row r="135" spans="1:7" ht="15">
      <c r="A135" s="1134" t="s">
        <v>520</v>
      </c>
      <c r="B135" s="468" t="s">
        <v>516</v>
      </c>
      <c r="C135" s="469" t="s">
        <v>608</v>
      </c>
      <c r="D135" s="305"/>
      <c r="E135" s="305"/>
      <c r="F135" s="305"/>
      <c r="G135" s="305"/>
    </row>
    <row r="136" spans="1:7" ht="15">
      <c r="A136" s="1134"/>
      <c r="B136" s="1133"/>
      <c r="C136" s="340" t="s">
        <v>596</v>
      </c>
      <c r="D136" s="444">
        <v>1061765</v>
      </c>
      <c r="E136" s="444"/>
      <c r="F136" s="444"/>
      <c r="G136" s="444"/>
    </row>
    <row r="137" spans="1:7" ht="15.75" thickBot="1">
      <c r="A137" s="1135" t="s">
        <v>522</v>
      </c>
      <c r="B137" s="336"/>
      <c r="C137" s="1248" t="s">
        <v>733</v>
      </c>
      <c r="D137" s="361">
        <v>-32411</v>
      </c>
      <c r="E137" s="361"/>
      <c r="F137" s="361"/>
      <c r="G137" s="361">
        <v>-390</v>
      </c>
    </row>
    <row r="138" spans="1:7" ht="15.75" thickBot="1">
      <c r="A138" s="1213" t="s">
        <v>524</v>
      </c>
      <c r="B138" s="472"/>
      <c r="C138" s="405" t="s">
        <v>609</v>
      </c>
      <c r="D138" s="341">
        <f>SUM(D117+D134+D137+D136)</f>
        <v>2263989</v>
      </c>
      <c r="E138" s="320">
        <f>E117+E134</f>
        <v>1307611</v>
      </c>
      <c r="F138" s="320">
        <f>F117+F134+F136</f>
        <v>1141255</v>
      </c>
      <c r="G138" s="321">
        <f>SUM(G117+G134+G136+G137)</f>
        <v>1128848</v>
      </c>
    </row>
  </sheetData>
  <sheetProtection/>
  <mergeCells count="8">
    <mergeCell ref="C1:G1"/>
    <mergeCell ref="C83:G83"/>
    <mergeCell ref="A85:G85"/>
    <mergeCell ref="D88:G88"/>
    <mergeCell ref="A2:G2"/>
    <mergeCell ref="A3:G3"/>
    <mergeCell ref="D6:G6"/>
    <mergeCell ref="A84:G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C79">
      <selection activeCell="P6" sqref="P6"/>
    </sheetView>
  </sheetViews>
  <sheetFormatPr defaultColWidth="9.00390625" defaultRowHeight="12.75"/>
  <cols>
    <col min="1" max="1" width="3.375" style="255" customWidth="1"/>
    <col min="2" max="2" width="4.25390625" style="255" customWidth="1"/>
    <col min="3" max="3" width="34.875" style="255" customWidth="1"/>
    <col min="4" max="4" width="8.75390625" style="255" customWidth="1"/>
    <col min="5" max="5" width="9.125" style="255" customWidth="1"/>
    <col min="6" max="6" width="8.875" style="255" customWidth="1"/>
    <col min="7" max="7" width="9.00390625" style="255" customWidth="1"/>
    <col min="8" max="8" width="8.375" style="255" customWidth="1"/>
    <col min="9" max="9" width="8.875" style="255" customWidth="1"/>
    <col min="10" max="10" width="6.875" style="255" hidden="1" customWidth="1"/>
    <col min="11" max="11" width="6.125" style="255" hidden="1" customWidth="1"/>
    <col min="12" max="12" width="9.625" style="255" customWidth="1"/>
    <col min="13" max="14" width="8.625" style="255" customWidth="1"/>
    <col min="15" max="15" width="9.00390625" style="255" customWidth="1"/>
    <col min="16" max="16384" width="9.125" style="255" customWidth="1"/>
  </cols>
  <sheetData>
    <row r="1" spans="1:15" ht="15">
      <c r="A1" s="254"/>
      <c r="B1" s="254"/>
      <c r="C1" s="254"/>
      <c r="D1" s="1485" t="s">
        <v>926</v>
      </c>
      <c r="E1" s="1486"/>
      <c r="F1" s="1486"/>
      <c r="G1" s="1486"/>
      <c r="H1" s="1487"/>
      <c r="I1" s="1487"/>
      <c r="J1" s="1487"/>
      <c r="K1" s="1487"/>
      <c r="L1" s="1487"/>
      <c r="M1" s="1487"/>
      <c r="N1" s="1487"/>
      <c r="O1" s="1488"/>
    </row>
    <row r="2" spans="1:14" ht="15">
      <c r="A2" s="1483" t="s">
        <v>466</v>
      </c>
      <c r="B2" s="1483"/>
      <c r="C2" s="1483"/>
      <c r="D2" s="1483"/>
      <c r="E2" s="1483"/>
      <c r="F2" s="1483"/>
      <c r="G2" s="1128"/>
      <c r="H2" s="1487"/>
      <c r="I2" s="1487"/>
      <c r="J2" s="1487"/>
      <c r="K2" s="1487"/>
      <c r="L2" s="1487"/>
      <c r="M2" s="1487"/>
      <c r="N2" s="1487"/>
    </row>
    <row r="3" spans="1:7" ht="15">
      <c r="A3" s="1483" t="s">
        <v>780</v>
      </c>
      <c r="B3" s="1483"/>
      <c r="C3" s="1483"/>
      <c r="D3" s="1483"/>
      <c r="E3" s="1483"/>
      <c r="F3" s="1483"/>
      <c r="G3" s="1128"/>
    </row>
    <row r="5" spans="1:7" ht="15.75">
      <c r="A5" s="256" t="s">
        <v>467</v>
      </c>
      <c r="B5" s="256"/>
      <c r="C5" s="256"/>
      <c r="D5" s="256"/>
      <c r="E5" s="256"/>
      <c r="F5" s="256"/>
      <c r="G5" s="256"/>
    </row>
    <row r="6" spans="1:7" ht="16.5" thickBot="1">
      <c r="A6" s="256"/>
      <c r="B6" s="256"/>
      <c r="C6" s="256"/>
      <c r="D6" s="1489" t="s">
        <v>5</v>
      </c>
      <c r="E6" s="1489"/>
      <c r="F6" s="1489"/>
      <c r="G6" s="1129"/>
    </row>
    <row r="7" spans="1:15" ht="143.25" thickBot="1">
      <c r="A7" s="258" t="s">
        <v>468</v>
      </c>
      <c r="B7" s="1137" t="s">
        <v>469</v>
      </c>
      <c r="C7" s="258" t="s">
        <v>470</v>
      </c>
      <c r="D7" s="260" t="s">
        <v>783</v>
      </c>
      <c r="E7" s="261" t="s">
        <v>784</v>
      </c>
      <c r="F7" s="261" t="s">
        <v>785</v>
      </c>
      <c r="G7" s="261" t="s">
        <v>786</v>
      </c>
      <c r="H7" s="1138" t="s">
        <v>787</v>
      </c>
      <c r="I7" s="1138" t="s">
        <v>788</v>
      </c>
      <c r="J7" s="1138"/>
      <c r="K7" s="1138"/>
      <c r="L7" s="1138" t="s">
        <v>789</v>
      </c>
      <c r="M7" s="1215" t="s">
        <v>790</v>
      </c>
      <c r="N7" s="1215" t="s">
        <v>791</v>
      </c>
      <c r="O7" s="1232" t="s">
        <v>771</v>
      </c>
    </row>
    <row r="8" spans="1:15" ht="15.75" thickBot="1">
      <c r="A8" s="263">
        <v>1</v>
      </c>
      <c r="B8" s="265">
        <v>2</v>
      </c>
      <c r="C8" s="263">
        <v>3</v>
      </c>
      <c r="D8" s="264">
        <v>4</v>
      </c>
      <c r="E8" s="265">
        <v>5</v>
      </c>
      <c r="F8" s="1139">
        <v>6</v>
      </c>
      <c r="G8" s="1139">
        <v>7</v>
      </c>
      <c r="H8" s="1140">
        <v>8</v>
      </c>
      <c r="I8" s="1140">
        <v>9</v>
      </c>
      <c r="J8" s="1140"/>
      <c r="K8" s="1140"/>
      <c r="L8" s="1140">
        <v>12</v>
      </c>
      <c r="M8" s="1216">
        <v>13</v>
      </c>
      <c r="N8" s="1216">
        <v>14</v>
      </c>
      <c r="O8" s="1233">
        <v>15</v>
      </c>
    </row>
    <row r="9" spans="1:15" ht="15">
      <c r="A9" s="267" t="s">
        <v>18</v>
      </c>
      <c r="B9" s="1141" t="s">
        <v>62</v>
      </c>
      <c r="C9" s="1142" t="s">
        <v>471</v>
      </c>
      <c r="D9" s="270"/>
      <c r="E9" s="271"/>
      <c r="F9" s="501"/>
      <c r="G9" s="501"/>
      <c r="H9" s="1143"/>
      <c r="I9" s="1143"/>
      <c r="J9" s="1143"/>
      <c r="K9" s="1143"/>
      <c r="L9" s="1143"/>
      <c r="M9" s="1217"/>
      <c r="N9" s="1217"/>
      <c r="O9" s="1234"/>
    </row>
    <row r="10" spans="1:15" ht="15">
      <c r="A10" s="273" t="s">
        <v>19</v>
      </c>
      <c r="B10" s="1144"/>
      <c r="C10" s="1145" t="s">
        <v>472</v>
      </c>
      <c r="D10" s="276"/>
      <c r="E10" s="277"/>
      <c r="F10" s="485"/>
      <c r="G10" s="485"/>
      <c r="H10" s="1146"/>
      <c r="I10" s="1146"/>
      <c r="J10" s="1146"/>
      <c r="K10" s="1146"/>
      <c r="L10" s="1146"/>
      <c r="M10" s="1218"/>
      <c r="N10" s="1218"/>
      <c r="O10" s="1235"/>
    </row>
    <row r="11" spans="1:15" ht="25.5">
      <c r="A11" s="273" t="s">
        <v>20</v>
      </c>
      <c r="B11" s="1144"/>
      <c r="C11" s="1147" t="s">
        <v>473</v>
      </c>
      <c r="D11" s="280"/>
      <c r="E11" s="281"/>
      <c r="F11" s="281"/>
      <c r="G11" s="281"/>
      <c r="H11" s="1146"/>
      <c r="I11" s="1146"/>
      <c r="J11" s="1146"/>
      <c r="K11" s="1146"/>
      <c r="L11" s="1146"/>
      <c r="M11" s="1218"/>
      <c r="N11" s="1218">
        <f>D11+F11+H11+J11+L11</f>
        <v>0</v>
      </c>
      <c r="O11" s="1236">
        <f>E11+G11+I11+K11+M11</f>
        <v>0</v>
      </c>
    </row>
    <row r="12" spans="1:15" ht="15">
      <c r="A12" s="273" t="s">
        <v>21</v>
      </c>
      <c r="B12" s="1144"/>
      <c r="C12" s="1147" t="s">
        <v>474</v>
      </c>
      <c r="D12" s="280">
        <v>24817</v>
      </c>
      <c r="E12" s="281">
        <v>43885</v>
      </c>
      <c r="F12" s="281">
        <v>2000</v>
      </c>
      <c r="G12" s="281">
        <v>1212</v>
      </c>
      <c r="H12" s="1146">
        <v>3000</v>
      </c>
      <c r="I12" s="1146">
        <v>4732</v>
      </c>
      <c r="J12" s="1146"/>
      <c r="K12" s="1146"/>
      <c r="L12" s="1146">
        <v>101</v>
      </c>
      <c r="M12" s="1218">
        <v>165</v>
      </c>
      <c r="N12" s="1218">
        <f>D12+F12+H12+J12+L12</f>
        <v>29918</v>
      </c>
      <c r="O12" s="1236">
        <f>E12+G12+I12+K12+M12</f>
        <v>49994</v>
      </c>
    </row>
    <row r="13" spans="1:15" ht="15">
      <c r="A13" s="273" t="s">
        <v>22</v>
      </c>
      <c r="B13" s="1144"/>
      <c r="C13" s="1147" t="s">
        <v>475</v>
      </c>
      <c r="D13" s="280"/>
      <c r="E13" s="281"/>
      <c r="F13" s="281">
        <v>5000</v>
      </c>
      <c r="G13" s="281"/>
      <c r="H13" s="1146"/>
      <c r="I13" s="1146"/>
      <c r="J13" s="1146"/>
      <c r="K13" s="1146"/>
      <c r="L13" s="1146"/>
      <c r="M13" s="1218"/>
      <c r="N13" s="1218">
        <f>D13+F13+H13+J13+L13</f>
        <v>5000</v>
      </c>
      <c r="O13" s="1236">
        <f aca="true" t="shared" si="0" ref="O13:O78">E13+G13+I13+K13+M13</f>
        <v>0</v>
      </c>
    </row>
    <row r="14" spans="1:15" ht="15">
      <c r="A14" s="273"/>
      <c r="B14" s="1148"/>
      <c r="C14" s="279" t="s">
        <v>476</v>
      </c>
      <c r="D14" s="280"/>
      <c r="E14" s="280"/>
      <c r="F14" s="418"/>
      <c r="G14" s="418"/>
      <c r="H14" s="1146"/>
      <c r="I14" s="1146"/>
      <c r="J14" s="1146"/>
      <c r="K14" s="1146"/>
      <c r="L14" s="1146"/>
      <c r="M14" s="1218"/>
      <c r="N14" s="1218">
        <f aca="true" t="shared" si="1" ref="N14:N46">D14+F14+H14+J14+L14</f>
        <v>0</v>
      </c>
      <c r="O14" s="1236">
        <f t="shared" si="0"/>
        <v>0</v>
      </c>
    </row>
    <row r="15" spans="1:15" ht="26.25" thickBot="1">
      <c r="A15" s="273" t="s">
        <v>23</v>
      </c>
      <c r="B15" s="1150"/>
      <c r="C15" s="1149" t="s">
        <v>477</v>
      </c>
      <c r="D15" s="285"/>
      <c r="E15" s="286"/>
      <c r="F15" s="418"/>
      <c r="G15" s="418"/>
      <c r="H15" s="1151"/>
      <c r="I15" s="1151"/>
      <c r="J15" s="1151"/>
      <c r="K15" s="1151"/>
      <c r="L15" s="1151"/>
      <c r="M15" s="1219"/>
      <c r="N15" s="1219">
        <f t="shared" si="1"/>
        <v>0</v>
      </c>
      <c r="O15" s="1237">
        <f t="shared" si="0"/>
        <v>0</v>
      </c>
    </row>
    <row r="16" spans="1:15" ht="15.75" thickBot="1">
      <c r="A16" s="273" t="s">
        <v>24</v>
      </c>
      <c r="B16" s="1152"/>
      <c r="C16" s="1153" t="s">
        <v>478</v>
      </c>
      <c r="D16" s="295">
        <f>SUM(D11:D15)</f>
        <v>24817</v>
      </c>
      <c r="E16" s="295">
        <f>SUM(E11:E15)</f>
        <v>43885</v>
      </c>
      <c r="F16" s="376">
        <f>SUM(F11:F15)</f>
        <v>7000</v>
      </c>
      <c r="G16" s="376">
        <f>SUM(G11:G15)</f>
        <v>1212</v>
      </c>
      <c r="H16" s="376">
        <f>SUM(H10:H15)</f>
        <v>3000</v>
      </c>
      <c r="I16" s="376">
        <f>SUM(I10:I15)</f>
        <v>4732</v>
      </c>
      <c r="J16" s="376"/>
      <c r="K16" s="376"/>
      <c r="L16" s="376">
        <f>SUM(L11:L15)</f>
        <v>101</v>
      </c>
      <c r="M16" s="376">
        <f>SUM(M11:M15)</f>
        <v>165</v>
      </c>
      <c r="N16" s="1231">
        <f t="shared" si="1"/>
        <v>34918</v>
      </c>
      <c r="O16" s="1238">
        <f t="shared" si="0"/>
        <v>49994</v>
      </c>
    </row>
    <row r="17" spans="1:15" ht="25.5">
      <c r="A17" s="273" t="s">
        <v>70</v>
      </c>
      <c r="B17" s="1154"/>
      <c r="C17" s="1142" t="s">
        <v>479</v>
      </c>
      <c r="D17" s="270"/>
      <c r="E17" s="271"/>
      <c r="F17" s="501"/>
      <c r="G17" s="501"/>
      <c r="H17" s="1155"/>
      <c r="I17" s="1155"/>
      <c r="J17" s="1155"/>
      <c r="K17" s="1155"/>
      <c r="L17" s="1155"/>
      <c r="M17" s="1220"/>
      <c r="N17" s="1220">
        <f t="shared" si="1"/>
        <v>0</v>
      </c>
      <c r="O17" s="1239">
        <f t="shared" si="0"/>
        <v>0</v>
      </c>
    </row>
    <row r="18" spans="1:15" ht="15">
      <c r="A18" s="273" t="s">
        <v>72</v>
      </c>
      <c r="B18" s="355"/>
      <c r="C18" s="1156" t="s">
        <v>480</v>
      </c>
      <c r="D18" s="305">
        <v>73900</v>
      </c>
      <c r="E18" s="306">
        <v>91371</v>
      </c>
      <c r="F18" s="306"/>
      <c r="G18" s="306"/>
      <c r="H18" s="1146"/>
      <c r="I18" s="1146"/>
      <c r="J18" s="1146"/>
      <c r="K18" s="1146"/>
      <c r="L18" s="1146"/>
      <c r="M18" s="1218"/>
      <c r="N18" s="1218">
        <f t="shared" si="1"/>
        <v>73900</v>
      </c>
      <c r="O18" s="1236">
        <f t="shared" si="0"/>
        <v>91371</v>
      </c>
    </row>
    <row r="19" spans="1:15" ht="15">
      <c r="A19" s="273" t="s">
        <v>32</v>
      </c>
      <c r="B19" s="1157"/>
      <c r="C19" s="1158" t="s">
        <v>481</v>
      </c>
      <c r="D19" s="310">
        <v>8100</v>
      </c>
      <c r="E19" s="311">
        <v>8141</v>
      </c>
      <c r="F19" s="281"/>
      <c r="G19" s="281"/>
      <c r="H19" s="1146"/>
      <c r="I19" s="1146"/>
      <c r="J19" s="1146"/>
      <c r="K19" s="1146"/>
      <c r="L19" s="1146"/>
      <c r="M19" s="1218"/>
      <c r="N19" s="1218">
        <f t="shared" si="1"/>
        <v>8100</v>
      </c>
      <c r="O19" s="1236">
        <f t="shared" si="0"/>
        <v>8141</v>
      </c>
    </row>
    <row r="20" spans="1:15" ht="26.25" thickBot="1">
      <c r="A20" s="273" t="s">
        <v>33</v>
      </c>
      <c r="B20" s="359"/>
      <c r="C20" s="1159" t="s">
        <v>482</v>
      </c>
      <c r="D20" s="444">
        <v>3000</v>
      </c>
      <c r="E20" s="445">
        <v>1764</v>
      </c>
      <c r="F20" s="445"/>
      <c r="G20" s="445"/>
      <c r="H20" s="1151"/>
      <c r="I20" s="1151"/>
      <c r="J20" s="1151"/>
      <c r="K20" s="1151"/>
      <c r="L20" s="1151"/>
      <c r="M20" s="1219"/>
      <c r="N20" s="1219">
        <f t="shared" si="1"/>
        <v>3000</v>
      </c>
      <c r="O20" s="1237">
        <f t="shared" si="0"/>
        <v>1764</v>
      </c>
    </row>
    <row r="21" spans="1:15" ht="15.75" thickBot="1">
      <c r="A21" s="273"/>
      <c r="B21" s="1212"/>
      <c r="C21" s="309" t="s">
        <v>871</v>
      </c>
      <c r="D21" s="310"/>
      <c r="E21" s="311">
        <v>1134</v>
      </c>
      <c r="F21" s="311"/>
      <c r="G21" s="311"/>
      <c r="H21" s="1146"/>
      <c r="I21" s="1146"/>
      <c r="J21" s="1146"/>
      <c r="K21" s="1146"/>
      <c r="L21" s="1146"/>
      <c r="M21" s="1218"/>
      <c r="N21" s="1146"/>
      <c r="O21" s="1249">
        <f t="shared" si="0"/>
        <v>1134</v>
      </c>
    </row>
    <row r="22" spans="1:15" ht="26.25" thickBot="1">
      <c r="A22" s="273" t="s">
        <v>34</v>
      </c>
      <c r="B22" s="349"/>
      <c r="C22" s="1390" t="s">
        <v>483</v>
      </c>
      <c r="D22" s="341">
        <f>SUM(D18:D20)</f>
        <v>85000</v>
      </c>
      <c r="E22" s="341">
        <f>SUM(E18:E21)</f>
        <v>102410</v>
      </c>
      <c r="F22" s="320">
        <f>SUM(F18:F20)</f>
        <v>0</v>
      </c>
      <c r="G22" s="320"/>
      <c r="H22" s="1391"/>
      <c r="I22" s="1391"/>
      <c r="J22" s="1391"/>
      <c r="K22" s="1391"/>
      <c r="L22" s="1391"/>
      <c r="M22" s="1392"/>
      <c r="N22" s="1393">
        <f t="shared" si="1"/>
        <v>85000</v>
      </c>
      <c r="O22" s="1394">
        <f t="shared" si="0"/>
        <v>102410</v>
      </c>
    </row>
    <row r="23" spans="1:15" ht="26.25" thickBot="1">
      <c r="A23" s="273" t="s">
        <v>35</v>
      </c>
      <c r="B23" s="349"/>
      <c r="C23" s="1161" t="s">
        <v>484</v>
      </c>
      <c r="D23" s="511">
        <f aca="true" t="shared" si="2" ref="D23:M23">SUM(D16+D22)</f>
        <v>109817</v>
      </c>
      <c r="E23" s="511">
        <f t="shared" si="2"/>
        <v>146295</v>
      </c>
      <c r="F23" s="376">
        <f t="shared" si="2"/>
        <v>7000</v>
      </c>
      <c r="G23" s="376">
        <f t="shared" si="2"/>
        <v>1212</v>
      </c>
      <c r="H23" s="376">
        <f t="shared" si="2"/>
        <v>3000</v>
      </c>
      <c r="I23" s="376">
        <f t="shared" si="2"/>
        <v>4732</v>
      </c>
      <c r="J23" s="376"/>
      <c r="K23" s="376"/>
      <c r="L23" s="376">
        <f t="shared" si="2"/>
        <v>101</v>
      </c>
      <c r="M23" s="376">
        <f t="shared" si="2"/>
        <v>165</v>
      </c>
      <c r="N23" s="1231">
        <f t="shared" si="1"/>
        <v>119918</v>
      </c>
      <c r="O23" s="1238">
        <f t="shared" si="0"/>
        <v>152404</v>
      </c>
    </row>
    <row r="24" spans="1:15" ht="15">
      <c r="A24" s="273" t="s">
        <v>14</v>
      </c>
      <c r="B24" s="1162" t="s">
        <v>78</v>
      </c>
      <c r="C24" s="1142" t="s">
        <v>485</v>
      </c>
      <c r="D24" s="1163"/>
      <c r="E24" s="1164"/>
      <c r="F24" s="1164"/>
      <c r="G24" s="1164"/>
      <c r="H24" s="1155"/>
      <c r="I24" s="1155"/>
      <c r="J24" s="1155"/>
      <c r="K24" s="1155"/>
      <c r="L24" s="1155"/>
      <c r="M24" s="1220"/>
      <c r="N24" s="1220">
        <f t="shared" si="1"/>
        <v>0</v>
      </c>
      <c r="O24" s="1239">
        <f t="shared" si="0"/>
        <v>0</v>
      </c>
    </row>
    <row r="25" spans="1:15" ht="25.5">
      <c r="A25" s="273" t="s">
        <v>15</v>
      </c>
      <c r="B25" s="1165"/>
      <c r="C25" s="1145" t="s">
        <v>486</v>
      </c>
      <c r="D25" s="330"/>
      <c r="E25" s="331"/>
      <c r="F25" s="331"/>
      <c r="G25" s="331"/>
      <c r="H25" s="1146"/>
      <c r="I25" s="1146"/>
      <c r="J25" s="1146"/>
      <c r="K25" s="1146"/>
      <c r="L25" s="1146"/>
      <c r="M25" s="1218"/>
      <c r="N25" s="1218">
        <f t="shared" si="1"/>
        <v>0</v>
      </c>
      <c r="O25" s="1236">
        <f t="shared" si="0"/>
        <v>0</v>
      </c>
    </row>
    <row r="26" spans="1:15" ht="15">
      <c r="A26" s="273" t="s">
        <v>16</v>
      </c>
      <c r="B26" s="1157"/>
      <c r="C26" s="1156" t="s">
        <v>487</v>
      </c>
      <c r="D26" s="280">
        <v>330737</v>
      </c>
      <c r="E26" s="281">
        <v>323452</v>
      </c>
      <c r="F26" s="281"/>
      <c r="G26" s="281"/>
      <c r="H26" s="1146"/>
      <c r="I26" s="1146"/>
      <c r="J26" s="1146"/>
      <c r="K26" s="1146"/>
      <c r="L26" s="1146"/>
      <c r="M26" s="1218"/>
      <c r="N26" s="1218">
        <f t="shared" si="1"/>
        <v>330737</v>
      </c>
      <c r="O26" s="1236">
        <f t="shared" si="0"/>
        <v>323452</v>
      </c>
    </row>
    <row r="27" spans="1:15" ht="15">
      <c r="A27" s="273" t="s">
        <v>37</v>
      </c>
      <c r="B27" s="1157"/>
      <c r="C27" s="1158" t="s">
        <v>488</v>
      </c>
      <c r="D27" s="280">
        <v>5109</v>
      </c>
      <c r="E27" s="281">
        <v>2937</v>
      </c>
      <c r="F27" s="486"/>
      <c r="G27" s="486"/>
      <c r="H27" s="1146"/>
      <c r="I27" s="1146"/>
      <c r="J27" s="1146"/>
      <c r="K27" s="1146"/>
      <c r="L27" s="1146"/>
      <c r="M27" s="1218"/>
      <c r="N27" s="1218">
        <f t="shared" si="1"/>
        <v>5109</v>
      </c>
      <c r="O27" s="1236">
        <f t="shared" si="0"/>
        <v>2937</v>
      </c>
    </row>
    <row r="28" spans="1:15" ht="25.5">
      <c r="A28" s="273" t="s">
        <v>38</v>
      </c>
      <c r="B28" s="1157"/>
      <c r="C28" s="1158" t="s">
        <v>489</v>
      </c>
      <c r="D28" s="280">
        <v>85745</v>
      </c>
      <c r="E28" s="281">
        <v>85745</v>
      </c>
      <c r="F28" s="281"/>
      <c r="G28" s="281"/>
      <c r="H28" s="1146"/>
      <c r="I28" s="1146"/>
      <c r="J28" s="1146"/>
      <c r="K28" s="1146"/>
      <c r="L28" s="1146"/>
      <c r="M28" s="1218"/>
      <c r="N28" s="1218">
        <f t="shared" si="1"/>
        <v>85745</v>
      </c>
      <c r="O28" s="1236">
        <f t="shared" si="0"/>
        <v>85745</v>
      </c>
    </row>
    <row r="29" spans="1:15" ht="25.5">
      <c r="A29" s="273" t="s">
        <v>39</v>
      </c>
      <c r="B29" s="1157"/>
      <c r="C29" s="1159" t="s">
        <v>490</v>
      </c>
      <c r="D29" s="280">
        <v>14781</v>
      </c>
      <c r="E29" s="281">
        <v>14781</v>
      </c>
      <c r="F29" s="1166"/>
      <c r="G29" s="1166"/>
      <c r="H29" s="1146"/>
      <c r="I29" s="1146"/>
      <c r="J29" s="1146"/>
      <c r="K29" s="1146"/>
      <c r="L29" s="1146"/>
      <c r="M29" s="1218"/>
      <c r="N29" s="1218">
        <f t="shared" si="1"/>
        <v>14781</v>
      </c>
      <c r="O29" s="1236">
        <f t="shared" si="0"/>
        <v>14781</v>
      </c>
    </row>
    <row r="30" spans="1:15" ht="15">
      <c r="A30" s="273"/>
      <c r="B30" s="512"/>
      <c r="C30" s="1159" t="s">
        <v>737</v>
      </c>
      <c r="D30" s="417">
        <v>20661</v>
      </c>
      <c r="E30" s="418">
        <v>21063</v>
      </c>
      <c r="F30" s="500"/>
      <c r="G30" s="500"/>
      <c r="H30" s="1151"/>
      <c r="I30" s="1151"/>
      <c r="J30" s="1151"/>
      <c r="K30" s="1151"/>
      <c r="L30" s="1151"/>
      <c r="M30" s="1219"/>
      <c r="N30" s="1218">
        <f t="shared" si="1"/>
        <v>20661</v>
      </c>
      <c r="O30" s="1236">
        <f t="shared" si="0"/>
        <v>21063</v>
      </c>
    </row>
    <row r="31" spans="1:15" ht="25.5">
      <c r="A31" s="273"/>
      <c r="B31" s="512"/>
      <c r="C31" s="1226" t="s">
        <v>872</v>
      </c>
      <c r="D31" s="417">
        <v>7171</v>
      </c>
      <c r="E31" s="418">
        <v>11496</v>
      </c>
      <c r="F31" s="500"/>
      <c r="G31" s="500"/>
      <c r="H31" s="1151"/>
      <c r="I31" s="1151"/>
      <c r="J31" s="1151"/>
      <c r="K31" s="1151"/>
      <c r="L31" s="1151"/>
      <c r="M31" s="1219"/>
      <c r="N31" s="1218">
        <f t="shared" si="1"/>
        <v>7171</v>
      </c>
      <c r="O31" s="1236">
        <f t="shared" si="0"/>
        <v>11496</v>
      </c>
    </row>
    <row r="32" spans="1:15" ht="15.75" thickBot="1">
      <c r="A32" s="273" t="s">
        <v>40</v>
      </c>
      <c r="B32" s="1167"/>
      <c r="C32" s="1159" t="s">
        <v>738</v>
      </c>
      <c r="D32" s="417"/>
      <c r="E32" s="418">
        <v>9504</v>
      </c>
      <c r="F32" s="500"/>
      <c r="G32" s="500"/>
      <c r="H32" s="1151"/>
      <c r="I32" s="1151"/>
      <c r="J32" s="1151"/>
      <c r="K32" s="1151"/>
      <c r="L32" s="1151"/>
      <c r="M32" s="1219"/>
      <c r="N32" s="1219">
        <f t="shared" si="1"/>
        <v>0</v>
      </c>
      <c r="O32" s="1237">
        <f t="shared" si="0"/>
        <v>9504</v>
      </c>
    </row>
    <row r="33" spans="1:15" ht="26.25" thickBot="1">
      <c r="A33" s="273" t="s">
        <v>41</v>
      </c>
      <c r="B33" s="344"/>
      <c r="C33" s="1161" t="s">
        <v>492</v>
      </c>
      <c r="D33" s="319">
        <f aca="true" t="shared" si="3" ref="D33:L33">SUM(D26:D32)</f>
        <v>464204</v>
      </c>
      <c r="E33" s="319">
        <f t="shared" si="3"/>
        <v>468978</v>
      </c>
      <c r="F33" s="376">
        <f t="shared" si="3"/>
        <v>0</v>
      </c>
      <c r="G33" s="376"/>
      <c r="H33" s="376">
        <f t="shared" si="3"/>
        <v>0</v>
      </c>
      <c r="I33" s="376"/>
      <c r="J33" s="376"/>
      <c r="K33" s="376"/>
      <c r="L33" s="376">
        <f t="shared" si="3"/>
        <v>0</v>
      </c>
      <c r="M33" s="376"/>
      <c r="N33" s="1231">
        <f t="shared" si="1"/>
        <v>464204</v>
      </c>
      <c r="O33" s="1238">
        <f t="shared" si="0"/>
        <v>468978</v>
      </c>
    </row>
    <row r="34" spans="1:15" ht="15">
      <c r="A34" s="273" t="s">
        <v>42</v>
      </c>
      <c r="B34" s="1154" t="s">
        <v>86</v>
      </c>
      <c r="C34" s="1142" t="s">
        <v>493</v>
      </c>
      <c r="D34" s="270"/>
      <c r="E34" s="271"/>
      <c r="F34" s="501"/>
      <c r="G34" s="501"/>
      <c r="H34" s="1155"/>
      <c r="I34" s="1155"/>
      <c r="J34" s="1155"/>
      <c r="K34" s="1155"/>
      <c r="L34" s="1155"/>
      <c r="M34" s="1220"/>
      <c r="N34" s="1220">
        <f t="shared" si="1"/>
        <v>0</v>
      </c>
      <c r="O34" s="1239">
        <f t="shared" si="0"/>
        <v>0</v>
      </c>
    </row>
    <row r="35" spans="1:15" ht="25.5">
      <c r="A35" s="273" t="s">
        <v>43</v>
      </c>
      <c r="B35" s="355"/>
      <c r="C35" s="1156" t="s">
        <v>494</v>
      </c>
      <c r="D35" s="305">
        <v>1000</v>
      </c>
      <c r="E35" s="306">
        <v>9788</v>
      </c>
      <c r="F35" s="487"/>
      <c r="G35" s="487"/>
      <c r="H35" s="1146"/>
      <c r="I35" s="1146"/>
      <c r="J35" s="1146"/>
      <c r="K35" s="1146"/>
      <c r="L35" s="1146"/>
      <c r="M35" s="1218"/>
      <c r="N35" s="1218">
        <f t="shared" si="1"/>
        <v>1000</v>
      </c>
      <c r="O35" s="1236">
        <f t="shared" si="0"/>
        <v>9788</v>
      </c>
    </row>
    <row r="36" spans="1:15" ht="25.5">
      <c r="A36" s="273" t="s">
        <v>44</v>
      </c>
      <c r="B36" s="1157"/>
      <c r="C36" s="1158" t="s">
        <v>495</v>
      </c>
      <c r="D36" s="310"/>
      <c r="E36" s="311">
        <v>372</v>
      </c>
      <c r="F36" s="311"/>
      <c r="G36" s="311"/>
      <c r="H36" s="1146"/>
      <c r="I36" s="1146"/>
      <c r="J36" s="1146"/>
      <c r="K36" s="1146"/>
      <c r="L36" s="1146"/>
      <c r="M36" s="1218"/>
      <c r="N36" s="1218">
        <f t="shared" si="1"/>
        <v>0</v>
      </c>
      <c r="O36" s="1236">
        <f t="shared" si="0"/>
        <v>372</v>
      </c>
    </row>
    <row r="37" spans="1:15" ht="15.75" thickBot="1">
      <c r="A37" s="273" t="s">
        <v>45</v>
      </c>
      <c r="B37" s="344"/>
      <c r="C37" s="1168" t="s">
        <v>496</v>
      </c>
      <c r="D37" s="346"/>
      <c r="E37" s="347">
        <v>145</v>
      </c>
      <c r="F37" s="347"/>
      <c r="G37" s="347"/>
      <c r="H37" s="1151"/>
      <c r="I37" s="1151"/>
      <c r="J37" s="1151"/>
      <c r="K37" s="1151"/>
      <c r="L37" s="1151"/>
      <c r="M37" s="1219"/>
      <c r="N37" s="1219">
        <f t="shared" si="1"/>
        <v>0</v>
      </c>
      <c r="O37" s="1237">
        <f t="shared" si="0"/>
        <v>145</v>
      </c>
    </row>
    <row r="38" spans="1:15" ht="15.75" thickBot="1">
      <c r="A38" s="273" t="s">
        <v>46</v>
      </c>
      <c r="B38" s="349"/>
      <c r="C38" s="1169" t="s">
        <v>497</v>
      </c>
      <c r="D38" s="351">
        <f aca="true" t="shared" si="4" ref="D38:L38">SUM(D35:D37)</f>
        <v>1000</v>
      </c>
      <c r="E38" s="351">
        <f t="shared" si="4"/>
        <v>10305</v>
      </c>
      <c r="F38" s="351">
        <f t="shared" si="4"/>
        <v>0</v>
      </c>
      <c r="G38" s="351">
        <f t="shared" si="4"/>
        <v>0</v>
      </c>
      <c r="H38" s="376">
        <f t="shared" si="4"/>
        <v>0</v>
      </c>
      <c r="I38" s="376"/>
      <c r="J38" s="376"/>
      <c r="K38" s="376"/>
      <c r="L38" s="376">
        <f t="shared" si="4"/>
        <v>0</v>
      </c>
      <c r="M38" s="376">
        <f>SUM(M35:M37)</f>
        <v>0</v>
      </c>
      <c r="N38" s="1231">
        <f t="shared" si="1"/>
        <v>1000</v>
      </c>
      <c r="O38" s="1238">
        <f t="shared" si="0"/>
        <v>10305</v>
      </c>
    </row>
    <row r="39" spans="1:15" ht="15">
      <c r="A39" s="273" t="s">
        <v>47</v>
      </c>
      <c r="B39" s="353" t="s">
        <v>89</v>
      </c>
      <c r="C39" s="1170" t="s">
        <v>498</v>
      </c>
      <c r="D39" s="305"/>
      <c r="E39" s="306"/>
      <c r="F39" s="306"/>
      <c r="G39" s="306"/>
      <c r="H39" s="1155"/>
      <c r="I39" s="1155"/>
      <c r="J39" s="1155"/>
      <c r="K39" s="1155"/>
      <c r="L39" s="1155"/>
      <c r="M39" s="1220"/>
      <c r="N39" s="1220">
        <f t="shared" si="1"/>
        <v>0</v>
      </c>
      <c r="O39" s="1239">
        <f t="shared" si="0"/>
        <v>0</v>
      </c>
    </row>
    <row r="40" spans="1:15" ht="15">
      <c r="A40" s="273" t="s">
        <v>48</v>
      </c>
      <c r="B40" s="355"/>
      <c r="C40" s="1170" t="s">
        <v>499</v>
      </c>
      <c r="D40" s="305">
        <v>120986</v>
      </c>
      <c r="E40" s="306">
        <v>137246</v>
      </c>
      <c r="F40" s="306"/>
      <c r="G40" s="306"/>
      <c r="H40" s="1146"/>
      <c r="I40" s="1146"/>
      <c r="J40" s="1146"/>
      <c r="K40" s="1146"/>
      <c r="L40" s="1146"/>
      <c r="M40" s="1218"/>
      <c r="N40" s="1218">
        <f t="shared" si="1"/>
        <v>120986</v>
      </c>
      <c r="O40" s="1236">
        <f t="shared" si="0"/>
        <v>137246</v>
      </c>
    </row>
    <row r="41" spans="1:15" ht="15">
      <c r="A41" s="273" t="s">
        <v>49</v>
      </c>
      <c r="B41" s="355"/>
      <c r="C41" s="1170" t="s">
        <v>500</v>
      </c>
      <c r="D41" s="356"/>
      <c r="E41" s="357"/>
      <c r="F41" s="357"/>
      <c r="G41" s="357"/>
      <c r="H41" s="1146"/>
      <c r="I41" s="1146"/>
      <c r="J41" s="1146"/>
      <c r="K41" s="1146"/>
      <c r="L41" s="1146"/>
      <c r="M41" s="1218"/>
      <c r="N41" s="1218">
        <f t="shared" si="1"/>
        <v>0</v>
      </c>
      <c r="O41" s="1236">
        <f t="shared" si="0"/>
        <v>0</v>
      </c>
    </row>
    <row r="42" spans="1:15" ht="15.75" thickBot="1">
      <c r="A42" s="273" t="s">
        <v>50</v>
      </c>
      <c r="B42" s="359"/>
      <c r="C42" s="1171" t="s">
        <v>501</v>
      </c>
      <c r="D42" s="346">
        <v>276249</v>
      </c>
      <c r="E42" s="347">
        <v>294902</v>
      </c>
      <c r="F42" s="347"/>
      <c r="G42" s="347"/>
      <c r="H42" s="1151"/>
      <c r="I42" s="1151"/>
      <c r="J42" s="1151"/>
      <c r="K42" s="1151"/>
      <c r="L42" s="1151"/>
      <c r="M42" s="1219"/>
      <c r="N42" s="1219">
        <f t="shared" si="1"/>
        <v>276249</v>
      </c>
      <c r="O42" s="1237">
        <f t="shared" si="0"/>
        <v>294902</v>
      </c>
    </row>
    <row r="43" spans="1:15" ht="15.75" thickBot="1">
      <c r="A43" s="273" t="s">
        <v>51</v>
      </c>
      <c r="B43" s="344"/>
      <c r="C43" s="1172" t="s">
        <v>502</v>
      </c>
      <c r="D43" s="319">
        <f>SUM(D40+D42)</f>
        <v>397235</v>
      </c>
      <c r="E43" s="319">
        <f>SUM(E40+E42)</f>
        <v>432148</v>
      </c>
      <c r="F43" s="376"/>
      <c r="G43" s="376"/>
      <c r="H43" s="376">
        <f>SUM(H40:H42)</f>
        <v>0</v>
      </c>
      <c r="I43" s="376">
        <f>SUM(I40:I42)</f>
        <v>0</v>
      </c>
      <c r="J43" s="376"/>
      <c r="K43" s="376"/>
      <c r="L43" s="376"/>
      <c r="M43" s="376">
        <f>SUM(M40:M42)</f>
        <v>0</v>
      </c>
      <c r="N43" s="1231">
        <f t="shared" si="1"/>
        <v>397235</v>
      </c>
      <c r="O43" s="1238">
        <f t="shared" si="0"/>
        <v>432148</v>
      </c>
    </row>
    <row r="44" spans="1:15" ht="15.75" thickBot="1">
      <c r="A44" s="273" t="s">
        <v>52</v>
      </c>
      <c r="B44" s="1173" t="s">
        <v>128</v>
      </c>
      <c r="C44" s="1153" t="s">
        <v>503</v>
      </c>
      <c r="D44" s="366"/>
      <c r="E44" s="367"/>
      <c r="F44" s="488"/>
      <c r="G44" s="488"/>
      <c r="H44" s="1160"/>
      <c r="I44" s="1160"/>
      <c r="J44" s="1160"/>
      <c r="K44" s="1160"/>
      <c r="L44" s="1160"/>
      <c r="M44" s="1221"/>
      <c r="N44" s="1230">
        <f t="shared" si="1"/>
        <v>0</v>
      </c>
      <c r="O44" s="1239">
        <f t="shared" si="0"/>
        <v>0</v>
      </c>
    </row>
    <row r="45" spans="1:15" ht="25.5">
      <c r="A45" s="273" t="s">
        <v>115</v>
      </c>
      <c r="B45" s="1174"/>
      <c r="C45" s="1175" t="s">
        <v>504</v>
      </c>
      <c r="D45" s="305"/>
      <c r="E45" s="306">
        <v>199</v>
      </c>
      <c r="F45" s="489"/>
      <c r="G45" s="489"/>
      <c r="H45" s="1155"/>
      <c r="I45" s="1155"/>
      <c r="J45" s="1155"/>
      <c r="K45" s="1155"/>
      <c r="L45" s="1155"/>
      <c r="M45" s="1220"/>
      <c r="N45" s="1220">
        <f t="shared" si="1"/>
        <v>0</v>
      </c>
      <c r="O45" s="1236">
        <f t="shared" si="0"/>
        <v>199</v>
      </c>
    </row>
    <row r="46" spans="1:15" ht="26.25" thickBot="1">
      <c r="A46" s="273" t="s">
        <v>117</v>
      </c>
      <c r="B46" s="1176"/>
      <c r="C46" s="1177" t="s">
        <v>505</v>
      </c>
      <c r="D46" s="346">
        <v>10000</v>
      </c>
      <c r="E46" s="347">
        <v>10000</v>
      </c>
      <c r="F46" s="418"/>
      <c r="G46" s="418"/>
      <c r="H46" s="1151"/>
      <c r="I46" s="1151"/>
      <c r="J46" s="1151"/>
      <c r="K46" s="1151"/>
      <c r="L46" s="1151"/>
      <c r="M46" s="1219"/>
      <c r="N46" s="1218">
        <f t="shared" si="1"/>
        <v>10000</v>
      </c>
      <c r="O46" s="1237">
        <f t="shared" si="0"/>
        <v>10000</v>
      </c>
    </row>
    <row r="47" spans="1:15" ht="26.25" thickBot="1">
      <c r="A47" s="273" t="s">
        <v>120</v>
      </c>
      <c r="B47" s="1178"/>
      <c r="C47" s="1179" t="s">
        <v>506</v>
      </c>
      <c r="D47" s="319">
        <f>SUM(D45:D46)</f>
        <v>10000</v>
      </c>
      <c r="E47" s="319">
        <f>SUM(E45:E46)</f>
        <v>10199</v>
      </c>
      <c r="F47" s="376">
        <f>SUM(F46)</f>
        <v>0</v>
      </c>
      <c r="G47" s="376"/>
      <c r="H47" s="376">
        <f>SUM(F46)</f>
        <v>0</v>
      </c>
      <c r="I47" s="376"/>
      <c r="J47" s="376"/>
      <c r="K47" s="376"/>
      <c r="L47" s="376">
        <f>SUM(J46)</f>
        <v>0</v>
      </c>
      <c r="M47" s="376"/>
      <c r="N47" s="376">
        <f>SUM(N46)</f>
        <v>10000</v>
      </c>
      <c r="O47" s="1238">
        <f t="shared" si="0"/>
        <v>10199</v>
      </c>
    </row>
    <row r="48" spans="1:15" ht="15">
      <c r="A48" s="273" t="s">
        <v>122</v>
      </c>
      <c r="B48" s="1165" t="s">
        <v>507</v>
      </c>
      <c r="C48" s="1180" t="s">
        <v>508</v>
      </c>
      <c r="D48" s="330"/>
      <c r="E48" s="331"/>
      <c r="F48" s="331"/>
      <c r="G48" s="331"/>
      <c r="H48" s="1155"/>
      <c r="I48" s="1155"/>
      <c r="J48" s="1155"/>
      <c r="K48" s="1155"/>
      <c r="L48" s="1155"/>
      <c r="M48" s="1220"/>
      <c r="N48" s="1220"/>
      <c r="O48" s="1239">
        <f t="shared" si="0"/>
        <v>0</v>
      </c>
    </row>
    <row r="49" spans="1:16" ht="15">
      <c r="A49" s="273" t="s">
        <v>124</v>
      </c>
      <c r="B49" s="1181"/>
      <c r="C49" s="1147" t="s">
        <v>509</v>
      </c>
      <c r="D49" s="280">
        <v>1247</v>
      </c>
      <c r="E49" s="281"/>
      <c r="F49" s="281"/>
      <c r="G49" s="281"/>
      <c r="H49" s="1146"/>
      <c r="I49" s="1146"/>
      <c r="J49" s="1146"/>
      <c r="K49" s="1146"/>
      <c r="L49" s="1146"/>
      <c r="M49" s="1218"/>
      <c r="N49" s="1218">
        <v>1247</v>
      </c>
      <c r="O49" s="1236"/>
      <c r="P49" s="1396"/>
    </row>
    <row r="50" spans="1:15" ht="15.75" thickBot="1">
      <c r="A50" s="273" t="s">
        <v>126</v>
      </c>
      <c r="B50" s="1182"/>
      <c r="C50" s="1183" t="s">
        <v>510</v>
      </c>
      <c r="D50" s="417"/>
      <c r="E50" s="418"/>
      <c r="F50" s="418">
        <f>SUM(D50)</f>
        <v>0</v>
      </c>
      <c r="G50" s="418"/>
      <c r="H50" s="1151"/>
      <c r="I50" s="1151"/>
      <c r="J50" s="1151"/>
      <c r="K50" s="1151"/>
      <c r="L50" s="1151"/>
      <c r="M50" s="1219"/>
      <c r="N50" s="1219"/>
      <c r="O50" s="1236">
        <f t="shared" si="0"/>
        <v>0</v>
      </c>
    </row>
    <row r="51" spans="1:16" ht="26.25" thickBot="1">
      <c r="A51" s="273" t="s">
        <v>511</v>
      </c>
      <c r="B51" s="1165"/>
      <c r="C51" s="1179" t="s">
        <v>512</v>
      </c>
      <c r="D51" s="319">
        <f>SUM(D49:D50)</f>
        <v>1247</v>
      </c>
      <c r="E51" s="376">
        <f>SUM(E49:E50)</f>
        <v>0</v>
      </c>
      <c r="F51" s="376"/>
      <c r="G51" s="376"/>
      <c r="H51" s="1160"/>
      <c r="I51" s="1160"/>
      <c r="J51" s="1160"/>
      <c r="K51" s="1160"/>
      <c r="L51" s="1160"/>
      <c r="M51" s="1221"/>
      <c r="N51" s="1397">
        <v>1247</v>
      </c>
      <c r="O51" s="1398"/>
      <c r="P51" s="1396"/>
    </row>
    <row r="52" spans="1:15" ht="15.75" thickBot="1">
      <c r="A52" s="273"/>
      <c r="B52" s="1165"/>
      <c r="C52" s="1179" t="s">
        <v>869</v>
      </c>
      <c r="D52" s="319"/>
      <c r="E52" s="376">
        <v>6440</v>
      </c>
      <c r="F52" s="376"/>
      <c r="G52" s="376"/>
      <c r="H52" s="1221"/>
      <c r="I52" s="1221"/>
      <c r="J52" s="1221"/>
      <c r="K52" s="1221"/>
      <c r="L52" s="1221"/>
      <c r="M52" s="1221"/>
      <c r="N52" s="1146"/>
      <c r="O52" s="1399">
        <f>E52</f>
        <v>6440</v>
      </c>
    </row>
    <row r="53" spans="1:15" ht="15.75" thickBot="1">
      <c r="A53" s="273" t="s">
        <v>513</v>
      </c>
      <c r="B53" s="1173"/>
      <c r="C53" s="1179" t="s">
        <v>514</v>
      </c>
      <c r="D53" s="366">
        <f>SUM(D23+D33+D38+D43+D47+D51)</f>
        <v>983503</v>
      </c>
      <c r="E53" s="366">
        <f>SUM(E23+E33+E38+E43+E47+E51+E52)</f>
        <v>1074365</v>
      </c>
      <c r="F53" s="376">
        <f>SUM(F23+F33+F38+F43+H47+F51)</f>
        <v>7000</v>
      </c>
      <c r="G53" s="376">
        <f>SUM(G23+G33+G38+G43+I47+G51)</f>
        <v>1212</v>
      </c>
      <c r="H53" s="376">
        <f>SUM(H23+H33+H38+H43+J47+H51)</f>
        <v>3000</v>
      </c>
      <c r="I53" s="376">
        <f>SUM(I23+I33+I38+I43+K47+I51)</f>
        <v>4732</v>
      </c>
      <c r="J53" s="376"/>
      <c r="K53" s="376"/>
      <c r="L53" s="376">
        <f>L23</f>
        <v>101</v>
      </c>
      <c r="M53" s="376">
        <f>M23+M43+M38</f>
        <v>165</v>
      </c>
      <c r="N53" s="320">
        <f>SUM(N23+N33+N38+N43+N47+N51)</f>
        <v>993604</v>
      </c>
      <c r="O53" s="1394">
        <f t="shared" si="0"/>
        <v>1080474</v>
      </c>
    </row>
    <row r="54" spans="1:15" ht="38.25">
      <c r="A54" s="273" t="s">
        <v>515</v>
      </c>
      <c r="B54" s="1184" t="s">
        <v>516</v>
      </c>
      <c r="C54" s="1185" t="s">
        <v>517</v>
      </c>
      <c r="D54" s="399"/>
      <c r="E54" s="400"/>
      <c r="F54" s="400"/>
      <c r="G54" s="400"/>
      <c r="H54" s="1155"/>
      <c r="I54" s="1155"/>
      <c r="J54" s="1155"/>
      <c r="K54" s="1155"/>
      <c r="L54" s="1155"/>
      <c r="M54" s="1220"/>
      <c r="N54" s="1220"/>
      <c r="O54" s="1239">
        <f t="shared" si="0"/>
        <v>0</v>
      </c>
    </row>
    <row r="55" spans="1:15" ht="15">
      <c r="A55" s="273" t="s">
        <v>518</v>
      </c>
      <c r="B55" s="1181"/>
      <c r="C55" s="1147" t="s">
        <v>519</v>
      </c>
      <c r="D55" s="386"/>
      <c r="E55" s="387"/>
      <c r="F55" s="387"/>
      <c r="G55" s="387"/>
      <c r="H55" s="1146"/>
      <c r="I55" s="1146"/>
      <c r="J55" s="1146"/>
      <c r="K55" s="1146"/>
      <c r="L55" s="1146"/>
      <c r="M55" s="1218"/>
      <c r="N55" s="1218"/>
      <c r="O55" s="1236">
        <f t="shared" si="0"/>
        <v>0</v>
      </c>
    </row>
    <row r="56" spans="1:15" ht="15">
      <c r="A56" s="273" t="s">
        <v>520</v>
      </c>
      <c r="B56" s="1181"/>
      <c r="C56" s="1147" t="s">
        <v>521</v>
      </c>
      <c r="D56" s="389"/>
      <c r="E56" s="390"/>
      <c r="F56" s="490"/>
      <c r="G56" s="490"/>
      <c r="H56" s="1146"/>
      <c r="I56" s="1146"/>
      <c r="J56" s="1146"/>
      <c r="K56" s="1146"/>
      <c r="L56" s="1146"/>
      <c r="M56" s="1218"/>
      <c r="N56" s="1218"/>
      <c r="O56" s="1236">
        <f t="shared" si="0"/>
        <v>0</v>
      </c>
    </row>
    <row r="57" spans="1:15" ht="15.75" thickBot="1">
      <c r="A57" s="273" t="s">
        <v>522</v>
      </c>
      <c r="B57" s="1186"/>
      <c r="C57" s="1183" t="s">
        <v>523</v>
      </c>
      <c r="D57" s="523">
        <v>133619</v>
      </c>
      <c r="E57" s="524"/>
      <c r="F57" s="524"/>
      <c r="G57" s="524"/>
      <c r="H57" s="1151"/>
      <c r="I57" s="1151"/>
      <c r="J57" s="1151"/>
      <c r="K57" s="1151"/>
      <c r="L57" s="1151"/>
      <c r="M57" s="1219"/>
      <c r="N57" s="1219">
        <f>SUM(D57:L57)</f>
        <v>133619</v>
      </c>
      <c r="O57" s="1237">
        <f t="shared" si="0"/>
        <v>0</v>
      </c>
    </row>
    <row r="58" spans="1:15" ht="26.25" thickBot="1">
      <c r="A58" s="273" t="s">
        <v>524</v>
      </c>
      <c r="B58" s="1173"/>
      <c r="C58" s="1153" t="s">
        <v>525</v>
      </c>
      <c r="D58" s="366">
        <f>D57</f>
        <v>133619</v>
      </c>
      <c r="E58" s="367"/>
      <c r="F58" s="367">
        <f>SUM(F55:F57)</f>
        <v>0</v>
      </c>
      <c r="G58" s="367"/>
      <c r="H58" s="367">
        <f>SUM(H55:H57)</f>
        <v>0</v>
      </c>
      <c r="I58" s="367"/>
      <c r="J58" s="367"/>
      <c r="K58" s="367"/>
      <c r="L58" s="367">
        <f>SUM(L55:L57)</f>
        <v>0</v>
      </c>
      <c r="M58" s="367"/>
      <c r="N58" s="367">
        <f>SUM(N55:N57)</f>
        <v>133619</v>
      </c>
      <c r="O58" s="1240">
        <f t="shared" si="0"/>
        <v>0</v>
      </c>
    </row>
    <row r="59" spans="1:15" ht="25.5">
      <c r="A59" s="273" t="s">
        <v>526</v>
      </c>
      <c r="B59" s="1165"/>
      <c r="C59" s="1185" t="s">
        <v>527</v>
      </c>
      <c r="D59" s="399"/>
      <c r="E59" s="400"/>
      <c r="F59" s="400"/>
      <c r="G59" s="400"/>
      <c r="H59" s="1155"/>
      <c r="I59" s="1155"/>
      <c r="J59" s="1155"/>
      <c r="K59" s="1155"/>
      <c r="L59" s="1155"/>
      <c r="M59" s="1220"/>
      <c r="N59" s="1220"/>
      <c r="O59" s="1239">
        <f t="shared" si="0"/>
        <v>0</v>
      </c>
    </row>
    <row r="60" spans="1:15" ht="25.5">
      <c r="A60" s="273" t="s">
        <v>528</v>
      </c>
      <c r="B60" s="1181" t="s">
        <v>529</v>
      </c>
      <c r="C60" s="1145" t="s">
        <v>530</v>
      </c>
      <c r="D60" s="389"/>
      <c r="E60" s="390"/>
      <c r="F60" s="390"/>
      <c r="G60" s="390"/>
      <c r="H60" s="1146"/>
      <c r="I60" s="1146"/>
      <c r="J60" s="1146"/>
      <c r="K60" s="1146"/>
      <c r="L60" s="1146"/>
      <c r="M60" s="1218"/>
      <c r="N60" s="1218"/>
      <c r="O60" s="1236">
        <f t="shared" si="0"/>
        <v>0</v>
      </c>
    </row>
    <row r="61" spans="1:15" ht="15">
      <c r="A61" s="273" t="s">
        <v>531</v>
      </c>
      <c r="B61" s="1181"/>
      <c r="C61" s="1147" t="s">
        <v>532</v>
      </c>
      <c r="D61" s="389"/>
      <c r="E61" s="390"/>
      <c r="F61" s="490"/>
      <c r="G61" s="490"/>
      <c r="H61" s="1146"/>
      <c r="I61" s="1146"/>
      <c r="J61" s="1146"/>
      <c r="K61" s="1146"/>
      <c r="L61" s="1146"/>
      <c r="M61" s="1218"/>
      <c r="N61" s="1218"/>
      <c r="O61" s="1236">
        <f t="shared" si="0"/>
        <v>0</v>
      </c>
    </row>
    <row r="62" spans="1:15" ht="15.75" thickBot="1">
      <c r="A62" s="273" t="s">
        <v>533</v>
      </c>
      <c r="B62" s="1186"/>
      <c r="C62" s="1183" t="s">
        <v>534</v>
      </c>
      <c r="D62" s="525"/>
      <c r="E62" s="1214"/>
      <c r="F62" s="526"/>
      <c r="G62" s="526"/>
      <c r="H62" s="1151"/>
      <c r="I62" s="1151"/>
      <c r="J62" s="1151"/>
      <c r="K62" s="1151"/>
      <c r="L62" s="1151"/>
      <c r="M62" s="1219"/>
      <c r="N62" s="1219"/>
      <c r="O62" s="1237">
        <f t="shared" si="0"/>
        <v>0</v>
      </c>
    </row>
    <row r="63" spans="1:15" ht="26.25" thickBot="1">
      <c r="A63" s="273" t="s">
        <v>535</v>
      </c>
      <c r="B63" s="1187"/>
      <c r="C63" s="1153" t="s">
        <v>536</v>
      </c>
      <c r="D63" s="366"/>
      <c r="E63" s="367"/>
      <c r="F63" s="527"/>
      <c r="G63" s="527"/>
      <c r="H63" s="1160"/>
      <c r="I63" s="1160"/>
      <c r="J63" s="1160"/>
      <c r="K63" s="1160"/>
      <c r="L63" s="1160"/>
      <c r="M63" s="1221"/>
      <c r="N63" s="1221"/>
      <c r="O63" s="1240">
        <f t="shared" si="0"/>
        <v>0</v>
      </c>
    </row>
    <row r="64" spans="1:15" ht="15">
      <c r="A64" s="273" t="s">
        <v>537</v>
      </c>
      <c r="B64" s="1165" t="s">
        <v>538</v>
      </c>
      <c r="C64" s="1185" t="s">
        <v>539</v>
      </c>
      <c r="D64" s="399"/>
      <c r="E64" s="400"/>
      <c r="F64" s="400"/>
      <c r="G64" s="400"/>
      <c r="H64" s="1155"/>
      <c r="I64" s="1155"/>
      <c r="J64" s="1155"/>
      <c r="K64" s="1155"/>
      <c r="L64" s="1155"/>
      <c r="M64" s="1220"/>
      <c r="N64" s="1220"/>
      <c r="O64" s="1239">
        <f t="shared" si="0"/>
        <v>0</v>
      </c>
    </row>
    <row r="65" spans="1:15" ht="15">
      <c r="A65" s="273" t="s">
        <v>540</v>
      </c>
      <c r="B65" s="1181"/>
      <c r="C65" s="1147" t="s">
        <v>532</v>
      </c>
      <c r="D65" s="389"/>
      <c r="E65" s="390"/>
      <c r="F65" s="490"/>
      <c r="G65" s="490"/>
      <c r="H65" s="1146"/>
      <c r="I65" s="1146"/>
      <c r="J65" s="1146"/>
      <c r="K65" s="1146"/>
      <c r="L65" s="1146"/>
      <c r="M65" s="1218"/>
      <c r="N65" s="1218"/>
      <c r="O65" s="1236">
        <f t="shared" si="0"/>
        <v>0</v>
      </c>
    </row>
    <row r="66" spans="1:15" ht="15.75" thickBot="1">
      <c r="A66" s="273" t="s">
        <v>541</v>
      </c>
      <c r="B66" s="1187"/>
      <c r="C66" s="1149" t="s">
        <v>534</v>
      </c>
      <c r="D66" s="399"/>
      <c r="E66" s="400"/>
      <c r="F66" s="491"/>
      <c r="G66" s="491"/>
      <c r="H66" s="1151"/>
      <c r="I66" s="1151"/>
      <c r="J66" s="1151"/>
      <c r="K66" s="1151"/>
      <c r="L66" s="1151"/>
      <c r="M66" s="1219"/>
      <c r="N66" s="1219"/>
      <c r="O66" s="1237">
        <f t="shared" si="0"/>
        <v>0</v>
      </c>
    </row>
    <row r="67" spans="1:15" ht="26.25" thickBot="1">
      <c r="A67" s="273" t="s">
        <v>542</v>
      </c>
      <c r="B67" s="1187"/>
      <c r="C67" s="1153" t="s">
        <v>543</v>
      </c>
      <c r="D67" s="366"/>
      <c r="E67" s="367"/>
      <c r="F67" s="527"/>
      <c r="G67" s="527"/>
      <c r="H67" s="1160"/>
      <c r="I67" s="1160"/>
      <c r="J67" s="1160"/>
      <c r="K67" s="1160"/>
      <c r="L67" s="1160"/>
      <c r="M67" s="1221"/>
      <c r="N67" s="1221"/>
      <c r="O67" s="1240">
        <f t="shared" si="0"/>
        <v>0</v>
      </c>
    </row>
    <row r="68" spans="1:15" ht="15.75" thickBot="1">
      <c r="A68" s="273" t="s">
        <v>544</v>
      </c>
      <c r="B68" s="1165" t="s">
        <v>545</v>
      </c>
      <c r="C68" s="1179" t="s">
        <v>546</v>
      </c>
      <c r="D68" s="366"/>
      <c r="E68" s="367"/>
      <c r="F68" s="367"/>
      <c r="G68" s="367"/>
      <c r="H68" s="1160"/>
      <c r="I68" s="1160"/>
      <c r="J68" s="1160"/>
      <c r="K68" s="1160"/>
      <c r="L68" s="1160"/>
      <c r="M68" s="1221"/>
      <c r="N68" s="1221"/>
      <c r="O68" s="1240">
        <f t="shared" si="0"/>
        <v>0</v>
      </c>
    </row>
    <row r="69" spans="1:15" ht="15">
      <c r="A69" s="273" t="s">
        <v>547</v>
      </c>
      <c r="B69" s="1162"/>
      <c r="C69" s="1142" t="s">
        <v>548</v>
      </c>
      <c r="D69" s="529"/>
      <c r="E69" s="530"/>
      <c r="F69" s="530"/>
      <c r="G69" s="530"/>
      <c r="H69" s="1155"/>
      <c r="I69" s="1155"/>
      <c r="J69" s="1155"/>
      <c r="K69" s="1155"/>
      <c r="L69" s="1155"/>
      <c r="M69" s="1220"/>
      <c r="N69" s="1220"/>
      <c r="O69" s="1239">
        <f t="shared" si="0"/>
        <v>0</v>
      </c>
    </row>
    <row r="70" spans="1:15" ht="15">
      <c r="A70" s="273" t="s">
        <v>549</v>
      </c>
      <c r="B70" s="1188"/>
      <c r="C70" s="1147" t="s">
        <v>550</v>
      </c>
      <c r="D70" s="386">
        <v>14032</v>
      </c>
      <c r="E70" s="387">
        <v>14032</v>
      </c>
      <c r="F70" s="387"/>
      <c r="G70" s="387"/>
      <c r="H70" s="1146"/>
      <c r="I70" s="1146"/>
      <c r="J70" s="1146"/>
      <c r="K70" s="1146"/>
      <c r="L70" s="1146"/>
      <c r="M70" s="1218"/>
      <c r="N70" s="1218">
        <f>SUM(D70)</f>
        <v>14032</v>
      </c>
      <c r="O70" s="1236">
        <f t="shared" si="0"/>
        <v>14032</v>
      </c>
    </row>
    <row r="71" spans="1:15" ht="15">
      <c r="A71" s="273" t="s">
        <v>551</v>
      </c>
      <c r="B71" s="1165"/>
      <c r="C71" s="1149" t="s">
        <v>552</v>
      </c>
      <c r="D71" s="413"/>
      <c r="E71" s="414"/>
      <c r="F71" s="491"/>
      <c r="G71" s="491"/>
      <c r="H71" s="1146"/>
      <c r="I71" s="1146"/>
      <c r="J71" s="1146"/>
      <c r="K71" s="1146"/>
      <c r="L71" s="1146"/>
      <c r="M71" s="1218"/>
      <c r="N71" s="1218"/>
      <c r="O71" s="1236">
        <f t="shared" si="0"/>
        <v>0</v>
      </c>
    </row>
    <row r="72" spans="1:15" ht="15">
      <c r="A72" s="273" t="s">
        <v>553</v>
      </c>
      <c r="B72" s="1189"/>
      <c r="C72" s="1159" t="s">
        <v>554</v>
      </c>
      <c r="D72" s="417"/>
      <c r="E72" s="418"/>
      <c r="F72" s="347"/>
      <c r="G72" s="347"/>
      <c r="H72" s="1146"/>
      <c r="I72" s="1146"/>
      <c r="J72" s="1146"/>
      <c r="K72" s="1146"/>
      <c r="L72" s="1146"/>
      <c r="M72" s="1218"/>
      <c r="N72" s="1218"/>
      <c r="O72" s="1236">
        <f t="shared" si="0"/>
        <v>0</v>
      </c>
    </row>
    <row r="73" spans="1:15" ht="15">
      <c r="A73" s="273" t="s">
        <v>555</v>
      </c>
      <c r="B73" s="1190"/>
      <c r="C73" s="1147" t="s">
        <v>556</v>
      </c>
      <c r="D73" s="280"/>
      <c r="E73" s="281"/>
      <c r="F73" s="311"/>
      <c r="G73" s="311"/>
      <c r="H73" s="1146"/>
      <c r="I73" s="1146"/>
      <c r="J73" s="1146"/>
      <c r="K73" s="1146"/>
      <c r="L73" s="1146"/>
      <c r="M73" s="1218"/>
      <c r="N73" s="1218">
        <f>D73</f>
        <v>0</v>
      </c>
      <c r="O73" s="1236">
        <f t="shared" si="0"/>
        <v>0</v>
      </c>
    </row>
    <row r="74" spans="1:15" ht="15.75" thickBot="1">
      <c r="A74" s="273" t="s">
        <v>557</v>
      </c>
      <c r="B74" s="1191"/>
      <c r="C74" s="1149" t="s">
        <v>558</v>
      </c>
      <c r="D74" s="285"/>
      <c r="E74" s="286"/>
      <c r="F74" s="1192"/>
      <c r="G74" s="1192"/>
      <c r="H74" s="1151"/>
      <c r="I74" s="1151"/>
      <c r="J74" s="1151"/>
      <c r="K74" s="1151"/>
      <c r="L74" s="1151"/>
      <c r="M74" s="1219"/>
      <c r="N74" s="1219"/>
      <c r="O74" s="1237">
        <f t="shared" si="0"/>
        <v>0</v>
      </c>
    </row>
    <row r="75" spans="1:15" ht="15.75" thickBot="1">
      <c r="A75" s="273" t="s">
        <v>559</v>
      </c>
      <c r="B75" s="1178"/>
      <c r="C75" s="1161" t="s">
        <v>560</v>
      </c>
      <c r="D75" s="319">
        <f aca="true" t="shared" si="5" ref="D75:N75">SUM(D70:D74)</f>
        <v>14032</v>
      </c>
      <c r="E75" s="376">
        <f>SUM(E70:E74)</f>
        <v>14032</v>
      </c>
      <c r="F75" s="376">
        <f t="shared" si="5"/>
        <v>0</v>
      </c>
      <c r="G75" s="376"/>
      <c r="H75" s="376">
        <f t="shared" si="5"/>
        <v>0</v>
      </c>
      <c r="I75" s="376"/>
      <c r="J75" s="376"/>
      <c r="K75" s="376"/>
      <c r="L75" s="376">
        <f t="shared" si="5"/>
        <v>0</v>
      </c>
      <c r="M75" s="376"/>
      <c r="N75" s="376">
        <f t="shared" si="5"/>
        <v>14032</v>
      </c>
      <c r="O75" s="1241">
        <f t="shared" si="0"/>
        <v>14032</v>
      </c>
    </row>
    <row r="76" spans="1:15" ht="15">
      <c r="A76" s="273"/>
      <c r="B76" s="1193"/>
      <c r="C76" s="469" t="s">
        <v>730</v>
      </c>
      <c r="D76" s="1163"/>
      <c r="E76" s="1163"/>
      <c r="F76" s="1163"/>
      <c r="G76" s="1163"/>
      <c r="H76" s="1163"/>
      <c r="I76" s="1163"/>
      <c r="J76" s="1163"/>
      <c r="K76" s="1163"/>
      <c r="L76" s="1163"/>
      <c r="M76" s="1163"/>
      <c r="N76" s="1163"/>
      <c r="O76" s="1239">
        <f t="shared" si="0"/>
        <v>0</v>
      </c>
    </row>
    <row r="77" spans="1:15" ht="15">
      <c r="A77" s="273"/>
      <c r="B77" s="1193"/>
      <c r="C77" s="1228" t="s">
        <v>731</v>
      </c>
      <c r="D77" s="974"/>
      <c r="E77" s="974">
        <v>-5604</v>
      </c>
      <c r="F77" s="974"/>
      <c r="G77" s="974">
        <v>-11</v>
      </c>
      <c r="H77" s="974"/>
      <c r="I77" s="974"/>
      <c r="J77" s="974"/>
      <c r="K77" s="974"/>
      <c r="L77" s="974"/>
      <c r="M77" s="974"/>
      <c r="N77" s="974"/>
      <c r="O77" s="1236">
        <f t="shared" si="0"/>
        <v>-5615</v>
      </c>
    </row>
    <row r="78" spans="1:15" ht="15.75" thickBot="1">
      <c r="A78" s="273" t="s">
        <v>561</v>
      </c>
      <c r="B78" s="1193"/>
      <c r="C78" s="1185" t="s">
        <v>709</v>
      </c>
      <c r="D78" s="330">
        <v>-176696</v>
      </c>
      <c r="E78" s="331">
        <v>-174409</v>
      </c>
      <c r="F78" s="331">
        <v>160719</v>
      </c>
      <c r="G78" s="331">
        <v>158432</v>
      </c>
      <c r="H78" s="1194">
        <v>7201</v>
      </c>
      <c r="I78" s="1194">
        <v>7201</v>
      </c>
      <c r="J78" s="1194"/>
      <c r="K78" s="1194"/>
      <c r="L78" s="1194">
        <v>8776</v>
      </c>
      <c r="M78" s="1222">
        <v>8776</v>
      </c>
      <c r="N78" s="1222">
        <f>SUM(D78+F78+H78+L78)</f>
        <v>0</v>
      </c>
      <c r="O78" s="1236">
        <f t="shared" si="0"/>
        <v>0</v>
      </c>
    </row>
    <row r="79" spans="1:15" ht="15.75" thickBot="1">
      <c r="A79" s="545" t="s">
        <v>563</v>
      </c>
      <c r="B79" s="1195"/>
      <c r="C79" s="1179" t="s">
        <v>564</v>
      </c>
      <c r="D79" s="366">
        <f aca="true" t="shared" si="6" ref="D79:N79">SUM(D53+D58+D75+D78)</f>
        <v>954458</v>
      </c>
      <c r="E79" s="366">
        <f>SUM(E53+E58+E75+E76+E77+E78)</f>
        <v>908384</v>
      </c>
      <c r="F79" s="488">
        <f t="shared" si="6"/>
        <v>167719</v>
      </c>
      <c r="G79" s="488">
        <f>SUM(G53+G58+G75+G78+G77)</f>
        <v>159633</v>
      </c>
      <c r="H79" s="488">
        <f t="shared" si="6"/>
        <v>10201</v>
      </c>
      <c r="I79" s="488">
        <f t="shared" si="6"/>
        <v>11933</v>
      </c>
      <c r="J79" s="488"/>
      <c r="K79" s="488"/>
      <c r="L79" s="488">
        <f t="shared" si="6"/>
        <v>8877</v>
      </c>
      <c r="M79" s="488">
        <f t="shared" si="6"/>
        <v>8941</v>
      </c>
      <c r="N79" s="488">
        <f t="shared" si="6"/>
        <v>1141255</v>
      </c>
      <c r="O79" s="488">
        <f>SUM(O53+O58+O75+O77)</f>
        <v>1088891</v>
      </c>
    </row>
    <row r="80" spans="1:7" ht="15.75">
      <c r="A80" s="425"/>
      <c r="B80" s="425"/>
      <c r="C80" s="426"/>
      <c r="D80" s="427"/>
      <c r="E80" s="427"/>
      <c r="F80" s="427"/>
      <c r="G80" s="427"/>
    </row>
    <row r="81" spans="1:7" ht="15.75">
      <c r="A81" s="425"/>
      <c r="B81" s="425"/>
      <c r="C81" s="426"/>
      <c r="D81" s="427"/>
      <c r="E81" s="427"/>
      <c r="F81" s="427"/>
      <c r="G81" s="427"/>
    </row>
    <row r="82" spans="1:7" ht="15.75">
      <c r="A82" s="425"/>
      <c r="B82" s="425"/>
      <c r="C82" s="426"/>
      <c r="D82" s="427"/>
      <c r="E82" s="427"/>
      <c r="F82" s="427"/>
      <c r="G82" s="427"/>
    </row>
    <row r="83" spans="1:7" ht="15">
      <c r="A83" s="254"/>
      <c r="B83" s="254"/>
      <c r="C83" s="254"/>
      <c r="D83" s="1486"/>
      <c r="E83" s="1486"/>
      <c r="F83" s="1486"/>
      <c r="G83" s="1130"/>
    </row>
    <row r="84" spans="1:7" ht="15">
      <c r="A84" s="1483" t="s">
        <v>565</v>
      </c>
      <c r="B84" s="1483"/>
      <c r="C84" s="1483"/>
      <c r="D84" s="1483"/>
      <c r="E84" s="1483"/>
      <c r="F84" s="1483"/>
      <c r="G84" s="1128"/>
    </row>
    <row r="85" spans="1:7" ht="15">
      <c r="A85" s="1483" t="s">
        <v>780</v>
      </c>
      <c r="B85" s="1483"/>
      <c r="C85" s="1483"/>
      <c r="D85" s="1483"/>
      <c r="E85" s="1483"/>
      <c r="F85" s="1483"/>
      <c r="G85" s="1128"/>
    </row>
    <row r="86" spans="1:7" ht="15.75">
      <c r="A86" s="428"/>
      <c r="B86" s="428"/>
      <c r="C86" s="428"/>
      <c r="D86" s="428"/>
      <c r="E86" s="428"/>
      <c r="F86" s="428"/>
      <c r="G86" s="428"/>
    </row>
    <row r="87" spans="1:7" ht="15.75">
      <c r="A87" s="256" t="s">
        <v>566</v>
      </c>
      <c r="B87" s="256"/>
      <c r="C87" s="256"/>
      <c r="D87" s="256"/>
      <c r="E87" s="256"/>
      <c r="F87" s="256"/>
      <c r="G87" s="256"/>
    </row>
    <row r="88" spans="1:7" ht="16.5" thickBot="1">
      <c r="A88" s="256"/>
      <c r="B88" s="256"/>
      <c r="C88" s="256"/>
      <c r="D88" s="1489" t="s">
        <v>5</v>
      </c>
      <c r="E88" s="1489"/>
      <c r="F88" s="1489"/>
      <c r="G88" s="1129"/>
    </row>
    <row r="89" spans="1:15" ht="143.25" thickBot="1">
      <c r="A89" s="1196" t="s">
        <v>334</v>
      </c>
      <c r="B89" s="1196" t="s">
        <v>567</v>
      </c>
      <c r="C89" s="258" t="s">
        <v>568</v>
      </c>
      <c r="D89" s="260" t="s">
        <v>792</v>
      </c>
      <c r="E89" s="261" t="s">
        <v>784</v>
      </c>
      <c r="F89" s="261" t="s">
        <v>785</v>
      </c>
      <c r="G89" s="261" t="s">
        <v>793</v>
      </c>
      <c r="H89" s="1138" t="s">
        <v>794</v>
      </c>
      <c r="I89" s="1138" t="s">
        <v>795</v>
      </c>
      <c r="J89" s="1138"/>
      <c r="K89" s="1138"/>
      <c r="L89" s="1138" t="s">
        <v>789</v>
      </c>
      <c r="M89" s="1215" t="s">
        <v>796</v>
      </c>
      <c r="N89" s="1215" t="s">
        <v>791</v>
      </c>
      <c r="O89" s="1246" t="s">
        <v>771</v>
      </c>
    </row>
    <row r="90" spans="1:15" ht="15.75" thickBot="1">
      <c r="A90" s="263">
        <v>1</v>
      </c>
      <c r="B90" s="1197">
        <v>2</v>
      </c>
      <c r="C90" s="263">
        <v>3</v>
      </c>
      <c r="D90" s="264">
        <v>4</v>
      </c>
      <c r="E90" s="265">
        <v>5</v>
      </c>
      <c r="F90" s="265">
        <v>6</v>
      </c>
      <c r="G90" s="265">
        <v>7</v>
      </c>
      <c r="H90" s="1140">
        <v>8</v>
      </c>
      <c r="I90" s="1140">
        <v>9</v>
      </c>
      <c r="J90" s="1140"/>
      <c r="K90" s="1140"/>
      <c r="L90" s="1140">
        <v>12</v>
      </c>
      <c r="M90" s="1216">
        <v>13</v>
      </c>
      <c r="N90" s="1216">
        <v>14</v>
      </c>
      <c r="O90" s="1233">
        <v>15</v>
      </c>
    </row>
    <row r="91" spans="1:15" ht="15.75" thickBot="1">
      <c r="A91" s="430" t="s">
        <v>18</v>
      </c>
      <c r="B91" s="1198" t="s">
        <v>62</v>
      </c>
      <c r="C91" s="1153" t="s">
        <v>569</v>
      </c>
      <c r="D91" s="366"/>
      <c r="E91" s="367"/>
      <c r="F91" s="488"/>
      <c r="G91" s="488"/>
      <c r="H91" s="1199"/>
      <c r="I91" s="1199"/>
      <c r="J91" s="1199"/>
      <c r="K91" s="1199"/>
      <c r="L91" s="1199"/>
      <c r="M91" s="1223"/>
      <c r="N91" s="1223"/>
      <c r="O91" s="1242"/>
    </row>
    <row r="92" spans="1:15" ht="15">
      <c r="A92" s="433" t="s">
        <v>19</v>
      </c>
      <c r="B92" s="1200"/>
      <c r="C92" s="1156" t="s">
        <v>570</v>
      </c>
      <c r="D92" s="305">
        <v>56655</v>
      </c>
      <c r="E92" s="306">
        <v>92670</v>
      </c>
      <c r="F92" s="487">
        <v>66275</v>
      </c>
      <c r="G92" s="487">
        <v>56402</v>
      </c>
      <c r="H92" s="1155">
        <v>5215</v>
      </c>
      <c r="I92" s="1155">
        <v>4796</v>
      </c>
      <c r="J92" s="1155"/>
      <c r="K92" s="1155"/>
      <c r="L92" s="1155">
        <v>4838</v>
      </c>
      <c r="M92" s="1220">
        <v>5063</v>
      </c>
      <c r="N92" s="1220">
        <f aca="true" t="shared" si="7" ref="N92:N100">D92+F92+H92+J92+L92</f>
        <v>132983</v>
      </c>
      <c r="O92" s="1239">
        <f aca="true" t="shared" si="8" ref="O92:O100">E92+G92+I92+K92+M92</f>
        <v>158931</v>
      </c>
    </row>
    <row r="93" spans="1:15" ht="15">
      <c r="A93" s="433" t="s">
        <v>20</v>
      </c>
      <c r="B93" s="1157"/>
      <c r="C93" s="1158" t="s">
        <v>571</v>
      </c>
      <c r="D93" s="310">
        <v>15697</v>
      </c>
      <c r="E93" s="311">
        <v>18990</v>
      </c>
      <c r="F93" s="281">
        <v>15861</v>
      </c>
      <c r="G93" s="281">
        <v>16747</v>
      </c>
      <c r="H93" s="1146">
        <v>919</v>
      </c>
      <c r="I93" s="1146">
        <v>955</v>
      </c>
      <c r="J93" s="1146"/>
      <c r="K93" s="1146"/>
      <c r="L93" s="1146">
        <v>1273</v>
      </c>
      <c r="M93" s="1218">
        <v>1351</v>
      </c>
      <c r="N93" s="1220">
        <f t="shared" si="7"/>
        <v>33750</v>
      </c>
      <c r="O93" s="1239">
        <f t="shared" si="8"/>
        <v>38043</v>
      </c>
    </row>
    <row r="94" spans="1:15" ht="15">
      <c r="A94" s="433" t="s">
        <v>21</v>
      </c>
      <c r="B94" s="1157"/>
      <c r="C94" s="1158" t="s">
        <v>572</v>
      </c>
      <c r="D94" s="346">
        <v>142735</v>
      </c>
      <c r="E94" s="347">
        <v>178430</v>
      </c>
      <c r="F94" s="418">
        <v>10500</v>
      </c>
      <c r="G94" s="418">
        <v>13461</v>
      </c>
      <c r="H94" s="1146">
        <v>3021</v>
      </c>
      <c r="I94" s="1146">
        <v>2625</v>
      </c>
      <c r="J94" s="1146"/>
      <c r="K94" s="1146"/>
      <c r="L94" s="1146">
        <v>2766</v>
      </c>
      <c r="M94" s="1218">
        <v>2277</v>
      </c>
      <c r="N94" s="1220">
        <f t="shared" si="7"/>
        <v>159022</v>
      </c>
      <c r="O94" s="1239">
        <f t="shared" si="8"/>
        <v>196793</v>
      </c>
    </row>
    <row r="95" spans="1:15" ht="15">
      <c r="A95" s="433" t="s">
        <v>22</v>
      </c>
      <c r="B95" s="1157"/>
      <c r="C95" s="1158" t="s">
        <v>573</v>
      </c>
      <c r="D95" s="346"/>
      <c r="E95" s="347"/>
      <c r="F95" s="418"/>
      <c r="G95" s="418"/>
      <c r="H95" s="1146"/>
      <c r="I95" s="1146"/>
      <c r="J95" s="1146"/>
      <c r="K95" s="1146"/>
      <c r="L95" s="1146"/>
      <c r="M95" s="1218"/>
      <c r="N95" s="1220">
        <f t="shared" si="7"/>
        <v>0</v>
      </c>
      <c r="O95" s="1239">
        <f t="shared" si="8"/>
        <v>0</v>
      </c>
    </row>
    <row r="96" spans="1:15" ht="15">
      <c r="A96" s="433" t="s">
        <v>23</v>
      </c>
      <c r="B96" s="1157"/>
      <c r="C96" s="1158" t="s">
        <v>574</v>
      </c>
      <c r="D96" s="346">
        <v>275954</v>
      </c>
      <c r="E96" s="347">
        <v>249408</v>
      </c>
      <c r="F96" s="418"/>
      <c r="G96" s="418"/>
      <c r="H96" s="1146"/>
      <c r="I96" s="1146"/>
      <c r="J96" s="1146"/>
      <c r="K96" s="1146"/>
      <c r="L96" s="1146"/>
      <c r="M96" s="1218"/>
      <c r="N96" s="1220">
        <f t="shared" si="7"/>
        <v>275954</v>
      </c>
      <c r="O96" s="1239">
        <f t="shared" si="8"/>
        <v>249408</v>
      </c>
    </row>
    <row r="97" spans="1:15" ht="15">
      <c r="A97" s="433" t="s">
        <v>24</v>
      </c>
      <c r="B97" s="344"/>
      <c r="C97" s="1201" t="s">
        <v>575</v>
      </c>
      <c r="D97" s="346">
        <v>10360</v>
      </c>
      <c r="E97" s="347">
        <v>10574</v>
      </c>
      <c r="F97" s="418">
        <v>108</v>
      </c>
      <c r="G97" s="418">
        <v>147</v>
      </c>
      <c r="H97" s="1146"/>
      <c r="I97" s="1146"/>
      <c r="J97" s="1146"/>
      <c r="K97" s="1146"/>
      <c r="L97" s="1146"/>
      <c r="M97" s="1218"/>
      <c r="N97" s="1220">
        <f t="shared" si="7"/>
        <v>10468</v>
      </c>
      <c r="O97" s="1239">
        <f t="shared" si="8"/>
        <v>10721</v>
      </c>
    </row>
    <row r="98" spans="1:15" ht="25.5">
      <c r="A98" s="433" t="s">
        <v>70</v>
      </c>
      <c r="B98" s="1157"/>
      <c r="C98" s="1158" t="s">
        <v>576</v>
      </c>
      <c r="D98" s="346">
        <v>10550</v>
      </c>
      <c r="E98" s="347">
        <v>12260</v>
      </c>
      <c r="F98" s="418">
        <v>74975</v>
      </c>
      <c r="G98" s="418">
        <v>70669</v>
      </c>
      <c r="H98" s="1146"/>
      <c r="I98" s="1146"/>
      <c r="J98" s="1146"/>
      <c r="K98" s="1146"/>
      <c r="L98" s="1146"/>
      <c r="M98" s="1218"/>
      <c r="N98" s="1220">
        <f t="shared" si="7"/>
        <v>85525</v>
      </c>
      <c r="O98" s="1239">
        <f t="shared" si="8"/>
        <v>82929</v>
      </c>
    </row>
    <row r="99" spans="1:15" ht="15">
      <c r="A99" s="433"/>
      <c r="B99" s="512"/>
      <c r="C99" s="1159" t="s">
        <v>577</v>
      </c>
      <c r="D99" s="346"/>
      <c r="E99" s="347"/>
      <c r="F99" s="418"/>
      <c r="G99" s="418"/>
      <c r="H99" s="1146"/>
      <c r="I99" s="1146"/>
      <c r="J99" s="1146"/>
      <c r="K99" s="1146"/>
      <c r="L99" s="1146"/>
      <c r="M99" s="1218"/>
      <c r="N99" s="1220">
        <f t="shared" si="7"/>
        <v>0</v>
      </c>
      <c r="O99" s="1239">
        <f t="shared" si="8"/>
        <v>0</v>
      </c>
    </row>
    <row r="100" spans="1:15" ht="15">
      <c r="A100" s="433" t="s">
        <v>72</v>
      </c>
      <c r="B100" s="512"/>
      <c r="C100" s="1159" t="s">
        <v>578</v>
      </c>
      <c r="D100" s="346"/>
      <c r="E100" s="347"/>
      <c r="F100" s="347"/>
      <c r="G100" s="347"/>
      <c r="H100" s="1146"/>
      <c r="I100" s="1146"/>
      <c r="J100" s="1146"/>
      <c r="K100" s="1146"/>
      <c r="L100" s="1146"/>
      <c r="M100" s="1218"/>
      <c r="N100" s="1220">
        <f t="shared" si="7"/>
        <v>0</v>
      </c>
      <c r="O100" s="1239">
        <f t="shared" si="8"/>
        <v>0</v>
      </c>
    </row>
    <row r="101" spans="1:15" ht="15">
      <c r="A101" s="433"/>
      <c r="B101" s="512"/>
      <c r="C101" s="1159" t="s">
        <v>739</v>
      </c>
      <c r="D101" s="346"/>
      <c r="E101" s="347"/>
      <c r="F101" s="347"/>
      <c r="G101" s="347"/>
      <c r="H101" s="1151"/>
      <c r="I101" s="1151"/>
      <c r="J101" s="1151"/>
      <c r="K101" s="1151"/>
      <c r="L101" s="1151"/>
      <c r="M101" s="1219"/>
      <c r="N101" s="1220">
        <f aca="true" t="shared" si="9" ref="N101:N108">D101+F101+H101+J101+L101</f>
        <v>0</v>
      </c>
      <c r="O101" s="1239">
        <f>E101+G101+I101+K101+M101</f>
        <v>0</v>
      </c>
    </row>
    <row r="102" spans="1:15" ht="26.25" thickBot="1">
      <c r="A102" s="433" t="s">
        <v>32</v>
      </c>
      <c r="B102" s="512"/>
      <c r="C102" s="1159" t="s">
        <v>740</v>
      </c>
      <c r="D102" s="346"/>
      <c r="E102" s="347"/>
      <c r="F102" s="550"/>
      <c r="G102" s="550"/>
      <c r="H102" s="1151"/>
      <c r="I102" s="1151"/>
      <c r="J102" s="1151"/>
      <c r="K102" s="1151"/>
      <c r="L102" s="1151"/>
      <c r="M102" s="1219"/>
      <c r="N102" s="1225">
        <f t="shared" si="9"/>
        <v>0</v>
      </c>
      <c r="O102" s="1243">
        <f aca="true" t="shared" si="10" ref="O102:O114">E102+G102+I102+K102+M102</f>
        <v>0</v>
      </c>
    </row>
    <row r="103" spans="1:15" ht="15.75" thickBot="1">
      <c r="A103" s="549" t="s">
        <v>33</v>
      </c>
      <c r="B103" s="514"/>
      <c r="C103" s="1161" t="s">
        <v>580</v>
      </c>
      <c r="D103" s="319">
        <f aca="true" t="shared" si="11" ref="D103:M103">SUM(D92:D102)</f>
        <v>511951</v>
      </c>
      <c r="E103" s="319">
        <f t="shared" si="11"/>
        <v>562332</v>
      </c>
      <c r="F103" s="376">
        <f t="shared" si="11"/>
        <v>167719</v>
      </c>
      <c r="G103" s="376">
        <f t="shared" si="11"/>
        <v>157426</v>
      </c>
      <c r="H103" s="1202">
        <f t="shared" si="11"/>
        <v>9155</v>
      </c>
      <c r="I103" s="1202">
        <f t="shared" si="11"/>
        <v>8376</v>
      </c>
      <c r="J103" s="1202"/>
      <c r="K103" s="1202"/>
      <c r="L103" s="1202">
        <f t="shared" si="11"/>
        <v>8877</v>
      </c>
      <c r="M103" s="1224">
        <f t="shared" si="11"/>
        <v>8691</v>
      </c>
      <c r="N103" s="1231">
        <f t="shared" si="9"/>
        <v>697702</v>
      </c>
      <c r="O103" s="1238">
        <f t="shared" si="10"/>
        <v>736825</v>
      </c>
    </row>
    <row r="104" spans="1:15" ht="15.75" thickBot="1">
      <c r="A104" s="433" t="s">
        <v>34</v>
      </c>
      <c r="B104" s="1187" t="s">
        <v>78</v>
      </c>
      <c r="C104" s="1153" t="s">
        <v>581</v>
      </c>
      <c r="D104" s="366"/>
      <c r="E104" s="367"/>
      <c r="F104" s="488"/>
      <c r="G104" s="488"/>
      <c r="H104" s="1160"/>
      <c r="I104" s="1160"/>
      <c r="J104" s="1160"/>
      <c r="K104" s="1160"/>
      <c r="L104" s="1160"/>
      <c r="M104" s="1221"/>
      <c r="N104" s="1220">
        <f t="shared" si="9"/>
        <v>0</v>
      </c>
      <c r="O104" s="1239">
        <f t="shared" si="10"/>
        <v>0</v>
      </c>
    </row>
    <row r="105" spans="1:15" ht="15">
      <c r="A105" s="433" t="s">
        <v>35</v>
      </c>
      <c r="B105" s="355"/>
      <c r="C105" s="1156" t="s">
        <v>582</v>
      </c>
      <c r="D105" s="305"/>
      <c r="E105" s="306">
        <v>2092</v>
      </c>
      <c r="F105" s="487"/>
      <c r="G105" s="487"/>
      <c r="H105" s="1155"/>
      <c r="I105" s="1155"/>
      <c r="J105" s="1155"/>
      <c r="K105" s="1155"/>
      <c r="L105" s="1155"/>
      <c r="M105" s="1220"/>
      <c r="N105" s="1220">
        <f t="shared" si="9"/>
        <v>0</v>
      </c>
      <c r="O105" s="1239">
        <f t="shared" si="10"/>
        <v>2092</v>
      </c>
    </row>
    <row r="106" spans="1:15" ht="15">
      <c r="A106" s="433" t="s">
        <v>14</v>
      </c>
      <c r="B106" s="1157"/>
      <c r="C106" s="1158" t="s">
        <v>583</v>
      </c>
      <c r="D106" s="310">
        <v>320000</v>
      </c>
      <c r="E106" s="311">
        <v>355355</v>
      </c>
      <c r="F106" s="281"/>
      <c r="G106" s="281"/>
      <c r="H106" s="1146">
        <v>963</v>
      </c>
      <c r="I106" s="1146"/>
      <c r="J106" s="1146"/>
      <c r="K106" s="1146"/>
      <c r="L106" s="1146"/>
      <c r="M106" s="1218"/>
      <c r="N106" s="1220">
        <f t="shared" si="9"/>
        <v>320963</v>
      </c>
      <c r="O106" s="1239">
        <f t="shared" si="10"/>
        <v>355355</v>
      </c>
    </row>
    <row r="107" spans="1:15" ht="15">
      <c r="A107" s="433" t="s">
        <v>15</v>
      </c>
      <c r="B107" s="1157"/>
      <c r="C107" s="1158" t="s">
        <v>584</v>
      </c>
      <c r="D107" s="310">
        <v>30029</v>
      </c>
      <c r="E107" s="311">
        <v>33732</v>
      </c>
      <c r="F107" s="281"/>
      <c r="G107" s="281"/>
      <c r="H107" s="1146"/>
      <c r="I107" s="1146"/>
      <c r="J107" s="1146"/>
      <c r="K107" s="1146"/>
      <c r="L107" s="1146"/>
      <c r="M107" s="1218"/>
      <c r="N107" s="1220">
        <f t="shared" si="9"/>
        <v>30029</v>
      </c>
      <c r="O107" s="1239">
        <f t="shared" si="10"/>
        <v>33732</v>
      </c>
    </row>
    <row r="108" spans="1:15" ht="25.5">
      <c r="A108" s="433" t="s">
        <v>16</v>
      </c>
      <c r="B108" s="1157"/>
      <c r="C108" s="1158" t="s">
        <v>585</v>
      </c>
      <c r="D108" s="310">
        <v>1182</v>
      </c>
      <c r="E108" s="311">
        <v>1234</v>
      </c>
      <c r="F108" s="281"/>
      <c r="G108" s="281"/>
      <c r="H108" s="1146"/>
      <c r="I108" s="1146"/>
      <c r="J108" s="1146"/>
      <c r="K108" s="1146"/>
      <c r="L108" s="1146"/>
      <c r="M108" s="1218"/>
      <c r="N108" s="1220">
        <f t="shared" si="9"/>
        <v>1182</v>
      </c>
      <c r="O108" s="1239">
        <f t="shared" si="10"/>
        <v>1234</v>
      </c>
    </row>
    <row r="109" spans="1:15" ht="15">
      <c r="A109" s="433"/>
      <c r="B109" s="1157"/>
      <c r="C109" s="1158" t="s">
        <v>586</v>
      </c>
      <c r="D109" s="310"/>
      <c r="E109" s="311"/>
      <c r="F109" s="281"/>
      <c r="G109" s="281"/>
      <c r="H109" s="1146"/>
      <c r="I109" s="1146"/>
      <c r="J109" s="1146"/>
      <c r="K109" s="1146"/>
      <c r="L109" s="1146"/>
      <c r="M109" s="1218"/>
      <c r="N109" s="1220">
        <f aca="true" t="shared" si="12" ref="N109:N116">D109+F109+H109+J109+L109</f>
        <v>0</v>
      </c>
      <c r="O109" s="1239">
        <f t="shared" si="10"/>
        <v>0</v>
      </c>
    </row>
    <row r="110" spans="1:15" ht="15">
      <c r="A110" s="433" t="s">
        <v>37</v>
      </c>
      <c r="B110" s="1203"/>
      <c r="C110" s="1158" t="s">
        <v>587</v>
      </c>
      <c r="D110" s="310"/>
      <c r="E110" s="311"/>
      <c r="F110" s="486"/>
      <c r="G110" s="486"/>
      <c r="H110" s="1146"/>
      <c r="I110" s="1146"/>
      <c r="J110" s="1146"/>
      <c r="K110" s="1146"/>
      <c r="L110" s="1146"/>
      <c r="M110" s="1218"/>
      <c r="N110" s="1220">
        <f t="shared" si="12"/>
        <v>0</v>
      </c>
      <c r="O110" s="1239">
        <f t="shared" si="10"/>
        <v>0</v>
      </c>
    </row>
    <row r="111" spans="1:15" ht="26.25" thickBot="1">
      <c r="A111" s="433" t="s">
        <v>38</v>
      </c>
      <c r="B111" s="344"/>
      <c r="C111" s="1168" t="s">
        <v>588</v>
      </c>
      <c r="D111" s="444"/>
      <c r="E111" s="445"/>
      <c r="F111" s="286"/>
      <c r="G111" s="286"/>
      <c r="H111" s="1151"/>
      <c r="I111" s="1151"/>
      <c r="J111" s="1151"/>
      <c r="K111" s="1151"/>
      <c r="L111" s="1151"/>
      <c r="M111" s="1219"/>
      <c r="N111" s="1225">
        <f t="shared" si="12"/>
        <v>0</v>
      </c>
      <c r="O111" s="1243">
        <f t="shared" si="10"/>
        <v>0</v>
      </c>
    </row>
    <row r="112" spans="1:15" ht="26.25" thickBot="1">
      <c r="A112" s="433" t="s">
        <v>39</v>
      </c>
      <c r="B112" s="349"/>
      <c r="C112" s="1153" t="s">
        <v>589</v>
      </c>
      <c r="D112" s="319">
        <f aca="true" t="shared" si="13" ref="D112:M112">SUM(D105:D111)</f>
        <v>351211</v>
      </c>
      <c r="E112" s="319">
        <f t="shared" si="13"/>
        <v>392413</v>
      </c>
      <c r="F112" s="319">
        <f t="shared" si="13"/>
        <v>0</v>
      </c>
      <c r="G112" s="319">
        <f t="shared" si="13"/>
        <v>0</v>
      </c>
      <c r="H112" s="1202">
        <f t="shared" si="13"/>
        <v>963</v>
      </c>
      <c r="I112" s="1202">
        <f t="shared" si="13"/>
        <v>0</v>
      </c>
      <c r="J112" s="1202"/>
      <c r="K112" s="1202"/>
      <c r="L112" s="1202">
        <f t="shared" si="13"/>
        <v>0</v>
      </c>
      <c r="M112" s="1224">
        <f t="shared" si="13"/>
        <v>0</v>
      </c>
      <c r="N112" s="1231">
        <f t="shared" si="12"/>
        <v>352174</v>
      </c>
      <c r="O112" s="1238">
        <f t="shared" si="10"/>
        <v>392413</v>
      </c>
    </row>
    <row r="113" spans="1:15" ht="15.75" thickBot="1">
      <c r="A113" s="433" t="s">
        <v>40</v>
      </c>
      <c r="B113" s="1173" t="s">
        <v>86</v>
      </c>
      <c r="C113" s="1153" t="s">
        <v>590</v>
      </c>
      <c r="D113" s="366"/>
      <c r="E113" s="367"/>
      <c r="F113" s="488"/>
      <c r="G113" s="488"/>
      <c r="H113" s="1160"/>
      <c r="I113" s="1160"/>
      <c r="J113" s="1160"/>
      <c r="K113" s="1160"/>
      <c r="L113" s="1160"/>
      <c r="M113" s="1221"/>
      <c r="N113" s="1220">
        <f t="shared" si="12"/>
        <v>0</v>
      </c>
      <c r="O113" s="1239">
        <f t="shared" si="10"/>
        <v>0</v>
      </c>
    </row>
    <row r="114" spans="1:15" ht="15">
      <c r="A114" s="433" t="s">
        <v>41</v>
      </c>
      <c r="B114" s="355"/>
      <c r="C114" s="1156" t="s">
        <v>591</v>
      </c>
      <c r="D114" s="305">
        <v>1559</v>
      </c>
      <c r="E114" s="306"/>
      <c r="F114" s="487"/>
      <c r="G114" s="487"/>
      <c r="H114" s="1155">
        <v>83</v>
      </c>
      <c r="I114" s="1155"/>
      <c r="J114" s="1155"/>
      <c r="K114" s="1155"/>
      <c r="L114" s="1155"/>
      <c r="M114" s="1220"/>
      <c r="N114" s="1220">
        <f t="shared" si="12"/>
        <v>1642</v>
      </c>
      <c r="O114" s="1239">
        <f t="shared" si="10"/>
        <v>0</v>
      </c>
    </row>
    <row r="115" spans="1:15" ht="15">
      <c r="A115" s="433" t="s">
        <v>42</v>
      </c>
      <c r="B115" s="344"/>
      <c r="C115" s="1158" t="s">
        <v>592</v>
      </c>
      <c r="D115" s="444"/>
      <c r="E115" s="445"/>
      <c r="F115" s="286"/>
      <c r="G115" s="286"/>
      <c r="H115" s="1146"/>
      <c r="I115" s="1146"/>
      <c r="J115" s="1146"/>
      <c r="K115" s="1146"/>
      <c r="L115" s="1146"/>
      <c r="M115" s="1218"/>
      <c r="N115" s="1220">
        <f t="shared" si="12"/>
        <v>0</v>
      </c>
      <c r="O115" s="1235"/>
    </row>
    <row r="116" spans="1:15" ht="15.75" thickBot="1">
      <c r="A116" s="433" t="s">
        <v>43</v>
      </c>
      <c r="B116" s="359"/>
      <c r="C116" s="1159" t="s">
        <v>593</v>
      </c>
      <c r="D116" s="346">
        <v>89737</v>
      </c>
      <c r="E116" s="347"/>
      <c r="F116" s="418"/>
      <c r="G116" s="418"/>
      <c r="H116" s="1151"/>
      <c r="I116" s="1151"/>
      <c r="J116" s="1151"/>
      <c r="K116" s="1151"/>
      <c r="L116" s="1151"/>
      <c r="M116" s="1219"/>
      <c r="N116" s="1220">
        <f t="shared" si="12"/>
        <v>89737</v>
      </c>
      <c r="O116" s="1244"/>
    </row>
    <row r="117" spans="1:15" ht="15.75" thickBot="1">
      <c r="A117" s="433" t="s">
        <v>44</v>
      </c>
      <c r="B117" s="1204"/>
      <c r="C117" s="1153" t="s">
        <v>594</v>
      </c>
      <c r="D117" s="376">
        <f>SUM(D114:D116)</f>
        <v>91296</v>
      </c>
      <c r="E117" s="376"/>
      <c r="F117" s="376">
        <f>SUM(F114:F116)</f>
        <v>0</v>
      </c>
      <c r="G117" s="376"/>
      <c r="H117" s="1160">
        <f>SUM(H114:H116)</f>
        <v>83</v>
      </c>
      <c r="I117" s="1160"/>
      <c r="J117" s="1160"/>
      <c r="K117" s="1160"/>
      <c r="L117" s="1160"/>
      <c r="M117" s="1221"/>
      <c r="N117" s="1231">
        <f>SUM(N114:N116)</f>
        <v>91379</v>
      </c>
      <c r="O117" s="1242"/>
    </row>
    <row r="118" spans="1:15" ht="26.25" thickBot="1">
      <c r="A118" s="433" t="s">
        <v>45</v>
      </c>
      <c r="B118" s="344"/>
      <c r="C118" s="1153" t="s">
        <v>595</v>
      </c>
      <c r="D118" s="376">
        <f aca="true" t="shared" si="14" ref="D118:M118">SUM(D103+D112+D117)</f>
        <v>954458</v>
      </c>
      <c r="E118" s="376">
        <f t="shared" si="14"/>
        <v>954745</v>
      </c>
      <c r="F118" s="376">
        <f t="shared" si="14"/>
        <v>167719</v>
      </c>
      <c r="G118" s="376">
        <f t="shared" si="14"/>
        <v>157426</v>
      </c>
      <c r="H118" s="376">
        <f t="shared" si="14"/>
        <v>10201</v>
      </c>
      <c r="I118" s="376">
        <f t="shared" si="14"/>
        <v>8376</v>
      </c>
      <c r="J118" s="376"/>
      <c r="K118" s="376"/>
      <c r="L118" s="376">
        <f t="shared" si="14"/>
        <v>8877</v>
      </c>
      <c r="M118" s="376">
        <f t="shared" si="14"/>
        <v>8691</v>
      </c>
      <c r="N118" s="1224">
        <f>N103+N112+N117</f>
        <v>1141255</v>
      </c>
      <c r="O118" s="1224">
        <f>O103+O112+O117</f>
        <v>1129238</v>
      </c>
    </row>
    <row r="119" spans="1:15" ht="15.75" thickBot="1">
      <c r="A119" s="433" t="s">
        <v>46</v>
      </c>
      <c r="B119" s="1173"/>
      <c r="C119" s="1153" t="s">
        <v>596</v>
      </c>
      <c r="D119" s="295"/>
      <c r="E119" s="296"/>
      <c r="F119" s="296"/>
      <c r="G119" s="296"/>
      <c r="H119" s="1160"/>
      <c r="I119" s="1160"/>
      <c r="J119" s="1160"/>
      <c r="K119" s="1160"/>
      <c r="L119" s="1160"/>
      <c r="M119" s="1221"/>
      <c r="N119" s="1221"/>
      <c r="O119" s="1234"/>
    </row>
    <row r="120" spans="1:15" ht="15">
      <c r="A120" s="433" t="s">
        <v>47</v>
      </c>
      <c r="B120" s="1154" t="s">
        <v>89</v>
      </c>
      <c r="C120" s="1142" t="s">
        <v>734</v>
      </c>
      <c r="D120" s="487"/>
      <c r="E120" s="487"/>
      <c r="F120" s="1205"/>
      <c r="G120" s="1205"/>
      <c r="H120" s="1155"/>
      <c r="I120" s="1155"/>
      <c r="J120" s="1155"/>
      <c r="K120" s="1155"/>
      <c r="L120" s="1155"/>
      <c r="M120" s="1220"/>
      <c r="N120" s="1220">
        <f>SUM(D120:L120)</f>
        <v>0</v>
      </c>
      <c r="O120" s="1235"/>
    </row>
    <row r="121" spans="1:15" ht="15">
      <c r="A121" s="433" t="s">
        <v>48</v>
      </c>
      <c r="B121" s="1206"/>
      <c r="C121" s="1207" t="s">
        <v>532</v>
      </c>
      <c r="D121" s="552"/>
      <c r="E121" s="1205"/>
      <c r="F121" s="498"/>
      <c r="G121" s="498"/>
      <c r="H121" s="1146"/>
      <c r="I121" s="1146"/>
      <c r="J121" s="1146"/>
      <c r="K121" s="1146"/>
      <c r="L121" s="1146"/>
      <c r="M121" s="1218"/>
      <c r="N121" s="1218"/>
      <c r="O121" s="1235"/>
    </row>
    <row r="122" spans="1:15" ht="15.75" thickBot="1">
      <c r="A122" s="433" t="s">
        <v>49</v>
      </c>
      <c r="B122" s="1165"/>
      <c r="C122" s="1149" t="s">
        <v>534</v>
      </c>
      <c r="D122" s="456"/>
      <c r="E122" s="457"/>
      <c r="F122" s="493"/>
      <c r="G122" s="493"/>
      <c r="H122" s="1151"/>
      <c r="I122" s="1151"/>
      <c r="J122" s="1151"/>
      <c r="K122" s="1151"/>
      <c r="L122" s="1151"/>
      <c r="M122" s="1219"/>
      <c r="N122" s="1219"/>
      <c r="O122" s="1244"/>
    </row>
    <row r="123" spans="1:15" ht="26.25" thickBot="1">
      <c r="A123" s="433" t="s">
        <v>50</v>
      </c>
      <c r="B123" s="1184"/>
      <c r="C123" s="1153" t="s">
        <v>735</v>
      </c>
      <c r="D123" s="295">
        <f aca="true" t="shared" si="15" ref="D123:N123">SUM(D120:D122)</f>
        <v>0</v>
      </c>
      <c r="E123" s="296"/>
      <c r="F123" s="553">
        <f t="shared" si="15"/>
        <v>0</v>
      </c>
      <c r="G123" s="553"/>
      <c r="H123" s="553">
        <f t="shared" si="15"/>
        <v>0</v>
      </c>
      <c r="I123" s="553"/>
      <c r="J123" s="553"/>
      <c r="K123" s="553"/>
      <c r="L123" s="553">
        <f t="shared" si="15"/>
        <v>0</v>
      </c>
      <c r="M123" s="553"/>
      <c r="N123" s="1224">
        <f t="shared" si="15"/>
        <v>0</v>
      </c>
      <c r="O123" s="1242"/>
    </row>
    <row r="124" spans="1:15" ht="15.75" thickBot="1">
      <c r="A124" s="433" t="s">
        <v>51</v>
      </c>
      <c r="B124" s="1184" t="s">
        <v>128</v>
      </c>
      <c r="C124" s="1153" t="s">
        <v>599</v>
      </c>
      <c r="D124" s="295"/>
      <c r="E124" s="296"/>
      <c r="F124" s="296"/>
      <c r="G124" s="296"/>
      <c r="H124" s="1160"/>
      <c r="I124" s="1160"/>
      <c r="J124" s="1160"/>
      <c r="K124" s="1160"/>
      <c r="L124" s="1160"/>
      <c r="M124" s="1221"/>
      <c r="N124" s="1221"/>
      <c r="O124" s="1242"/>
    </row>
    <row r="125" spans="1:15" ht="15">
      <c r="A125" s="433" t="s">
        <v>52</v>
      </c>
      <c r="B125" s="1154"/>
      <c r="C125" s="1207" t="s">
        <v>532</v>
      </c>
      <c r="D125" s="552"/>
      <c r="E125" s="1205"/>
      <c r="F125" s="498"/>
      <c r="G125" s="498"/>
      <c r="H125" s="1155"/>
      <c r="I125" s="1155"/>
      <c r="J125" s="1155"/>
      <c r="K125" s="1155"/>
      <c r="L125" s="1155"/>
      <c r="M125" s="1220"/>
      <c r="N125" s="1220"/>
      <c r="O125" s="1234"/>
    </row>
    <row r="126" spans="1:15" ht="15.75" thickBot="1">
      <c r="A126" s="433" t="s">
        <v>115</v>
      </c>
      <c r="B126" s="1165"/>
      <c r="C126" s="1149" t="s">
        <v>534</v>
      </c>
      <c r="D126" s="456"/>
      <c r="E126" s="457"/>
      <c r="F126" s="493"/>
      <c r="G126" s="493"/>
      <c r="H126" s="1151"/>
      <c r="I126" s="1151"/>
      <c r="J126" s="1151"/>
      <c r="K126" s="1151"/>
      <c r="L126" s="1151"/>
      <c r="M126" s="1219"/>
      <c r="N126" s="1219"/>
      <c r="O126" s="1244"/>
    </row>
    <row r="127" spans="1:15" ht="15.75" thickBot="1">
      <c r="A127" s="433" t="s">
        <v>117</v>
      </c>
      <c r="B127" s="1184"/>
      <c r="C127" s="1153" t="s">
        <v>600</v>
      </c>
      <c r="D127" s="295"/>
      <c r="E127" s="296"/>
      <c r="F127" s="553"/>
      <c r="G127" s="553"/>
      <c r="H127" s="1160"/>
      <c r="I127" s="1160"/>
      <c r="J127" s="1160"/>
      <c r="K127" s="1160"/>
      <c r="L127" s="1160"/>
      <c r="M127" s="1221"/>
      <c r="N127" s="1221"/>
      <c r="O127" s="1242"/>
    </row>
    <row r="128" spans="1:15" ht="15.75" thickBot="1">
      <c r="A128" s="433" t="s">
        <v>120</v>
      </c>
      <c r="B128" s="1184" t="s">
        <v>507</v>
      </c>
      <c r="C128" s="1153" t="s">
        <v>546</v>
      </c>
      <c r="D128" s="295"/>
      <c r="E128" s="296"/>
      <c r="F128" s="296"/>
      <c r="G128" s="296"/>
      <c r="H128" s="1160"/>
      <c r="I128" s="1160"/>
      <c r="J128" s="1160"/>
      <c r="K128" s="1160"/>
      <c r="L128" s="1160"/>
      <c r="M128" s="1221"/>
      <c r="N128" s="1221"/>
      <c r="O128" s="1242"/>
    </row>
    <row r="129" spans="1:15" ht="15">
      <c r="A129" s="433" t="s">
        <v>122</v>
      </c>
      <c r="B129" s="1184"/>
      <c r="C129" s="1149" t="s">
        <v>601</v>
      </c>
      <c r="D129" s="413"/>
      <c r="E129" s="414"/>
      <c r="F129" s="414"/>
      <c r="G129" s="414"/>
      <c r="H129" s="1155"/>
      <c r="I129" s="1155"/>
      <c r="J129" s="1155"/>
      <c r="K129" s="1155"/>
      <c r="L129" s="1155"/>
      <c r="M129" s="1220"/>
      <c r="N129" s="1220"/>
      <c r="O129" s="1234"/>
    </row>
    <row r="130" spans="1:15" ht="15">
      <c r="A130" s="433" t="s">
        <v>124</v>
      </c>
      <c r="B130" s="1181"/>
      <c r="C130" s="1147" t="s">
        <v>602</v>
      </c>
      <c r="D130" s="386"/>
      <c r="E130" s="387"/>
      <c r="F130" s="387"/>
      <c r="G130" s="387"/>
      <c r="H130" s="1146"/>
      <c r="I130" s="1146"/>
      <c r="J130" s="1146"/>
      <c r="K130" s="1146"/>
      <c r="L130" s="1146"/>
      <c r="M130" s="1218"/>
      <c r="N130" s="1218"/>
      <c r="O130" s="1235"/>
    </row>
    <row r="131" spans="1:15" ht="15">
      <c r="A131" s="433" t="s">
        <v>126</v>
      </c>
      <c r="B131" s="1181"/>
      <c r="C131" s="1147" t="s">
        <v>603</v>
      </c>
      <c r="D131" s="386"/>
      <c r="E131" s="387"/>
      <c r="F131" s="494"/>
      <c r="G131" s="494"/>
      <c r="H131" s="1146"/>
      <c r="I131" s="1146"/>
      <c r="J131" s="1146"/>
      <c r="K131" s="1146"/>
      <c r="L131" s="1146"/>
      <c r="M131" s="1218"/>
      <c r="N131" s="1218">
        <f>SUM(D131:L131)</f>
        <v>0</v>
      </c>
      <c r="O131" s="1235"/>
    </row>
    <row r="132" spans="1:15" ht="15">
      <c r="A132" s="433" t="s">
        <v>511</v>
      </c>
      <c r="B132" s="1157"/>
      <c r="C132" s="1158" t="s">
        <v>604</v>
      </c>
      <c r="D132" s="310"/>
      <c r="E132" s="311"/>
      <c r="F132" s="311"/>
      <c r="G132" s="311"/>
      <c r="H132" s="1146"/>
      <c r="I132" s="1146"/>
      <c r="J132" s="1146"/>
      <c r="K132" s="1146"/>
      <c r="L132" s="1146"/>
      <c r="M132" s="1218"/>
      <c r="N132" s="1218"/>
      <c r="O132" s="1235"/>
    </row>
    <row r="133" spans="1:15" ht="15">
      <c r="A133" s="433" t="s">
        <v>513</v>
      </c>
      <c r="B133" s="344"/>
      <c r="C133" s="1149" t="s">
        <v>605</v>
      </c>
      <c r="D133" s="444"/>
      <c r="E133" s="445"/>
      <c r="F133" s="495"/>
      <c r="G133" s="495"/>
      <c r="H133" s="1146"/>
      <c r="I133" s="1146"/>
      <c r="J133" s="1146"/>
      <c r="K133" s="1146"/>
      <c r="L133" s="1146"/>
      <c r="M133" s="1218"/>
      <c r="N133" s="1218"/>
      <c r="O133" s="1235"/>
    </row>
    <row r="134" spans="1:15" ht="15.75" thickBot="1">
      <c r="A134" s="433" t="s">
        <v>515</v>
      </c>
      <c r="B134" s="1167"/>
      <c r="C134" s="1183" t="s">
        <v>606</v>
      </c>
      <c r="D134" s="346"/>
      <c r="E134" s="347"/>
      <c r="F134" s="347"/>
      <c r="G134" s="347"/>
      <c r="H134" s="1151"/>
      <c r="I134" s="1151"/>
      <c r="J134" s="1151"/>
      <c r="K134" s="1151"/>
      <c r="L134" s="1151"/>
      <c r="M134" s="1219"/>
      <c r="N134" s="1219"/>
      <c r="O134" s="1244"/>
    </row>
    <row r="135" spans="1:15" ht="15.75" thickBot="1">
      <c r="A135" s="433" t="s">
        <v>518</v>
      </c>
      <c r="B135" s="1204"/>
      <c r="C135" s="1161" t="s">
        <v>607</v>
      </c>
      <c r="D135" s="319">
        <f>SUM(D130:D134)</f>
        <v>0</v>
      </c>
      <c r="E135" s="319">
        <f>SUM(E130:E134)</f>
        <v>0</v>
      </c>
      <c r="F135" s="376">
        <v>0</v>
      </c>
      <c r="G135" s="376"/>
      <c r="H135" s="376">
        <f>SUM(H129:H134)</f>
        <v>0</v>
      </c>
      <c r="I135" s="376"/>
      <c r="J135" s="376"/>
      <c r="K135" s="376"/>
      <c r="L135" s="376">
        <f>SUM(L129:L134)</f>
        <v>0</v>
      </c>
      <c r="M135" s="376"/>
      <c r="N135" s="1224">
        <f>SUM(N131:N134)</f>
        <v>0</v>
      </c>
      <c r="O135" s="1242"/>
    </row>
    <row r="136" spans="1:15" ht="15">
      <c r="A136" s="467"/>
      <c r="B136" s="1206" t="s">
        <v>516</v>
      </c>
      <c r="C136" s="1208" t="s">
        <v>608</v>
      </c>
      <c r="D136" s="305"/>
      <c r="E136" s="306"/>
      <c r="F136" s="306"/>
      <c r="G136" s="306"/>
      <c r="H136" s="1155"/>
      <c r="I136" s="1155"/>
      <c r="J136" s="1155"/>
      <c r="K136" s="1155"/>
      <c r="L136" s="1155"/>
      <c r="M136" s="1220"/>
      <c r="N136" s="1220"/>
      <c r="O136" s="1234"/>
    </row>
    <row r="137" spans="1:15" ht="15">
      <c r="A137" s="467"/>
      <c r="B137" s="1209"/>
      <c r="C137" s="1210" t="s">
        <v>736</v>
      </c>
      <c r="D137" s="444"/>
      <c r="E137" s="445"/>
      <c r="F137" s="445"/>
      <c r="G137" s="445"/>
      <c r="H137" s="1211"/>
      <c r="I137" s="1211"/>
      <c r="J137" s="1211"/>
      <c r="K137" s="1211"/>
      <c r="L137" s="1211"/>
      <c r="M137" s="1225"/>
      <c r="N137" s="1225">
        <f>SUM(D137:L137)</f>
        <v>0</v>
      </c>
      <c r="O137" s="1244"/>
    </row>
    <row r="138" spans="1:15" ht="15">
      <c r="A138" s="467"/>
      <c r="B138" s="412"/>
      <c r="C138" s="1228" t="s">
        <v>596</v>
      </c>
      <c r="D138" s="310"/>
      <c r="E138" s="310"/>
      <c r="F138" s="310"/>
      <c r="G138" s="310"/>
      <c r="H138" s="1146"/>
      <c r="I138" s="1146"/>
      <c r="J138" s="1146"/>
      <c r="K138" s="1146"/>
      <c r="L138" s="1146"/>
      <c r="M138" s="1146"/>
      <c r="N138" s="1146"/>
      <c r="O138" s="1249">
        <f>E138</f>
        <v>0</v>
      </c>
    </row>
    <row r="139" spans="1:15" ht="15.75" thickBot="1">
      <c r="A139" s="470"/>
      <c r="B139" s="1167"/>
      <c r="C139" s="1227" t="s">
        <v>733</v>
      </c>
      <c r="D139" s="346"/>
      <c r="E139" s="347">
        <v>-390</v>
      </c>
      <c r="F139" s="347"/>
      <c r="G139" s="347"/>
      <c r="H139" s="1151"/>
      <c r="I139" s="1151"/>
      <c r="J139" s="1151"/>
      <c r="K139" s="1151"/>
      <c r="L139" s="1151"/>
      <c r="M139" s="1219"/>
      <c r="N139" s="1219"/>
      <c r="O139" s="1237">
        <f>E139+G139+I139+K139+M139</f>
        <v>-390</v>
      </c>
    </row>
    <row r="140" spans="1:15" ht="15.75" thickBot="1">
      <c r="A140" s="471" t="s">
        <v>520</v>
      </c>
      <c r="B140" s="1212"/>
      <c r="C140" s="1153" t="s">
        <v>609</v>
      </c>
      <c r="D140" s="319">
        <f>SUM(D118+D123+D135+D137+D138)</f>
        <v>954458</v>
      </c>
      <c r="E140" s="319">
        <f>SUM(E118+E123+E135+E137+E138+E139)</f>
        <v>954355</v>
      </c>
      <c r="F140" s="376">
        <f>SUM(F118+F123+F135)</f>
        <v>167719</v>
      </c>
      <c r="G140" s="376">
        <f>SUM(G118+G123+G135)</f>
        <v>157426</v>
      </c>
      <c r="H140" s="376">
        <f>SUM(H118+H123+H135)</f>
        <v>10201</v>
      </c>
      <c r="I140" s="376">
        <f>SUM(I118+I123+I135)</f>
        <v>8376</v>
      </c>
      <c r="J140" s="376"/>
      <c r="K140" s="376"/>
      <c r="L140" s="376">
        <f>SUM(L118+L123+L135)</f>
        <v>8877</v>
      </c>
      <c r="M140" s="376">
        <f>SUM(M118+M123+M135)</f>
        <v>8691</v>
      </c>
      <c r="N140" s="376">
        <f>SUM(N118+N123+N135+N137)</f>
        <v>1141255</v>
      </c>
      <c r="O140" s="1245">
        <f>SUM(O118+O123+O135+O137+O138+O139)</f>
        <v>1128848</v>
      </c>
    </row>
  </sheetData>
  <sheetProtection/>
  <mergeCells count="9">
    <mergeCell ref="D1:O1"/>
    <mergeCell ref="A84:F84"/>
    <mergeCell ref="A85:F85"/>
    <mergeCell ref="D88:F88"/>
    <mergeCell ref="A2:F2"/>
    <mergeCell ref="H2:N2"/>
    <mergeCell ref="A3:F3"/>
    <mergeCell ref="D6:F6"/>
    <mergeCell ref="D83:F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H6" sqref="H6"/>
    </sheetView>
  </sheetViews>
  <sheetFormatPr defaultColWidth="9.00390625" defaultRowHeight="12.75"/>
  <cols>
    <col min="1" max="1" width="23.125" style="184" customWidth="1"/>
    <col min="2" max="2" width="13.125" style="184" customWidth="1"/>
    <col min="3" max="3" width="15.125" style="184" customWidth="1"/>
    <col min="4" max="4" width="20.625" style="184" customWidth="1"/>
    <col min="5" max="5" width="12.125" style="184" customWidth="1"/>
    <col min="6" max="6" width="12.25390625" style="184" customWidth="1"/>
    <col min="7" max="16384" width="9.125" style="184" customWidth="1"/>
  </cols>
  <sheetData>
    <row r="1" spans="1:6" ht="12.75">
      <c r="A1" s="211"/>
      <c r="B1" s="211"/>
      <c r="C1" s="1490" t="s">
        <v>927</v>
      </c>
      <c r="D1" s="1460"/>
      <c r="E1" s="1460"/>
      <c r="F1" s="1460"/>
    </row>
    <row r="2" spans="1:6" ht="25.5">
      <c r="A2" s="212" t="s">
        <v>440</v>
      </c>
      <c r="B2" s="213"/>
      <c r="C2" s="213"/>
      <c r="D2" s="213"/>
      <c r="E2" s="213"/>
      <c r="F2" s="213"/>
    </row>
    <row r="3" spans="1:6" ht="13.5" thickBot="1">
      <c r="A3" s="214"/>
      <c r="B3" s="215"/>
      <c r="C3" s="215"/>
      <c r="D3" s="215"/>
      <c r="E3" s="215"/>
      <c r="F3" s="216" t="s">
        <v>5</v>
      </c>
    </row>
    <row r="4" spans="1:6" ht="13.5" thickBot="1">
      <c r="A4" s="217" t="s">
        <v>301</v>
      </c>
      <c r="B4" s="218"/>
      <c r="C4" s="218"/>
      <c r="D4" s="217" t="s">
        <v>302</v>
      </c>
      <c r="E4" s="218"/>
      <c r="F4" s="219"/>
    </row>
    <row r="5" spans="1:6" ht="26.25" thickBot="1">
      <c r="A5" s="220" t="s">
        <v>3</v>
      </c>
      <c r="B5" s="221" t="s">
        <v>797</v>
      </c>
      <c r="C5" s="221" t="s">
        <v>798</v>
      </c>
      <c r="D5" s="220" t="s">
        <v>3</v>
      </c>
      <c r="E5" s="221" t="s">
        <v>799</v>
      </c>
      <c r="F5" s="222" t="s">
        <v>798</v>
      </c>
    </row>
    <row r="6" spans="1:6" ht="25.5">
      <c r="A6" s="223" t="s">
        <v>36</v>
      </c>
      <c r="B6" s="224">
        <v>34918</v>
      </c>
      <c r="C6" s="225">
        <v>49994</v>
      </c>
      <c r="D6" s="226" t="s">
        <v>6</v>
      </c>
      <c r="E6" s="224">
        <v>132983</v>
      </c>
      <c r="F6" s="227">
        <v>158931</v>
      </c>
    </row>
    <row r="7" spans="1:6" ht="25.5">
      <c r="A7" s="228" t="s">
        <v>298</v>
      </c>
      <c r="B7" s="229">
        <v>85000</v>
      </c>
      <c r="C7" s="230">
        <v>102410</v>
      </c>
      <c r="D7" s="231" t="s">
        <v>29</v>
      </c>
      <c r="E7" s="229">
        <v>33750</v>
      </c>
      <c r="F7" s="232">
        <v>38043</v>
      </c>
    </row>
    <row r="8" spans="1:6" ht="78.75" customHeight="1">
      <c r="A8" s="228" t="s">
        <v>441</v>
      </c>
      <c r="B8" s="229">
        <v>464204</v>
      </c>
      <c r="C8" s="233">
        <v>465914</v>
      </c>
      <c r="D8" s="231" t="s">
        <v>442</v>
      </c>
      <c r="E8" s="229">
        <v>159022</v>
      </c>
      <c r="F8" s="232">
        <v>196793</v>
      </c>
    </row>
    <row r="9" spans="1:6" ht="25.5">
      <c r="A9" s="228" t="s">
        <v>390</v>
      </c>
      <c r="B9" s="229">
        <v>120986</v>
      </c>
      <c r="C9" s="233">
        <v>137246</v>
      </c>
      <c r="D9" s="231" t="s">
        <v>404</v>
      </c>
      <c r="E9" s="229"/>
      <c r="F9" s="232"/>
    </row>
    <row r="10" spans="1:6" ht="38.25">
      <c r="A10" s="228" t="s">
        <v>443</v>
      </c>
      <c r="B10" s="229">
        <v>0</v>
      </c>
      <c r="C10" s="233"/>
      <c r="D10" s="234" t="s">
        <v>444</v>
      </c>
      <c r="E10" s="229">
        <v>275954</v>
      </c>
      <c r="F10" s="235">
        <v>249408</v>
      </c>
    </row>
    <row r="11" spans="1:6" ht="38.25">
      <c r="A11" s="228" t="s">
        <v>445</v>
      </c>
      <c r="B11" s="229">
        <v>1247</v>
      </c>
      <c r="C11" s="230"/>
      <c r="D11" s="231" t="s">
        <v>406</v>
      </c>
      <c r="E11" s="229">
        <v>10468</v>
      </c>
      <c r="F11" s="235">
        <v>10721</v>
      </c>
    </row>
    <row r="12" spans="1:6" ht="25.5">
      <c r="A12" s="236" t="s">
        <v>446</v>
      </c>
      <c r="B12" s="229"/>
      <c r="C12" s="230"/>
      <c r="D12" s="231" t="s">
        <v>422</v>
      </c>
      <c r="E12" s="229">
        <v>85525</v>
      </c>
      <c r="F12" s="232">
        <v>82929</v>
      </c>
    </row>
    <row r="13" spans="1:6" ht="25.5">
      <c r="A13" s="236" t="s">
        <v>431</v>
      </c>
      <c r="B13" s="229"/>
      <c r="C13" s="233"/>
      <c r="D13" s="231" t="s">
        <v>426</v>
      </c>
      <c r="E13" s="229"/>
      <c r="F13" s="232"/>
    </row>
    <row r="14" spans="1:6" ht="25.5">
      <c r="A14" s="236" t="s">
        <v>447</v>
      </c>
      <c r="B14" s="229"/>
      <c r="C14" s="233"/>
      <c r="D14" s="231" t="s">
        <v>448</v>
      </c>
      <c r="E14" s="229"/>
      <c r="F14" s="235"/>
    </row>
    <row r="15" spans="1:6" ht="12.75">
      <c r="A15" s="236" t="s">
        <v>449</v>
      </c>
      <c r="B15" s="229"/>
      <c r="C15" s="230"/>
      <c r="D15" s="231" t="s">
        <v>744</v>
      </c>
      <c r="E15" s="229"/>
      <c r="F15" s="235"/>
    </row>
    <row r="16" spans="1:6" ht="12.75">
      <c r="A16" s="236" t="s">
        <v>730</v>
      </c>
      <c r="B16" s="229"/>
      <c r="C16" s="230"/>
      <c r="D16" s="236" t="s">
        <v>450</v>
      </c>
      <c r="E16" s="229">
        <v>1642</v>
      </c>
      <c r="F16" s="232"/>
    </row>
    <row r="17" spans="1:6" ht="12.75">
      <c r="A17" s="236" t="s">
        <v>731</v>
      </c>
      <c r="B17" s="229"/>
      <c r="C17" s="230">
        <v>-5615</v>
      </c>
      <c r="D17" s="236" t="s">
        <v>742</v>
      </c>
      <c r="E17" s="229"/>
      <c r="F17" s="235"/>
    </row>
    <row r="18" spans="1:6" ht="13.5" thickBot="1">
      <c r="A18" s="237"/>
      <c r="B18" s="238"/>
      <c r="C18" s="239"/>
      <c r="D18" s="237" t="s">
        <v>743</v>
      </c>
      <c r="E18" s="238"/>
      <c r="F18" s="240">
        <v>-390</v>
      </c>
    </row>
    <row r="19" spans="1:6" ht="14.25" thickBot="1">
      <c r="A19" s="241" t="s">
        <v>452</v>
      </c>
      <c r="B19" s="242">
        <f>SUM(B6:B17)</f>
        <v>706355</v>
      </c>
      <c r="C19" s="243">
        <f>SUM(C6:C17)</f>
        <v>749949</v>
      </c>
      <c r="D19" s="241" t="s">
        <v>452</v>
      </c>
      <c r="E19" s="242">
        <f>SUM(E6:E18)</f>
        <v>699344</v>
      </c>
      <c r="F19" s="244">
        <f>SUM(F6:F18)</f>
        <v>736435</v>
      </c>
    </row>
    <row r="20" spans="1:6" ht="13.5" thickBot="1">
      <c r="A20" s="245" t="s">
        <v>453</v>
      </c>
      <c r="B20" s="246">
        <f>SUM(E19-B19)</f>
        <v>-7011</v>
      </c>
      <c r="C20" s="247">
        <f>SUM(F19-C19)</f>
        <v>-13514</v>
      </c>
      <c r="D20" s="245" t="s">
        <v>454</v>
      </c>
      <c r="E20" s="246"/>
      <c r="F20" s="248"/>
    </row>
    <row r="21" spans="1:6" ht="12.75">
      <c r="A21" s="211"/>
      <c r="B21" s="211"/>
      <c r="C21" s="211"/>
      <c r="D21" s="211"/>
      <c r="E21" s="211"/>
      <c r="F21" s="211"/>
    </row>
    <row r="22" spans="1:6" ht="12.75">
      <c r="A22" s="211"/>
      <c r="B22" s="211"/>
      <c r="C22" s="211"/>
      <c r="D22" s="211"/>
      <c r="E22" s="1490"/>
      <c r="F22" s="1490"/>
    </row>
    <row r="23" spans="1:6" ht="25.5">
      <c r="A23" s="212" t="s">
        <v>455</v>
      </c>
      <c r="B23" s="213"/>
      <c r="C23" s="213"/>
      <c r="D23" s="213"/>
      <c r="E23" s="213"/>
      <c r="F23" s="213"/>
    </row>
    <row r="24" spans="1:6" ht="13.5" thickBot="1">
      <c r="A24" s="214"/>
      <c r="B24" s="215"/>
      <c r="C24" s="215"/>
      <c r="D24" s="215"/>
      <c r="E24" s="215"/>
      <c r="F24" s="216" t="s">
        <v>5</v>
      </c>
    </row>
    <row r="25" spans="1:6" ht="13.5" thickBot="1">
      <c r="A25" s="217" t="s">
        <v>301</v>
      </c>
      <c r="B25" s="218"/>
      <c r="C25" s="218"/>
      <c r="D25" s="217" t="s">
        <v>302</v>
      </c>
      <c r="E25" s="218"/>
      <c r="F25" s="219"/>
    </row>
    <row r="26" spans="1:6" ht="26.25" thickBot="1">
      <c r="A26" s="220" t="s">
        <v>3</v>
      </c>
      <c r="B26" s="221" t="s">
        <v>800</v>
      </c>
      <c r="C26" s="221" t="s">
        <v>798</v>
      </c>
      <c r="D26" s="220" t="s">
        <v>3</v>
      </c>
      <c r="E26" s="221" t="s">
        <v>800</v>
      </c>
      <c r="F26" s="222" t="s">
        <v>798</v>
      </c>
    </row>
    <row r="27" spans="1:6" ht="38.25">
      <c r="A27" s="249" t="s">
        <v>212</v>
      </c>
      <c r="B27" s="224">
        <v>1000</v>
      </c>
      <c r="C27" s="250">
        <v>10305</v>
      </c>
      <c r="D27" s="223" t="s">
        <v>9</v>
      </c>
      <c r="E27" s="224"/>
      <c r="F27" s="227">
        <v>2092</v>
      </c>
    </row>
    <row r="28" spans="1:6" ht="38.25">
      <c r="A28" s="228" t="s">
        <v>419</v>
      </c>
      <c r="B28" s="229"/>
      <c r="C28" s="229"/>
      <c r="D28" s="228" t="s">
        <v>456</v>
      </c>
      <c r="E28" s="229">
        <v>320963</v>
      </c>
      <c r="F28" s="232">
        <v>355355</v>
      </c>
    </row>
    <row r="29" spans="1:6" ht="38.25">
      <c r="A29" s="228" t="s">
        <v>457</v>
      </c>
      <c r="B29" s="229"/>
      <c r="C29" s="251">
        <v>9504</v>
      </c>
      <c r="D29" s="228" t="s">
        <v>412</v>
      </c>
      <c r="E29" s="229">
        <v>30029</v>
      </c>
      <c r="F29" s="235">
        <v>33732</v>
      </c>
    </row>
    <row r="30" spans="1:6" ht="38.25">
      <c r="A30" s="228" t="s">
        <v>394</v>
      </c>
      <c r="B30" s="229">
        <v>276249</v>
      </c>
      <c r="C30" s="251">
        <v>294902</v>
      </c>
      <c r="D30" s="228" t="s">
        <v>393</v>
      </c>
      <c r="E30" s="229">
        <v>1182</v>
      </c>
      <c r="F30" s="232">
        <v>1234</v>
      </c>
    </row>
    <row r="31" spans="1:6" ht="38.25">
      <c r="A31" s="228" t="s">
        <v>408</v>
      </c>
      <c r="B31" s="229">
        <v>10000</v>
      </c>
      <c r="C31" s="251">
        <v>10199</v>
      </c>
      <c r="D31" s="228" t="s">
        <v>458</v>
      </c>
      <c r="E31" s="229"/>
      <c r="F31" s="235"/>
    </row>
    <row r="32" spans="1:6" ht="38.25">
      <c r="A32" s="228" t="s">
        <v>459</v>
      </c>
      <c r="B32" s="229"/>
      <c r="C32" s="229"/>
      <c r="D32" s="228" t="s">
        <v>460</v>
      </c>
      <c r="E32" s="229"/>
      <c r="F32" s="235"/>
    </row>
    <row r="33" spans="1:6" ht="25.5">
      <c r="A33" s="228" t="s">
        <v>461</v>
      </c>
      <c r="B33" s="229"/>
      <c r="C33" s="229"/>
      <c r="D33" s="228" t="s">
        <v>462</v>
      </c>
      <c r="E33" s="229">
        <v>89737</v>
      </c>
      <c r="F33" s="232"/>
    </row>
    <row r="34" spans="1:6" ht="25.5">
      <c r="A34" s="228" t="s">
        <v>411</v>
      </c>
      <c r="B34" s="229"/>
      <c r="C34" s="229"/>
      <c r="D34" s="228" t="s">
        <v>463</v>
      </c>
      <c r="E34" s="229"/>
      <c r="F34" s="235"/>
    </row>
    <row r="35" spans="1:6" ht="25.5">
      <c r="A35" s="228" t="s">
        <v>464</v>
      </c>
      <c r="B35" s="229">
        <v>14032</v>
      </c>
      <c r="C35" s="229">
        <v>14032</v>
      </c>
      <c r="D35" s="236" t="s">
        <v>465</v>
      </c>
      <c r="E35" s="229"/>
      <c r="F35" s="235"/>
    </row>
    <row r="36" spans="1:6" ht="13.5" thickBot="1">
      <c r="A36" s="228" t="s">
        <v>431</v>
      </c>
      <c r="B36" s="229">
        <v>133619</v>
      </c>
      <c r="C36" s="251"/>
      <c r="D36" s="236" t="s">
        <v>299</v>
      </c>
      <c r="E36" s="229"/>
      <c r="F36" s="235"/>
    </row>
    <row r="37" spans="1:6" ht="14.25" thickBot="1">
      <c r="A37" s="241" t="s">
        <v>452</v>
      </c>
      <c r="B37" s="242">
        <f>SUM(B27:B36)</f>
        <v>434900</v>
      </c>
      <c r="C37" s="252">
        <f>SUM(C27:C36)</f>
        <v>338942</v>
      </c>
      <c r="D37" s="241" t="s">
        <v>452</v>
      </c>
      <c r="E37" s="242">
        <f>SUM(E27:E36)</f>
        <v>441911</v>
      </c>
      <c r="F37" s="244">
        <f>SUM(F27:F36)</f>
        <v>392413</v>
      </c>
    </row>
    <row r="38" spans="1:6" ht="13.5" thickBot="1">
      <c r="A38" s="245" t="s">
        <v>453</v>
      </c>
      <c r="B38" s="246"/>
      <c r="C38" s="246"/>
      <c r="D38" s="245" t="s">
        <v>454</v>
      </c>
      <c r="E38" s="246">
        <f>SUM(B37-E37)</f>
        <v>-7011</v>
      </c>
      <c r="F38" s="253">
        <f>SUM(C37-F37)</f>
        <v>-53471</v>
      </c>
    </row>
  </sheetData>
  <sheetProtection/>
  <mergeCells count="2">
    <mergeCell ref="E22:F22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67">
      <selection activeCell="C83" sqref="C83:F83"/>
    </sheetView>
  </sheetViews>
  <sheetFormatPr defaultColWidth="9.00390625" defaultRowHeight="12.75"/>
  <cols>
    <col min="1" max="1" width="6.375" style="255" customWidth="1"/>
    <col min="2" max="2" width="8.00390625" style="255" customWidth="1"/>
    <col min="3" max="3" width="39.25390625" style="255" customWidth="1"/>
    <col min="4" max="4" width="12.75390625" style="255" customWidth="1"/>
    <col min="5" max="5" width="15.125" style="255" customWidth="1"/>
    <col min="6" max="6" width="12.125" style="255" customWidth="1"/>
    <col min="7" max="16384" width="9.125" style="255" customWidth="1"/>
  </cols>
  <sheetData>
    <row r="1" spans="1:6" ht="15">
      <c r="A1" s="254"/>
      <c r="B1" s="254"/>
      <c r="C1" s="1482" t="s">
        <v>928</v>
      </c>
      <c r="D1" s="1460"/>
      <c r="E1" s="1460"/>
      <c r="F1" s="1460"/>
    </row>
    <row r="2" spans="1:5" ht="15">
      <c r="A2" s="1483" t="s">
        <v>466</v>
      </c>
      <c r="B2" s="1483"/>
      <c r="C2" s="1483"/>
      <c r="D2" s="1483"/>
      <c r="E2" s="1483"/>
    </row>
    <row r="3" spans="1:5" ht="15">
      <c r="A3" s="1483" t="s">
        <v>780</v>
      </c>
      <c r="B3" s="1483"/>
      <c r="C3" s="1483"/>
      <c r="D3" s="1483"/>
      <c r="E3" s="1483"/>
    </row>
    <row r="5" spans="1:5" ht="15.75">
      <c r="A5" s="256" t="s">
        <v>467</v>
      </c>
      <c r="B5" s="256"/>
      <c r="C5" s="256"/>
      <c r="D5" s="256"/>
      <c r="E5" s="256"/>
    </row>
    <row r="6" spans="1:5" ht="16.5" thickBot="1">
      <c r="A6" s="256"/>
      <c r="B6" s="256"/>
      <c r="C6" s="256"/>
      <c r="D6" s="1489" t="s">
        <v>5</v>
      </c>
      <c r="E6" s="1489"/>
    </row>
    <row r="7" spans="1:6" ht="72" thickBot="1">
      <c r="A7" s="531" t="s">
        <v>468</v>
      </c>
      <c r="B7" s="532" t="s">
        <v>469</v>
      </c>
      <c r="C7" s="533" t="s">
        <v>470</v>
      </c>
      <c r="D7" s="533" t="s">
        <v>758</v>
      </c>
      <c r="E7" s="534" t="s">
        <v>801</v>
      </c>
      <c r="F7" s="536" t="s">
        <v>771</v>
      </c>
    </row>
    <row r="8" spans="1:6" ht="15.75" thickBot="1">
      <c r="A8" s="263">
        <v>1</v>
      </c>
      <c r="B8" s="264">
        <v>2</v>
      </c>
      <c r="C8" s="264">
        <v>3</v>
      </c>
      <c r="D8" s="264">
        <v>4</v>
      </c>
      <c r="E8" s="265">
        <v>5</v>
      </c>
      <c r="F8" s="535">
        <v>6</v>
      </c>
    </row>
    <row r="9" spans="1:6" ht="15">
      <c r="A9" s="505" t="s">
        <v>18</v>
      </c>
      <c r="B9" s="268" t="s">
        <v>62</v>
      </c>
      <c r="C9" s="269" t="s">
        <v>471</v>
      </c>
      <c r="D9" s="270"/>
      <c r="E9" s="501"/>
      <c r="F9" s="537"/>
    </row>
    <row r="10" spans="1:6" ht="15">
      <c r="A10" s="273" t="s">
        <v>19</v>
      </c>
      <c r="B10" s="274"/>
      <c r="C10" s="275" t="s">
        <v>472</v>
      </c>
      <c r="D10" s="276"/>
      <c r="E10" s="485"/>
      <c r="F10" s="538"/>
    </row>
    <row r="11" spans="1:6" ht="15">
      <c r="A11" s="273" t="s">
        <v>20</v>
      </c>
      <c r="B11" s="274"/>
      <c r="C11" s="279" t="s">
        <v>473</v>
      </c>
      <c r="D11" s="280"/>
      <c r="E11" s="281"/>
      <c r="F11" s="539"/>
    </row>
    <row r="12" spans="1:6" ht="15">
      <c r="A12" s="273" t="s">
        <v>21</v>
      </c>
      <c r="B12" s="274"/>
      <c r="C12" s="279" t="s">
        <v>474</v>
      </c>
      <c r="D12" s="280">
        <v>22067</v>
      </c>
      <c r="E12" s="281">
        <v>24817</v>
      </c>
      <c r="F12" s="539">
        <v>43885</v>
      </c>
    </row>
    <row r="13" spans="1:6" ht="15">
      <c r="A13" s="273" t="s">
        <v>22</v>
      </c>
      <c r="B13" s="274"/>
      <c r="C13" s="279" t="s">
        <v>475</v>
      </c>
      <c r="D13" s="280"/>
      <c r="E13" s="281"/>
      <c r="F13" s="539"/>
    </row>
    <row r="14" spans="1:6" ht="15">
      <c r="A14" s="273"/>
      <c r="B14" s="283"/>
      <c r="C14" s="284" t="s">
        <v>476</v>
      </c>
      <c r="D14" s="285"/>
      <c r="E14" s="418"/>
      <c r="F14" s="539"/>
    </row>
    <row r="15" spans="1:6" ht="26.25" thickBot="1">
      <c r="A15" s="273" t="s">
        <v>23</v>
      </c>
      <c r="B15" s="288"/>
      <c r="C15" s="289" t="s">
        <v>477</v>
      </c>
      <c r="D15" s="290"/>
      <c r="E15" s="338"/>
      <c r="F15" s="539"/>
    </row>
    <row r="16" spans="1:7" ht="15.75" thickBot="1">
      <c r="A16" s="273" t="s">
        <v>24</v>
      </c>
      <c r="B16" s="293"/>
      <c r="C16" s="294" t="s">
        <v>478</v>
      </c>
      <c r="D16" s="295">
        <f>SUM(D11:D15)</f>
        <v>22067</v>
      </c>
      <c r="E16" s="376">
        <f>SUM(E11:E15)</f>
        <v>24817</v>
      </c>
      <c r="F16" s="297">
        <f>SUM(F11:F15)</f>
        <v>43885</v>
      </c>
      <c r="G16" s="298"/>
    </row>
    <row r="17" spans="1:6" ht="15">
      <c r="A17" s="273" t="s">
        <v>70</v>
      </c>
      <c r="B17" s="299"/>
      <c r="C17" s="300" t="s">
        <v>479</v>
      </c>
      <c r="D17" s="301"/>
      <c r="E17" s="484"/>
      <c r="F17" s="539"/>
    </row>
    <row r="18" spans="1:6" ht="15">
      <c r="A18" s="273" t="s">
        <v>72</v>
      </c>
      <c r="B18" s="303"/>
      <c r="C18" s="304" t="s">
        <v>480</v>
      </c>
      <c r="D18" s="305">
        <v>65000</v>
      </c>
      <c r="E18" s="306">
        <v>73900</v>
      </c>
      <c r="F18" s="539">
        <v>91371</v>
      </c>
    </row>
    <row r="19" spans="1:6" ht="15">
      <c r="A19" s="273" t="s">
        <v>32</v>
      </c>
      <c r="B19" s="308"/>
      <c r="C19" s="309" t="s">
        <v>481</v>
      </c>
      <c r="D19" s="310">
        <v>8100</v>
      </c>
      <c r="E19" s="281">
        <v>8100</v>
      </c>
      <c r="F19" s="539">
        <v>8141</v>
      </c>
    </row>
    <row r="20" spans="1:6" ht="26.25" thickBot="1">
      <c r="A20" s="273" t="s">
        <v>33</v>
      </c>
      <c r="B20" s="312"/>
      <c r="C20" s="334" t="s">
        <v>482</v>
      </c>
      <c r="D20" s="444">
        <v>3000</v>
      </c>
      <c r="E20" s="445">
        <v>3000</v>
      </c>
      <c r="F20" s="540">
        <v>1764</v>
      </c>
    </row>
    <row r="21" spans="1:6" ht="15.75" thickBot="1">
      <c r="A21" s="273"/>
      <c r="B21" s="1212"/>
      <c r="C21" s="1388" t="s">
        <v>871</v>
      </c>
      <c r="D21" s="444"/>
      <c r="E21" s="445"/>
      <c r="F21" s="1389">
        <v>1134</v>
      </c>
    </row>
    <row r="22" spans="1:6" ht="26.25" thickBot="1">
      <c r="A22" s="273" t="s">
        <v>34</v>
      </c>
      <c r="B22" s="349"/>
      <c r="C22" s="508" t="s">
        <v>483</v>
      </c>
      <c r="D22" s="319">
        <f>SUM(D18:D20)</f>
        <v>76100</v>
      </c>
      <c r="E22" s="376">
        <f>SUM(E18:E20)</f>
        <v>85000</v>
      </c>
      <c r="F22" s="297">
        <f>SUM(F18:F21)</f>
        <v>102410</v>
      </c>
    </row>
    <row r="23" spans="1:6" ht="15.75" thickBot="1">
      <c r="A23" s="509" t="s">
        <v>35</v>
      </c>
      <c r="B23" s="510"/>
      <c r="C23" s="422" t="s">
        <v>484</v>
      </c>
      <c r="D23" s="511">
        <f>SUM(D16+D22)</f>
        <v>98167</v>
      </c>
      <c r="E23" s="376">
        <f>SUM(E16+E22)</f>
        <v>109817</v>
      </c>
      <c r="F23" s="297">
        <f>SUM(F16+F22)</f>
        <v>146295</v>
      </c>
    </row>
    <row r="24" spans="1:6" ht="15">
      <c r="A24" s="273" t="s">
        <v>14</v>
      </c>
      <c r="B24" s="325" t="s">
        <v>78</v>
      </c>
      <c r="C24" s="300" t="s">
        <v>485</v>
      </c>
      <c r="D24" s="326"/>
      <c r="E24" s="327"/>
      <c r="F24" s="539"/>
    </row>
    <row r="25" spans="1:6" ht="15">
      <c r="A25" s="273" t="s">
        <v>15</v>
      </c>
      <c r="B25" s="329"/>
      <c r="C25" s="275" t="s">
        <v>486</v>
      </c>
      <c r="D25" s="330"/>
      <c r="E25" s="331"/>
      <c r="F25" s="539"/>
    </row>
    <row r="26" spans="1:6" ht="15">
      <c r="A26" s="273" t="s">
        <v>16</v>
      </c>
      <c r="B26" s="308"/>
      <c r="C26" s="304" t="s">
        <v>487</v>
      </c>
      <c r="D26" s="280">
        <v>317368</v>
      </c>
      <c r="E26" s="281">
        <v>330737</v>
      </c>
      <c r="F26" s="539">
        <v>323452</v>
      </c>
    </row>
    <row r="27" spans="1:6" ht="15">
      <c r="A27" s="273" t="s">
        <v>37</v>
      </c>
      <c r="B27" s="308"/>
      <c r="C27" s="309" t="s">
        <v>488</v>
      </c>
      <c r="D27" s="280">
        <v>1645</v>
      </c>
      <c r="E27" s="486">
        <v>5109</v>
      </c>
      <c r="F27" s="539">
        <v>2937</v>
      </c>
    </row>
    <row r="28" spans="1:6" ht="15">
      <c r="A28" s="273" t="s">
        <v>38</v>
      </c>
      <c r="B28" s="308"/>
      <c r="C28" s="309" t="s">
        <v>489</v>
      </c>
      <c r="D28" s="280">
        <v>60845</v>
      </c>
      <c r="E28" s="281">
        <v>85745</v>
      </c>
      <c r="F28" s="539">
        <v>85745</v>
      </c>
    </row>
    <row r="29" spans="1:6" ht="25.5">
      <c r="A29" s="273" t="s">
        <v>39</v>
      </c>
      <c r="B29" s="308"/>
      <c r="C29" s="334" t="s">
        <v>490</v>
      </c>
      <c r="D29" s="280"/>
      <c r="E29" s="486">
        <v>14781</v>
      </c>
      <c r="F29" s="539">
        <v>14781</v>
      </c>
    </row>
    <row r="30" spans="1:6" ht="15">
      <c r="A30" s="273" t="s">
        <v>40</v>
      </c>
      <c r="B30" s="499"/>
      <c r="C30" s="334" t="s">
        <v>491</v>
      </c>
      <c r="D30" s="417"/>
      <c r="E30" s="1131"/>
      <c r="F30" s="541">
        <v>9504</v>
      </c>
    </row>
    <row r="31" spans="1:6" ht="15">
      <c r="A31" s="502"/>
      <c r="B31" s="499"/>
      <c r="C31" s="334" t="s">
        <v>612</v>
      </c>
      <c r="D31" s="417"/>
      <c r="E31" s="503">
        <v>20661</v>
      </c>
      <c r="F31" s="541">
        <v>21063</v>
      </c>
    </row>
    <row r="32" spans="1:6" ht="15.75" thickBot="1">
      <c r="A32" s="505"/>
      <c r="B32" s="506"/>
      <c r="C32" s="345" t="s">
        <v>870</v>
      </c>
      <c r="D32" s="285"/>
      <c r="E32" s="507">
        <v>7171</v>
      </c>
      <c r="F32" s="542">
        <v>11496</v>
      </c>
    </row>
    <row r="33" spans="1:6" ht="26.25" thickBot="1">
      <c r="A33" s="504" t="s">
        <v>41</v>
      </c>
      <c r="B33" s="447"/>
      <c r="C33" s="422" t="s">
        <v>492</v>
      </c>
      <c r="D33" s="319">
        <f>SUM(D26:D30)</f>
        <v>379858</v>
      </c>
      <c r="E33" s="319">
        <f>SUM(E26:E32)</f>
        <v>464204</v>
      </c>
      <c r="F33" s="297">
        <f>SUM(F26:F32)</f>
        <v>468978</v>
      </c>
    </row>
    <row r="34" spans="1:6" ht="15">
      <c r="A34" s="497" t="s">
        <v>42</v>
      </c>
      <c r="B34" s="468" t="s">
        <v>86</v>
      </c>
      <c r="C34" s="269" t="s">
        <v>493</v>
      </c>
      <c r="D34" s="270"/>
      <c r="E34" s="501"/>
      <c r="F34" s="543"/>
    </row>
    <row r="35" spans="1:6" ht="25.5">
      <c r="A35" s="273" t="s">
        <v>43</v>
      </c>
      <c r="B35" s="303"/>
      <c r="C35" s="304" t="s">
        <v>494</v>
      </c>
      <c r="D35" s="305">
        <v>33452</v>
      </c>
      <c r="E35" s="487">
        <v>1000</v>
      </c>
      <c r="F35" s="544">
        <v>9788</v>
      </c>
    </row>
    <row r="36" spans="1:6" ht="25.5">
      <c r="A36" s="273" t="s">
        <v>44</v>
      </c>
      <c r="B36" s="308"/>
      <c r="C36" s="309" t="s">
        <v>495</v>
      </c>
      <c r="D36" s="310"/>
      <c r="E36" s="311"/>
      <c r="F36" s="539">
        <v>372</v>
      </c>
    </row>
    <row r="37" spans="1:6" ht="15.75" thickBot="1">
      <c r="A37" s="273" t="s">
        <v>45</v>
      </c>
      <c r="B37" s="344"/>
      <c r="C37" s="345" t="s">
        <v>496</v>
      </c>
      <c r="D37" s="346"/>
      <c r="E37" s="347"/>
      <c r="F37" s="539">
        <v>145</v>
      </c>
    </row>
    <row r="38" spans="1:6" ht="15.75" thickBot="1">
      <c r="A38" s="273" t="s">
        <v>46</v>
      </c>
      <c r="B38" s="349"/>
      <c r="C38" s="350" t="s">
        <v>497</v>
      </c>
      <c r="D38" s="351">
        <f>SUM(D35:D37)</f>
        <v>33452</v>
      </c>
      <c r="E38" s="376">
        <f>SUM(E35:E37)</f>
        <v>1000</v>
      </c>
      <c r="F38" s="297">
        <f>SUM(F35:F37)</f>
        <v>10305</v>
      </c>
    </row>
    <row r="39" spans="1:6" ht="15">
      <c r="A39" s="273" t="s">
        <v>47</v>
      </c>
      <c r="B39" s="353" t="s">
        <v>89</v>
      </c>
      <c r="C39" s="354" t="s">
        <v>498</v>
      </c>
      <c r="D39" s="305"/>
      <c r="E39" s="306"/>
      <c r="F39" s="539"/>
    </row>
    <row r="40" spans="1:6" ht="15">
      <c r="A40" s="273" t="s">
        <v>48</v>
      </c>
      <c r="B40" s="355"/>
      <c r="C40" s="354" t="s">
        <v>499</v>
      </c>
      <c r="D40" s="305">
        <v>99547</v>
      </c>
      <c r="E40" s="306">
        <v>120986</v>
      </c>
      <c r="F40" s="539">
        <v>137246</v>
      </c>
    </row>
    <row r="41" spans="1:6" ht="15">
      <c r="A41" s="273" t="s">
        <v>49</v>
      </c>
      <c r="B41" s="355"/>
      <c r="C41" s="354" t="s">
        <v>500</v>
      </c>
      <c r="D41" s="356"/>
      <c r="E41" s="357"/>
      <c r="F41" s="539"/>
    </row>
    <row r="42" spans="1:6" ht="15.75" thickBot="1">
      <c r="A42" s="273" t="s">
        <v>50</v>
      </c>
      <c r="B42" s="512"/>
      <c r="C42" s="513" t="s">
        <v>501</v>
      </c>
      <c r="D42" s="346">
        <v>511278</v>
      </c>
      <c r="E42" s="347">
        <v>276249</v>
      </c>
      <c r="F42" s="541">
        <v>294902</v>
      </c>
    </row>
    <row r="43" spans="1:6" ht="15.75" thickBot="1">
      <c r="A43" s="509" t="s">
        <v>51</v>
      </c>
      <c r="B43" s="514"/>
      <c r="C43" s="515" t="s">
        <v>502</v>
      </c>
      <c r="D43" s="319">
        <f>SUM(D40+D42)</f>
        <v>610825</v>
      </c>
      <c r="E43" s="376">
        <f>SUM(E40+E42)</f>
        <v>397235</v>
      </c>
      <c r="F43" s="297">
        <f>SUM(F40+F42)</f>
        <v>432148</v>
      </c>
    </row>
    <row r="44" spans="1:6" ht="15.75" thickBot="1">
      <c r="A44" s="509" t="s">
        <v>52</v>
      </c>
      <c r="B44" s="516" t="s">
        <v>128</v>
      </c>
      <c r="C44" s="294" t="s">
        <v>503</v>
      </c>
      <c r="D44" s="366"/>
      <c r="E44" s="488"/>
      <c r="F44" s="517"/>
    </row>
    <row r="45" spans="1:6" ht="25.5">
      <c r="A45" s="273" t="s">
        <v>115</v>
      </c>
      <c r="B45" s="369"/>
      <c r="C45" s="370" t="s">
        <v>504</v>
      </c>
      <c r="D45" s="305"/>
      <c r="E45" s="489"/>
      <c r="F45" s="543">
        <v>199</v>
      </c>
    </row>
    <row r="46" spans="1:6" ht="26.25" thickBot="1">
      <c r="A46" s="273" t="s">
        <v>117</v>
      </c>
      <c r="B46" s="416"/>
      <c r="C46" s="518" t="s">
        <v>505</v>
      </c>
      <c r="D46" s="346"/>
      <c r="E46" s="418">
        <v>10000</v>
      </c>
      <c r="F46" s="540">
        <v>10000</v>
      </c>
    </row>
    <row r="47" spans="1:6" ht="15.75" thickBot="1">
      <c r="A47" s="509" t="s">
        <v>120</v>
      </c>
      <c r="B47" s="519"/>
      <c r="C47" s="375" t="s">
        <v>506</v>
      </c>
      <c r="D47" s="319">
        <f>SUM(D45:D46)</f>
        <v>0</v>
      </c>
      <c r="E47" s="376">
        <f>SUM(E46)</f>
        <v>10000</v>
      </c>
      <c r="F47" s="297">
        <f>SUM(F45:F46)</f>
        <v>10199</v>
      </c>
    </row>
    <row r="48" spans="1:6" ht="15">
      <c r="A48" s="273" t="s">
        <v>122</v>
      </c>
      <c r="B48" s="329" t="s">
        <v>507</v>
      </c>
      <c r="C48" s="377" t="s">
        <v>508</v>
      </c>
      <c r="D48" s="330"/>
      <c r="E48" s="331"/>
      <c r="F48" s="543"/>
    </row>
    <row r="49" spans="1:6" ht="15">
      <c r="A49" s="273" t="s">
        <v>124</v>
      </c>
      <c r="B49" s="378"/>
      <c r="C49" s="279" t="s">
        <v>509</v>
      </c>
      <c r="D49" s="280">
        <v>3160</v>
      </c>
      <c r="E49" s="281">
        <v>1247</v>
      </c>
      <c r="F49" s="539"/>
    </row>
    <row r="50" spans="1:6" ht="15.75" thickBot="1">
      <c r="A50" s="273" t="s">
        <v>126</v>
      </c>
      <c r="B50" s="520"/>
      <c r="C50" s="521" t="s">
        <v>510</v>
      </c>
      <c r="D50" s="417"/>
      <c r="E50" s="418">
        <f>SUM(D50)</f>
        <v>0</v>
      </c>
      <c r="F50" s="541"/>
    </row>
    <row r="51" spans="1:6" ht="15.75" thickBot="1">
      <c r="A51" s="509" t="s">
        <v>511</v>
      </c>
      <c r="B51" s="516"/>
      <c r="C51" s="375" t="s">
        <v>512</v>
      </c>
      <c r="D51" s="319">
        <f>SUM(D49:D50)</f>
        <v>3160</v>
      </c>
      <c r="E51" s="376">
        <f>SUM(E49:E50)</f>
        <v>1247</v>
      </c>
      <c r="F51" s="517">
        <f>SUM(F49:F50)</f>
        <v>0</v>
      </c>
    </row>
    <row r="52" spans="1:6" ht="15.75" thickBot="1">
      <c r="A52" s="509"/>
      <c r="B52" s="516"/>
      <c r="C52" s="375" t="s">
        <v>869</v>
      </c>
      <c r="D52" s="319"/>
      <c r="E52" s="376"/>
      <c r="F52" s="555">
        <v>6440</v>
      </c>
    </row>
    <row r="53" spans="1:6" ht="15.75" thickBot="1">
      <c r="A53" s="509" t="s">
        <v>513</v>
      </c>
      <c r="B53" s="516"/>
      <c r="C53" s="375" t="s">
        <v>514</v>
      </c>
      <c r="D53" s="366">
        <f>SUM(D23+D33+D38+D43+D47+D51)</f>
        <v>1125462</v>
      </c>
      <c r="E53" s="376">
        <f>SUM(E23+E33+E38+E43+E47+E51)</f>
        <v>983503</v>
      </c>
      <c r="F53" s="297">
        <f>SUM(F23+F33+F38+F43+F47+F51+F52)</f>
        <v>1074365</v>
      </c>
    </row>
    <row r="54" spans="1:6" ht="25.5">
      <c r="A54" s="273" t="s">
        <v>515</v>
      </c>
      <c r="B54" s="329" t="s">
        <v>516</v>
      </c>
      <c r="C54" s="407" t="s">
        <v>517</v>
      </c>
      <c r="D54" s="399"/>
      <c r="E54" s="400"/>
      <c r="F54" s="543"/>
    </row>
    <row r="55" spans="1:6" ht="15">
      <c r="A55" s="273" t="s">
        <v>518</v>
      </c>
      <c r="B55" s="378"/>
      <c r="C55" s="279" t="s">
        <v>519</v>
      </c>
      <c r="D55" s="386"/>
      <c r="E55" s="387"/>
      <c r="F55" s="539"/>
    </row>
    <row r="56" spans="1:6" ht="15">
      <c r="A56" s="273" t="s">
        <v>520</v>
      </c>
      <c r="B56" s="378"/>
      <c r="C56" s="279" t="s">
        <v>521</v>
      </c>
      <c r="D56" s="386"/>
      <c r="E56" s="490"/>
      <c r="F56" s="539"/>
    </row>
    <row r="57" spans="1:6" ht="15.75" thickBot="1">
      <c r="A57" s="273" t="s">
        <v>522</v>
      </c>
      <c r="B57" s="522"/>
      <c r="C57" s="521" t="s">
        <v>523</v>
      </c>
      <c r="D57" s="523">
        <v>134446</v>
      </c>
      <c r="E57" s="524">
        <v>133619</v>
      </c>
      <c r="F57" s="541"/>
    </row>
    <row r="58" spans="1:6" ht="15.75" thickBot="1">
      <c r="A58" s="509" t="s">
        <v>524</v>
      </c>
      <c r="B58" s="516"/>
      <c r="C58" s="294" t="s">
        <v>525</v>
      </c>
      <c r="D58" s="366">
        <f>SUM(D56:D57)</f>
        <v>134446</v>
      </c>
      <c r="E58" s="367">
        <f>SUM(E55:E57)</f>
        <v>133619</v>
      </c>
      <c r="F58" s="398">
        <f>SUM(F55:F57)</f>
        <v>0</v>
      </c>
    </row>
    <row r="59" spans="1:6" ht="25.5">
      <c r="A59" s="273" t="s">
        <v>526</v>
      </c>
      <c r="B59" s="329"/>
      <c r="C59" s="407" t="s">
        <v>527</v>
      </c>
      <c r="D59" s="399"/>
      <c r="E59" s="400"/>
      <c r="F59" s="543"/>
    </row>
    <row r="60" spans="1:6" ht="15">
      <c r="A60" s="273" t="s">
        <v>528</v>
      </c>
      <c r="B60" s="378" t="s">
        <v>529</v>
      </c>
      <c r="C60" s="275" t="s">
        <v>530</v>
      </c>
      <c r="D60" s="389"/>
      <c r="E60" s="390"/>
      <c r="F60" s="539"/>
    </row>
    <row r="61" spans="1:6" ht="15">
      <c r="A61" s="273" t="s">
        <v>531</v>
      </c>
      <c r="B61" s="378"/>
      <c r="C61" s="279" t="s">
        <v>532</v>
      </c>
      <c r="D61" s="389"/>
      <c r="E61" s="490"/>
      <c r="F61" s="539"/>
    </row>
    <row r="62" spans="1:6" ht="15.75" thickBot="1">
      <c r="A62" s="273" t="s">
        <v>533</v>
      </c>
      <c r="B62" s="522"/>
      <c r="C62" s="521" t="s">
        <v>534</v>
      </c>
      <c r="D62" s="525"/>
      <c r="E62" s="526"/>
      <c r="F62" s="541"/>
    </row>
    <row r="63" spans="1:6" ht="26.25" thickBot="1">
      <c r="A63" s="509" t="s">
        <v>535</v>
      </c>
      <c r="B63" s="516"/>
      <c r="C63" s="294" t="s">
        <v>536</v>
      </c>
      <c r="D63" s="366"/>
      <c r="E63" s="527"/>
      <c r="F63" s="517"/>
    </row>
    <row r="64" spans="1:6" ht="15">
      <c r="A64" s="273" t="s">
        <v>537</v>
      </c>
      <c r="B64" s="329" t="s">
        <v>538</v>
      </c>
      <c r="C64" s="407" t="s">
        <v>539</v>
      </c>
      <c r="D64" s="399"/>
      <c r="E64" s="400"/>
      <c r="F64" s="543"/>
    </row>
    <row r="65" spans="1:6" ht="15">
      <c r="A65" s="273" t="s">
        <v>540</v>
      </c>
      <c r="B65" s="378"/>
      <c r="C65" s="279" t="s">
        <v>532</v>
      </c>
      <c r="D65" s="389"/>
      <c r="E65" s="490"/>
      <c r="F65" s="539"/>
    </row>
    <row r="66" spans="1:6" ht="15.75" thickBot="1">
      <c r="A66" s="273" t="s">
        <v>541</v>
      </c>
      <c r="B66" s="329"/>
      <c r="C66" s="284" t="s">
        <v>534</v>
      </c>
      <c r="D66" s="399"/>
      <c r="E66" s="491"/>
      <c r="F66" s="541"/>
    </row>
    <row r="67" spans="1:6" ht="15.75" thickBot="1">
      <c r="A67" s="509" t="s">
        <v>542</v>
      </c>
      <c r="B67" s="516"/>
      <c r="C67" s="294" t="s">
        <v>543</v>
      </c>
      <c r="D67" s="366"/>
      <c r="E67" s="527"/>
      <c r="F67" s="517"/>
    </row>
    <row r="68" spans="1:6" ht="15.75" thickBot="1">
      <c r="A68" s="509" t="s">
        <v>544</v>
      </c>
      <c r="B68" s="516" t="s">
        <v>545</v>
      </c>
      <c r="C68" s="375" t="s">
        <v>546</v>
      </c>
      <c r="D68" s="366"/>
      <c r="E68" s="367"/>
      <c r="F68" s="517"/>
    </row>
    <row r="69" spans="1:6" ht="15">
      <c r="A69" s="273" t="s">
        <v>547</v>
      </c>
      <c r="B69" s="528"/>
      <c r="C69" s="269" t="s">
        <v>548</v>
      </c>
      <c r="D69" s="529"/>
      <c r="E69" s="530"/>
      <c r="F69" s="543"/>
    </row>
    <row r="70" spans="1:6" ht="15">
      <c r="A70" s="273" t="s">
        <v>549</v>
      </c>
      <c r="B70" s="412"/>
      <c r="C70" s="279" t="s">
        <v>550</v>
      </c>
      <c r="D70" s="386"/>
      <c r="E70" s="387">
        <v>14032</v>
      </c>
      <c r="F70" s="539">
        <v>14032</v>
      </c>
    </row>
    <row r="71" spans="1:6" ht="15">
      <c r="A71" s="273" t="s">
        <v>551</v>
      </c>
      <c r="B71" s="329"/>
      <c r="C71" s="284" t="s">
        <v>552</v>
      </c>
      <c r="D71" s="413"/>
      <c r="E71" s="491"/>
      <c r="F71" s="539"/>
    </row>
    <row r="72" spans="1:6" ht="15">
      <c r="A72" s="273" t="s">
        <v>553</v>
      </c>
      <c r="B72" s="416"/>
      <c r="C72" s="334" t="s">
        <v>554</v>
      </c>
      <c r="D72" s="417"/>
      <c r="E72" s="347"/>
      <c r="F72" s="539"/>
    </row>
    <row r="73" spans="1:6" ht="15">
      <c r="A73" s="273" t="s">
        <v>555</v>
      </c>
      <c r="B73" s="419"/>
      <c r="C73" s="279" t="s">
        <v>556</v>
      </c>
      <c r="D73" s="280"/>
      <c r="E73" s="311"/>
      <c r="F73" s="539"/>
    </row>
    <row r="74" spans="1:6" ht="15.75" thickBot="1">
      <c r="A74" s="273" t="s">
        <v>557</v>
      </c>
      <c r="B74" s="420"/>
      <c r="C74" s="284" t="s">
        <v>558</v>
      </c>
      <c r="D74" s="290"/>
      <c r="E74" s="492"/>
      <c r="F74" s="539"/>
    </row>
    <row r="75" spans="1:6" ht="15.75" thickBot="1">
      <c r="A75" s="273" t="s">
        <v>559</v>
      </c>
      <c r="B75" s="374"/>
      <c r="C75" s="422" t="s">
        <v>560</v>
      </c>
      <c r="D75" s="976">
        <f>SUM(D70:D74)</f>
        <v>0</v>
      </c>
      <c r="E75" s="977">
        <f>SUM(E70:E74)</f>
        <v>14032</v>
      </c>
      <c r="F75" s="978">
        <f>SUM(F70:F74)</f>
        <v>14032</v>
      </c>
    </row>
    <row r="76" spans="1:6" ht="15.75" thickBot="1">
      <c r="A76" s="273" t="s">
        <v>561</v>
      </c>
      <c r="B76" s="423"/>
      <c r="C76" s="968" t="s">
        <v>730</v>
      </c>
      <c r="D76" s="974"/>
      <c r="E76" s="974"/>
      <c r="F76" s="974"/>
    </row>
    <row r="77" spans="1:6" ht="15.75" thickBot="1">
      <c r="A77" s="273" t="s">
        <v>563</v>
      </c>
      <c r="B77" s="423"/>
      <c r="C77" s="968" t="s">
        <v>731</v>
      </c>
      <c r="D77" s="974"/>
      <c r="E77" s="974"/>
      <c r="F77" s="974">
        <v>-5604</v>
      </c>
    </row>
    <row r="78" spans="1:6" ht="15.75" thickBot="1">
      <c r="A78" s="273" t="s">
        <v>708</v>
      </c>
      <c r="B78" s="423"/>
      <c r="C78" s="382" t="s">
        <v>709</v>
      </c>
      <c r="D78" s="330">
        <v>-377723</v>
      </c>
      <c r="E78" s="331">
        <v>-402748</v>
      </c>
      <c r="F78" s="1132">
        <v>-381047</v>
      </c>
    </row>
    <row r="79" spans="1:6" ht="15.75" thickBot="1">
      <c r="A79" s="545" t="s">
        <v>729</v>
      </c>
      <c r="B79" s="424"/>
      <c r="C79" s="375" t="s">
        <v>564</v>
      </c>
      <c r="D79" s="366">
        <f>SUM(D53+D75+D58+D78)</f>
        <v>882185</v>
      </c>
      <c r="E79" s="488">
        <f>SUM(E53+E58+E75+E78)</f>
        <v>728406</v>
      </c>
      <c r="F79" s="368">
        <f>SUM(F53+F58+F75+F76+F77+F78)</f>
        <v>701746</v>
      </c>
    </row>
    <row r="80" spans="1:5" ht="15.75">
      <c r="A80" s="425"/>
      <c r="B80" s="425"/>
      <c r="C80" s="426"/>
      <c r="D80" s="427"/>
      <c r="E80" s="427"/>
    </row>
    <row r="81" spans="1:5" ht="15.75">
      <c r="A81" s="425"/>
      <c r="B81" s="425"/>
      <c r="C81" s="426"/>
      <c r="D81" s="427"/>
      <c r="E81" s="427"/>
    </row>
    <row r="82" spans="1:5" ht="15.75">
      <c r="A82" s="425"/>
      <c r="B82" s="425"/>
      <c r="C82" s="426"/>
      <c r="D82" s="427"/>
      <c r="E82" s="427"/>
    </row>
    <row r="83" spans="1:6" ht="15">
      <c r="A83" s="254"/>
      <c r="B83" s="254"/>
      <c r="C83" s="1482" t="s">
        <v>928</v>
      </c>
      <c r="D83" s="1460"/>
      <c r="E83" s="1460"/>
      <c r="F83" s="1460"/>
    </row>
    <row r="84" spans="1:5" ht="15">
      <c r="A84" s="1483" t="s">
        <v>565</v>
      </c>
      <c r="B84" s="1483"/>
      <c r="C84" s="1483"/>
      <c r="D84" s="1483"/>
      <c r="E84" s="1483"/>
    </row>
    <row r="85" spans="1:5" ht="15">
      <c r="A85" s="1483" t="s">
        <v>780</v>
      </c>
      <c r="B85" s="1483"/>
      <c r="C85" s="1483"/>
      <c r="D85" s="1483"/>
      <c r="E85" s="1483"/>
    </row>
    <row r="86" spans="1:5" ht="15.75">
      <c r="A86" s="428"/>
      <c r="B86" s="428"/>
      <c r="C86" s="428"/>
      <c r="D86" s="428"/>
      <c r="E86" s="428"/>
    </row>
    <row r="87" spans="1:5" ht="15.75">
      <c r="A87" s="256" t="s">
        <v>566</v>
      </c>
      <c r="B87" s="256"/>
      <c r="C87" s="256"/>
      <c r="D87" s="256"/>
      <c r="E87" s="256"/>
    </row>
    <row r="88" spans="1:5" ht="16.5" thickBot="1">
      <c r="A88" s="256"/>
      <c r="B88" s="256"/>
      <c r="C88" s="256"/>
      <c r="D88" s="1489" t="s">
        <v>5</v>
      </c>
      <c r="E88" s="1489"/>
    </row>
    <row r="89" spans="1:6" ht="57.75" thickBot="1">
      <c r="A89" s="531" t="s">
        <v>334</v>
      </c>
      <c r="B89" s="532" t="s">
        <v>567</v>
      </c>
      <c r="C89" s="533" t="s">
        <v>568</v>
      </c>
      <c r="D89" s="533" t="s">
        <v>758</v>
      </c>
      <c r="E89" s="534" t="s">
        <v>801</v>
      </c>
      <c r="F89" s="536" t="s">
        <v>771</v>
      </c>
    </row>
    <row r="90" spans="1:6" ht="15.75" thickBot="1">
      <c r="A90" s="263">
        <v>1</v>
      </c>
      <c r="B90" s="429">
        <v>2</v>
      </c>
      <c r="C90" s="264">
        <v>3</v>
      </c>
      <c r="D90" s="264">
        <v>4</v>
      </c>
      <c r="E90" s="265">
        <v>5</v>
      </c>
      <c r="F90" s="535">
        <v>6</v>
      </c>
    </row>
    <row r="91" spans="1:6" ht="15.75" thickBot="1">
      <c r="A91" s="546" t="s">
        <v>18</v>
      </c>
      <c r="B91" s="547" t="s">
        <v>62</v>
      </c>
      <c r="C91" s="294" t="s">
        <v>569</v>
      </c>
      <c r="D91" s="366"/>
      <c r="E91" s="488"/>
      <c r="F91" s="548"/>
    </row>
    <row r="92" spans="1:6" ht="15">
      <c r="A92" s="433" t="s">
        <v>19</v>
      </c>
      <c r="B92" s="303"/>
      <c r="C92" s="304" t="s">
        <v>570</v>
      </c>
      <c r="D92" s="305">
        <v>43684</v>
      </c>
      <c r="E92" s="487">
        <v>56655</v>
      </c>
      <c r="F92" s="543">
        <v>92670</v>
      </c>
    </row>
    <row r="93" spans="1:6" ht="15">
      <c r="A93" s="433" t="s">
        <v>20</v>
      </c>
      <c r="B93" s="308"/>
      <c r="C93" s="309" t="s">
        <v>571</v>
      </c>
      <c r="D93" s="310">
        <v>12116</v>
      </c>
      <c r="E93" s="281">
        <v>15697</v>
      </c>
      <c r="F93" s="539">
        <v>18990</v>
      </c>
    </row>
    <row r="94" spans="1:6" ht="15">
      <c r="A94" s="433" t="s">
        <v>21</v>
      </c>
      <c r="B94" s="308"/>
      <c r="C94" s="309" t="s">
        <v>572</v>
      </c>
      <c r="D94" s="346">
        <v>120300</v>
      </c>
      <c r="E94" s="418">
        <v>142735</v>
      </c>
      <c r="F94" s="539">
        <v>178430</v>
      </c>
    </row>
    <row r="95" spans="1:6" ht="15">
      <c r="A95" s="433" t="s">
        <v>22</v>
      </c>
      <c r="B95" s="308"/>
      <c r="C95" s="309" t="s">
        <v>573</v>
      </c>
      <c r="D95" s="346"/>
      <c r="E95" s="418"/>
      <c r="F95" s="539"/>
    </row>
    <row r="96" spans="1:6" ht="15">
      <c r="A96" s="433" t="s">
        <v>23</v>
      </c>
      <c r="B96" s="308"/>
      <c r="C96" s="309" t="s">
        <v>574</v>
      </c>
      <c r="D96" s="346">
        <v>35953</v>
      </c>
      <c r="E96" s="418">
        <v>49902</v>
      </c>
      <c r="F96" s="539">
        <v>42770</v>
      </c>
    </row>
    <row r="97" spans="1:6" ht="15">
      <c r="A97" s="433" t="s">
        <v>24</v>
      </c>
      <c r="B97" s="344"/>
      <c r="C97" s="439" t="s">
        <v>575</v>
      </c>
      <c r="D97" s="346">
        <v>8500</v>
      </c>
      <c r="E97" s="418">
        <v>10360</v>
      </c>
      <c r="F97" s="539">
        <v>10574</v>
      </c>
    </row>
    <row r="98" spans="1:6" ht="15">
      <c r="A98" s="433" t="s">
        <v>70</v>
      </c>
      <c r="B98" s="308"/>
      <c r="C98" s="309" t="s">
        <v>576</v>
      </c>
      <c r="D98" s="346">
        <v>10550</v>
      </c>
      <c r="E98" s="418">
        <v>10550</v>
      </c>
      <c r="F98" s="539">
        <v>12260</v>
      </c>
    </row>
    <row r="99" spans="1:6" ht="15">
      <c r="A99" s="433"/>
      <c r="B99" s="440"/>
      <c r="C99" s="334" t="s">
        <v>577</v>
      </c>
      <c r="D99" s="346"/>
      <c r="E99" s="418"/>
      <c r="F99" s="539"/>
    </row>
    <row r="100" spans="1:6" ht="15">
      <c r="A100" s="433" t="s">
        <v>72</v>
      </c>
      <c r="B100" s="440"/>
      <c r="C100" s="334" t="s">
        <v>578</v>
      </c>
      <c r="D100" s="346"/>
      <c r="E100" s="347"/>
      <c r="F100" s="539"/>
    </row>
    <row r="101" spans="1:6" ht="15.75" thickBot="1">
      <c r="A101" s="433" t="s">
        <v>32</v>
      </c>
      <c r="B101" s="440"/>
      <c r="C101" s="334" t="s">
        <v>732</v>
      </c>
      <c r="D101" s="346"/>
      <c r="E101" s="550"/>
      <c r="F101" s="541"/>
    </row>
    <row r="102" spans="1:6" ht="15.75" thickBot="1">
      <c r="A102" s="549" t="s">
        <v>33</v>
      </c>
      <c r="B102" s="510"/>
      <c r="C102" s="422" t="s">
        <v>580</v>
      </c>
      <c r="D102" s="319">
        <f>SUM(D92:D101)</f>
        <v>231103</v>
      </c>
      <c r="E102" s="376">
        <f>SUM(E92:E101)</f>
        <v>285899</v>
      </c>
      <c r="F102" s="982">
        <f>SUM(F92:F101)</f>
        <v>355694</v>
      </c>
    </row>
    <row r="103" spans="1:6" ht="15.75" thickBot="1">
      <c r="A103" s="549" t="s">
        <v>34</v>
      </c>
      <c r="B103" s="516" t="s">
        <v>78</v>
      </c>
      <c r="C103" s="294" t="s">
        <v>581</v>
      </c>
      <c r="D103" s="366"/>
      <c r="E103" s="488"/>
      <c r="F103" s="1229"/>
    </row>
    <row r="104" spans="1:6" ht="15">
      <c r="A104" s="433" t="s">
        <v>35</v>
      </c>
      <c r="B104" s="303"/>
      <c r="C104" s="304" t="s">
        <v>582</v>
      </c>
      <c r="D104" s="305"/>
      <c r="E104" s="487"/>
      <c r="F104" s="543">
        <v>2092</v>
      </c>
    </row>
    <row r="105" spans="1:6" ht="15">
      <c r="A105" s="433" t="s">
        <v>14</v>
      </c>
      <c r="B105" s="308"/>
      <c r="C105" s="309" t="s">
        <v>583</v>
      </c>
      <c r="D105" s="310">
        <v>647824</v>
      </c>
      <c r="E105" s="281">
        <v>320000</v>
      </c>
      <c r="F105" s="539">
        <v>355355</v>
      </c>
    </row>
    <row r="106" spans="1:6" ht="15">
      <c r="A106" s="433" t="s">
        <v>15</v>
      </c>
      <c r="B106" s="308"/>
      <c r="C106" s="309" t="s">
        <v>584</v>
      </c>
      <c r="D106" s="310"/>
      <c r="E106" s="281">
        <v>30029</v>
      </c>
      <c r="F106" s="539">
        <v>33732</v>
      </c>
    </row>
    <row r="107" spans="1:6" ht="25.5">
      <c r="A107" s="433" t="s">
        <v>16</v>
      </c>
      <c r="B107" s="308"/>
      <c r="C107" s="309" t="s">
        <v>585</v>
      </c>
      <c r="D107" s="310"/>
      <c r="E107" s="281">
        <v>1182</v>
      </c>
      <c r="F107" s="539">
        <v>1234</v>
      </c>
    </row>
    <row r="108" spans="1:6" ht="15">
      <c r="A108" s="433"/>
      <c r="B108" s="308"/>
      <c r="C108" s="309" t="s">
        <v>586</v>
      </c>
      <c r="D108" s="310"/>
      <c r="E108" s="281"/>
      <c r="F108" s="539"/>
    </row>
    <row r="109" spans="1:6" ht="15">
      <c r="A109" s="433" t="s">
        <v>37</v>
      </c>
      <c r="B109" s="442"/>
      <c r="C109" s="309" t="s">
        <v>587</v>
      </c>
      <c r="D109" s="310"/>
      <c r="E109" s="486"/>
      <c r="F109" s="539"/>
    </row>
    <row r="110" spans="1:6" ht="26.25" thickBot="1">
      <c r="A110" s="433" t="s">
        <v>38</v>
      </c>
      <c r="B110" s="339"/>
      <c r="C110" s="345" t="s">
        <v>588</v>
      </c>
      <c r="D110" s="444"/>
      <c r="E110" s="286"/>
      <c r="F110" s="541"/>
    </row>
    <row r="111" spans="1:6" ht="26.25" thickBot="1">
      <c r="A111" s="549" t="s">
        <v>39</v>
      </c>
      <c r="B111" s="510"/>
      <c r="C111" s="294" t="s">
        <v>589</v>
      </c>
      <c r="D111" s="319">
        <f>SUM(D104:D110)</f>
        <v>647824</v>
      </c>
      <c r="E111" s="376">
        <f>SUM(E104:E110)</f>
        <v>351211</v>
      </c>
      <c r="F111" s="982">
        <f>SUM(F104:F110)</f>
        <v>392413</v>
      </c>
    </row>
    <row r="112" spans="1:6" ht="15.75" thickBot="1">
      <c r="A112" s="549" t="s">
        <v>40</v>
      </c>
      <c r="B112" s="516" t="s">
        <v>86</v>
      </c>
      <c r="C112" s="294" t="s">
        <v>590</v>
      </c>
      <c r="D112" s="366"/>
      <c r="E112" s="488"/>
      <c r="F112" s="1229"/>
    </row>
    <row r="113" spans="1:6" ht="15">
      <c r="A113" s="433" t="s">
        <v>41</v>
      </c>
      <c r="B113" s="303"/>
      <c r="C113" s="304" t="s">
        <v>591</v>
      </c>
      <c r="D113" s="305">
        <v>3258</v>
      </c>
      <c r="E113" s="487">
        <v>1559</v>
      </c>
      <c r="F113" s="543"/>
    </row>
    <row r="114" spans="1:6" ht="15">
      <c r="A114" s="433" t="s">
        <v>42</v>
      </c>
      <c r="B114" s="339"/>
      <c r="C114" s="309" t="s">
        <v>592</v>
      </c>
      <c r="D114" s="444"/>
      <c r="E114" s="286"/>
      <c r="F114" s="539"/>
    </row>
    <row r="115" spans="1:6" ht="15.75" thickBot="1">
      <c r="A115" s="433" t="s">
        <v>43</v>
      </c>
      <c r="B115" s="440"/>
      <c r="C115" s="334" t="s">
        <v>593</v>
      </c>
      <c r="D115" s="346"/>
      <c r="E115" s="418">
        <v>89737</v>
      </c>
      <c r="F115" s="541"/>
    </row>
    <row r="116" spans="1:6" ht="15.75" thickBot="1">
      <c r="A116" s="549" t="s">
        <v>44</v>
      </c>
      <c r="B116" s="510"/>
      <c r="C116" s="294" t="s">
        <v>594</v>
      </c>
      <c r="D116" s="319">
        <f>SUM(D113:D115)</f>
        <v>3258</v>
      </c>
      <c r="E116" s="376">
        <f>SUM(E113:E115)</f>
        <v>91296</v>
      </c>
      <c r="F116" s="1395"/>
    </row>
    <row r="117" spans="1:6" ht="15.75" thickBot="1">
      <c r="A117" s="549" t="s">
        <v>45</v>
      </c>
      <c r="B117" s="510"/>
      <c r="C117" s="294" t="s">
        <v>595</v>
      </c>
      <c r="D117" s="319">
        <f>D102+D111+D116</f>
        <v>882185</v>
      </c>
      <c r="E117" s="376">
        <f>SUM(E102+E111+E116)</f>
        <v>728406</v>
      </c>
      <c r="F117" s="982">
        <f>SUM(F102+F111+F116)</f>
        <v>748107</v>
      </c>
    </row>
    <row r="118" spans="1:6" ht="15.75" thickBot="1">
      <c r="A118" s="549" t="s">
        <v>46</v>
      </c>
      <c r="B118" s="516"/>
      <c r="C118" s="294" t="s">
        <v>596</v>
      </c>
      <c r="D118" s="295"/>
      <c r="E118" s="296"/>
      <c r="F118" s="1229"/>
    </row>
    <row r="119" spans="1:6" ht="15.75" thickBot="1">
      <c r="A119" s="549" t="s">
        <v>47</v>
      </c>
      <c r="B119" s="516" t="s">
        <v>89</v>
      </c>
      <c r="C119" s="294" t="s">
        <v>597</v>
      </c>
      <c r="D119" s="295"/>
      <c r="E119" s="296"/>
      <c r="F119" s="517"/>
    </row>
    <row r="120" spans="1:6" ht="15">
      <c r="A120" s="433" t="s">
        <v>48</v>
      </c>
      <c r="B120" s="468"/>
      <c r="C120" s="551" t="s">
        <v>532</v>
      </c>
      <c r="D120" s="552"/>
      <c r="E120" s="498"/>
      <c r="F120" s="543"/>
    </row>
    <row r="121" spans="1:6" ht="15.75" thickBot="1">
      <c r="A121" s="433" t="s">
        <v>49</v>
      </c>
      <c r="B121" s="329"/>
      <c r="C121" s="284" t="s">
        <v>534</v>
      </c>
      <c r="D121" s="456"/>
      <c r="E121" s="493"/>
      <c r="F121" s="541"/>
    </row>
    <row r="122" spans="1:6" ht="15.75" thickBot="1">
      <c r="A122" s="549" t="s">
        <v>50</v>
      </c>
      <c r="B122" s="516"/>
      <c r="C122" s="294" t="s">
        <v>598</v>
      </c>
      <c r="D122" s="295"/>
      <c r="E122" s="553"/>
      <c r="F122" s="517"/>
    </row>
    <row r="123" spans="1:6" ht="15.75" thickBot="1">
      <c r="A123" s="549" t="s">
        <v>51</v>
      </c>
      <c r="B123" s="516" t="s">
        <v>128</v>
      </c>
      <c r="C123" s="294" t="s">
        <v>599</v>
      </c>
      <c r="D123" s="295"/>
      <c r="E123" s="296"/>
      <c r="F123" s="517"/>
    </row>
    <row r="124" spans="1:6" ht="15">
      <c r="A124" s="433" t="s">
        <v>52</v>
      </c>
      <c r="B124" s="468"/>
      <c r="C124" s="551" t="s">
        <v>532</v>
      </c>
      <c r="D124" s="552"/>
      <c r="E124" s="498"/>
      <c r="F124" s="543"/>
    </row>
    <row r="125" spans="1:6" ht="15.75" thickBot="1">
      <c r="A125" s="433" t="s">
        <v>115</v>
      </c>
      <c r="B125" s="329"/>
      <c r="C125" s="284" t="s">
        <v>534</v>
      </c>
      <c r="D125" s="456"/>
      <c r="E125" s="493"/>
      <c r="F125" s="541"/>
    </row>
    <row r="126" spans="1:6" ht="15.75" thickBot="1">
      <c r="A126" s="549" t="s">
        <v>117</v>
      </c>
      <c r="B126" s="516"/>
      <c r="C126" s="294" t="s">
        <v>600</v>
      </c>
      <c r="D126" s="295"/>
      <c r="E126" s="553"/>
      <c r="F126" s="517"/>
    </row>
    <row r="127" spans="1:6" ht="15.75" thickBot="1">
      <c r="A127" s="549" t="s">
        <v>120</v>
      </c>
      <c r="B127" s="516" t="s">
        <v>507</v>
      </c>
      <c r="C127" s="294" t="s">
        <v>546</v>
      </c>
      <c r="D127" s="295"/>
      <c r="E127" s="296"/>
      <c r="F127" s="517"/>
    </row>
    <row r="128" spans="1:6" ht="15">
      <c r="A128" s="433" t="s">
        <v>122</v>
      </c>
      <c r="B128" s="329"/>
      <c r="C128" s="284" t="s">
        <v>601</v>
      </c>
      <c r="D128" s="413"/>
      <c r="E128" s="414"/>
      <c r="F128" s="543"/>
    </row>
    <row r="129" spans="1:6" ht="15">
      <c r="A129" s="433" t="s">
        <v>124</v>
      </c>
      <c r="B129" s="378"/>
      <c r="C129" s="279" t="s">
        <v>602</v>
      </c>
      <c r="D129" s="386"/>
      <c r="E129" s="387"/>
      <c r="F129" s="539"/>
    </row>
    <row r="130" spans="1:6" ht="15">
      <c r="A130" s="433" t="s">
        <v>126</v>
      </c>
      <c r="B130" s="378"/>
      <c r="C130" s="279" t="s">
        <v>603</v>
      </c>
      <c r="D130" s="386"/>
      <c r="E130" s="494"/>
      <c r="F130" s="539"/>
    </row>
    <row r="131" spans="1:6" ht="15">
      <c r="A131" s="433" t="s">
        <v>511</v>
      </c>
      <c r="B131" s="308"/>
      <c r="C131" s="309" t="s">
        <v>604</v>
      </c>
      <c r="D131" s="310"/>
      <c r="E131" s="311"/>
      <c r="F131" s="539"/>
    </row>
    <row r="132" spans="1:6" ht="15">
      <c r="A132" s="433" t="s">
        <v>513</v>
      </c>
      <c r="B132" s="339"/>
      <c r="C132" s="284" t="s">
        <v>605</v>
      </c>
      <c r="D132" s="444"/>
      <c r="E132" s="495"/>
      <c r="F132" s="539"/>
    </row>
    <row r="133" spans="1:6" ht="15.75" thickBot="1">
      <c r="A133" s="433" t="s">
        <v>515</v>
      </c>
      <c r="B133" s="499"/>
      <c r="C133" s="521" t="s">
        <v>606</v>
      </c>
      <c r="D133" s="346"/>
      <c r="E133" s="347"/>
      <c r="F133" s="541"/>
    </row>
    <row r="134" spans="1:6" ht="15.75" thickBot="1">
      <c r="A134" s="549" t="s">
        <v>518</v>
      </c>
      <c r="B134" s="510"/>
      <c r="C134" s="422" t="s">
        <v>607</v>
      </c>
      <c r="D134" s="466">
        <f>SUM(D129:D133)</f>
        <v>0</v>
      </c>
      <c r="E134" s="496">
        <f>SUM(E128:E133)</f>
        <v>0</v>
      </c>
      <c r="F134" s="555">
        <f>SUM(F128:F133)</f>
        <v>0</v>
      </c>
    </row>
    <row r="135" spans="1:6" ht="15">
      <c r="A135" s="1134" t="s">
        <v>520</v>
      </c>
      <c r="B135" s="468" t="s">
        <v>516</v>
      </c>
      <c r="C135" s="469" t="s">
        <v>608</v>
      </c>
      <c r="D135" s="305"/>
      <c r="E135" s="306"/>
      <c r="F135" s="543"/>
    </row>
    <row r="136" spans="1:6" ht="15">
      <c r="A136" s="1134" t="s">
        <v>522</v>
      </c>
      <c r="B136" s="1133"/>
      <c r="C136" s="340" t="s">
        <v>733</v>
      </c>
      <c r="D136" s="444"/>
      <c r="E136" s="445"/>
      <c r="F136" s="542">
        <v>-390</v>
      </c>
    </row>
    <row r="137" spans="1:6" ht="15.75" thickBot="1">
      <c r="A137" s="1135" t="s">
        <v>524</v>
      </c>
      <c r="B137" s="499"/>
      <c r="C137" s="334" t="s">
        <v>596</v>
      </c>
      <c r="D137" s="346"/>
      <c r="E137" s="347"/>
      <c r="F137" s="541"/>
    </row>
    <row r="138" spans="1:6" ht="15.75" thickBot="1">
      <c r="A138" s="554">
        <v>46</v>
      </c>
      <c r="B138" s="510"/>
      <c r="C138" s="294" t="s">
        <v>609</v>
      </c>
      <c r="D138" s="319">
        <f>SUM(D117+D134)</f>
        <v>882185</v>
      </c>
      <c r="E138" s="376">
        <f>SUM(E117+E134+E137)</f>
        <v>728406</v>
      </c>
      <c r="F138" s="982">
        <f>SUM(F117+F134+F136+F137)</f>
        <v>747717</v>
      </c>
    </row>
  </sheetData>
  <sheetProtection/>
  <mergeCells count="8">
    <mergeCell ref="C1:F1"/>
    <mergeCell ref="C83:F83"/>
    <mergeCell ref="A85:E85"/>
    <mergeCell ref="D88:E88"/>
    <mergeCell ref="A2:E2"/>
    <mergeCell ref="A3:E3"/>
    <mergeCell ref="D6:E6"/>
    <mergeCell ref="A84:E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osztály</dc:creator>
  <cp:keywords/>
  <dc:description/>
  <cp:lastModifiedBy>user</cp:lastModifiedBy>
  <cp:lastPrinted>2014-04-29T09:08:39Z</cp:lastPrinted>
  <dcterms:created xsi:type="dcterms:W3CDTF">2004-02-02T10:25:39Z</dcterms:created>
  <dcterms:modified xsi:type="dcterms:W3CDTF">2014-04-30T06:09:25Z</dcterms:modified>
  <cp:category/>
  <cp:version/>
  <cp:contentType/>
  <cp:contentStatus/>
</cp:coreProperties>
</file>