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<sst xmlns="http://schemas.openxmlformats.org/spreadsheetml/2006/main" count="31" uniqueCount="29">
  <si>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</si>
  <si>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2017. évi költségvetése </t>
  </si>
  <si>
    <t>adatok: Ft-ban</t>
  </si>
  <si>
    <t>Intézmények megnevezése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</si>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</sst>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b/>
      <sz val="8"/>
      <color indexed="8"/>
      <name val="Times New Roman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70" applyFont="1">
      <alignment/>
      <protection/>
    </xf>
    <xf numFmtId="0" fontId="18" fillId="0" borderId="0" xfId="70">
      <alignment/>
      <protection/>
    </xf>
    <xf numFmtId="0" fontId="20" fillId="0" borderId="0" xfId="70" applyFont="1" applyAlignment="1">
      <alignment horizontal="centerContinuous"/>
      <protection/>
    </xf>
    <xf numFmtId="0" fontId="20" fillId="0" borderId="0" xfId="68" applyFont="1" applyAlignment="1">
      <alignment horizontal="centerContinuous"/>
      <protection/>
    </xf>
    <xf numFmtId="0" fontId="21" fillId="0" borderId="0" xfId="70" applyFont="1" applyAlignment="1">
      <alignment horizontal="centerContinuous"/>
      <protection/>
    </xf>
    <xf numFmtId="0" fontId="21" fillId="0" borderId="0" xfId="68" applyFont="1" applyFill="1" applyAlignment="1">
      <alignment horizontal="centerContinuous"/>
      <protection/>
    </xf>
    <xf numFmtId="0" fontId="22" fillId="0" borderId="0" xfId="70" applyFont="1" applyAlignment="1">
      <alignment horizontal="centerContinuous"/>
      <protection/>
    </xf>
    <xf numFmtId="0" fontId="23" fillId="0" borderId="0" xfId="70" applyFont="1" applyAlignment="1">
      <alignment horizontal="right"/>
      <protection/>
    </xf>
    <xf numFmtId="0" fontId="24" fillId="0" borderId="10" xfId="70" applyFont="1" applyBorder="1" applyAlignment="1">
      <alignment horizontal="center" vertical="center"/>
      <protection/>
    </xf>
    <xf numFmtId="0" fontId="24" fillId="0" borderId="11" xfId="70" applyFont="1" applyBorder="1" applyAlignment="1">
      <alignment horizontal="left"/>
      <protection/>
    </xf>
    <xf numFmtId="0" fontId="18" fillId="0" borderId="11" xfId="70" applyBorder="1" applyAlignment="1">
      <alignment horizontal="left"/>
      <protection/>
    </xf>
    <xf numFmtId="0" fontId="18" fillId="0" borderId="12" xfId="70" applyBorder="1" applyAlignment="1">
      <alignment horizontal="left"/>
      <protection/>
    </xf>
    <xf numFmtId="0" fontId="24" fillId="0" borderId="13" xfId="70" applyFont="1" applyBorder="1" applyAlignment="1">
      <alignment horizontal="center" vertical="center"/>
      <protection/>
    </xf>
    <xf numFmtId="0" fontId="24" fillId="0" borderId="14" xfId="70" applyFont="1" applyBorder="1" applyAlignment="1">
      <alignment horizontal="center"/>
      <protection/>
    </xf>
    <xf numFmtId="0" fontId="24" fillId="0" borderId="15" xfId="70" applyFont="1" applyBorder="1" applyAlignment="1">
      <alignment horizontal="center"/>
      <protection/>
    </xf>
    <xf numFmtId="0" fontId="24" fillId="0" borderId="16" xfId="70" applyFont="1" applyBorder="1" applyAlignment="1">
      <alignment horizontal="center" vertical="center"/>
      <protection/>
    </xf>
    <xf numFmtId="0" fontId="25" fillId="0" borderId="17" xfId="70" applyFont="1" applyBorder="1" applyAlignment="1">
      <alignment horizontal="left"/>
      <protection/>
    </xf>
    <xf numFmtId="3" fontId="25" fillId="0" borderId="14" xfId="70" applyNumberFormat="1" applyFont="1" applyBorder="1" applyAlignment="1">
      <alignment horizontal="right"/>
      <protection/>
    </xf>
    <xf numFmtId="3" fontId="24" fillId="0" borderId="14" xfId="70" applyNumberFormat="1" applyFont="1" applyBorder="1" applyAlignment="1">
      <alignment horizontal="right"/>
      <protection/>
    </xf>
    <xf numFmtId="3" fontId="24" fillId="0" borderId="15" xfId="70" applyNumberFormat="1" applyFont="1" applyBorder="1" applyAlignment="1">
      <alignment horizontal="right"/>
      <protection/>
    </xf>
    <xf numFmtId="0" fontId="18" fillId="0" borderId="0" xfId="70" applyFont="1">
      <alignment/>
      <protection/>
    </xf>
    <xf numFmtId="3" fontId="26" fillId="0" borderId="14" xfId="70" applyNumberFormat="1" applyFont="1" applyBorder="1" applyAlignment="1">
      <alignment horizontal="right"/>
      <protection/>
    </xf>
    <xf numFmtId="0" fontId="25" fillId="0" borderId="17" xfId="69" applyFont="1" applyBorder="1" applyAlignment="1">
      <alignment horizontal="left"/>
      <protection/>
    </xf>
    <xf numFmtId="3" fontId="26" fillId="0" borderId="14" xfId="50" applyNumberFormat="1" applyFont="1" applyBorder="1" applyAlignment="1" quotePrefix="1">
      <alignment horizontal="right"/>
    </xf>
    <xf numFmtId="3" fontId="25" fillId="0" borderId="14" xfId="50" applyNumberFormat="1" applyFont="1" applyBorder="1" applyAlignment="1">
      <alignment horizontal="right"/>
    </xf>
    <xf numFmtId="3" fontId="26" fillId="0" borderId="14" xfId="50" applyNumberFormat="1" applyFont="1" applyBorder="1" applyAlignment="1">
      <alignment horizontal="right"/>
    </xf>
    <xf numFmtId="3" fontId="24" fillId="0" borderId="15" xfId="70" applyNumberFormat="1" applyFont="1" applyBorder="1" applyAlignment="1">
      <alignment horizontal="right"/>
      <protection/>
    </xf>
    <xf numFmtId="3" fontId="25" fillId="0" borderId="14" xfId="50" applyNumberFormat="1" applyFont="1" applyBorder="1" applyAlignment="1" quotePrefix="1">
      <alignment horizontal="right"/>
    </xf>
    <xf numFmtId="3" fontId="28" fillId="0" borderId="14" xfId="50" applyNumberFormat="1" applyFont="1" applyBorder="1" applyAlignment="1">
      <alignment horizontal="right"/>
    </xf>
    <xf numFmtId="0" fontId="19" fillId="0" borderId="18" xfId="69" applyFont="1" applyBorder="1">
      <alignment/>
      <protection/>
    </xf>
    <xf numFmtId="3" fontId="24" fillId="0" borderId="19" xfId="50" applyNumberFormat="1" applyFont="1" applyBorder="1" applyAlignment="1">
      <alignment horizontal="right"/>
    </xf>
    <xf numFmtId="3" fontId="24" fillId="0" borderId="20" xfId="50" applyNumberFormat="1" applyFont="1" applyBorder="1" applyAlignment="1">
      <alignment horizontal="right"/>
    </xf>
    <xf numFmtId="3" fontId="18" fillId="0" borderId="0" xfId="70" applyNumberFormat="1">
      <alignment/>
      <protection/>
    </xf>
    <xf numFmtId="0" fontId="29" fillId="0" borderId="0" xfId="70" applyFont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Önkormányzati%20melléklet%202013.(1)" xfId="68"/>
    <cellStyle name="Normál_szakfeladat táblázat költségvetéshez" xfId="69"/>
    <cellStyle name="Normál_szakfeladatokhoz táblázat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/>
  <dimension ref="A1:K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5.00390625" style="2" bestFit="1" customWidth="1"/>
    <col min="2" max="2" width="9.57421875" style="2" bestFit="1" customWidth="1"/>
    <col min="3" max="4" width="10.8515625" style="2" bestFit="1" customWidth="1"/>
    <col min="5" max="5" width="9.7109375" style="2" customWidth="1"/>
    <col min="6" max="7" width="9.57421875" style="2" bestFit="1" customWidth="1"/>
    <col min="8" max="8" width="9.421875" style="2" customWidth="1"/>
    <col min="9" max="9" width="8.7109375" style="2" bestFit="1" customWidth="1"/>
    <col min="10" max="10" width="10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0" ht="15.75" customHeight="1">
      <c r="A7" s="9" t="s">
        <v>3</v>
      </c>
      <c r="B7" s="10" t="s">
        <v>4</v>
      </c>
      <c r="C7" s="11"/>
      <c r="D7" s="11"/>
      <c r="E7" s="10" t="s">
        <v>5</v>
      </c>
      <c r="F7" s="11"/>
      <c r="G7" s="11"/>
      <c r="H7" s="11"/>
      <c r="I7" s="11"/>
      <c r="J7" s="12"/>
    </row>
    <row r="8" spans="1:10" ht="15.75" customHeight="1">
      <c r="A8" s="13"/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 t="s">
        <v>8</v>
      </c>
    </row>
    <row r="9" spans="1:10" ht="15.75" customHeight="1">
      <c r="A9" s="16"/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20</v>
      </c>
      <c r="I9" s="14" t="s">
        <v>19</v>
      </c>
      <c r="J9" s="15" t="s">
        <v>21</v>
      </c>
    </row>
    <row r="10" spans="1:11" ht="15.75" customHeight="1">
      <c r="A10" s="17" t="s">
        <v>22</v>
      </c>
      <c r="B10" s="18">
        <v>163050202</v>
      </c>
      <c r="C10" s="18">
        <f aca="true" t="shared" si="0" ref="C10:C15">J10-B10</f>
        <v>167639426</v>
      </c>
      <c r="D10" s="19">
        <f aca="true" t="shared" si="1" ref="D10:D15">SUM(B10:C10)</f>
        <v>330689628</v>
      </c>
      <c r="E10" s="18">
        <f>81328328-15308800</f>
        <v>66019528</v>
      </c>
      <c r="F10" s="18">
        <f>20074352-3360936</f>
        <v>16713416</v>
      </c>
      <c r="G10" s="18">
        <f>262391117-15811124</f>
        <v>246579993</v>
      </c>
      <c r="H10" s="18"/>
      <c r="I10" s="18">
        <f>1641691-265000</f>
        <v>1376691</v>
      </c>
      <c r="J10" s="20">
        <f aca="true" t="shared" si="2" ref="J10:J15">SUM(E10:I10)</f>
        <v>330689628</v>
      </c>
      <c r="K10" s="21"/>
    </row>
    <row r="11" spans="1:10" ht="15.75" customHeight="1">
      <c r="A11" s="17" t="s">
        <v>23</v>
      </c>
      <c r="B11" s="18">
        <v>12252423</v>
      </c>
      <c r="C11" s="18">
        <f t="shared" si="0"/>
        <v>276944319</v>
      </c>
      <c r="D11" s="19">
        <f t="shared" si="1"/>
        <v>289196742</v>
      </c>
      <c r="E11" s="18">
        <f>175711001+155200</f>
        <v>175866201</v>
      </c>
      <c r="F11" s="18">
        <f>41990053+34144</f>
        <v>42024197</v>
      </c>
      <c r="G11" s="22">
        <f>68610269+651000+30000</f>
        <v>69291269</v>
      </c>
      <c r="H11" s="18"/>
      <c r="I11" s="18">
        <f>1280075+578000+157000</f>
        <v>2015075</v>
      </c>
      <c r="J11" s="20">
        <f t="shared" si="2"/>
        <v>289196742</v>
      </c>
    </row>
    <row r="12" spans="1:10" ht="15.75" customHeight="1">
      <c r="A12" s="17" t="s">
        <v>24</v>
      </c>
      <c r="B12" s="18">
        <v>15823576</v>
      </c>
      <c r="C12" s="18">
        <f t="shared" si="0"/>
        <v>78054624</v>
      </c>
      <c r="D12" s="19">
        <f t="shared" si="1"/>
        <v>93878200</v>
      </c>
      <c r="E12" s="22">
        <f>41685275-382364-1302308+140000</f>
        <v>40140603</v>
      </c>
      <c r="F12" s="22">
        <f>9624930-84120-286508+51864</f>
        <v>9306166</v>
      </c>
      <c r="G12" s="22">
        <f>41615701+281940+80000-191864</f>
        <v>41785777</v>
      </c>
      <c r="H12" s="18"/>
      <c r="I12" s="18">
        <v>2645654</v>
      </c>
      <c r="J12" s="20">
        <f t="shared" si="2"/>
        <v>93878200</v>
      </c>
    </row>
    <row r="13" spans="1:10" s="21" customFormat="1" ht="18" customHeight="1">
      <c r="A13" s="23" t="s">
        <v>25</v>
      </c>
      <c r="B13" s="24">
        <f>203175038+250000</f>
        <v>203425038</v>
      </c>
      <c r="C13" s="18">
        <f t="shared" si="0"/>
        <v>436003233</v>
      </c>
      <c r="D13" s="19">
        <f t="shared" si="1"/>
        <v>639428271</v>
      </c>
      <c r="E13" s="25">
        <f>319870685+41704739</f>
        <v>361575424</v>
      </c>
      <c r="F13" s="25">
        <f>73973204+8976967</f>
        <v>82950171</v>
      </c>
      <c r="G13" s="26">
        <f>189287740+128500+1232300</f>
        <v>190648540</v>
      </c>
      <c r="H13" s="25"/>
      <c r="I13" s="26">
        <f>3280160+973976</f>
        <v>4254136</v>
      </c>
      <c r="J13" s="27">
        <f t="shared" si="2"/>
        <v>639428271</v>
      </c>
    </row>
    <row r="14" spans="1:10" s="21" customFormat="1" ht="18" customHeight="1">
      <c r="A14" s="23" t="s">
        <v>26</v>
      </c>
      <c r="B14" s="28">
        <v>4242527</v>
      </c>
      <c r="C14" s="18">
        <f t="shared" si="0"/>
        <v>70857930</v>
      </c>
      <c r="D14" s="19">
        <f t="shared" si="1"/>
        <v>75100457</v>
      </c>
      <c r="E14" s="25">
        <f>50497424+151021</f>
        <v>50648445</v>
      </c>
      <c r="F14" s="25">
        <f>11320253+33224</f>
        <v>11353477</v>
      </c>
      <c r="G14" s="25">
        <v>12658535</v>
      </c>
      <c r="H14" s="25"/>
      <c r="I14" s="26">
        <f>350000+90000</f>
        <v>440000</v>
      </c>
      <c r="J14" s="27">
        <f t="shared" si="2"/>
        <v>75100457</v>
      </c>
    </row>
    <row r="15" spans="1:10" s="21" customFormat="1" ht="18" customHeight="1">
      <c r="A15" s="23" t="s">
        <v>27</v>
      </c>
      <c r="B15" s="28">
        <v>9863904</v>
      </c>
      <c r="C15" s="18">
        <f t="shared" si="0"/>
        <v>216760738</v>
      </c>
      <c r="D15" s="19">
        <f t="shared" si="1"/>
        <v>226624642</v>
      </c>
      <c r="E15" s="29">
        <f>119212000-24000+813600+45000</f>
        <v>120046600</v>
      </c>
      <c r="F15" s="29">
        <f>28323500-10800+178992+10000</f>
        <v>28501692</v>
      </c>
      <c r="G15" s="25">
        <f>52037350-171000+59000</f>
        <v>51925350</v>
      </c>
      <c r="H15" s="25">
        <v>24250000</v>
      </c>
      <c r="I15" s="25">
        <v>1901000</v>
      </c>
      <c r="J15" s="27">
        <f t="shared" si="2"/>
        <v>226624642</v>
      </c>
    </row>
    <row r="16" spans="1:10" s="21" customFormat="1" ht="18" customHeight="1" thickBot="1">
      <c r="A16" s="30" t="s">
        <v>28</v>
      </c>
      <c r="B16" s="31">
        <f aca="true" t="shared" si="3" ref="B16:J16">SUM(B10:B15)</f>
        <v>408657670</v>
      </c>
      <c r="C16" s="31">
        <f t="shared" si="3"/>
        <v>1246260270</v>
      </c>
      <c r="D16" s="31">
        <f t="shared" si="3"/>
        <v>1654917940</v>
      </c>
      <c r="E16" s="31">
        <f t="shared" si="3"/>
        <v>814296801</v>
      </c>
      <c r="F16" s="31">
        <f t="shared" si="3"/>
        <v>190849119</v>
      </c>
      <c r="G16" s="31">
        <f t="shared" si="3"/>
        <v>612889464</v>
      </c>
      <c r="H16" s="31">
        <f t="shared" si="3"/>
        <v>24250000</v>
      </c>
      <c r="I16" s="31">
        <f t="shared" si="3"/>
        <v>12632556</v>
      </c>
      <c r="J16" s="32">
        <f t="shared" si="3"/>
        <v>1654917940</v>
      </c>
    </row>
    <row r="17" spans="3:10" ht="12.75">
      <c r="C17" s="33"/>
      <c r="E17" s="33"/>
      <c r="F17" s="33"/>
      <c r="G17" s="33"/>
      <c r="H17" s="33"/>
      <c r="I17" s="33"/>
      <c r="J17" s="33"/>
    </row>
    <row r="25" ht="12.75">
      <c r="J25" s="34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&amp;R23.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2017-05-30T09:22:40Z</dcterms:created>
  <dcterms:modified xsi:type="dcterms:W3CDTF">2017-05-30T09:22:40Z</dcterms:modified>
  <cp:category/>
  <cp:version/>
  <cp:contentType/>
  <cp:contentStatus/>
</cp:coreProperties>
</file>