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4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</sheets>
  <definedNames/>
  <calcPr fullCalcOnLoad="1"/>
</workbook>
</file>

<file path=xl/sharedStrings.xml><?xml version="1.0" encoding="utf-8"?>
<sst xmlns="http://schemas.openxmlformats.org/spreadsheetml/2006/main" count="200" uniqueCount="155">
  <si>
    <t>Megnevezés</t>
  </si>
  <si>
    <t>Előirányzat</t>
  </si>
  <si>
    <t>Eredeti</t>
  </si>
  <si>
    <t>Módosított</t>
  </si>
  <si>
    <t>Teljesítés</t>
  </si>
  <si>
    <t>BEVÉTELEK</t>
  </si>
  <si>
    <t>Működési bevételek</t>
  </si>
  <si>
    <t>Közhatalmi bevételek</t>
  </si>
  <si>
    <t>Intézményi működési bevétel</t>
  </si>
  <si>
    <t>Működési pénzeszközök áh kívülről</t>
  </si>
  <si>
    <t>Működési bevételek összesen:</t>
  </si>
  <si>
    <t>Felhalmozási bevételek</t>
  </si>
  <si>
    <t>Támogatásértékű felh. bevétel</t>
  </si>
  <si>
    <t>Előző évi felhalm. célú maradvány</t>
  </si>
  <si>
    <t>Felhalmozási célra átvett pe. áh. kiv</t>
  </si>
  <si>
    <t>Felhalmozási bevételek összesen:</t>
  </si>
  <si>
    <t>Önkormányzat költségvetési támogatása</t>
  </si>
  <si>
    <t>Működési célú</t>
  </si>
  <si>
    <t>Felhalmozási célú</t>
  </si>
  <si>
    <t>Hitel konszolidáció</t>
  </si>
  <si>
    <t>Önkorm. költségv. tám. összesen:</t>
  </si>
  <si>
    <t>Függő átfutó bevételek:</t>
  </si>
  <si>
    <t>Finanszírozási bevétel:</t>
  </si>
  <si>
    <t>BEVÉTELEK MINDÖSSZESEN:</t>
  </si>
  <si>
    <t xml:space="preserve">          Előirányzat</t>
  </si>
  <si>
    <t xml:space="preserve">  Eredeti</t>
  </si>
  <si>
    <t>KIADÁSOK</t>
  </si>
  <si>
    <t>Működési kiadás</t>
  </si>
  <si>
    <t>Személyi juttatások</t>
  </si>
  <si>
    <t>Dologi kiadások</t>
  </si>
  <si>
    <t>Működési kiadások összesen</t>
  </si>
  <si>
    <t>Felhalmozási kiadások</t>
  </si>
  <si>
    <t>Felújítás áfa-val</t>
  </si>
  <si>
    <t>Beruházás áfa-val</t>
  </si>
  <si>
    <t>Támogatásértékű felhalmozási kiadás</t>
  </si>
  <si>
    <t>Előző évi felhalm maradvány</t>
  </si>
  <si>
    <t>Felhalmozási pénzeszköz átadás áh kívülre</t>
  </si>
  <si>
    <t>Felhalmozási kiadások összesen</t>
  </si>
  <si>
    <t>Támogatási. Kölcsönök nyújtása</t>
  </si>
  <si>
    <t>Államháztartáson belülre</t>
  </si>
  <si>
    <t>Államháztartáson kívülre</t>
  </si>
  <si>
    <t>Támogatások összesen</t>
  </si>
  <si>
    <t>Finanszirozási kiadások összesen</t>
  </si>
  <si>
    <t>KIADÁSOK MINDÖSSZESEN</t>
  </si>
  <si>
    <t>LÉTSZÁMKERET ALAKULÁSA</t>
  </si>
  <si>
    <t>Önkormányzat</t>
  </si>
  <si>
    <t>Összesen</t>
  </si>
  <si>
    <t xml:space="preserve">Tényleges </t>
  </si>
  <si>
    <t>Engedélyezett</t>
  </si>
  <si>
    <t>Műk.célú pénzeszköz átadás áh kívülre.</t>
  </si>
  <si>
    <t>KIADÁS</t>
  </si>
  <si>
    <t>Kiadásból</t>
  </si>
  <si>
    <t>Személyi jellegű kiadás</t>
  </si>
  <si>
    <t>Munkaad. Terh szoc adó hjár</t>
  </si>
  <si>
    <t>BEVÉTEL</t>
  </si>
  <si>
    <t>Bevételből</t>
  </si>
  <si>
    <t>ESZKÖZÖK</t>
  </si>
  <si>
    <t>Befektetett eszközök</t>
  </si>
  <si>
    <t>Készletek</t>
  </si>
  <si>
    <t>Követelések</t>
  </si>
  <si>
    <t>Értékpapírok</t>
  </si>
  <si>
    <t>Pénzeszközök</t>
  </si>
  <si>
    <t>Egyéb függő, átfutó elszámolások</t>
  </si>
  <si>
    <t>ESZKÖZÖK ÖSSZESEN</t>
  </si>
  <si>
    <t>FORRÁSOK</t>
  </si>
  <si>
    <t>Saját tőke</t>
  </si>
  <si>
    <t>Költségvetési tartalék</t>
  </si>
  <si>
    <t>Hosszú lejáratú hitelek</t>
  </si>
  <si>
    <t>Rövid lejáratú hitelek</t>
  </si>
  <si>
    <t>Egyéb passzív pénzügyi elszámolások</t>
  </si>
  <si>
    <t>FORRÁSOK ÖSSZESEN</t>
  </si>
  <si>
    <t>Egyéb rövid lejáratú kötelezettség</t>
  </si>
  <si>
    <t xml:space="preserve">ebből </t>
  </si>
  <si>
    <t>Előző évek fel nem használt maradványa</t>
  </si>
  <si>
    <t>Költségvetési befiz. Többlettámogatás miatt</t>
  </si>
  <si>
    <t>Felhasználható szabad pénzmaradvány</t>
  </si>
  <si>
    <t>Ebből</t>
  </si>
  <si>
    <t>bér</t>
  </si>
  <si>
    <t xml:space="preserve">TB alap </t>
  </si>
  <si>
    <t>felhalmozási</t>
  </si>
  <si>
    <t>maradvány</t>
  </si>
  <si>
    <t>Egyéb / pénzmaradvány</t>
  </si>
  <si>
    <t>Felhalmozási saját bevételek</t>
  </si>
  <si>
    <t>Támogatásértékű kölcsönök visszatér.</t>
  </si>
  <si>
    <t>összesen</t>
  </si>
  <si>
    <t>Felhalmozási hitel kamata (dologi kiadás)</t>
  </si>
  <si>
    <t>Immateriális javak</t>
  </si>
  <si>
    <t>Ingatlanok</t>
  </si>
  <si>
    <t>Befejezetlen beruházások</t>
  </si>
  <si>
    <t>Tartós részesedés</t>
  </si>
  <si>
    <t>Egyéb hosszú lejáratú követelés</t>
  </si>
  <si>
    <t>Tartósan adott kölcsönök</t>
  </si>
  <si>
    <t>Üzemeltetésre,kezelésre átadott eszközök</t>
  </si>
  <si>
    <t>Forgalomképtelen</t>
  </si>
  <si>
    <t>Korlátozottan forgalomképes</t>
  </si>
  <si>
    <t>Összesen:</t>
  </si>
  <si>
    <t>Törzsvagyonon  kívüli egyéb vagyon</t>
  </si>
  <si>
    <t xml:space="preserve">Közcélú, közhasznú </t>
  </si>
  <si>
    <t>adatok:fő</t>
  </si>
  <si>
    <t>bruttó</t>
  </si>
  <si>
    <t>Támogatásértékü működési kiadás áh belülre</t>
  </si>
  <si>
    <t>Munkaadókat terhelő  Szoc.hjár.</t>
  </si>
  <si>
    <t xml:space="preserve"> Önkormányzat:</t>
  </si>
  <si>
    <t>Egyéb sajátos forrásoldali elszámolások</t>
  </si>
  <si>
    <t>Függő átfutó kiadások</t>
  </si>
  <si>
    <t>Összes kiadás</t>
  </si>
  <si>
    <t>Összes bevétel előirányzat</t>
  </si>
  <si>
    <t>Önálló intézmény megnevezése</t>
  </si>
  <si>
    <t>Önálló  intézmény megnevezése</t>
  </si>
  <si>
    <t>PÉNZMARADVÁNY ALAKULÁSA</t>
  </si>
  <si>
    <t>Egyéb kiadás</t>
  </si>
  <si>
    <t>Egyéb bevétel</t>
  </si>
  <si>
    <t>Saját bevétel</t>
  </si>
  <si>
    <t>Állami támogatás/finanszírozás</t>
  </si>
  <si>
    <t>elvonások, visszafizetések</t>
  </si>
  <si>
    <t xml:space="preserve">Lakosságnak juttatott támogatások </t>
  </si>
  <si>
    <t>Szociális, rászorultsági ellátás</t>
  </si>
  <si>
    <t xml:space="preserve"> összeg</t>
  </si>
  <si>
    <t>ÖSSZESEN</t>
  </si>
  <si>
    <t>Előző évi költségvetési maradvány igénybe.</t>
  </si>
  <si>
    <t>Egyéb sajátos eszközoldali elszámolások</t>
  </si>
  <si>
    <t>előirányzat</t>
  </si>
  <si>
    <t>teljesítés</t>
  </si>
  <si>
    <t>Egyéb tárgyi eszközök értékesítése</t>
  </si>
  <si>
    <t>Közös Önkorm.Hivatal</t>
  </si>
  <si>
    <t>Közös Önk.Hiv.</t>
  </si>
  <si>
    <t>Ellátottak pénzbeli juttatásai</t>
  </si>
  <si>
    <t>Tartalékok</t>
  </si>
  <si>
    <t>Rövid lejáratú hitelek törlesztése</t>
  </si>
  <si>
    <t>Államháztart. belüli megelőleg.visszaf.</t>
  </si>
  <si>
    <t>Központi irányító szervi támogatás foly.</t>
  </si>
  <si>
    <t>Közös Önkorm. Hivatal:</t>
  </si>
  <si>
    <t>adatok:Ft-ban</t>
  </si>
  <si>
    <t>Ingatlanok értékesítése</t>
  </si>
  <si>
    <t>Államháztatáson belüli megelőlegezések</t>
  </si>
  <si>
    <t>adatok:Ft</t>
  </si>
  <si>
    <t>Gépek,berendezések,járművek</t>
  </si>
  <si>
    <t>Tenyészállatok</t>
  </si>
  <si>
    <t>adatok  Ft-ban</t>
  </si>
  <si>
    <t>Köztemetés</t>
  </si>
  <si>
    <t>Önkormányzati segély (átmeneti)</t>
  </si>
  <si>
    <t>Települési támogatás lakhatásra</t>
  </si>
  <si>
    <t>Tárgyévi alaptevékenység szabad pénzmaradványa</t>
  </si>
  <si>
    <t>Egyéb rászorultságtól függő támogatás</t>
  </si>
  <si>
    <t>1. számú melléklet  ../2019. (V…...) önkormányzati rendelethez</t>
  </si>
  <si>
    <t>Nagyszakácsi Község 2018. évi előirányzatainak teljesítése feladatonként</t>
  </si>
  <si>
    <t>Nagyszakácsi Község  2017-2018. évi vagyonkimutatása</t>
  </si>
  <si>
    <t>2017.Év</t>
  </si>
  <si>
    <t>2018. Év</t>
  </si>
  <si>
    <t>Gyermekvédelmi utalvány</t>
  </si>
  <si>
    <t>1. számú melléklet  4/2019. (V. 29.) önkormányzati rendelethez</t>
  </si>
  <si>
    <t>2. számú melleklet 4/2019. (V. 29.) önkormányzati rendelethez</t>
  </si>
  <si>
    <t>3. számú melléklet a 4/2019. (V. 29.) önkormányzati rendelethez</t>
  </si>
  <si>
    <t>4. számú melléklet  4/2019.(V. 29.) önkormányzati rendelethez</t>
  </si>
  <si>
    <t>5. számú melléklet  4/2019.(V. 29.)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</si>
</sst>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medium"/>
      <top style="thick"/>
      <bottom/>
    </border>
    <border>
      <left style="thick"/>
      <right/>
      <top/>
      <bottom style="medium"/>
    </border>
    <border>
      <left style="thick"/>
      <right/>
      <top style="medium"/>
      <bottom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 style="medium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33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28" xfId="0" applyBorder="1" applyAlignment="1">
      <alignment horizontal="right"/>
    </xf>
    <xf numFmtId="0" fontId="8" fillId="0" borderId="28" xfId="0" applyFont="1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 applyProtection="1">
      <alignment horizontal="right"/>
      <protection locked="0"/>
    </xf>
    <xf numFmtId="0" fontId="0" fillId="0" borderId="30" xfId="0" applyFill="1" applyBorder="1" applyAlignment="1" applyProtection="1">
      <alignment horizontal="right"/>
      <protection locked="0"/>
    </xf>
    <xf numFmtId="0" fontId="0" fillId="0" borderId="31" xfId="0" applyFill="1" applyBorder="1" applyAlignment="1" applyProtection="1">
      <alignment horizontal="right"/>
      <protection locked="0"/>
    </xf>
    <xf numFmtId="0" fontId="10" fillId="0" borderId="15" xfId="0" applyFont="1" applyBorder="1" applyAlignment="1">
      <alignment/>
    </xf>
    <xf numFmtId="0" fontId="0" fillId="0" borderId="0" xfId="0" applyBorder="1" applyAlignment="1">
      <alignment horizontal="left" vertical="center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3" fillId="0" borderId="40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0" xfId="0" applyNumberFormat="1" applyBorder="1" applyAlignment="1">
      <alignment horizontal="right"/>
    </xf>
    <xf numFmtId="3" fontId="0" fillId="0" borderId="34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3" fontId="0" fillId="0" borderId="31" xfId="0" applyNumberFormat="1" applyBorder="1" applyAlignment="1">
      <alignment/>
    </xf>
    <xf numFmtId="3" fontId="0" fillId="0" borderId="45" xfId="0" applyNumberFormat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5" fillId="0" borderId="40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7" xfId="0" applyNumberForma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11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2" fillId="0" borderId="51" xfId="0" applyFont="1" applyBorder="1" applyAlignment="1">
      <alignment/>
    </xf>
    <xf numFmtId="0" fontId="2" fillId="0" borderId="52" xfId="0" applyFont="1" applyFill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0" fillId="0" borderId="54" xfId="0" applyBorder="1" applyAlignment="1">
      <alignment horizontal="right"/>
    </xf>
    <xf numFmtId="0" fontId="0" fillId="0" borderId="54" xfId="0" applyFill="1" applyBorder="1" applyAlignment="1">
      <alignment horizontal="right"/>
    </xf>
    <xf numFmtId="0" fontId="0" fillId="0" borderId="55" xfId="0" applyFill="1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56" xfId="0" applyNumberFormat="1" applyBorder="1" applyAlignment="1" applyProtection="1">
      <alignment/>
      <protection locked="0"/>
    </xf>
    <xf numFmtId="3" fontId="3" fillId="0" borderId="57" xfId="0" applyNumberFormat="1" applyFont="1" applyBorder="1" applyAlignment="1" applyProtection="1">
      <alignment/>
      <protection locked="0"/>
    </xf>
    <xf numFmtId="3" fontId="3" fillId="0" borderId="42" xfId="0" applyNumberFormat="1" applyFont="1" applyBorder="1" applyAlignment="1" applyProtection="1">
      <alignment/>
      <protection locked="0"/>
    </xf>
    <xf numFmtId="3" fontId="3" fillId="0" borderId="43" xfId="0" applyNumberFormat="1" applyFont="1" applyBorder="1" applyAlignment="1" applyProtection="1">
      <alignment/>
      <protection locked="0"/>
    </xf>
    <xf numFmtId="3" fontId="0" fillId="0" borderId="58" xfId="0" applyNumberFormat="1" applyBorder="1" applyAlignment="1" applyProtection="1">
      <alignment/>
      <protection locked="0"/>
    </xf>
    <xf numFmtId="3" fontId="0" fillId="0" borderId="59" xfId="0" applyNumberFormat="1" applyBorder="1" applyAlignment="1" applyProtection="1">
      <alignment/>
      <protection locked="0"/>
    </xf>
    <xf numFmtId="3" fontId="0" fillId="0" borderId="60" xfId="0" applyNumberFormat="1" applyBorder="1" applyAlignment="1" applyProtection="1">
      <alignment/>
      <protection locked="0"/>
    </xf>
    <xf numFmtId="3" fontId="0" fillId="0" borderId="61" xfId="0" applyNumberFormat="1" applyBorder="1" applyAlignment="1" applyProtection="1">
      <alignment/>
      <protection locked="0"/>
    </xf>
    <xf numFmtId="3" fontId="0" fillId="0" borderId="62" xfId="0" applyNumberFormat="1" applyBorder="1" applyAlignment="1" applyProtection="1">
      <alignment/>
      <protection locked="0"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8" fillId="0" borderId="60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3" fontId="0" fillId="0" borderId="0" xfId="0" applyNumberFormat="1" applyBorder="1" applyAlignment="1">
      <alignment horizontal="left" vertical="center"/>
    </xf>
    <xf numFmtId="3" fontId="0" fillId="0" borderId="64" xfId="0" applyNumberFormat="1" applyBorder="1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2" fillId="0" borderId="10" xfId="0" applyNumberFormat="1" applyFont="1" applyBorder="1" applyAlignment="1">
      <alignment/>
    </xf>
    <xf numFmtId="3" fontId="6" fillId="0" borderId="65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6" fillId="0" borderId="5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 applyProtection="1">
      <alignment/>
      <protection locked="0"/>
    </xf>
    <xf numFmtId="3" fontId="0" fillId="0" borderId="70" xfId="0" applyNumberFormat="1" applyBorder="1" applyAlignment="1" applyProtection="1">
      <alignment/>
      <protection locked="0"/>
    </xf>
    <xf numFmtId="3" fontId="7" fillId="0" borderId="0" xfId="0" applyNumberFormat="1" applyFont="1" applyAlignment="1">
      <alignment/>
    </xf>
    <xf numFmtId="3" fontId="5" fillId="0" borderId="71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3" fontId="0" fillId="0" borderId="64" xfId="0" applyNumberFormat="1" applyBorder="1" applyAlignment="1" applyProtection="1">
      <alignment/>
      <protection locked="0"/>
    </xf>
    <xf numFmtId="3" fontId="0" fillId="0" borderId="73" xfId="0" applyNumberFormat="1" applyBorder="1" applyAlignment="1" applyProtection="1">
      <alignment/>
      <protection locked="0"/>
    </xf>
    <xf numFmtId="3" fontId="8" fillId="0" borderId="74" xfId="0" applyNumberFormat="1" applyFont="1" applyBorder="1" applyAlignment="1">
      <alignment/>
    </xf>
    <xf numFmtId="3" fontId="0" fillId="0" borderId="75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5" fillId="0" borderId="50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0" fontId="16" fillId="0" borderId="15" xfId="0" applyFont="1" applyBorder="1" applyAlignment="1">
      <alignment/>
    </xf>
    <xf numFmtId="3" fontId="14" fillId="0" borderId="18" xfId="0" applyNumberFormat="1" applyFont="1" applyBorder="1" applyAlignment="1">
      <alignment horizontal="center" vertical="center"/>
    </xf>
    <xf numFmtId="3" fontId="14" fillId="0" borderId="77" xfId="0" applyNumberFormat="1" applyFont="1" applyBorder="1" applyAlignment="1">
      <alignment horizontal="center" vertical="center"/>
    </xf>
    <xf numFmtId="3" fontId="14" fillId="0" borderId="78" xfId="0" applyNumberFormat="1" applyFont="1" applyBorder="1" applyAlignment="1">
      <alignment horizontal="center" vertical="center"/>
    </xf>
    <xf numFmtId="3" fontId="14" fillId="0" borderId="79" xfId="0" applyNumberFormat="1" applyFont="1" applyBorder="1" applyAlignment="1">
      <alignment horizontal="center" vertical="center"/>
    </xf>
    <xf numFmtId="3" fontId="14" fillId="0" borderId="80" xfId="0" applyNumberFormat="1" applyFont="1" applyBorder="1" applyAlignment="1">
      <alignment horizontal="center" vertical="center"/>
    </xf>
    <xf numFmtId="3" fontId="14" fillId="0" borderId="81" xfId="0" applyNumberFormat="1" applyFont="1" applyBorder="1" applyAlignment="1">
      <alignment horizontal="center" vertical="center"/>
    </xf>
    <xf numFmtId="3" fontId="14" fillId="0" borderId="82" xfId="0" applyNumberFormat="1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3" fontId="14" fillId="0" borderId="83" xfId="0" applyNumberFormat="1" applyFont="1" applyBorder="1" applyAlignment="1">
      <alignment horizontal="center"/>
    </xf>
    <xf numFmtId="3" fontId="14" fillId="0" borderId="84" xfId="0" applyNumberFormat="1" applyFont="1" applyBorder="1" applyAlignment="1">
      <alignment horizontal="center"/>
    </xf>
    <xf numFmtId="3" fontId="14" fillId="0" borderId="85" xfId="0" applyNumberFormat="1" applyFont="1" applyBorder="1" applyAlignment="1">
      <alignment horizontal="center"/>
    </xf>
    <xf numFmtId="3" fontId="14" fillId="0" borderId="86" xfId="0" applyNumberFormat="1" applyFont="1" applyBorder="1" applyAlignment="1">
      <alignment horizontal="center"/>
    </xf>
    <xf numFmtId="3" fontId="14" fillId="0" borderId="87" xfId="0" applyNumberFormat="1" applyFont="1" applyBorder="1" applyAlignment="1">
      <alignment horizontal="center"/>
    </xf>
    <xf numFmtId="3" fontId="14" fillId="0" borderId="81" xfId="0" applyNumberFormat="1" applyFont="1" applyBorder="1" applyAlignment="1">
      <alignment horizontal="center"/>
    </xf>
    <xf numFmtId="3" fontId="14" fillId="0" borderId="8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right"/>
    </xf>
    <xf numFmtId="0" fontId="0" fillId="0" borderId="88" xfId="0" applyBorder="1" applyAlignment="1">
      <alignment/>
    </xf>
    <xf numFmtId="0" fontId="0" fillId="0" borderId="64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7" fillId="0" borderId="64" xfId="0" applyFont="1" applyFill="1" applyBorder="1" applyAlignment="1">
      <alignment wrapText="1"/>
    </xf>
    <xf numFmtId="0" fontId="18" fillId="0" borderId="89" xfId="0" applyFont="1" applyFill="1" applyBorder="1" applyAlignment="1">
      <alignment/>
    </xf>
    <xf numFmtId="3" fontId="55" fillId="0" borderId="51" xfId="0" applyNumberFormat="1" applyFont="1" applyBorder="1" applyAlignment="1">
      <alignment/>
    </xf>
    <xf numFmtId="3" fontId="19" fillId="0" borderId="34" xfId="0" applyNumberFormat="1" applyFont="1" applyBorder="1" applyAlignment="1" applyProtection="1">
      <alignment/>
      <protection locked="0"/>
    </xf>
    <xf numFmtId="3" fontId="19" fillId="0" borderId="44" xfId="0" applyNumberFormat="1" applyFont="1" applyBorder="1" applyAlignment="1" applyProtection="1">
      <alignment/>
      <protection locked="0"/>
    </xf>
    <xf numFmtId="3" fontId="19" fillId="0" borderId="90" xfId="0" applyNumberFormat="1" applyFont="1" applyBorder="1" applyAlignment="1" applyProtection="1">
      <alignment/>
      <protection locked="0"/>
    </xf>
    <xf numFmtId="3" fontId="19" fillId="0" borderId="35" xfId="0" applyNumberFormat="1" applyFont="1" applyBorder="1" applyAlignment="1" applyProtection="1">
      <alignment/>
      <protection locked="0"/>
    </xf>
    <xf numFmtId="3" fontId="19" fillId="0" borderId="36" xfId="0" applyNumberFormat="1" applyFont="1" applyBorder="1" applyAlignment="1" applyProtection="1">
      <alignment/>
      <protection locked="0"/>
    </xf>
    <xf numFmtId="3" fontId="19" fillId="0" borderId="37" xfId="0" applyNumberFormat="1" applyFont="1" applyBorder="1" applyAlignment="1" applyProtection="1">
      <alignment/>
      <protection locked="0"/>
    </xf>
    <xf numFmtId="3" fontId="19" fillId="0" borderId="91" xfId="0" applyNumberFormat="1" applyFont="1" applyBorder="1" applyAlignment="1">
      <alignment/>
    </xf>
    <xf numFmtId="3" fontId="19" fillId="0" borderId="92" xfId="0" applyNumberFormat="1" applyFont="1" applyBorder="1" applyAlignment="1">
      <alignment/>
    </xf>
    <xf numFmtId="3" fontId="19" fillId="0" borderId="45" xfId="0" applyNumberFormat="1" applyFont="1" applyBorder="1" applyAlignment="1" applyProtection="1">
      <alignment/>
      <protection locked="0"/>
    </xf>
    <xf numFmtId="3" fontId="19" fillId="0" borderId="46" xfId="0" applyNumberFormat="1" applyFont="1" applyBorder="1" applyAlignment="1" applyProtection="1">
      <alignment/>
      <protection locked="0"/>
    </xf>
    <xf numFmtId="3" fontId="38" fillId="0" borderId="10" xfId="0" applyNumberFormat="1" applyFont="1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/>
      <protection locked="0"/>
    </xf>
    <xf numFmtId="3" fontId="19" fillId="0" borderId="93" xfId="0" applyNumberFormat="1" applyFont="1" applyBorder="1" applyAlignment="1" applyProtection="1">
      <alignment/>
      <protection locked="0"/>
    </xf>
    <xf numFmtId="3" fontId="19" fillId="0" borderId="94" xfId="0" applyNumberFormat="1" applyFont="1" applyBorder="1" applyAlignment="1" applyProtection="1">
      <alignment/>
      <protection locked="0"/>
    </xf>
    <xf numFmtId="3" fontId="19" fillId="0" borderId="95" xfId="0" applyNumberFormat="1" applyFont="1" applyBorder="1" applyAlignment="1" applyProtection="1">
      <alignment/>
      <protection locked="0"/>
    </xf>
    <xf numFmtId="3" fontId="19" fillId="0" borderId="96" xfId="0" applyNumberFormat="1" applyFont="1" applyBorder="1" applyAlignment="1" applyProtection="1">
      <alignment/>
      <protection locked="0"/>
    </xf>
    <xf numFmtId="3" fontId="19" fillId="0" borderId="75" xfId="0" applyNumberFormat="1" applyFont="1" applyBorder="1" applyAlignment="1" applyProtection="1">
      <alignment/>
      <protection locked="0"/>
    </xf>
    <xf numFmtId="3" fontId="19" fillId="0" borderId="97" xfId="0" applyNumberFormat="1" applyFont="1" applyBorder="1" applyAlignment="1" applyProtection="1">
      <alignment/>
      <protection locked="0"/>
    </xf>
    <xf numFmtId="3" fontId="19" fillId="0" borderId="98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99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19" fillId="0" borderId="77" xfId="0" applyNumberFormat="1" applyFont="1" applyBorder="1" applyAlignment="1">
      <alignment/>
    </xf>
    <xf numFmtId="3" fontId="19" fillId="0" borderId="101" xfId="0" applyNumberFormat="1" applyFont="1" applyBorder="1" applyAlignment="1" applyProtection="1">
      <alignment/>
      <protection locked="0"/>
    </xf>
    <xf numFmtId="3" fontId="19" fillId="0" borderId="102" xfId="0" applyNumberFormat="1" applyFont="1" applyBorder="1" applyAlignment="1" applyProtection="1">
      <alignment/>
      <protection locked="0"/>
    </xf>
    <xf numFmtId="3" fontId="19" fillId="0" borderId="69" xfId="0" applyNumberFormat="1" applyFont="1" applyBorder="1" applyAlignment="1" applyProtection="1">
      <alignment/>
      <protection locked="0"/>
    </xf>
    <xf numFmtId="3" fontId="19" fillId="0" borderId="68" xfId="0" applyNumberFormat="1" applyFont="1" applyBorder="1" applyAlignment="1" applyProtection="1">
      <alignment/>
      <protection locked="0"/>
    </xf>
    <xf numFmtId="3" fontId="19" fillId="0" borderId="67" xfId="0" applyNumberFormat="1" applyFont="1" applyBorder="1" applyAlignment="1" applyProtection="1">
      <alignment/>
      <protection locked="0"/>
    </xf>
    <xf numFmtId="3" fontId="19" fillId="0" borderId="11" xfId="0" applyNumberFormat="1" applyFont="1" applyBorder="1" applyAlignment="1">
      <alignment/>
    </xf>
    <xf numFmtId="3" fontId="19" fillId="0" borderId="103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89" xfId="0" applyNumberFormat="1" applyFont="1" applyBorder="1" applyAlignment="1" applyProtection="1">
      <alignment/>
      <protection locked="0"/>
    </xf>
    <xf numFmtId="3" fontId="19" fillId="0" borderId="7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19" fillId="0" borderId="51" xfId="0" applyNumberFormat="1" applyFont="1" applyBorder="1" applyAlignment="1" applyProtection="1">
      <alignment/>
      <protection locked="0"/>
    </xf>
    <xf numFmtId="3" fontId="19" fillId="0" borderId="104" xfId="0" applyNumberFormat="1" applyFont="1" applyBorder="1" applyAlignment="1" applyProtection="1">
      <alignment/>
      <protection locked="0"/>
    </xf>
    <xf numFmtId="3" fontId="19" fillId="0" borderId="105" xfId="0" applyNumberFormat="1" applyFont="1" applyFill="1" applyBorder="1" applyAlignment="1" applyProtection="1">
      <alignment/>
      <protection locked="0"/>
    </xf>
    <xf numFmtId="3" fontId="19" fillId="0" borderId="106" xfId="0" applyNumberFormat="1" applyFont="1" applyBorder="1" applyAlignment="1" applyProtection="1">
      <alignment/>
      <protection locked="0"/>
    </xf>
    <xf numFmtId="3" fontId="19" fillId="0" borderId="47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68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19" fillId="0" borderId="16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107" xfId="0" applyNumberFormat="1" applyFont="1" applyBorder="1" applyAlignment="1">
      <alignment/>
    </xf>
    <xf numFmtId="3" fontId="19" fillId="0" borderId="41" xfId="0" applyNumberFormat="1" applyFont="1" applyBorder="1" applyAlignment="1" applyProtection="1">
      <alignment/>
      <protection locked="0"/>
    </xf>
    <xf numFmtId="3" fontId="19" fillId="0" borderId="42" xfId="0" applyNumberFormat="1" applyFont="1" applyBorder="1" applyAlignment="1" applyProtection="1">
      <alignment/>
      <protection locked="0"/>
    </xf>
    <xf numFmtId="3" fontId="19" fillId="0" borderId="43" xfId="0" applyNumberFormat="1" applyFont="1" applyBorder="1" applyAlignment="1" applyProtection="1">
      <alignment/>
      <protection locked="0"/>
    </xf>
    <xf numFmtId="3" fontId="19" fillId="0" borderId="108" xfId="0" applyNumberFormat="1" applyFont="1" applyBorder="1" applyAlignment="1" applyProtection="1">
      <alignment/>
      <protection locked="0"/>
    </xf>
    <xf numFmtId="3" fontId="19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19" fillId="0" borderId="30" xfId="0" applyNumberFormat="1" applyFont="1" applyBorder="1" applyAlignment="1" applyProtection="1">
      <alignment/>
      <protection locked="0"/>
    </xf>
    <xf numFmtId="3" fontId="19" fillId="0" borderId="112" xfId="0" applyNumberFormat="1" applyFont="1" applyBorder="1" applyAlignment="1" applyProtection="1">
      <alignment/>
      <protection locked="0"/>
    </xf>
    <xf numFmtId="3" fontId="19" fillId="0" borderId="54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31" xfId="0" applyNumberFormat="1" applyFont="1" applyBorder="1" applyAlignment="1" applyProtection="1">
      <alignment/>
      <protection locked="0"/>
    </xf>
    <xf numFmtId="3" fontId="19" fillId="0" borderId="113" xfId="0" applyNumberFormat="1" applyFont="1" applyBorder="1" applyAlignment="1" applyProtection="1">
      <alignment/>
      <protection locked="0"/>
    </xf>
    <xf numFmtId="3" fontId="19" fillId="0" borderId="114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3" fontId="19" fillId="0" borderId="115" xfId="0" applyNumberFormat="1" applyFont="1" applyBorder="1" applyAlignment="1">
      <alignment/>
    </xf>
    <xf numFmtId="3" fontId="19" fillId="0" borderId="116" xfId="0" applyNumberFormat="1" applyFont="1" applyBorder="1" applyAlignment="1">
      <alignment/>
    </xf>
    <xf numFmtId="3" fontId="19" fillId="0" borderId="117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19" fillId="0" borderId="121" xfId="0" applyNumberFormat="1" applyFont="1" applyBorder="1" applyAlignment="1">
      <alignment/>
    </xf>
    <xf numFmtId="3" fontId="19" fillId="0" borderId="122" xfId="0" applyNumberFormat="1" applyFont="1" applyBorder="1" applyAlignment="1">
      <alignment/>
    </xf>
    <xf numFmtId="3" fontId="19" fillId="0" borderId="123" xfId="0" applyNumberFormat="1" applyFont="1" applyBorder="1" applyAlignment="1">
      <alignment/>
    </xf>
    <xf numFmtId="3" fontId="19" fillId="0" borderId="0" xfId="0" applyNumberFormat="1" applyFont="1" applyAlignment="1" applyProtection="1">
      <alignment/>
      <protection locked="0"/>
    </xf>
    <xf numFmtId="3" fontId="19" fillId="0" borderId="52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124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59" xfId="0" applyNumberFormat="1" applyFont="1" applyBorder="1" applyAlignment="1">
      <alignment/>
    </xf>
    <xf numFmtId="3" fontId="19" fillId="0" borderId="112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125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126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3" fontId="0" fillId="0" borderId="85" xfId="0" applyNumberFormat="1" applyBorder="1" applyAlignment="1">
      <alignment/>
    </xf>
    <xf numFmtId="0" fontId="17" fillId="0" borderId="127" xfId="0" applyFont="1" applyFill="1" applyBorder="1" applyAlignment="1">
      <alignment horizontal="right"/>
    </xf>
    <xf numFmtId="0" fontId="18" fillId="0" borderId="34" xfId="0" applyFont="1" applyBorder="1" applyAlignment="1">
      <alignment/>
    </xf>
    <xf numFmtId="0" fontId="18" fillId="0" borderId="128" xfId="0" applyFont="1" applyFill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110" xfId="0" applyFont="1" applyBorder="1" applyAlignment="1">
      <alignment/>
    </xf>
    <xf numFmtId="0" fontId="18" fillId="0" borderId="76" xfId="0" applyFont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0" xfId="0" applyFont="1" applyFill="1" applyBorder="1" applyAlignment="1">
      <alignment/>
    </xf>
    <xf numFmtId="0" fontId="3" fillId="0" borderId="107" xfId="0" applyFont="1" applyFill="1" applyBorder="1" applyAlignment="1">
      <alignment horizontal="left"/>
    </xf>
    <xf numFmtId="3" fontId="19" fillId="0" borderId="56" xfId="0" applyNumberFormat="1" applyFont="1" applyBorder="1" applyAlignment="1" applyProtection="1">
      <alignment/>
      <protection locked="0"/>
    </xf>
    <xf numFmtId="3" fontId="20" fillId="0" borderId="52" xfId="0" applyNumberFormat="1" applyFont="1" applyBorder="1" applyAlignment="1" applyProtection="1">
      <alignment/>
      <protection locked="0"/>
    </xf>
    <xf numFmtId="3" fontId="51" fillId="0" borderId="52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98" xfId="0" applyNumberFormat="1" applyFont="1" applyBorder="1" applyAlignment="1">
      <alignment/>
    </xf>
    <xf numFmtId="0" fontId="3" fillId="0" borderId="107" xfId="0" applyFont="1" applyBorder="1" applyAlignment="1">
      <alignment wrapText="1"/>
    </xf>
    <xf numFmtId="3" fontId="19" fillId="0" borderId="46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0" fontId="18" fillId="0" borderId="129" xfId="0" applyFont="1" applyFill="1" applyBorder="1" applyAlignment="1">
      <alignment/>
    </xf>
    <xf numFmtId="0" fontId="18" fillId="0" borderId="91" xfId="0" applyFont="1" applyFill="1" applyBorder="1" applyAlignment="1">
      <alignment/>
    </xf>
    <xf numFmtId="0" fontId="18" fillId="0" borderId="45" xfId="0" applyFont="1" applyBorder="1" applyAlignment="1">
      <alignment/>
    </xf>
    <xf numFmtId="0" fontId="17" fillId="0" borderId="64" xfId="0" applyFont="1" applyFill="1" applyBorder="1" applyAlignment="1">
      <alignment/>
    </xf>
    <xf numFmtId="0" fontId="17" fillId="0" borderId="127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3" fontId="2" fillId="0" borderId="130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131" xfId="0" applyNumberFormat="1" applyFont="1" applyBorder="1" applyAlignment="1">
      <alignment horizontal="center" vertical="center"/>
    </xf>
    <xf numFmtId="3" fontId="2" fillId="0" borderId="132" xfId="0" applyNumberFormat="1" applyFont="1" applyBorder="1" applyAlignment="1">
      <alignment horizontal="center" vertical="center"/>
    </xf>
    <xf numFmtId="3" fontId="0" fillId="0" borderId="91" xfId="0" applyNumberFormat="1" applyBorder="1" applyAlignment="1">
      <alignment horizontal="center"/>
    </xf>
    <xf numFmtId="3" fontId="0" fillId="0" borderId="110" xfId="0" applyNumberFormat="1" applyBorder="1" applyAlignment="1">
      <alignment horizontal="center"/>
    </xf>
    <xf numFmtId="3" fontId="0" fillId="0" borderId="92" xfId="0" applyNumberFormat="1" applyBorder="1" applyAlignment="1">
      <alignment horizontal="center"/>
    </xf>
    <xf numFmtId="3" fontId="0" fillId="0" borderId="133" xfId="0" applyNumberFormat="1" applyBorder="1" applyAlignment="1">
      <alignment horizontal="center"/>
    </xf>
    <xf numFmtId="3" fontId="6" fillId="0" borderId="51" xfId="0" applyNumberFormat="1" applyFont="1" applyBorder="1" applyAlignment="1">
      <alignment horizontal="center" vertical="center"/>
    </xf>
    <xf numFmtId="3" fontId="6" fillId="0" borderId="126" xfId="0" applyNumberFormat="1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0" fillId="0" borderId="81" xfId="0" applyBorder="1" applyAlignment="1">
      <alignment horizontal="left" vertical="center"/>
    </xf>
    <xf numFmtId="3" fontId="0" fillId="0" borderId="134" xfId="0" applyNumberFormat="1" applyBorder="1" applyAlignment="1" applyProtection="1">
      <alignment horizontal="right"/>
      <protection locked="0"/>
    </xf>
    <xf numFmtId="3" fontId="0" fillId="0" borderId="110" xfId="0" applyNumberFormat="1" applyBorder="1" applyAlignment="1" applyProtection="1">
      <alignment horizontal="right"/>
      <protection locked="0"/>
    </xf>
    <xf numFmtId="3" fontId="0" fillId="0" borderId="135" xfId="0" applyNumberFormat="1" applyBorder="1" applyAlignment="1" applyProtection="1">
      <alignment horizontal="right"/>
      <protection locked="0"/>
    </xf>
    <xf numFmtId="3" fontId="0" fillId="0" borderId="90" xfId="0" applyNumberFormat="1" applyBorder="1" applyAlignment="1" applyProtection="1">
      <alignment horizontal="right"/>
      <protection locked="0"/>
    </xf>
    <xf numFmtId="3" fontId="7" fillId="0" borderId="1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136" xfId="0" applyNumberFormat="1" applyFont="1" applyBorder="1" applyAlignment="1">
      <alignment horizontal="center"/>
    </xf>
    <xf numFmtId="3" fontId="9" fillId="0" borderId="137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6" xfId="0" applyNumberFormat="1" applyFont="1" applyBorder="1" applyAlignment="1">
      <alignment horizontal="center" vertical="center"/>
    </xf>
    <xf numFmtId="3" fontId="7" fillId="0" borderId="137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7" fillId="0" borderId="51" xfId="0" applyNumberFormat="1" applyFont="1" applyBorder="1" applyAlignment="1">
      <alignment horizontal="center" wrapText="1"/>
    </xf>
    <xf numFmtId="3" fontId="7" fillId="0" borderId="52" xfId="0" applyNumberFormat="1" applyFont="1" applyBorder="1" applyAlignment="1">
      <alignment horizontal="center" wrapText="1"/>
    </xf>
    <xf numFmtId="3" fontId="7" fillId="0" borderId="126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 wrapText="1"/>
    </xf>
    <xf numFmtId="3" fontId="7" fillId="0" borderId="18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3" fontId="7" fillId="0" borderId="136" xfId="0" applyNumberFormat="1" applyFont="1" applyBorder="1" applyAlignment="1">
      <alignment horizontal="center"/>
    </xf>
    <xf numFmtId="3" fontId="7" fillId="0" borderId="137" xfId="0" applyNumberFormat="1" applyFont="1" applyBorder="1" applyAlignment="1">
      <alignment horizontal="center"/>
    </xf>
    <xf numFmtId="3" fontId="12" fillId="0" borderId="138" xfId="0" applyNumberFormat="1" applyFont="1" applyBorder="1" applyAlignment="1">
      <alignment horizontal="center" vertical="center" wrapText="1"/>
    </xf>
    <xf numFmtId="3" fontId="12" fillId="0" borderId="139" xfId="0" applyNumberFormat="1" applyFont="1" applyBorder="1" applyAlignment="1">
      <alignment horizontal="center" vertical="center" wrapText="1"/>
    </xf>
    <xf numFmtId="3" fontId="12" fillId="0" borderId="140" xfId="0" applyNumberFormat="1" applyFont="1" applyBorder="1" applyAlignment="1">
      <alignment horizontal="center" vertical="center" wrapText="1"/>
    </xf>
    <xf numFmtId="3" fontId="12" fillId="0" borderId="134" xfId="0" applyNumberFormat="1" applyFont="1" applyBorder="1" applyAlignment="1">
      <alignment horizontal="center" vertical="center" wrapText="1"/>
    </xf>
    <xf numFmtId="3" fontId="12" fillId="0" borderId="91" xfId="0" applyNumberFormat="1" applyFont="1" applyBorder="1" applyAlignment="1">
      <alignment horizontal="center" vertical="center" wrapText="1"/>
    </xf>
    <xf numFmtId="3" fontId="12" fillId="0" borderId="14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5" fillId="0" borderId="135" xfId="0" applyNumberFormat="1" applyFont="1" applyBorder="1" applyAlignment="1">
      <alignment horizontal="center" vertical="center"/>
    </xf>
    <xf numFmtId="3" fontId="5" fillId="0" borderId="142" xfId="0" applyNumberFormat="1" applyFont="1" applyBorder="1" applyAlignment="1">
      <alignment horizontal="center" vertical="center"/>
    </xf>
    <xf numFmtId="3" fontId="5" fillId="0" borderId="143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44" xfId="0" applyBorder="1" applyAlignment="1">
      <alignment horizontal="left" vertical="center"/>
    </xf>
    <xf numFmtId="0" fontId="0" fillId="0" borderId="145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workbookViewId="0" topLeftCell="A1">
      <selection activeCell="A1" sqref="A1:D1"/>
    </sheetView>
  </sheetViews>
  <sheetFormatPr defaultColWidth="9.140625" defaultRowHeight="15"/>
  <cols>
    <col min="1" max="1" width="40.421875" style="0" customWidth="1"/>
    <col min="2" max="2" width="15.421875" style="50" customWidth="1"/>
    <col min="3" max="3" width="16.140625" style="50" customWidth="1"/>
    <col min="4" max="4" width="16.00390625" style="50" customWidth="1"/>
  </cols>
  <sheetData>
    <row r="1" spans="1:4" ht="33.75" customHeight="1">
      <c r="A1" s="275" t="s">
        <v>150</v>
      </c>
      <c r="B1" s="275"/>
      <c r="C1" s="275"/>
      <c r="D1" s="275"/>
    </row>
    <row r="2" spans="1:4" ht="33.75" customHeight="1" thickBot="1">
      <c r="A2" s="41"/>
      <c r="B2" s="103"/>
      <c r="C2" s="103"/>
      <c r="D2" s="143" t="s">
        <v>132</v>
      </c>
    </row>
    <row r="3" spans="1:4" ht="20.25" thickBot="1" thickTop="1">
      <c r="A3" s="3" t="s">
        <v>0</v>
      </c>
      <c r="B3" s="276" t="s">
        <v>1</v>
      </c>
      <c r="C3" s="277"/>
      <c r="D3" s="278" t="s">
        <v>4</v>
      </c>
    </row>
    <row r="4" spans="1:4" ht="15.75" thickBot="1">
      <c r="A4" s="4"/>
      <c r="B4" s="104" t="s">
        <v>2</v>
      </c>
      <c r="C4" s="104" t="s">
        <v>3</v>
      </c>
      <c r="D4" s="279"/>
    </row>
    <row r="5" spans="1:4" ht="18.75">
      <c r="A5" s="5" t="s">
        <v>5</v>
      </c>
      <c r="B5" s="280"/>
      <c r="C5" s="280"/>
      <c r="D5" s="282"/>
    </row>
    <row r="6" spans="1:4" ht="15.75">
      <c r="A6" s="6" t="s">
        <v>6</v>
      </c>
      <c r="B6" s="281"/>
      <c r="C6" s="281"/>
      <c r="D6" s="283"/>
    </row>
    <row r="7" spans="1:4" ht="15">
      <c r="A7" s="7" t="s">
        <v>7</v>
      </c>
      <c r="B7" s="152">
        <v>4476000</v>
      </c>
      <c r="C7" s="152">
        <v>4476000</v>
      </c>
      <c r="D7" s="153">
        <v>5176679</v>
      </c>
    </row>
    <row r="8" spans="1:4" ht="15">
      <c r="A8" s="7" t="s">
        <v>8</v>
      </c>
      <c r="B8" s="152">
        <v>1520000</v>
      </c>
      <c r="C8" s="152">
        <v>13276730</v>
      </c>
      <c r="D8" s="153">
        <v>4015976</v>
      </c>
    </row>
    <row r="9" spans="1:4" ht="15">
      <c r="A9" s="7" t="s">
        <v>9</v>
      </c>
      <c r="B9" s="152">
        <v>4918514</v>
      </c>
      <c r="C9" s="152">
        <v>5468714</v>
      </c>
      <c r="D9" s="153">
        <v>548000</v>
      </c>
    </row>
    <row r="10" spans="1:4" ht="15.75" thickBot="1">
      <c r="A10" s="7" t="s">
        <v>81</v>
      </c>
      <c r="B10" s="63">
        <v>0</v>
      </c>
      <c r="C10" s="63">
        <v>0</v>
      </c>
      <c r="D10" s="64">
        <v>0</v>
      </c>
    </row>
    <row r="11" spans="1:6" ht="28.5" customHeight="1" thickBot="1" thickTop="1">
      <c r="A11" s="81" t="s">
        <v>10</v>
      </c>
      <c r="B11" s="151">
        <f>SUM(B7:B10)</f>
        <v>10914514</v>
      </c>
      <c r="C11" s="151">
        <f>SUM(C7:C10)</f>
        <v>23221444</v>
      </c>
      <c r="D11" s="151">
        <f>SUM(D7:D10)</f>
        <v>9740655</v>
      </c>
      <c r="E11" s="8"/>
      <c r="F11" s="9"/>
    </row>
    <row r="12" spans="1:6" ht="18.75">
      <c r="A12" s="83" t="s">
        <v>11</v>
      </c>
      <c r="B12" s="290"/>
      <c r="C12" s="290"/>
      <c r="D12" s="292"/>
      <c r="E12" s="9"/>
      <c r="F12" s="9"/>
    </row>
    <row r="13" spans="1:5" ht="15">
      <c r="A13" s="84" t="s">
        <v>82</v>
      </c>
      <c r="B13" s="291"/>
      <c r="C13" s="291"/>
      <c r="D13" s="293"/>
      <c r="E13" s="9"/>
    </row>
    <row r="14" spans="1:4" ht="15">
      <c r="A14" s="85" t="s">
        <v>123</v>
      </c>
      <c r="B14" s="152">
        <v>0</v>
      </c>
      <c r="C14" s="152">
        <v>0</v>
      </c>
      <c r="D14" s="154">
        <v>0</v>
      </c>
    </row>
    <row r="15" spans="1:4" ht="15">
      <c r="A15" s="85" t="s">
        <v>12</v>
      </c>
      <c r="B15" s="152">
        <v>0</v>
      </c>
      <c r="C15" s="152">
        <v>0</v>
      </c>
      <c r="D15" s="155">
        <v>0</v>
      </c>
    </row>
    <row r="16" spans="1:4" ht="15">
      <c r="A16" s="85" t="s">
        <v>13</v>
      </c>
      <c r="B16" s="152">
        <v>0</v>
      </c>
      <c r="C16" s="152">
        <v>0</v>
      </c>
      <c r="D16" s="155">
        <v>0</v>
      </c>
    </row>
    <row r="17" spans="1:4" ht="15">
      <c r="A17" s="85" t="s">
        <v>14</v>
      </c>
      <c r="B17" s="152">
        <v>0</v>
      </c>
      <c r="C17" s="152">
        <v>0</v>
      </c>
      <c r="D17" s="154">
        <v>0</v>
      </c>
    </row>
    <row r="18" spans="1:4" ht="16.5" customHeight="1" thickBot="1">
      <c r="A18" s="86" t="s">
        <v>133</v>
      </c>
      <c r="B18" s="156">
        <v>0</v>
      </c>
      <c r="C18" s="156">
        <v>0</v>
      </c>
      <c r="D18" s="157">
        <v>1000000</v>
      </c>
    </row>
    <row r="19" spans="1:4" ht="25.5" customHeight="1" thickBot="1">
      <c r="A19" s="82" t="s">
        <v>15</v>
      </c>
      <c r="B19" s="264">
        <f>SUM(B14:B18)</f>
        <v>0</v>
      </c>
      <c r="C19" s="264">
        <f>SUM(C14:C18)</f>
        <v>0</v>
      </c>
      <c r="D19" s="264">
        <f>SUM(D14:D18)</f>
        <v>1000000</v>
      </c>
    </row>
    <row r="20" spans="1:4" ht="22.5" customHeight="1" thickBot="1" thickTop="1">
      <c r="A20" s="32" t="s">
        <v>83</v>
      </c>
      <c r="B20" s="105">
        <v>0</v>
      </c>
      <c r="C20" s="106">
        <v>0</v>
      </c>
      <c r="D20" s="106">
        <v>0</v>
      </c>
    </row>
    <row r="21" spans="1:10" ht="15" customHeight="1" thickTop="1">
      <c r="A21" s="31" t="s">
        <v>16</v>
      </c>
      <c r="B21" s="158"/>
      <c r="C21" s="158"/>
      <c r="D21" s="159"/>
      <c r="F21" s="9"/>
      <c r="G21" s="29"/>
      <c r="H21" s="9"/>
      <c r="I21" s="9"/>
      <c r="J21" s="9"/>
    </row>
    <row r="22" spans="1:4" ht="15">
      <c r="A22" s="37" t="s">
        <v>17</v>
      </c>
      <c r="B22" s="152">
        <v>82668132</v>
      </c>
      <c r="C22" s="152">
        <v>131921910</v>
      </c>
      <c r="D22" s="153">
        <v>120374186</v>
      </c>
    </row>
    <row r="23" spans="1:4" ht="15">
      <c r="A23" s="38" t="s">
        <v>18</v>
      </c>
      <c r="B23" s="152">
        <v>51954426</v>
      </c>
      <c r="C23" s="152">
        <v>83191972</v>
      </c>
      <c r="D23" s="153">
        <v>68777633</v>
      </c>
    </row>
    <row r="24" spans="1:4" ht="15.75" thickBot="1">
      <c r="A24" s="39" t="s">
        <v>19</v>
      </c>
      <c r="B24" s="160">
        <v>0</v>
      </c>
      <c r="C24" s="160">
        <v>0</v>
      </c>
      <c r="D24" s="161">
        <v>0</v>
      </c>
    </row>
    <row r="25" spans="1:4" ht="27.75" customHeight="1" thickBot="1" thickTop="1">
      <c r="A25" s="1" t="s">
        <v>20</v>
      </c>
      <c r="B25" s="265">
        <f>SUM(B22:B24)</f>
        <v>134622558</v>
      </c>
      <c r="C25" s="265">
        <f>SUM(C22:C24)</f>
        <v>215113882</v>
      </c>
      <c r="D25" s="265">
        <f>SUM(D22:D24)</f>
        <v>189151819</v>
      </c>
    </row>
    <row r="26" spans="1:4" ht="25.5" customHeight="1" thickTop="1">
      <c r="A26" s="261" t="s">
        <v>119</v>
      </c>
      <c r="B26" s="262">
        <v>30450110</v>
      </c>
      <c r="C26" s="262">
        <v>1178776</v>
      </c>
      <c r="D26" s="262">
        <v>1178776</v>
      </c>
    </row>
    <row r="27" spans="1:4" ht="25.5" customHeight="1" thickBot="1">
      <c r="A27" s="30" t="s">
        <v>134</v>
      </c>
      <c r="B27" s="263">
        <v>0</v>
      </c>
      <c r="C27" s="263">
        <v>0</v>
      </c>
      <c r="D27" s="263">
        <v>3342935</v>
      </c>
    </row>
    <row r="28" spans="1:4" ht="24" customHeight="1" thickBot="1" thickTop="1">
      <c r="A28" s="1" t="s">
        <v>22</v>
      </c>
      <c r="B28" s="162">
        <f>B15+B26</f>
        <v>30450110</v>
      </c>
      <c r="C28" s="162">
        <f>SUM(C26:C27)</f>
        <v>1178776</v>
      </c>
      <c r="D28" s="162">
        <f>SUM(D26:D27)</f>
        <v>4521711</v>
      </c>
    </row>
    <row r="29" spans="1:4" ht="28.5" customHeight="1" thickBot="1" thickTop="1">
      <c r="A29" s="1" t="s">
        <v>21</v>
      </c>
      <c r="B29" s="163">
        <v>0</v>
      </c>
      <c r="C29" s="163">
        <v>0</v>
      </c>
      <c r="D29" s="163">
        <v>0</v>
      </c>
    </row>
    <row r="30" spans="1:4" ht="32.25" customHeight="1" thickBot="1" thickTop="1">
      <c r="A30" s="2" t="s">
        <v>23</v>
      </c>
      <c r="B30" s="107">
        <v>175987182</v>
      </c>
      <c r="C30" s="107">
        <v>239514102</v>
      </c>
      <c r="D30" s="107">
        <v>204414185</v>
      </c>
    </row>
    <row r="31" ht="15.75" thickTop="1"/>
    <row r="41" ht="15">
      <c r="D41" s="143" t="s">
        <v>132</v>
      </c>
    </row>
    <row r="42" spans="1:4" ht="15.75" thickBot="1">
      <c r="A42" s="289" t="s">
        <v>144</v>
      </c>
      <c r="B42" s="289"/>
      <c r="C42" s="289"/>
      <c r="D42" s="289"/>
    </row>
    <row r="43" spans="1:4" ht="17.25" thickBot="1" thickTop="1">
      <c r="A43" s="10" t="s">
        <v>0</v>
      </c>
      <c r="B43" s="108" t="s">
        <v>24</v>
      </c>
      <c r="C43" s="109"/>
      <c r="D43" s="284" t="s">
        <v>4</v>
      </c>
    </row>
    <row r="44" spans="1:4" ht="17.25" thickBot="1" thickTop="1">
      <c r="A44" s="12"/>
      <c r="B44" s="110" t="s">
        <v>25</v>
      </c>
      <c r="C44" s="111" t="s">
        <v>3</v>
      </c>
      <c r="D44" s="285"/>
    </row>
    <row r="45" spans="1:4" ht="15.75" thickTop="1">
      <c r="A45" s="8"/>
      <c r="B45" s="112"/>
      <c r="C45" s="112"/>
      <c r="D45" s="113"/>
    </row>
    <row r="46" spans="1:4" ht="15.75" customHeight="1" thickBot="1">
      <c r="A46" s="13" t="s">
        <v>26</v>
      </c>
      <c r="B46" s="114"/>
      <c r="C46" s="114"/>
      <c r="D46" s="113"/>
    </row>
    <row r="47" spans="1:4" ht="15">
      <c r="A47" s="8"/>
      <c r="B47" s="114"/>
      <c r="C47" s="114"/>
      <c r="D47" s="113"/>
    </row>
    <row r="48" spans="1:4" ht="16.5" thickBot="1">
      <c r="A48" s="14" t="s">
        <v>27</v>
      </c>
      <c r="B48" s="114"/>
      <c r="C48" s="114"/>
      <c r="D48" s="113"/>
    </row>
    <row r="49" spans="1:4" ht="15">
      <c r="A49" s="78" t="s">
        <v>28</v>
      </c>
      <c r="B49" s="164">
        <v>33276249</v>
      </c>
      <c r="C49" s="164">
        <v>35024272</v>
      </c>
      <c r="D49" s="165">
        <v>31563169</v>
      </c>
    </row>
    <row r="50" spans="1:4" ht="15">
      <c r="A50" s="79" t="s">
        <v>101</v>
      </c>
      <c r="B50" s="166">
        <v>4177537</v>
      </c>
      <c r="C50" s="166">
        <v>4180077</v>
      </c>
      <c r="D50" s="167">
        <v>4180077</v>
      </c>
    </row>
    <row r="51" spans="1:4" ht="15">
      <c r="A51" s="79" t="s">
        <v>29</v>
      </c>
      <c r="B51" s="166">
        <v>28579278</v>
      </c>
      <c r="C51" s="166">
        <v>38643769</v>
      </c>
      <c r="D51" s="167">
        <v>32105856</v>
      </c>
    </row>
    <row r="52" spans="1:4" ht="15">
      <c r="A52" s="79" t="s">
        <v>100</v>
      </c>
      <c r="B52" s="166">
        <v>0</v>
      </c>
      <c r="C52" s="166">
        <v>0</v>
      </c>
      <c r="D52" s="167">
        <v>0</v>
      </c>
    </row>
    <row r="53" spans="1:4" ht="15">
      <c r="A53" s="79" t="s">
        <v>49</v>
      </c>
      <c r="B53" s="166">
        <v>3608453</v>
      </c>
      <c r="C53" s="166">
        <v>6765762</v>
      </c>
      <c r="D53" s="167">
        <v>5684336</v>
      </c>
    </row>
    <row r="54" spans="1:4" ht="15">
      <c r="A54" s="79" t="s">
        <v>126</v>
      </c>
      <c r="B54" s="166">
        <v>6597280</v>
      </c>
      <c r="C54" s="166">
        <v>7061280</v>
      </c>
      <c r="D54" s="167">
        <v>5176087</v>
      </c>
    </row>
    <row r="55" spans="1:4" ht="15">
      <c r="A55" s="79" t="s">
        <v>127</v>
      </c>
      <c r="B55" s="166">
        <v>0</v>
      </c>
      <c r="C55" s="166">
        <v>0</v>
      </c>
      <c r="D55" s="167"/>
    </row>
    <row r="56" spans="1:4" ht="15.75" thickBot="1">
      <c r="A56" s="80" t="s">
        <v>114</v>
      </c>
      <c r="B56" s="168"/>
      <c r="C56" s="168"/>
      <c r="D56" s="169"/>
    </row>
    <row r="57" spans="1:4" ht="15">
      <c r="A57" s="8"/>
      <c r="B57" s="170"/>
      <c r="C57" s="171"/>
      <c r="D57" s="172"/>
    </row>
    <row r="58" spans="1:4" ht="15.75">
      <c r="A58" s="16" t="s">
        <v>30</v>
      </c>
      <c r="B58" s="266">
        <f>SUM(B49:B56)</f>
        <v>76238797</v>
      </c>
      <c r="C58" s="266">
        <f>SUM(C49:C56)</f>
        <v>91675160</v>
      </c>
      <c r="D58" s="266">
        <f>SUM(D49:D56)</f>
        <v>78709525</v>
      </c>
    </row>
    <row r="59" spans="1:4" ht="15.75" thickBot="1">
      <c r="A59" s="4"/>
      <c r="B59" s="173"/>
      <c r="C59" s="174"/>
      <c r="D59" s="175"/>
    </row>
    <row r="60" spans="1:4" ht="15.75">
      <c r="A60" s="16" t="s">
        <v>31</v>
      </c>
      <c r="B60" s="171"/>
      <c r="C60" s="171"/>
      <c r="D60" s="172"/>
    </row>
    <row r="61" spans="1:4" ht="15">
      <c r="A61" s="7" t="s">
        <v>32</v>
      </c>
      <c r="B61" s="166">
        <v>38808057</v>
      </c>
      <c r="C61" s="166">
        <v>66738877</v>
      </c>
      <c r="D61" s="176">
        <v>1830451</v>
      </c>
    </row>
    <row r="62" spans="1:4" ht="15">
      <c r="A62" s="7" t="s">
        <v>33</v>
      </c>
      <c r="B62" s="166">
        <v>21707935</v>
      </c>
      <c r="C62" s="166">
        <v>22707935</v>
      </c>
      <c r="D62" s="176">
        <v>14825947</v>
      </c>
    </row>
    <row r="63" spans="1:4" ht="15">
      <c r="A63" s="7" t="s">
        <v>85</v>
      </c>
      <c r="B63" s="166"/>
      <c r="C63" s="166"/>
      <c r="D63" s="176"/>
    </row>
    <row r="64" spans="1:4" ht="15">
      <c r="A64" s="7" t="s">
        <v>34</v>
      </c>
      <c r="B64" s="166">
        <v>0</v>
      </c>
      <c r="C64" s="166">
        <v>20000</v>
      </c>
      <c r="D64" s="176">
        <v>20000</v>
      </c>
    </row>
    <row r="65" spans="1:4" ht="15">
      <c r="A65" s="7" t="s">
        <v>35</v>
      </c>
      <c r="B65" s="177">
        <v>0</v>
      </c>
      <c r="C65" s="177"/>
      <c r="D65" s="178"/>
    </row>
    <row r="66" spans="1:4" ht="14.25" customHeight="1" thickBot="1">
      <c r="A66" s="15" t="s">
        <v>36</v>
      </c>
      <c r="B66" s="179">
        <v>0</v>
      </c>
      <c r="C66" s="179">
        <v>0</v>
      </c>
      <c r="D66" s="180">
        <v>0</v>
      </c>
    </row>
    <row r="67" spans="1:4" ht="15.75" thickTop="1">
      <c r="A67" s="8"/>
      <c r="B67" s="181"/>
      <c r="C67" s="182"/>
      <c r="D67" s="183"/>
    </row>
    <row r="68" spans="1:4" ht="18" customHeight="1">
      <c r="A68" s="16" t="s">
        <v>37</v>
      </c>
      <c r="B68" s="266">
        <f>SUM(B61:B66)</f>
        <v>60515992</v>
      </c>
      <c r="C68" s="266">
        <f>SUM(C61:C66)</f>
        <v>89466812</v>
      </c>
      <c r="D68" s="266">
        <f>SUM(D61:D66)</f>
        <v>16676398</v>
      </c>
    </row>
    <row r="69" spans="1:4" ht="15" customHeight="1" thickBot="1">
      <c r="A69" s="4"/>
      <c r="B69" s="173"/>
      <c r="C69" s="174"/>
      <c r="D69" s="175"/>
    </row>
    <row r="70" spans="1:4" ht="15.75">
      <c r="A70" s="16" t="s">
        <v>38</v>
      </c>
      <c r="B70" s="166"/>
      <c r="C70" s="166"/>
      <c r="D70" s="176"/>
    </row>
    <row r="71" spans="1:4" ht="15">
      <c r="A71" s="7" t="s">
        <v>39</v>
      </c>
      <c r="B71" s="166"/>
      <c r="C71" s="166"/>
      <c r="D71" s="178"/>
    </row>
    <row r="72" spans="1:4" ht="15.75" thickBot="1">
      <c r="A72" s="7" t="s">
        <v>40</v>
      </c>
      <c r="B72" s="184"/>
      <c r="C72" s="184"/>
      <c r="D72" s="185"/>
    </row>
    <row r="73" spans="1:4" ht="15.75" thickTop="1">
      <c r="A73" s="17"/>
      <c r="B73" s="182"/>
      <c r="C73" s="182"/>
      <c r="D73" s="183"/>
    </row>
    <row r="74" spans="1:4" ht="15" customHeight="1" thickBot="1">
      <c r="A74" s="16" t="s">
        <v>41</v>
      </c>
      <c r="B74" s="171">
        <f>SUM(B71:B72)</f>
        <v>0</v>
      </c>
      <c r="C74" s="171">
        <f>SUM(C71:C72)</f>
        <v>0</v>
      </c>
      <c r="D74" s="171">
        <f>SUM(D71:D72)</f>
        <v>0</v>
      </c>
    </row>
    <row r="75" spans="1:4" ht="15.75" hidden="1" thickBot="1">
      <c r="A75" s="8"/>
      <c r="B75" s="171"/>
      <c r="C75" s="171"/>
      <c r="D75" s="172"/>
    </row>
    <row r="76" spans="1:4" ht="17.25" thickBot="1" thickTop="1">
      <c r="A76" s="18" t="s">
        <v>42</v>
      </c>
      <c r="B76" s="186">
        <v>39232393</v>
      </c>
      <c r="C76" s="186">
        <f>SUM(C77:C79)</f>
        <v>58372130</v>
      </c>
      <c r="D76" s="186">
        <f>SUM(D77:D79)</f>
        <v>45553174</v>
      </c>
    </row>
    <row r="77" spans="1:4" ht="17.25" thickBot="1" thickTop="1">
      <c r="A77" s="40" t="s">
        <v>130</v>
      </c>
      <c r="B77" s="163">
        <v>39232393</v>
      </c>
      <c r="C77" s="163">
        <v>55065404</v>
      </c>
      <c r="D77" s="163">
        <v>42246448</v>
      </c>
    </row>
    <row r="78" spans="1:4" ht="17.25" thickBot="1" thickTop="1">
      <c r="A78" s="40" t="s">
        <v>129</v>
      </c>
      <c r="B78" s="187">
        <v>0</v>
      </c>
      <c r="C78" s="187">
        <v>3306726</v>
      </c>
      <c r="D78" s="187">
        <v>3306726</v>
      </c>
    </row>
    <row r="79" spans="1:4" ht="17.25" thickBot="1" thickTop="1">
      <c r="A79" s="40" t="s">
        <v>128</v>
      </c>
      <c r="B79" s="187">
        <v>0</v>
      </c>
      <c r="C79" s="187">
        <v>0</v>
      </c>
      <c r="D79" s="187">
        <v>0</v>
      </c>
    </row>
    <row r="80" spans="1:4" ht="15.75" thickBot="1">
      <c r="A80" s="127" t="s">
        <v>104</v>
      </c>
      <c r="B80" s="188"/>
      <c r="C80" s="189"/>
      <c r="D80" s="190"/>
    </row>
    <row r="81" spans="1:4" ht="15">
      <c r="A81" s="286" t="s">
        <v>43</v>
      </c>
      <c r="B81" s="191"/>
      <c r="C81" s="192"/>
      <c r="D81" s="192"/>
    </row>
    <row r="82" spans="1:4" ht="18.75">
      <c r="A82" s="287"/>
      <c r="B82" s="193">
        <f>B58+B68+B74+B76</f>
        <v>175987182</v>
      </c>
      <c r="C82" s="193">
        <f>C58+C68+C74+C76</f>
        <v>239514102</v>
      </c>
      <c r="D82" s="194">
        <f>D58+D68+D74+D76+D80</f>
        <v>140939097</v>
      </c>
    </row>
    <row r="83" spans="1:4" ht="15.75" thickBot="1">
      <c r="A83" s="288"/>
      <c r="B83" s="124"/>
      <c r="C83" s="123"/>
      <c r="D83" s="123"/>
    </row>
    <row r="85" spans="1:3" ht="15.75" thickBot="1">
      <c r="A85" s="20" t="s">
        <v>44</v>
      </c>
      <c r="B85" s="117"/>
      <c r="C85" s="50" t="s">
        <v>98</v>
      </c>
    </row>
    <row r="86" spans="1:3" ht="17.25" thickBot="1" thickTop="1">
      <c r="A86" s="22" t="s">
        <v>0</v>
      </c>
      <c r="B86" s="118" t="s">
        <v>48</v>
      </c>
      <c r="C86" s="119" t="s">
        <v>47</v>
      </c>
    </row>
    <row r="87" spans="1:3" ht="15.75" thickBot="1">
      <c r="A87" s="21" t="s">
        <v>45</v>
      </c>
      <c r="B87" s="120">
        <v>2</v>
      </c>
      <c r="C87" s="121">
        <v>2</v>
      </c>
    </row>
    <row r="88" spans="1:3" ht="15.75" thickBot="1">
      <c r="A88" s="21" t="s">
        <v>124</v>
      </c>
      <c r="B88" s="120">
        <v>9</v>
      </c>
      <c r="C88" s="121">
        <v>9</v>
      </c>
    </row>
    <row r="89" spans="1:3" ht="15.75" thickBot="1">
      <c r="A89" s="21" t="s">
        <v>97</v>
      </c>
      <c r="B89" s="120">
        <v>20</v>
      </c>
      <c r="C89" s="121">
        <v>20</v>
      </c>
    </row>
    <row r="90" spans="1:3" ht="15.75" thickBot="1">
      <c r="A90" s="21"/>
      <c r="B90" s="120"/>
      <c r="C90" s="121"/>
    </row>
    <row r="91" spans="1:3" ht="16.5" thickBot="1">
      <c r="A91" s="23" t="s">
        <v>46</v>
      </c>
      <c r="B91" s="122">
        <f>B87++B88+B89+B90</f>
        <v>31</v>
      </c>
      <c r="C91" s="122">
        <f>C87++C88+C89+C90</f>
        <v>31</v>
      </c>
    </row>
    <row r="92" ht="15.75" thickTop="1">
      <c r="A92" s="24"/>
    </row>
    <row r="93" spans="1:4" ht="15">
      <c r="A93" s="9"/>
      <c r="B93" s="68"/>
      <c r="C93" s="68"/>
      <c r="D93" s="68"/>
    </row>
    <row r="94" spans="1:4" ht="15">
      <c r="A94" s="9"/>
      <c r="B94" s="68"/>
      <c r="C94" s="68"/>
      <c r="D94" s="68"/>
    </row>
    <row r="95" spans="1:4" ht="15.75" customHeight="1">
      <c r="A95" s="9"/>
      <c r="B95" s="68"/>
      <c r="C95" s="68"/>
      <c r="D95" s="68"/>
    </row>
    <row r="96" spans="1:4" ht="15">
      <c r="A96" s="9"/>
      <c r="B96" s="68"/>
      <c r="C96" s="68"/>
      <c r="D96" s="68"/>
    </row>
    <row r="97" spans="1:4" ht="15">
      <c r="A97" s="9"/>
      <c r="B97" s="68"/>
      <c r="C97" s="68"/>
      <c r="D97" s="68"/>
    </row>
    <row r="98" spans="1:4" ht="15">
      <c r="A98" s="9"/>
      <c r="B98" s="68"/>
      <c r="C98" s="68"/>
      <c r="D98" s="68"/>
    </row>
    <row r="99" spans="1:4" ht="15">
      <c r="A99" s="9"/>
      <c r="B99" s="68"/>
      <c r="C99" s="68"/>
      <c r="D99" s="68"/>
    </row>
    <row r="100" spans="1:4" ht="15">
      <c r="A100" s="9"/>
      <c r="B100" s="68"/>
      <c r="C100" s="68"/>
      <c r="D100" s="68"/>
    </row>
    <row r="101" spans="1:4" ht="15">
      <c r="A101" s="9"/>
      <c r="B101" s="68"/>
      <c r="C101" s="68"/>
      <c r="D101" s="68"/>
    </row>
    <row r="102" spans="1:4" ht="15">
      <c r="A102" s="9"/>
      <c r="B102" s="68"/>
      <c r="C102" s="68"/>
      <c r="D102" s="68"/>
    </row>
    <row r="103" spans="1:4" ht="15">
      <c r="A103" s="9"/>
      <c r="B103" s="68"/>
      <c r="C103" s="68"/>
      <c r="D103" s="68"/>
    </row>
    <row r="104" spans="1:4" ht="15">
      <c r="A104" s="9"/>
      <c r="B104" s="68"/>
      <c r="C104" s="68"/>
      <c r="D104" s="68"/>
    </row>
    <row r="105" spans="1:4" ht="15">
      <c r="A105" s="9"/>
      <c r="B105" s="68"/>
      <c r="C105" s="68"/>
      <c r="D105" s="68"/>
    </row>
    <row r="106" spans="1:4" ht="15">
      <c r="A106" s="9"/>
      <c r="B106" s="68"/>
      <c r="C106" s="68"/>
      <c r="D106" s="68"/>
    </row>
    <row r="107" spans="1:4" ht="15">
      <c r="A107" s="9"/>
      <c r="B107" s="68"/>
      <c r="C107" s="68"/>
      <c r="D107" s="68"/>
    </row>
    <row r="108" spans="1:4" ht="15">
      <c r="A108" s="9"/>
      <c r="B108" s="68"/>
      <c r="C108" s="68"/>
      <c r="D108" s="68"/>
    </row>
    <row r="109" spans="1:4" ht="15">
      <c r="A109" s="9"/>
      <c r="B109" s="68"/>
      <c r="C109" s="68"/>
      <c r="D109" s="68"/>
    </row>
    <row r="110" spans="1:4" ht="15">
      <c r="A110" s="9"/>
      <c r="B110" s="68"/>
      <c r="C110" s="68"/>
      <c r="D110" s="68"/>
    </row>
    <row r="111" spans="1:4" ht="15">
      <c r="A111" s="9"/>
      <c r="B111" s="68"/>
      <c r="C111" s="68"/>
      <c r="D111" s="68"/>
    </row>
    <row r="112" spans="1:4" ht="15">
      <c r="A112" s="9"/>
      <c r="B112" s="68"/>
      <c r="C112" s="68"/>
      <c r="D112" s="68"/>
    </row>
    <row r="113" spans="1:4" ht="15">
      <c r="A113" s="9"/>
      <c r="B113" s="68"/>
      <c r="C113" s="68"/>
      <c r="D113" s="68"/>
    </row>
    <row r="114" spans="1:4" ht="15">
      <c r="A114" s="9"/>
      <c r="B114" s="68"/>
      <c r="C114" s="68"/>
      <c r="D114" s="68"/>
    </row>
    <row r="115" spans="1:4" ht="15">
      <c r="A115" s="9"/>
      <c r="B115" s="68"/>
      <c r="C115" s="68"/>
      <c r="D115" s="68"/>
    </row>
    <row r="116" spans="1:4" ht="15">
      <c r="A116" s="9"/>
      <c r="B116" s="68"/>
      <c r="C116" s="68"/>
      <c r="D116" s="68"/>
    </row>
    <row r="117" spans="1:4" ht="15">
      <c r="A117" s="9"/>
      <c r="B117" s="68"/>
      <c r="C117" s="68"/>
      <c r="D117" s="68"/>
    </row>
    <row r="118" spans="1:4" ht="15">
      <c r="A118" s="9"/>
      <c r="B118" s="68"/>
      <c r="C118" s="68"/>
      <c r="D118" s="68"/>
    </row>
    <row r="119" spans="1:4" ht="15">
      <c r="A119" s="9"/>
      <c r="B119" s="68"/>
      <c r="C119" s="68"/>
      <c r="D119" s="68"/>
    </row>
    <row r="120" spans="1:4" ht="15">
      <c r="A120" s="9"/>
      <c r="B120" s="68"/>
      <c r="C120" s="68"/>
      <c r="D120" s="68"/>
    </row>
    <row r="121" spans="1:4" ht="15">
      <c r="A121" s="9"/>
      <c r="B121" s="68"/>
      <c r="C121" s="68"/>
      <c r="D121" s="68"/>
    </row>
    <row r="122" spans="1:4" ht="15">
      <c r="A122" s="9"/>
      <c r="B122" s="68"/>
      <c r="C122" s="68"/>
      <c r="D122" s="68"/>
    </row>
    <row r="123" spans="1:4" ht="15">
      <c r="A123" s="9"/>
      <c r="B123" s="68"/>
      <c r="C123" s="68"/>
      <c r="D123" s="68"/>
    </row>
    <row r="124" spans="1:4" ht="15">
      <c r="A124" s="9"/>
      <c r="B124" s="68"/>
      <c r="C124" s="68"/>
      <c r="D124" s="68"/>
    </row>
    <row r="125" spans="1:4" ht="15">
      <c r="A125" s="9"/>
      <c r="B125" s="68"/>
      <c r="C125" s="68"/>
      <c r="D125" s="68"/>
    </row>
    <row r="126" spans="1:4" ht="15">
      <c r="A126" s="9"/>
      <c r="B126" s="68"/>
      <c r="C126" s="68"/>
      <c r="D126" s="68"/>
    </row>
    <row r="127" spans="1:4" ht="15">
      <c r="A127" s="9"/>
      <c r="B127" s="68"/>
      <c r="C127" s="68"/>
      <c r="D127" s="68"/>
    </row>
    <row r="128" spans="1:4" ht="15">
      <c r="A128" s="9"/>
      <c r="B128" s="68"/>
      <c r="C128" s="68"/>
      <c r="D128" s="68"/>
    </row>
    <row r="129" spans="1:4" ht="15">
      <c r="A129" s="9"/>
      <c r="B129" s="68"/>
      <c r="C129" s="68"/>
      <c r="D129" s="68"/>
    </row>
    <row r="130" spans="1:4" ht="15">
      <c r="A130" s="9"/>
      <c r="B130" s="68"/>
      <c r="C130" s="68"/>
      <c r="D130" s="68"/>
    </row>
    <row r="131" spans="1:4" ht="15">
      <c r="A131" s="9"/>
      <c r="B131" s="68"/>
      <c r="C131" s="68"/>
      <c r="D131" s="68"/>
    </row>
    <row r="132" spans="1:4" ht="15">
      <c r="A132" s="9"/>
      <c r="B132" s="68"/>
      <c r="C132" s="68"/>
      <c r="D132" s="68"/>
    </row>
    <row r="133" spans="1:4" ht="15">
      <c r="A133" s="9"/>
      <c r="B133" s="68"/>
      <c r="C133" s="68"/>
      <c r="D133" s="68"/>
    </row>
    <row r="134" spans="1:4" ht="15">
      <c r="A134" s="9"/>
      <c r="B134" s="68"/>
      <c r="C134" s="68"/>
      <c r="D134" s="68"/>
    </row>
    <row r="135" spans="1:4" ht="15">
      <c r="A135" s="9"/>
      <c r="B135" s="68"/>
      <c r="C135" s="68"/>
      <c r="D135" s="68"/>
    </row>
    <row r="136" spans="1:4" ht="15">
      <c r="A136" s="9"/>
      <c r="B136" s="68"/>
      <c r="C136" s="68"/>
      <c r="D136" s="68"/>
    </row>
    <row r="137" spans="1:4" ht="15">
      <c r="A137" s="9"/>
      <c r="B137" s="68"/>
      <c r="C137" s="68"/>
      <c r="D137" s="68"/>
    </row>
    <row r="138" spans="1:4" ht="15">
      <c r="A138" s="9"/>
      <c r="B138" s="68"/>
      <c r="C138" s="68"/>
      <c r="D138" s="68"/>
    </row>
    <row r="139" spans="1:4" ht="15">
      <c r="A139" s="9"/>
      <c r="B139" s="68"/>
      <c r="C139" s="68"/>
      <c r="D139" s="68"/>
    </row>
    <row r="140" spans="1:4" ht="15">
      <c r="A140" s="9"/>
      <c r="B140" s="68"/>
      <c r="C140" s="68"/>
      <c r="D140" s="68"/>
    </row>
    <row r="141" spans="1:4" ht="15">
      <c r="A141" s="9"/>
      <c r="B141" s="68"/>
      <c r="C141" s="68"/>
      <c r="D141" s="68"/>
    </row>
    <row r="142" spans="1:4" ht="15">
      <c r="A142" s="9"/>
      <c r="B142" s="68"/>
      <c r="C142" s="68"/>
      <c r="D142" s="68"/>
    </row>
    <row r="143" spans="1:4" ht="15">
      <c r="A143" s="9"/>
      <c r="B143" s="68"/>
      <c r="C143" s="68"/>
      <c r="D143" s="68"/>
    </row>
    <row r="144" spans="1:4" ht="15">
      <c r="A144" s="9"/>
      <c r="B144" s="68"/>
      <c r="C144" s="68"/>
      <c r="D144" s="68"/>
    </row>
    <row r="145" spans="1:4" ht="15">
      <c r="A145" s="9"/>
      <c r="B145" s="68"/>
      <c r="C145" s="68"/>
      <c r="D145" s="68"/>
    </row>
    <row r="146" spans="1:4" ht="15">
      <c r="A146" s="9"/>
      <c r="B146" s="68"/>
      <c r="C146" s="68"/>
      <c r="D146" s="68"/>
    </row>
    <row r="147" spans="1:4" ht="15">
      <c r="A147" s="9"/>
      <c r="B147" s="68"/>
      <c r="C147" s="68"/>
      <c r="D147" s="68"/>
    </row>
    <row r="148" spans="1:4" ht="15">
      <c r="A148" s="9"/>
      <c r="B148" s="68"/>
      <c r="C148" s="68"/>
      <c r="D148" s="68"/>
    </row>
    <row r="149" spans="1:4" ht="15">
      <c r="A149" s="9"/>
      <c r="B149" s="68"/>
      <c r="C149" s="68"/>
      <c r="D149" s="68"/>
    </row>
    <row r="150" spans="1:4" ht="15">
      <c r="A150" s="9"/>
      <c r="B150" s="68"/>
      <c r="C150" s="68"/>
      <c r="D150" s="68"/>
    </row>
    <row r="151" spans="1:4" ht="15">
      <c r="A151" s="9"/>
      <c r="B151" s="68"/>
      <c r="C151" s="68"/>
      <c r="D151" s="68"/>
    </row>
    <row r="152" spans="1:4" ht="15">
      <c r="A152" s="9"/>
      <c r="B152" s="68"/>
      <c r="C152" s="68"/>
      <c r="D152" s="68"/>
    </row>
    <row r="153" spans="1:4" ht="15">
      <c r="A153" s="9"/>
      <c r="B153" s="68"/>
      <c r="C153" s="68"/>
      <c r="D153" s="68"/>
    </row>
    <row r="154" spans="1:4" ht="15">
      <c r="A154" s="9"/>
      <c r="B154" s="68"/>
      <c r="C154" s="68"/>
      <c r="D154" s="68"/>
    </row>
    <row r="155" spans="1:4" ht="15">
      <c r="A155" s="9"/>
      <c r="B155" s="68"/>
      <c r="C155" s="68"/>
      <c r="D155" s="68"/>
    </row>
    <row r="156" spans="1:4" ht="15">
      <c r="A156" s="9"/>
      <c r="B156" s="68"/>
      <c r="C156" s="68"/>
      <c r="D156" s="68"/>
    </row>
    <row r="157" spans="1:4" ht="15">
      <c r="A157" s="9"/>
      <c r="B157" s="68"/>
      <c r="C157" s="68"/>
      <c r="D157" s="68"/>
    </row>
    <row r="158" spans="1:4" ht="15">
      <c r="A158" s="9"/>
      <c r="B158" s="68"/>
      <c r="C158" s="68"/>
      <c r="D158" s="68"/>
    </row>
    <row r="159" spans="1:4" ht="15">
      <c r="A159" s="9"/>
      <c r="B159" s="68"/>
      <c r="C159" s="68"/>
      <c r="D159" s="68"/>
    </row>
    <row r="160" spans="1:4" ht="15">
      <c r="A160" s="9"/>
      <c r="B160" s="68"/>
      <c r="C160" s="68"/>
      <c r="D160" s="68"/>
    </row>
    <row r="161" spans="1:4" ht="15">
      <c r="A161" s="9"/>
      <c r="B161" s="68"/>
      <c r="C161" s="68"/>
      <c r="D161" s="68"/>
    </row>
    <row r="162" spans="1:4" ht="15">
      <c r="A162" s="9"/>
      <c r="B162" s="68"/>
      <c r="C162" s="68"/>
      <c r="D162" s="68"/>
    </row>
    <row r="163" spans="1:4" ht="15">
      <c r="A163" s="9"/>
      <c r="B163" s="68"/>
      <c r="C163" s="68"/>
      <c r="D163" s="68"/>
    </row>
    <row r="164" spans="1:4" ht="15">
      <c r="A164" s="9"/>
      <c r="B164" s="68"/>
      <c r="C164" s="68"/>
      <c r="D164" s="68"/>
    </row>
    <row r="165" spans="1:4" ht="15">
      <c r="A165" s="9"/>
      <c r="B165" s="68"/>
      <c r="C165" s="68"/>
      <c r="D165" s="68"/>
    </row>
    <row r="166" spans="1:4" ht="15">
      <c r="A166" s="9"/>
      <c r="B166" s="68"/>
      <c r="C166" s="68"/>
      <c r="D166" s="68"/>
    </row>
    <row r="167" spans="1:4" ht="15">
      <c r="A167" s="9"/>
      <c r="B167" s="68"/>
      <c r="C167" s="68"/>
      <c r="D167" s="68"/>
    </row>
    <row r="168" spans="1:4" ht="15">
      <c r="A168" s="9"/>
      <c r="B168" s="68"/>
      <c r="C168" s="68"/>
      <c r="D168" s="68"/>
    </row>
    <row r="169" spans="1:4" ht="15">
      <c r="A169" s="9"/>
      <c r="B169" s="68"/>
      <c r="C169" s="68"/>
      <c r="D169" s="68"/>
    </row>
    <row r="170" spans="1:4" ht="15">
      <c r="A170" s="9"/>
      <c r="B170" s="68"/>
      <c r="C170" s="68"/>
      <c r="D170" s="68"/>
    </row>
    <row r="171" spans="1:4" ht="15">
      <c r="A171" s="9"/>
      <c r="B171" s="68"/>
      <c r="C171" s="68"/>
      <c r="D171" s="68"/>
    </row>
    <row r="172" spans="1:4" ht="15">
      <c r="A172" s="9"/>
      <c r="B172" s="68"/>
      <c r="C172" s="68"/>
      <c r="D172" s="68"/>
    </row>
    <row r="173" spans="1:4" ht="15">
      <c r="A173" s="9"/>
      <c r="B173" s="68"/>
      <c r="C173" s="68"/>
      <c r="D173" s="68"/>
    </row>
    <row r="174" spans="1:4" ht="15">
      <c r="A174" s="9"/>
      <c r="B174" s="68"/>
      <c r="C174" s="68"/>
      <c r="D174" s="68"/>
    </row>
    <row r="175" spans="1:4" ht="15">
      <c r="A175" s="9"/>
      <c r="B175" s="68"/>
      <c r="C175" s="68"/>
      <c r="D175" s="68"/>
    </row>
    <row r="176" spans="1:4" ht="15">
      <c r="A176" s="9"/>
      <c r="B176" s="68"/>
      <c r="C176" s="68"/>
      <c r="D176" s="68"/>
    </row>
    <row r="177" spans="1:4" ht="15">
      <c r="A177" s="9"/>
      <c r="B177" s="68"/>
      <c r="C177" s="68"/>
      <c r="D177" s="68"/>
    </row>
    <row r="178" spans="1:4" ht="15">
      <c r="A178" s="9"/>
      <c r="B178" s="68"/>
      <c r="C178" s="68"/>
      <c r="D178" s="68"/>
    </row>
    <row r="179" spans="1:4" ht="15">
      <c r="A179" s="9"/>
      <c r="B179" s="68"/>
      <c r="C179" s="68"/>
      <c r="D179" s="68"/>
    </row>
    <row r="180" spans="1:4" ht="15">
      <c r="A180" s="9"/>
      <c r="B180" s="68"/>
      <c r="C180" s="68"/>
      <c r="D180" s="68"/>
    </row>
    <row r="181" spans="1:4" ht="15">
      <c r="A181" s="9"/>
      <c r="B181" s="68"/>
      <c r="C181" s="68"/>
      <c r="D181" s="68"/>
    </row>
    <row r="182" spans="1:4" ht="15">
      <c r="A182" s="9"/>
      <c r="B182" s="68"/>
      <c r="C182" s="68"/>
      <c r="D182" s="68"/>
    </row>
    <row r="183" spans="1:4" ht="15">
      <c r="A183" s="9"/>
      <c r="B183" s="68"/>
      <c r="C183" s="68"/>
      <c r="D183" s="68"/>
    </row>
    <row r="184" spans="1:4" ht="15">
      <c r="A184" s="9"/>
      <c r="B184" s="68"/>
      <c r="C184" s="68"/>
      <c r="D184" s="68"/>
    </row>
    <row r="185" spans="1:4" ht="15">
      <c r="A185" s="9"/>
      <c r="B185" s="68"/>
      <c r="C185" s="68"/>
      <c r="D185" s="68"/>
    </row>
    <row r="186" spans="1:4" ht="15">
      <c r="A186" s="9"/>
      <c r="B186" s="68"/>
      <c r="C186" s="68"/>
      <c r="D186" s="68"/>
    </row>
    <row r="187" spans="1:4" ht="15">
      <c r="A187" s="9"/>
      <c r="B187" s="68"/>
      <c r="C187" s="68"/>
      <c r="D187" s="68"/>
    </row>
    <row r="188" spans="1:4" ht="15">
      <c r="A188" s="9"/>
      <c r="B188" s="68"/>
      <c r="C188" s="68"/>
      <c r="D188" s="68"/>
    </row>
    <row r="189" spans="1:4" ht="15">
      <c r="A189" s="9"/>
      <c r="B189" s="68"/>
      <c r="C189" s="68"/>
      <c r="D189" s="68"/>
    </row>
    <row r="190" spans="1:4" ht="15">
      <c r="A190" s="9"/>
      <c r="B190" s="68"/>
      <c r="C190" s="68"/>
      <c r="D190" s="68"/>
    </row>
    <row r="191" spans="1:4" ht="15">
      <c r="A191" s="9"/>
      <c r="B191" s="68"/>
      <c r="C191" s="68"/>
      <c r="D191" s="68"/>
    </row>
    <row r="192" spans="1:4" ht="15">
      <c r="A192" s="9"/>
      <c r="B192" s="68"/>
      <c r="C192" s="68"/>
      <c r="D192" s="68"/>
    </row>
    <row r="193" spans="1:4" ht="15">
      <c r="A193" s="9"/>
      <c r="B193" s="68"/>
      <c r="C193" s="68"/>
      <c r="D193" s="68"/>
    </row>
    <row r="194" spans="1:4" ht="15">
      <c r="A194" s="9"/>
      <c r="B194" s="68"/>
      <c r="C194" s="68"/>
      <c r="D194" s="68"/>
    </row>
    <row r="195" spans="1:4" ht="15">
      <c r="A195" s="9"/>
      <c r="B195" s="68"/>
      <c r="C195" s="68"/>
      <c r="D195" s="68"/>
    </row>
  </sheetData>
  <sheetProtection/>
  <mergeCells count="12">
    <mergeCell ref="D43:D44"/>
    <mergeCell ref="A81:A83"/>
    <mergeCell ref="A42:D42"/>
    <mergeCell ref="B12:B13"/>
    <mergeCell ref="C12:C13"/>
    <mergeCell ref="D12:D13"/>
    <mergeCell ref="A1:D1"/>
    <mergeCell ref="B3:C3"/>
    <mergeCell ref="D3:D4"/>
    <mergeCell ref="B5:B6"/>
    <mergeCell ref="C5:C6"/>
    <mergeCell ref="D5:D6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421875" style="50" customWidth="1"/>
    <col min="2" max="2" width="11.57421875" style="50" customWidth="1"/>
    <col min="3" max="3" width="10.8515625" style="50" bestFit="1" customWidth="1"/>
    <col min="4" max="4" width="11.57421875" style="50" customWidth="1"/>
    <col min="5" max="5" width="11.28125" style="50" customWidth="1"/>
    <col min="6" max="6" width="11.57421875" style="50" customWidth="1"/>
    <col min="7" max="7" width="10.8515625" style="50" bestFit="1" customWidth="1"/>
    <col min="8" max="9" width="10.140625" style="50" customWidth="1"/>
    <col min="10" max="10" width="10.7109375" style="50" customWidth="1"/>
    <col min="11" max="11" width="12.140625" style="50" customWidth="1"/>
    <col min="12" max="12" width="11.421875" style="50" customWidth="1"/>
    <col min="13" max="13" width="11.57421875" style="50" customWidth="1"/>
    <col min="14" max="16384" width="9.140625" style="50" customWidth="1"/>
  </cols>
  <sheetData>
    <row r="1" ht="15">
      <c r="A1" s="50" t="s">
        <v>151</v>
      </c>
    </row>
    <row r="2" spans="1:15" ht="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196"/>
      <c r="N2" s="196"/>
      <c r="O2" s="196"/>
    </row>
    <row r="3" spans="1:15" ht="14.25" customHeight="1">
      <c r="A3" s="306" t="s">
        <v>145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196"/>
      <c r="O3" s="196"/>
    </row>
    <row r="4" spans="1:15" ht="15" hidden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5">
      <c r="A5" s="117" t="s">
        <v>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98" t="s">
        <v>132</v>
      </c>
      <c r="N5" s="196"/>
      <c r="O5" s="196"/>
    </row>
    <row r="6" spans="1:15" ht="15.75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96"/>
      <c r="O6" s="196"/>
    </row>
    <row r="7" spans="1:15" ht="15.75" thickTop="1">
      <c r="A7" s="307" t="s">
        <v>107</v>
      </c>
      <c r="B7" s="300" t="s">
        <v>105</v>
      </c>
      <c r="C7" s="301"/>
      <c r="D7" s="302"/>
      <c r="E7" s="294" t="s">
        <v>51</v>
      </c>
      <c r="F7" s="295"/>
      <c r="G7" s="296"/>
      <c r="H7" s="294" t="s">
        <v>51</v>
      </c>
      <c r="I7" s="295"/>
      <c r="J7" s="296"/>
      <c r="K7" s="294" t="s">
        <v>51</v>
      </c>
      <c r="L7" s="295"/>
      <c r="M7" s="296"/>
      <c r="N7" s="196"/>
      <c r="O7" s="196"/>
    </row>
    <row r="8" spans="1:15" ht="15.75" thickBot="1">
      <c r="A8" s="308"/>
      <c r="B8" s="303"/>
      <c r="C8" s="304"/>
      <c r="D8" s="305"/>
      <c r="E8" s="313" t="s">
        <v>52</v>
      </c>
      <c r="F8" s="314"/>
      <c r="G8" s="315"/>
      <c r="H8" s="313" t="s">
        <v>53</v>
      </c>
      <c r="I8" s="314"/>
      <c r="J8" s="315"/>
      <c r="K8" s="313" t="s">
        <v>110</v>
      </c>
      <c r="L8" s="314"/>
      <c r="M8" s="315"/>
      <c r="N8" s="196"/>
      <c r="O8" s="196"/>
    </row>
    <row r="9" spans="1:15" ht="15.75" thickBot="1">
      <c r="A9" s="309"/>
      <c r="B9" s="128" t="s">
        <v>2</v>
      </c>
      <c r="C9" s="130" t="s">
        <v>3</v>
      </c>
      <c r="D9" s="129" t="s">
        <v>4</v>
      </c>
      <c r="E9" s="128" t="s">
        <v>2</v>
      </c>
      <c r="F9" s="131" t="s">
        <v>3</v>
      </c>
      <c r="G9" s="132" t="s">
        <v>4</v>
      </c>
      <c r="H9" s="128" t="s">
        <v>2</v>
      </c>
      <c r="I9" s="131" t="s">
        <v>3</v>
      </c>
      <c r="J9" s="132" t="s">
        <v>4</v>
      </c>
      <c r="K9" s="133" t="s">
        <v>2</v>
      </c>
      <c r="L9" s="131" t="s">
        <v>3</v>
      </c>
      <c r="M9" s="132" t="s">
        <v>4</v>
      </c>
      <c r="N9" s="196"/>
      <c r="O9" s="196"/>
    </row>
    <row r="10" spans="1:15" ht="16.5" thickBot="1" thickTop="1">
      <c r="A10" s="199"/>
      <c r="B10" s="199"/>
      <c r="C10" s="200"/>
      <c r="D10" s="183"/>
      <c r="E10" s="199"/>
      <c r="F10" s="200"/>
      <c r="G10" s="183"/>
      <c r="H10" s="199"/>
      <c r="I10" s="200"/>
      <c r="J10" s="183"/>
      <c r="K10" s="201"/>
      <c r="L10" s="202"/>
      <c r="M10" s="203"/>
      <c r="N10" s="196"/>
      <c r="O10" s="196"/>
    </row>
    <row r="11" spans="1:15" s="195" customFormat="1" ht="15.75" thickTop="1">
      <c r="A11" s="204" t="s">
        <v>45</v>
      </c>
      <c r="B11" s="205">
        <v>135327182</v>
      </c>
      <c r="C11" s="206">
        <v>179337189</v>
      </c>
      <c r="D11" s="207">
        <v>99474259</v>
      </c>
      <c r="E11" s="205">
        <v>33276249</v>
      </c>
      <c r="F11" s="206">
        <v>35024272</v>
      </c>
      <c r="G11" s="207">
        <v>31563169</v>
      </c>
      <c r="H11" s="205">
        <v>4177537</v>
      </c>
      <c r="I11" s="206">
        <v>4180077</v>
      </c>
      <c r="J11" s="208">
        <v>4180077</v>
      </c>
      <c r="K11" s="209">
        <f aca="true" t="shared" si="0" ref="K11:M12">B11-E11-H11</f>
        <v>97873396</v>
      </c>
      <c r="L11" s="210">
        <f t="shared" si="0"/>
        <v>140132840</v>
      </c>
      <c r="M11" s="211">
        <f t="shared" si="0"/>
        <v>63731013</v>
      </c>
      <c r="N11" s="196"/>
      <c r="O11" s="196"/>
    </row>
    <row r="12" spans="1:15" s="195" customFormat="1" ht="15">
      <c r="A12" s="212" t="s">
        <v>125</v>
      </c>
      <c r="B12" s="213">
        <v>40660000</v>
      </c>
      <c r="C12" s="152">
        <v>60176913</v>
      </c>
      <c r="D12" s="153">
        <v>41464838</v>
      </c>
      <c r="E12" s="213">
        <v>28309000</v>
      </c>
      <c r="F12" s="152">
        <v>33018990</v>
      </c>
      <c r="G12" s="153">
        <v>29424153</v>
      </c>
      <c r="H12" s="213">
        <v>5521000</v>
      </c>
      <c r="I12" s="152">
        <v>5928000</v>
      </c>
      <c r="J12" s="214">
        <v>5870458</v>
      </c>
      <c r="K12" s="215">
        <f t="shared" si="0"/>
        <v>6830000</v>
      </c>
      <c r="L12" s="216">
        <f t="shared" si="0"/>
        <v>21229923</v>
      </c>
      <c r="M12" s="217">
        <v>6170227</v>
      </c>
      <c r="N12" s="196"/>
      <c r="O12" s="196"/>
    </row>
    <row r="13" spans="1:15" s="195" customFormat="1" ht="15.75" thickBot="1">
      <c r="A13" s="218"/>
      <c r="B13" s="219"/>
      <c r="C13" s="160"/>
      <c r="D13" s="161"/>
      <c r="E13" s="219"/>
      <c r="F13" s="160"/>
      <c r="G13" s="161"/>
      <c r="H13" s="219"/>
      <c r="I13" s="160"/>
      <c r="J13" s="220"/>
      <c r="K13" s="221"/>
      <c r="L13" s="222"/>
      <c r="M13" s="223"/>
      <c r="N13" s="196"/>
      <c r="O13" s="196"/>
    </row>
    <row r="14" spans="1:15" ht="15.75" thickTop="1">
      <c r="A14" s="224" t="s">
        <v>46</v>
      </c>
      <c r="B14" s="225">
        <f>SUM(B11:B13)</f>
        <v>175987182</v>
      </c>
      <c r="C14" s="225">
        <f>SUM(C11:C13)</f>
        <v>239514102</v>
      </c>
      <c r="D14" s="226">
        <f>SUM(D11:D13)</f>
        <v>140939097</v>
      </c>
      <c r="E14" s="227">
        <f aca="true" t="shared" si="1" ref="E14:M14">SUM(E11:E13)</f>
        <v>61585249</v>
      </c>
      <c r="F14" s="225">
        <f t="shared" si="1"/>
        <v>68043262</v>
      </c>
      <c r="G14" s="228">
        <f t="shared" si="1"/>
        <v>60987322</v>
      </c>
      <c r="H14" s="229">
        <f t="shared" si="1"/>
        <v>9698537</v>
      </c>
      <c r="I14" s="225">
        <f t="shared" si="1"/>
        <v>10108077</v>
      </c>
      <c r="J14" s="228">
        <f t="shared" si="1"/>
        <v>10050535</v>
      </c>
      <c r="K14" s="229">
        <f t="shared" si="1"/>
        <v>104703396</v>
      </c>
      <c r="L14" s="225">
        <f t="shared" si="1"/>
        <v>161362763</v>
      </c>
      <c r="M14" s="228">
        <f t="shared" si="1"/>
        <v>69901240</v>
      </c>
      <c r="N14" s="230"/>
      <c r="O14" s="196"/>
    </row>
    <row r="15" spans="1:15" ht="0.75" customHeight="1" thickBot="1">
      <c r="A15" s="231"/>
      <c r="B15" s="232"/>
      <c r="C15" s="233"/>
      <c r="D15" s="234"/>
      <c r="E15" s="232"/>
      <c r="F15" s="233"/>
      <c r="G15" s="234"/>
      <c r="H15" s="232"/>
      <c r="I15" s="233"/>
      <c r="J15" s="234"/>
      <c r="K15" s="235"/>
      <c r="L15" s="233"/>
      <c r="M15" s="234"/>
      <c r="N15" s="196"/>
      <c r="O15" s="196"/>
    </row>
    <row r="16" spans="1:15" ht="15.75" thickTop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</row>
    <row r="17" spans="1:15" ht="15">
      <c r="A17" s="117" t="s">
        <v>54</v>
      </c>
      <c r="B17" s="196"/>
      <c r="C17" s="196"/>
      <c r="D17" s="196"/>
      <c r="E17" s="196"/>
      <c r="F17" s="196"/>
      <c r="G17" s="196"/>
      <c r="H17" s="196"/>
      <c r="I17" s="196"/>
      <c r="J17" s="236"/>
      <c r="K17" s="196"/>
      <c r="L17" s="196"/>
      <c r="M17" s="196"/>
      <c r="N17" s="196"/>
      <c r="O17" s="196"/>
    </row>
    <row r="18" spans="1:15" ht="15.75" thickBo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</row>
    <row r="19" spans="1:15" ht="15.75" thickTop="1">
      <c r="A19" s="310" t="s">
        <v>108</v>
      </c>
      <c r="B19" s="300" t="s">
        <v>106</v>
      </c>
      <c r="C19" s="301"/>
      <c r="D19" s="302"/>
      <c r="E19" s="294" t="s">
        <v>55</v>
      </c>
      <c r="F19" s="295"/>
      <c r="G19" s="296"/>
      <c r="H19" s="294" t="s">
        <v>55</v>
      </c>
      <c r="I19" s="295"/>
      <c r="J19" s="296"/>
      <c r="K19" s="294" t="s">
        <v>55</v>
      </c>
      <c r="L19" s="295"/>
      <c r="M19" s="296"/>
      <c r="N19" s="196"/>
      <c r="O19" s="196"/>
    </row>
    <row r="20" spans="1:15" ht="15.75" thickBot="1">
      <c r="A20" s="311"/>
      <c r="B20" s="303"/>
      <c r="C20" s="304"/>
      <c r="D20" s="305"/>
      <c r="E20" s="297" t="s">
        <v>113</v>
      </c>
      <c r="F20" s="298"/>
      <c r="G20" s="299"/>
      <c r="H20" s="313" t="s">
        <v>112</v>
      </c>
      <c r="I20" s="314"/>
      <c r="J20" s="315"/>
      <c r="K20" s="313" t="s">
        <v>111</v>
      </c>
      <c r="L20" s="314"/>
      <c r="M20" s="315"/>
      <c r="N20" s="196"/>
      <c r="O20" s="196"/>
    </row>
    <row r="21" spans="1:15" ht="15.75" thickBot="1">
      <c r="A21" s="312"/>
      <c r="B21" s="139" t="s">
        <v>2</v>
      </c>
      <c r="C21" s="135" t="s">
        <v>3</v>
      </c>
      <c r="D21" s="136" t="s">
        <v>4</v>
      </c>
      <c r="E21" s="137" t="s">
        <v>2</v>
      </c>
      <c r="F21" s="138" t="s">
        <v>3</v>
      </c>
      <c r="G21" s="134" t="s">
        <v>4</v>
      </c>
      <c r="H21" s="139" t="s">
        <v>2</v>
      </c>
      <c r="I21" s="138" t="s">
        <v>3</v>
      </c>
      <c r="J21" s="134" t="s">
        <v>4</v>
      </c>
      <c r="K21" s="140" t="s">
        <v>2</v>
      </c>
      <c r="L21" s="141" t="s">
        <v>3</v>
      </c>
      <c r="M21" s="142" t="s">
        <v>4</v>
      </c>
      <c r="N21" s="196"/>
      <c r="O21" s="196"/>
    </row>
    <row r="22" spans="1:15" ht="16.5" thickBot="1" thickTop="1">
      <c r="A22" s="237"/>
      <c r="B22" s="230"/>
      <c r="C22" s="197"/>
      <c r="D22" s="172"/>
      <c r="E22" s="230"/>
      <c r="F22" s="197"/>
      <c r="G22" s="172"/>
      <c r="H22" s="230"/>
      <c r="I22" s="197"/>
      <c r="J22" s="172"/>
      <c r="K22" s="197"/>
      <c r="L22" s="197"/>
      <c r="M22" s="203"/>
      <c r="N22" s="196"/>
      <c r="O22" s="196"/>
    </row>
    <row r="23" spans="1:15" ht="15.75" thickTop="1">
      <c r="A23" s="238" t="s">
        <v>45</v>
      </c>
      <c r="B23" s="205">
        <v>135327182</v>
      </c>
      <c r="C23" s="206">
        <v>179337189</v>
      </c>
      <c r="D23" s="207">
        <v>159571397</v>
      </c>
      <c r="E23" s="205">
        <v>66245778</v>
      </c>
      <c r="F23" s="205">
        <v>120077825</v>
      </c>
      <c r="G23" s="205">
        <v>86260625</v>
      </c>
      <c r="H23" s="205">
        <v>28666929</v>
      </c>
      <c r="I23" s="206">
        <v>11905353</v>
      </c>
      <c r="J23" s="207">
        <v>12741586</v>
      </c>
      <c r="K23" s="239">
        <v>21076384</v>
      </c>
      <c r="L23" s="240">
        <v>11342767</v>
      </c>
      <c r="M23" s="241">
        <v>11342767</v>
      </c>
      <c r="N23" s="230"/>
      <c r="O23" s="196"/>
    </row>
    <row r="24" spans="1:15" s="195" customFormat="1" ht="15">
      <c r="A24" s="242" t="s">
        <v>125</v>
      </c>
      <c r="B24" s="213">
        <v>40660000</v>
      </c>
      <c r="C24" s="152">
        <v>60176913</v>
      </c>
      <c r="D24" s="153">
        <v>44842788</v>
      </c>
      <c r="E24" s="213">
        <v>40660000</v>
      </c>
      <c r="F24" s="152">
        <v>60176913</v>
      </c>
      <c r="G24" s="153">
        <v>44842788</v>
      </c>
      <c r="H24" s="213">
        <v>0</v>
      </c>
      <c r="I24" s="152">
        <v>0</v>
      </c>
      <c r="J24" s="153">
        <v>0</v>
      </c>
      <c r="K24" s="243">
        <v>0</v>
      </c>
      <c r="L24" s="216">
        <v>0</v>
      </c>
      <c r="M24" s="244">
        <v>0</v>
      </c>
      <c r="N24" s="230"/>
      <c r="O24" s="196"/>
    </row>
    <row r="25" spans="1:15" s="195" customFormat="1" ht="15.75" thickBot="1">
      <c r="A25" s="218"/>
      <c r="B25" s="219"/>
      <c r="C25" s="160"/>
      <c r="D25" s="161"/>
      <c r="E25" s="219"/>
      <c r="F25" s="160"/>
      <c r="G25" s="161"/>
      <c r="H25" s="219"/>
      <c r="I25" s="160"/>
      <c r="J25" s="220"/>
      <c r="K25" s="245"/>
      <c r="L25" s="246"/>
      <c r="M25" s="268"/>
      <c r="N25" s="230"/>
      <c r="O25" s="196"/>
    </row>
    <row r="26" spans="1:15" ht="16.5" thickBot="1" thickTop="1">
      <c r="A26" s="224" t="s">
        <v>46</v>
      </c>
      <c r="B26" s="201">
        <f>SUM(B23:B25)</f>
        <v>175987182</v>
      </c>
      <c r="C26" s="247">
        <f>SUM(C23:C25)</f>
        <v>239514102</v>
      </c>
      <c r="D26" s="248">
        <f>SUM(D23:D25)</f>
        <v>204414185</v>
      </c>
      <c r="E26" s="249">
        <f aca="true" t="shared" si="2" ref="E26:J26">SUM(E23:E25)</f>
        <v>106905778</v>
      </c>
      <c r="F26" s="202">
        <f t="shared" si="2"/>
        <v>180254738</v>
      </c>
      <c r="G26" s="248">
        <f t="shared" si="2"/>
        <v>131103413</v>
      </c>
      <c r="H26" s="201">
        <f t="shared" si="2"/>
        <v>28666929</v>
      </c>
      <c r="I26" s="247">
        <f t="shared" si="2"/>
        <v>11905353</v>
      </c>
      <c r="J26" s="248">
        <f t="shared" si="2"/>
        <v>12741586</v>
      </c>
      <c r="K26" s="201">
        <f>SUM(K23:K25)</f>
        <v>21076384</v>
      </c>
      <c r="L26" s="247">
        <f>SUM(L23:L25)</f>
        <v>11342767</v>
      </c>
      <c r="M26" s="269">
        <f>SUM(M23:M25)</f>
        <v>11342767</v>
      </c>
      <c r="N26" s="196"/>
      <c r="O26" s="196"/>
    </row>
    <row r="27" spans="1:15" ht="0.75" customHeight="1" thickBot="1" thickTop="1">
      <c r="A27" s="250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196"/>
      <c r="O27" s="196"/>
    </row>
    <row r="28" spans="1:15" ht="15.75" thickTop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31" spans="3:16" ht="15">
      <c r="C31" s="68"/>
      <c r="P31" s="68"/>
    </row>
    <row r="32" spans="3:4" ht="15">
      <c r="C32" s="68"/>
      <c r="D32" s="68"/>
    </row>
  </sheetData>
  <sheetProtection/>
  <mergeCells count="17">
    <mergeCell ref="B7:D8"/>
    <mergeCell ref="B19:D20"/>
    <mergeCell ref="A3:M3"/>
    <mergeCell ref="A7:A9"/>
    <mergeCell ref="A19:A21"/>
    <mergeCell ref="E8:G8"/>
    <mergeCell ref="H8:J8"/>
    <mergeCell ref="K8:M8"/>
    <mergeCell ref="K20:M20"/>
    <mergeCell ref="H20:J20"/>
    <mergeCell ref="K7:M7"/>
    <mergeCell ref="H7:J7"/>
    <mergeCell ref="E7:G7"/>
    <mergeCell ref="E20:G20"/>
    <mergeCell ref="E19:G19"/>
    <mergeCell ref="H19:J19"/>
    <mergeCell ref="K19:M19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50" customWidth="1"/>
    <col min="2" max="2" width="13.57421875" style="50" customWidth="1"/>
    <col min="3" max="4" width="12.8515625" style="50" customWidth="1"/>
    <col min="5" max="5" width="12.140625" style="50" customWidth="1"/>
    <col min="6" max="16384" width="9.140625" style="50" customWidth="1"/>
  </cols>
  <sheetData>
    <row r="1" ht="15">
      <c r="A1" s="50" t="s">
        <v>152</v>
      </c>
    </row>
    <row r="3" spans="1:5" ht="15.75">
      <c r="A3" s="322" t="s">
        <v>146</v>
      </c>
      <c r="B3" s="322"/>
      <c r="C3" s="322"/>
      <c r="D3" s="322"/>
      <c r="E3" s="322"/>
    </row>
    <row r="4" spans="1:3" ht="15.75" thickBot="1">
      <c r="A4" s="51"/>
      <c r="B4" s="51"/>
      <c r="C4" s="77" t="s">
        <v>135</v>
      </c>
    </row>
    <row r="5" spans="1:3" ht="17.25" thickBot="1" thickTop="1">
      <c r="A5" s="52" t="s">
        <v>0</v>
      </c>
      <c r="B5" s="53" t="s">
        <v>147</v>
      </c>
      <c r="C5" s="54" t="s">
        <v>148</v>
      </c>
    </row>
    <row r="6" ht="16.5" thickBot="1" thickTop="1"/>
    <row r="7" spans="1:3" ht="15.75" thickTop="1">
      <c r="A7" s="55" t="s">
        <v>56</v>
      </c>
      <c r="B7" s="56"/>
      <c r="C7" s="57"/>
    </row>
    <row r="8" spans="1:3" ht="15">
      <c r="A8" s="58"/>
      <c r="B8" s="44"/>
      <c r="C8" s="251"/>
    </row>
    <row r="9" spans="1:3" ht="15">
      <c r="A9" s="59" t="s">
        <v>57</v>
      </c>
      <c r="B9" s="60">
        <v>217326890</v>
      </c>
      <c r="C9" s="115">
        <v>226848710</v>
      </c>
    </row>
    <row r="10" spans="1:3" ht="15">
      <c r="A10" s="59" t="s">
        <v>58</v>
      </c>
      <c r="B10" s="60">
        <v>0</v>
      </c>
      <c r="C10" s="115">
        <v>606217</v>
      </c>
    </row>
    <row r="11" spans="1:3" ht="15">
      <c r="A11" s="59" t="s">
        <v>59</v>
      </c>
      <c r="B11" s="60">
        <v>423765</v>
      </c>
      <c r="C11" s="115">
        <v>6678802</v>
      </c>
    </row>
    <row r="12" spans="1:3" ht="15">
      <c r="A12" s="59" t="s">
        <v>60</v>
      </c>
      <c r="B12" s="60">
        <v>0</v>
      </c>
      <c r="C12" s="115">
        <v>0</v>
      </c>
    </row>
    <row r="13" spans="1:3" ht="15">
      <c r="A13" s="59" t="s">
        <v>61</v>
      </c>
      <c r="B13" s="60">
        <v>30528928</v>
      </c>
      <c r="C13" s="115">
        <v>101140483</v>
      </c>
    </row>
    <row r="14" spans="1:3" ht="15">
      <c r="A14" s="59" t="s">
        <v>62</v>
      </c>
      <c r="B14" s="60">
        <v>0</v>
      </c>
      <c r="C14" s="115">
        <v>0</v>
      </c>
    </row>
    <row r="15" spans="1:3" ht="15.75" thickBot="1">
      <c r="A15" s="62" t="s">
        <v>120</v>
      </c>
      <c r="B15" s="63">
        <v>1897863</v>
      </c>
      <c r="C15" s="64">
        <v>10643843</v>
      </c>
    </row>
    <row r="16" spans="1:3" ht="16.5" thickBot="1" thickTop="1">
      <c r="A16" s="65" t="s">
        <v>63</v>
      </c>
      <c r="B16" s="66">
        <f>SUM(B9:B15)</f>
        <v>250177446</v>
      </c>
      <c r="C16" s="67">
        <f>SUM(C9:C15)</f>
        <v>345918055</v>
      </c>
    </row>
    <row r="17" spans="1:3" ht="13.5" customHeight="1" thickBot="1" thickTop="1">
      <c r="A17" s="68"/>
      <c r="B17" s="68"/>
      <c r="C17" s="68"/>
    </row>
    <row r="18" spans="1:3" ht="15.75" thickTop="1">
      <c r="A18" s="55" t="s">
        <v>64</v>
      </c>
      <c r="B18" s="56"/>
      <c r="C18" s="57"/>
    </row>
    <row r="19" spans="1:3" ht="15">
      <c r="A19" s="58"/>
      <c r="B19" s="44"/>
      <c r="C19" s="251"/>
    </row>
    <row r="20" spans="1:3" ht="15">
      <c r="A20" s="59" t="s">
        <v>65</v>
      </c>
      <c r="B20" s="60">
        <v>197894926</v>
      </c>
      <c r="C20" s="115">
        <v>283236291</v>
      </c>
    </row>
    <row r="21" spans="1:3" ht="15">
      <c r="A21" s="59" t="s">
        <v>66</v>
      </c>
      <c r="B21" s="60">
        <v>0</v>
      </c>
      <c r="C21" s="115">
        <v>0</v>
      </c>
    </row>
    <row r="22" spans="1:3" ht="15">
      <c r="A22" s="59" t="s">
        <v>67</v>
      </c>
      <c r="B22" s="60">
        <v>0</v>
      </c>
      <c r="C22" s="115">
        <v>0</v>
      </c>
    </row>
    <row r="23" spans="1:3" ht="15">
      <c r="A23" s="59" t="s">
        <v>68</v>
      </c>
      <c r="B23" s="60">
        <v>0</v>
      </c>
      <c r="C23" s="115">
        <v>0</v>
      </c>
    </row>
    <row r="24" spans="1:3" ht="15">
      <c r="A24" s="59" t="s">
        <v>71</v>
      </c>
      <c r="B24" s="60">
        <v>49961457</v>
      </c>
      <c r="C24" s="115">
        <v>60360701</v>
      </c>
    </row>
    <row r="25" spans="1:3" ht="15">
      <c r="A25" s="59" t="s">
        <v>69</v>
      </c>
      <c r="B25" s="60">
        <v>2321063</v>
      </c>
      <c r="C25" s="115">
        <v>2321063</v>
      </c>
    </row>
    <row r="26" spans="1:3" ht="15.75" thickBot="1">
      <c r="A26" s="62" t="s">
        <v>103</v>
      </c>
      <c r="B26" s="63">
        <v>0</v>
      </c>
      <c r="C26" s="116">
        <v>0</v>
      </c>
    </row>
    <row r="27" spans="1:3" ht="15.75" thickBot="1">
      <c r="A27" s="125" t="s">
        <v>70</v>
      </c>
      <c r="B27" s="252">
        <f>B20+B21+B22+B23+B24+B25+B26</f>
        <v>250177446</v>
      </c>
      <c r="C27" s="126">
        <f>SUM(C20:C26)</f>
        <v>345918055</v>
      </c>
    </row>
    <row r="28" spans="1:3" ht="15">
      <c r="A28" s="76"/>
      <c r="B28" s="68"/>
      <c r="C28" s="68"/>
    </row>
    <row r="29" spans="1:3" ht="15">
      <c r="A29" s="76"/>
      <c r="B29" s="68"/>
      <c r="C29" s="68"/>
    </row>
    <row r="30" spans="1:3" ht="15">
      <c r="A30" s="76"/>
      <c r="B30" s="68"/>
      <c r="C30" s="68"/>
    </row>
    <row r="31" spans="1:5" ht="15">
      <c r="A31" s="76"/>
      <c r="B31" s="68"/>
      <c r="C31" s="68"/>
      <c r="D31" s="50" t="s">
        <v>99</v>
      </c>
      <c r="E31" s="77" t="s">
        <v>135</v>
      </c>
    </row>
    <row r="32" ht="15.75" thickBot="1"/>
    <row r="33" spans="1:5" ht="15">
      <c r="A33" s="69"/>
      <c r="B33" s="319" t="s">
        <v>93</v>
      </c>
      <c r="C33" s="319" t="s">
        <v>94</v>
      </c>
      <c r="D33" s="316" t="s">
        <v>96</v>
      </c>
      <c r="E33" s="323" t="s">
        <v>46</v>
      </c>
    </row>
    <row r="34" spans="1:5" ht="15" customHeight="1">
      <c r="A34" s="70" t="s">
        <v>0</v>
      </c>
      <c r="B34" s="320"/>
      <c r="C34" s="320"/>
      <c r="D34" s="317"/>
      <c r="E34" s="324"/>
    </row>
    <row r="35" spans="1:5" ht="15.75" thickBot="1">
      <c r="A35" s="71"/>
      <c r="B35" s="321"/>
      <c r="C35" s="321"/>
      <c r="D35" s="318"/>
      <c r="E35" s="325"/>
    </row>
    <row r="36" spans="1:5" ht="15">
      <c r="A36" s="72" t="s">
        <v>86</v>
      </c>
      <c r="B36" s="42">
        <v>1223847</v>
      </c>
      <c r="C36" s="42">
        <v>0</v>
      </c>
      <c r="D36" s="42">
        <v>0</v>
      </c>
      <c r="E36" s="43">
        <f>B36+C36+D36</f>
        <v>1223847</v>
      </c>
    </row>
    <row r="37" spans="1:5" ht="15">
      <c r="A37" s="73" t="s">
        <v>87</v>
      </c>
      <c r="B37" s="44">
        <v>142351420</v>
      </c>
      <c r="C37" s="44">
        <v>38487437</v>
      </c>
      <c r="D37" s="44">
        <v>0</v>
      </c>
      <c r="E37" s="45">
        <v>180838857</v>
      </c>
    </row>
    <row r="38" spans="1:5" ht="15">
      <c r="A38" s="73" t="s">
        <v>136</v>
      </c>
      <c r="B38" s="44">
        <v>0</v>
      </c>
      <c r="C38" s="44">
        <v>0</v>
      </c>
      <c r="D38" s="44">
        <v>5978653</v>
      </c>
      <c r="E38" s="45">
        <f>B38+C38+D38</f>
        <v>5978653</v>
      </c>
    </row>
    <row r="39" spans="1:5" ht="15">
      <c r="A39" s="73" t="s">
        <v>137</v>
      </c>
      <c r="B39" s="44">
        <v>0</v>
      </c>
      <c r="C39" s="44">
        <v>0</v>
      </c>
      <c r="D39" s="44">
        <v>0</v>
      </c>
      <c r="E39" s="45">
        <f>B39+C39+D39</f>
        <v>0</v>
      </c>
    </row>
    <row r="40" spans="1:5" ht="15">
      <c r="A40" s="73" t="s">
        <v>88</v>
      </c>
      <c r="B40" s="44">
        <v>0</v>
      </c>
      <c r="C40" s="44">
        <v>0</v>
      </c>
      <c r="D40" s="44">
        <v>28028353</v>
      </c>
      <c r="E40" s="45">
        <f>B40+C40+D40</f>
        <v>28028353</v>
      </c>
    </row>
    <row r="41" spans="1:5" ht="15">
      <c r="A41" s="73" t="s">
        <v>89</v>
      </c>
      <c r="B41" s="44">
        <v>0</v>
      </c>
      <c r="C41" s="44">
        <v>0</v>
      </c>
      <c r="D41" s="44">
        <v>0</v>
      </c>
      <c r="E41" s="45">
        <f>B41+C41+D41</f>
        <v>0</v>
      </c>
    </row>
    <row r="42" spans="1:5" ht="15">
      <c r="A42" s="73" t="s">
        <v>90</v>
      </c>
      <c r="B42" s="44">
        <v>0</v>
      </c>
      <c r="C42" s="44">
        <v>0</v>
      </c>
      <c r="D42" s="44">
        <v>0</v>
      </c>
      <c r="E42" s="45">
        <f>B42+C42+D42</f>
        <v>0</v>
      </c>
    </row>
    <row r="43" spans="1:5" ht="15">
      <c r="A43" s="73" t="s">
        <v>91</v>
      </c>
      <c r="B43" s="44">
        <v>0</v>
      </c>
      <c r="C43" s="44">
        <v>0</v>
      </c>
      <c r="D43" s="44">
        <v>0</v>
      </c>
      <c r="E43" s="45">
        <v>0</v>
      </c>
    </row>
    <row r="44" spans="1:5" ht="15.75" thickBot="1">
      <c r="A44" s="74" t="s">
        <v>92</v>
      </c>
      <c r="B44" s="46">
        <v>10469000</v>
      </c>
      <c r="C44" s="46">
        <v>0</v>
      </c>
      <c r="D44" s="46">
        <v>0</v>
      </c>
      <c r="E44" s="47">
        <f>B44+C44+D44</f>
        <v>10469000</v>
      </c>
    </row>
    <row r="45" spans="1:5" ht="15.75" thickBot="1">
      <c r="A45" s="75" t="s">
        <v>95</v>
      </c>
      <c r="B45" s="48">
        <f>B36+B37+B38+B39+B40+B41+B42+B43+B44</f>
        <v>154044267</v>
      </c>
      <c r="C45" s="48">
        <f>C36+C37+C38+C39+C40+C41+C42+C43+C44</f>
        <v>38487437</v>
      </c>
      <c r="D45" s="48">
        <f>D36+D37+D38+D39+D40+D41+D42+D43+D44</f>
        <v>34007006</v>
      </c>
      <c r="E45" s="49">
        <v>226538710</v>
      </c>
    </row>
  </sheetData>
  <sheetProtection/>
  <mergeCells count="5">
    <mergeCell ref="D33:D35"/>
    <mergeCell ref="C33:C35"/>
    <mergeCell ref="B33:B35"/>
    <mergeCell ref="A3:E3"/>
    <mergeCell ref="E33:E35"/>
  </mergeCells>
  <printOptions/>
  <pageMargins left="0.7874015748031497" right="0.787401574803149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57421875" style="0" customWidth="1"/>
    <col min="2" max="2" width="12.8515625" style="0" customWidth="1"/>
    <col min="3" max="3" width="9.00390625" style="0" customWidth="1"/>
    <col min="4" max="4" width="8.57421875" style="0" customWidth="1"/>
    <col min="5" max="5" width="12.421875" style="0" customWidth="1"/>
  </cols>
  <sheetData>
    <row r="1" ht="15">
      <c r="A1" t="s">
        <v>153</v>
      </c>
    </row>
    <row r="3" spans="1:5" ht="15">
      <c r="A3" s="331" t="s">
        <v>109</v>
      </c>
      <c r="B3" s="332"/>
      <c r="C3" s="332"/>
      <c r="D3" s="332"/>
      <c r="E3" s="332"/>
    </row>
    <row r="4" ht="15.75" thickBot="1">
      <c r="E4" s="77" t="s">
        <v>132</v>
      </c>
    </row>
    <row r="5" spans="1:5" ht="16.5" thickBot="1" thickTop="1">
      <c r="A5" s="326" t="s">
        <v>0</v>
      </c>
      <c r="B5" s="326" t="s">
        <v>84</v>
      </c>
      <c r="C5" s="35"/>
      <c r="D5" s="11" t="s">
        <v>76</v>
      </c>
      <c r="E5" s="26"/>
    </row>
    <row r="6" spans="1:5" ht="16.5" thickBot="1" thickTop="1">
      <c r="A6" s="327"/>
      <c r="B6" s="327"/>
      <c r="C6" s="36" t="s">
        <v>77</v>
      </c>
      <c r="D6" s="27" t="s">
        <v>78</v>
      </c>
      <c r="E6" s="25" t="s">
        <v>79</v>
      </c>
    </row>
    <row r="7" spans="1:5" ht="16.5" thickBot="1" thickTop="1">
      <c r="A7" s="328"/>
      <c r="B7" s="328"/>
      <c r="C7" s="24"/>
      <c r="D7" s="28" t="s">
        <v>80</v>
      </c>
      <c r="E7" s="19"/>
    </row>
    <row r="8" spans="1:5" ht="32.25" thickTop="1">
      <c r="A8" s="267" t="s">
        <v>142</v>
      </c>
      <c r="B8" s="88">
        <f>SUM(B11:B13)</f>
        <v>66853038</v>
      </c>
      <c r="C8" s="89"/>
      <c r="D8" s="90"/>
      <c r="E8" s="91"/>
    </row>
    <row r="9" spans="1:5" ht="15">
      <c r="A9" s="329" t="s">
        <v>72</v>
      </c>
      <c r="B9" s="92"/>
      <c r="C9" s="93"/>
      <c r="D9" s="60"/>
      <c r="E9" s="61"/>
    </row>
    <row r="10" spans="1:5" ht="15">
      <c r="A10" s="330"/>
      <c r="B10" s="92"/>
      <c r="C10" s="93"/>
      <c r="D10" s="60"/>
      <c r="E10" s="61"/>
    </row>
    <row r="11" spans="1:5" ht="15">
      <c r="A11" s="87" t="s">
        <v>102</v>
      </c>
      <c r="B11" s="92">
        <v>63475088</v>
      </c>
      <c r="C11" s="93"/>
      <c r="D11" s="60"/>
      <c r="E11" s="61">
        <v>47989882</v>
      </c>
    </row>
    <row r="12" spans="1:5" ht="15">
      <c r="A12" s="87" t="s">
        <v>131</v>
      </c>
      <c r="B12" s="92">
        <v>3377950</v>
      </c>
      <c r="C12" s="93"/>
      <c r="D12" s="60"/>
      <c r="E12" s="61"/>
    </row>
    <row r="13" spans="1:5" ht="15">
      <c r="A13" s="87"/>
      <c r="B13" s="92"/>
      <c r="C13" s="93"/>
      <c r="D13" s="60"/>
      <c r="E13" s="61"/>
    </row>
    <row r="14" spans="1:5" ht="15.75" thickBot="1">
      <c r="A14" s="33" t="s">
        <v>74</v>
      </c>
      <c r="B14" s="92">
        <v>0</v>
      </c>
      <c r="C14" s="93">
        <v>0</v>
      </c>
      <c r="D14" s="60">
        <v>0</v>
      </c>
      <c r="E14" s="61">
        <v>0</v>
      </c>
    </row>
    <row r="15" spans="1:5" ht="16.5" thickBot="1" thickTop="1">
      <c r="A15" s="87" t="s">
        <v>73</v>
      </c>
      <c r="B15" s="92">
        <v>0</v>
      </c>
      <c r="C15" s="93">
        <v>0</v>
      </c>
      <c r="D15" s="60">
        <v>0</v>
      </c>
      <c r="E15" s="61">
        <v>0</v>
      </c>
    </row>
    <row r="16" spans="1:5" ht="15.75" thickBot="1">
      <c r="A16" s="145"/>
      <c r="B16" s="116"/>
      <c r="C16" s="94"/>
      <c r="D16" s="95"/>
      <c r="E16" s="96"/>
    </row>
    <row r="17" spans="1:5" ht="15.75" thickTop="1">
      <c r="A17" s="144"/>
      <c r="B17" s="97"/>
      <c r="C17" s="98"/>
      <c r="D17" s="56"/>
      <c r="E17" s="57"/>
    </row>
    <row r="18" spans="1:5" ht="16.5" thickBot="1">
      <c r="A18" s="34" t="s">
        <v>75</v>
      </c>
      <c r="B18" s="99">
        <f>B8-B14</f>
        <v>66853038</v>
      </c>
      <c r="C18" s="100">
        <f>C8</f>
        <v>0</v>
      </c>
      <c r="D18" s="101">
        <f>D8</f>
        <v>0</v>
      </c>
      <c r="E18" s="102">
        <v>47989882</v>
      </c>
    </row>
    <row r="19" ht="15.75" thickTop="1"/>
  </sheetData>
  <sheetProtection/>
  <mergeCells count="4">
    <mergeCell ref="B5:B7"/>
    <mergeCell ref="A5:A7"/>
    <mergeCell ref="A9:A10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28125" style="0" bestFit="1" customWidth="1"/>
    <col min="2" max="2" width="17.8515625" style="0" bestFit="1" customWidth="1"/>
    <col min="3" max="3" width="13.57421875" style="0" customWidth="1"/>
  </cols>
  <sheetData>
    <row r="1" ht="15">
      <c r="A1" t="s">
        <v>154</v>
      </c>
    </row>
    <row r="3" spans="1:3" ht="15.75">
      <c r="A3" s="146" t="s">
        <v>115</v>
      </c>
      <c r="B3" s="147"/>
      <c r="C3" s="147"/>
    </row>
    <row r="4" spans="1:3" ht="15.75">
      <c r="A4" s="147"/>
      <c r="B4" s="147"/>
      <c r="C4" s="147"/>
    </row>
    <row r="5" spans="1:3" ht="15.75">
      <c r="A5" s="148"/>
      <c r="B5" s="148" t="s">
        <v>138</v>
      </c>
      <c r="C5" s="147"/>
    </row>
    <row r="6" spans="1:3" ht="16.5" thickBot="1">
      <c r="A6" s="150"/>
      <c r="B6" s="255" t="s">
        <v>121</v>
      </c>
      <c r="C6" s="256" t="s">
        <v>122</v>
      </c>
    </row>
    <row r="7" spans="1:3" ht="16.5" thickBot="1">
      <c r="A7" s="149" t="s">
        <v>116</v>
      </c>
      <c r="B7" s="253" t="s">
        <v>117</v>
      </c>
      <c r="C7" s="258"/>
    </row>
    <row r="8" spans="1:3" ht="15.75">
      <c r="A8" s="260"/>
      <c r="B8" s="260"/>
      <c r="C8" s="257"/>
    </row>
    <row r="9" spans="1:3" ht="15.75">
      <c r="A9" s="259" t="s">
        <v>140</v>
      </c>
      <c r="B9" s="259">
        <v>108000</v>
      </c>
      <c r="C9" s="254">
        <v>139320</v>
      </c>
    </row>
    <row r="10" spans="1:3" ht="15.75">
      <c r="A10" s="259" t="s">
        <v>141</v>
      </c>
      <c r="B10" s="259">
        <v>1656000</v>
      </c>
      <c r="C10" s="254">
        <v>2130225</v>
      </c>
    </row>
    <row r="11" spans="1:3" ht="15.75">
      <c r="A11" s="259" t="s">
        <v>143</v>
      </c>
      <c r="B11" s="259">
        <v>4413280</v>
      </c>
      <c r="C11" s="254">
        <v>2444840</v>
      </c>
    </row>
    <row r="12" spans="1:3" ht="15.75">
      <c r="A12" s="259" t="s">
        <v>139</v>
      </c>
      <c r="B12" s="259">
        <v>420000</v>
      </c>
      <c r="C12" s="254">
        <v>162702</v>
      </c>
    </row>
    <row r="13" spans="1:3" ht="16.5" thickBot="1">
      <c r="A13" s="270" t="s">
        <v>149</v>
      </c>
      <c r="B13" s="271"/>
      <c r="C13" s="272">
        <v>299000</v>
      </c>
    </row>
    <row r="14" spans="1:3" ht="16.5" thickBot="1">
      <c r="A14" s="274" t="s">
        <v>118</v>
      </c>
      <c r="B14" s="273">
        <f>SUM(B9:B13)</f>
        <v>6597280</v>
      </c>
      <c r="C14" s="273">
        <f>SUM(C9:C13)</f>
        <v>5176087</v>
      </c>
    </row>
    <row r="15" spans="1:3" ht="15.75">
      <c r="A15" s="148"/>
      <c r="B15" s="148"/>
      <c r="C15" s="1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puleee</dc:creator>
  <cp:keywords/>
  <dc:description/>
  <cp:lastModifiedBy>Ács Attila</cp:lastModifiedBy>
  <cp:lastPrinted>2019-05-13T09:27:13Z</cp:lastPrinted>
  <dcterms:created xsi:type="dcterms:W3CDTF">2013-04-11T20:26:22Z</dcterms:created>
  <dcterms:modified xsi:type="dcterms:W3CDTF">2019-06-04T07:33:32Z</dcterms:modified>
  <cp:category/>
  <cp:version/>
  <cp:contentType/>
  <cp:contentStatus/>
</cp:coreProperties>
</file>