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 firstSheet="5" activeTab="8"/>
  </bookViews>
  <sheets>
    <sheet name="1.melléklet" sheetId="1" r:id="rId1"/>
    <sheet name="2.1 melléklet" sheetId="2" r:id="rId2"/>
    <sheet name="2.2.melléklet" sheetId="3" r:id="rId3"/>
    <sheet name="3. melléklet" sheetId="4" r:id="rId4"/>
    <sheet name="4.melléklet" sheetId="5" r:id="rId5"/>
    <sheet name="5.melléklet" sheetId="6" r:id="rId6"/>
    <sheet name="6.melléklet" sheetId="7" r:id="rId7"/>
    <sheet name="7.melléklet" sheetId="8" r:id="rId8"/>
    <sheet name="8. melléklet" sheetId="9" r:id="rId9"/>
    <sheet name="9.1 melléklet" sheetId="10" r:id="rId10"/>
    <sheet name="9.2 melléklet" sheetId="11" r:id="rId1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51" i="11" l="1"/>
  <c r="C56" i="11" s="1"/>
  <c r="C45" i="11"/>
  <c r="C37" i="11"/>
  <c r="C30" i="11"/>
  <c r="C26" i="11"/>
  <c r="C20" i="11"/>
  <c r="C9" i="11"/>
  <c r="C36" i="11" s="1"/>
  <c r="C41" i="11" s="1"/>
  <c r="C143" i="10"/>
  <c r="C138" i="10"/>
  <c r="C133" i="10"/>
  <c r="C129" i="10"/>
  <c r="C148" i="10" s="1"/>
  <c r="C125" i="10"/>
  <c r="C128" i="10" s="1"/>
  <c r="C149" i="10" s="1"/>
  <c r="C111" i="10"/>
  <c r="C95" i="10"/>
  <c r="C84" i="10"/>
  <c r="C80" i="10"/>
  <c r="C77" i="10"/>
  <c r="C72" i="10"/>
  <c r="C90" i="10" s="1"/>
  <c r="C68" i="10"/>
  <c r="C62" i="10"/>
  <c r="C57" i="10"/>
  <c r="C51" i="10"/>
  <c r="C40" i="10"/>
  <c r="C33" i="10"/>
  <c r="C26" i="10"/>
  <c r="C19" i="10"/>
  <c r="C12" i="10"/>
  <c r="C67" i="10" s="1"/>
  <c r="E25" i="9"/>
  <c r="D25" i="9"/>
  <c r="B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25" i="9" s="1"/>
  <c r="F6" i="9"/>
  <c r="E25" i="8"/>
  <c r="D25" i="8"/>
  <c r="B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25" i="8" s="1"/>
  <c r="D40" i="7"/>
  <c r="B28" i="6"/>
  <c r="N28" i="5"/>
  <c r="M28" i="5"/>
  <c r="L28" i="5"/>
  <c r="K28" i="5"/>
  <c r="J28" i="5"/>
  <c r="I28" i="5"/>
  <c r="H28" i="5"/>
  <c r="G28" i="5"/>
  <c r="F28" i="5"/>
  <c r="E28" i="5"/>
  <c r="D28" i="5"/>
  <c r="C28" i="5"/>
  <c r="O28" i="5" s="1"/>
  <c r="O27" i="5"/>
  <c r="O26" i="5"/>
  <c r="O25" i="5"/>
  <c r="O24" i="5"/>
  <c r="O23" i="5"/>
  <c r="O22" i="5"/>
  <c r="O21" i="5"/>
  <c r="O20" i="5"/>
  <c r="O19" i="5"/>
  <c r="O18" i="5"/>
  <c r="N16" i="5"/>
  <c r="N29" i="5" s="1"/>
  <c r="M16" i="5"/>
  <c r="M29" i="5" s="1"/>
  <c r="L16" i="5"/>
  <c r="L29" i="5" s="1"/>
  <c r="K16" i="5"/>
  <c r="K29" i="5" s="1"/>
  <c r="J16" i="5"/>
  <c r="J29" i="5" s="1"/>
  <c r="I16" i="5"/>
  <c r="I29" i="5" s="1"/>
  <c r="H16" i="5"/>
  <c r="H29" i="5" s="1"/>
  <c r="G16" i="5"/>
  <c r="G29" i="5" s="1"/>
  <c r="F16" i="5"/>
  <c r="F29" i="5" s="1"/>
  <c r="E16" i="5"/>
  <c r="E29" i="5" s="1"/>
  <c r="D16" i="5"/>
  <c r="D29" i="5" s="1"/>
  <c r="C16" i="5"/>
  <c r="C29" i="5" s="1"/>
  <c r="O15" i="5"/>
  <c r="O14" i="5"/>
  <c r="O13" i="5"/>
  <c r="O12" i="5"/>
  <c r="O11" i="5"/>
  <c r="O10" i="5"/>
  <c r="O9" i="5"/>
  <c r="O8" i="5"/>
  <c r="O7" i="5"/>
  <c r="E140" i="4"/>
  <c r="D140" i="4"/>
  <c r="C140" i="4"/>
  <c r="E135" i="4"/>
  <c r="D135" i="4"/>
  <c r="C135" i="4"/>
  <c r="E130" i="4"/>
  <c r="D130" i="4"/>
  <c r="C130" i="4"/>
  <c r="E126" i="4"/>
  <c r="E145" i="4" s="1"/>
  <c r="D126" i="4"/>
  <c r="D145" i="4" s="1"/>
  <c r="C126" i="4"/>
  <c r="C145" i="4" s="1"/>
  <c r="C125" i="4"/>
  <c r="E122" i="4"/>
  <c r="D122" i="4"/>
  <c r="C122" i="4"/>
  <c r="E108" i="4"/>
  <c r="D108" i="4"/>
  <c r="C108" i="4"/>
  <c r="E92" i="4"/>
  <c r="E125" i="4" s="1"/>
  <c r="D92" i="4"/>
  <c r="D125" i="4" s="1"/>
  <c r="D146" i="4" s="1"/>
  <c r="C92" i="4"/>
  <c r="E79" i="4"/>
  <c r="D79" i="4"/>
  <c r="C79" i="4"/>
  <c r="E75" i="4"/>
  <c r="D75" i="4"/>
  <c r="C75" i="4"/>
  <c r="E72" i="4"/>
  <c r="D72" i="4"/>
  <c r="C72" i="4"/>
  <c r="E67" i="4"/>
  <c r="D67" i="4"/>
  <c r="D85" i="4" s="1"/>
  <c r="C67" i="4"/>
  <c r="C85" i="4" s="1"/>
  <c r="E63" i="4"/>
  <c r="E85" i="4" s="1"/>
  <c r="D63" i="4"/>
  <c r="C63" i="4"/>
  <c r="E57" i="4"/>
  <c r="D57" i="4"/>
  <c r="C57" i="4"/>
  <c r="E52" i="4"/>
  <c r="D52" i="4"/>
  <c r="C52" i="4"/>
  <c r="E46" i="4"/>
  <c r="D46" i="4"/>
  <c r="C46" i="4"/>
  <c r="E35" i="4"/>
  <c r="D35" i="4"/>
  <c r="C35" i="4"/>
  <c r="E28" i="4"/>
  <c r="D28" i="4"/>
  <c r="C28" i="4"/>
  <c r="E21" i="4"/>
  <c r="D21" i="4"/>
  <c r="C21" i="4"/>
  <c r="E14" i="4"/>
  <c r="D14" i="4"/>
  <c r="C14" i="4"/>
  <c r="E7" i="4"/>
  <c r="E62" i="4" s="1"/>
  <c r="E86" i="4" s="1"/>
  <c r="D7" i="4"/>
  <c r="D62" i="4" s="1"/>
  <c r="D86" i="4" s="1"/>
  <c r="C7" i="4"/>
  <c r="C62" i="4" s="1"/>
  <c r="E32" i="3"/>
  <c r="E31" i="3"/>
  <c r="C25" i="3"/>
  <c r="C31" i="3" s="1"/>
  <c r="C19" i="3"/>
  <c r="E18" i="3"/>
  <c r="C18" i="3"/>
  <c r="E29" i="2"/>
  <c r="C29" i="2"/>
  <c r="C26" i="2"/>
  <c r="C21" i="2"/>
  <c r="E20" i="2"/>
  <c r="E30" i="2" s="1"/>
  <c r="C20" i="2"/>
  <c r="C30" i="2" s="1"/>
  <c r="C164" i="1"/>
  <c r="C159" i="1"/>
  <c r="C154" i="1"/>
  <c r="C150" i="1"/>
  <c r="C146" i="1"/>
  <c r="C132" i="1"/>
  <c r="C149" i="1" s="1"/>
  <c r="C170" i="1" s="1"/>
  <c r="C116" i="1"/>
  <c r="C79" i="1"/>
  <c r="C75" i="1"/>
  <c r="C72" i="1"/>
  <c r="C67" i="1"/>
  <c r="C63" i="1"/>
  <c r="C85" i="1" s="1"/>
  <c r="C57" i="1"/>
  <c r="C52" i="1"/>
  <c r="C46" i="1"/>
  <c r="C35" i="1"/>
  <c r="C28" i="1"/>
  <c r="C21" i="1"/>
  <c r="C14" i="1"/>
  <c r="C7" i="1"/>
  <c r="C62" i="1" s="1"/>
  <c r="C86" i="1" s="1"/>
  <c r="E146" i="4" l="1"/>
  <c r="C32" i="3"/>
  <c r="C91" i="10"/>
  <c r="C86" i="4"/>
  <c r="C146" i="4"/>
  <c r="C31" i="2"/>
  <c r="E33" i="3"/>
  <c r="E34" i="3"/>
  <c r="O16" i="5"/>
</calcChain>
</file>

<file path=xl/sharedStrings.xml><?xml version="1.0" encoding="utf-8"?>
<sst xmlns="http://schemas.openxmlformats.org/spreadsheetml/2006/main" count="1253" uniqueCount="418">
  <si>
    <t>B E V É T E L E K</t>
  </si>
  <si>
    <t>forintban</t>
  </si>
  <si>
    <t>Sor-
szám</t>
  </si>
  <si>
    <t>Bevételi jogcím</t>
  </si>
  <si>
    <t>2020.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</si>
  <si>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</si>
  <si>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</si>
  <si>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</si>
  <si>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</si>
  <si>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</si>
  <si>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</si>
  <si>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</si>
  <si>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</si>
  <si>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</si>
  <si>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</si>
  <si>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</si>
  <si>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</si>
  <si>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</si>
  <si>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</si>
  <si>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</si>
  <si>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</si>
  <si>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</si>
  <si>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</si>
  <si>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</si>
  <si>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</si>
  <si>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</si>
  <si>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</si>
  <si>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</si>
  <si>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</si>
  <si>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</si>
  <si>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</si>
  <si>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</si>
  <si>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</si>
  <si>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</si>
  <si>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</si>
  <si>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</si>
  <si>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</si>
  <si>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</si>
  <si>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</si>
  <si>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</si>
  <si>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</si>
  <si>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</si>
  <si>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</si>
  <si>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</si>
  <si>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</si>
  <si>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</si>
  <si>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</si>
  <si>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</si>
  <si>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</si>
  <si>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</si>
  <si>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</si>
  <si>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</si>
  <si>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</si>
  <si>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</si>
  <si>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</si>
  <si>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</si>
  <si>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</si>
  <si>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</si>
  <si>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</si>
  <si>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</si>
  <si>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</si>
  <si>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</si>
  <si>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</si>
  <si>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</si>
  <si>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</si>
  <si>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</si>
  <si>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</si>
  <si>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</si>
  <si>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</si>
  <si>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</si>
  <si>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</si>
  <si>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</si>
  <si>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</si>
  <si>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</si>
  <si>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</si>
  <si>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</si>
  <si>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</si>
  <si>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</si>
  <si>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</si>
  <si>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</si>
  <si>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</si>
  <si>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</si>
  <si>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</si>
  <si>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</si>
  <si>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</si>
  <si>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</si>
  <si>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</si>
  <si>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</si>
  <si>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</si>
  <si>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</si>
  <si>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</si>
  <si>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</si>
  <si>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</si>
  <si>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</si>
  <si>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</si>
  <si>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</si>
  <si>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</si>
  <si>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</si>
  <si>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</si>
  <si>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</si>
  <si>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</si>
  <si>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</si>
  <si>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</si>
  <si>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</si>
  <si>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</si>
  <si>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</si>
  <si>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</si>
  <si>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</si>
  <si>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</si>
  <si>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</si>
  <si>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</si>
  <si>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</si>
  <si>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</si>
  <si>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</si>
  <si>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</si>
  <si>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</si>
  <si>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</si>
  <si>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</si>
  <si>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</si>
  <si>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</si>
  <si>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</si>
  <si>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</si>
  <si>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</si>
  <si>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</si>
  <si>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</si>
  <si>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</si>
  <si>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</si>
  <si>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</si>
  <si>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</si>
  <si>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</si>
  <si>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</si>
  <si>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</si>
  <si>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</si>
  <si>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</si>
  <si>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</si>
  <si>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</si>
  <si>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</si>
  <si>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</si>
  <si>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</si>
  <si>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</si>
  <si>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</si>
  <si>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</si>
  <si>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</si>
  <si>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</si>
  <si>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</si>
  <si>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</si>
  <si>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</si>
  <si>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</si>
  <si>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</si>
  <si>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</si>
  <si>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</si>
  <si>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</si>
  <si>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</si>
  <si>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</si>
  <si>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</si>
  <si>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</si>
  <si>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</si>
  <si>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</si>
  <si>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</si>
  <si>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</si>
  <si>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</si>
  <si>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</si>
  <si>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</si>
  <si>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</si>
  <si>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</si>
  <si>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</si>
  <si>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</si>
  <si>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</si>
  <si>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</si>
  <si>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</si>
  <si>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</si>
  <si>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</si>
  <si>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</si>
  <si>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</si>
  <si>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</si>
  <si>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</si>
  <si>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Előző évek elszámolásából származó elvonások és befizetések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</si>
  <si>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</si>
  <si>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</si>
  <si>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</si>
  <si>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</si>
  <si>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</si>
  <si>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</si>
  <si>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</si>
  <si>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</si>
  <si>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</si>
  <si>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</si>
  <si>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</si>
  <si>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</si>
  <si>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</si>
  <si>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</si>
  <si>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</si>
  <si>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</si>
  <si>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</si>
  <si>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</si>
  <si>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</si>
  <si>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</si>
  <si>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</si>
  <si>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</si>
  <si>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</si>
  <si>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</si>
  <si>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</si>
  <si>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</si>
  <si>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</si>
  <si>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</si>
  <si>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</si>
  <si>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</si>
  <si>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</si>
  <si>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</si>
  <si>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</si>
  <si>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</si>
  <si>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</si>
  <si>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</si>
  <si>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</si>
  <si>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</si>
  <si>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</si>
  <si>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</si>
  <si>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</si>
  <si>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</si>
  <si>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</si>
  <si>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</si>
  <si>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</si>
  <si>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</si>
  <si>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</si>
  <si>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</si>
  <si>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</si>
  <si>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</si>
  <si>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</si>
  <si>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</si>
  <si>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</si>
  <si>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</si>
  <si>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</si>
  <si>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</si>
  <si>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</si>
  <si>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</si>
  <si>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</si>
  <si>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</si>
  <si>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</si>
  <si>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</si>
  <si>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</si>
  <si>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</si>
  <si>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</si>
  <si>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</si>
  <si>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</si>
  <si>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</si>
  <si>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</si>
  <si>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</si>
  <si>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</si>
  <si>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</si>
  <si>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</si>
  <si>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</si>
  <si>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</si>
  <si>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</si>
  <si>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</si>
  <si>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</si>
  <si>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</si>
  <si>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</si>
  <si>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</si>
  <si>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</si>
  <si>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</si>
  <si>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</si>
  <si>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</si>
  <si>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</si>
  <si>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</si>
  <si>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</si>
  <si>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</si>
  <si>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</si>
  <si>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</si>
  <si>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</si>
  <si>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</si>
  <si>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</si>
  <si>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</si>
  <si>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</si>
  <si>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</si>
  <si>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</si>
  <si>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</si>
  <si>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</si>
  <si>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</si>
  <si>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</si>
  <si>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</si>
  <si>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</si>
  <si>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</si>
  <si>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</si>
  <si>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</si>
  <si>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</si>
  <si>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</si>
  <si>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</si>
  <si>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</si>
  <si>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</si>
  <si>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</si>
  <si>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</si>
  <si>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</si>
  <si>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</si>
  <si>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</si>
  <si>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</si>
  <si>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</si>
  <si>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</si>
  <si>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</si>
  <si>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</si>
  <si>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</si>
  <si>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</si>
  <si>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</si>
  <si>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</si>
  <si>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</si>
  <si>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</si>
  <si>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</si>
  <si>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</si>
  <si>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</si>
  <si>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</si>
  <si>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</si>
  <si>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</si>
  <si>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</si>
  <si>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2021.évi várható</t>
  </si>
  <si>
    <t>2022.évi várható</t>
  </si>
  <si>
    <t>2023.évi várható</t>
  </si>
  <si>
    <t>Sor-szám</t>
  </si>
  <si>
    <t>- Garancia- és kezességváll. kif. ÁH-n belülre</t>
  </si>
  <si>
    <t>- Garancia és kezességváll. kif. ÁH-n kívülre</t>
  </si>
  <si>
    <t>Irányító szervi támogatás</t>
  </si>
  <si>
    <t>Előirányzat-felhasználási terv 2020.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</si>
  <si>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</si>
  <si>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</si>
  <si>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</si>
  <si>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</si>
  <si>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</si>
  <si>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</si>
  <si>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</si>
  <si>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</si>
  <si>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</si>
  <si>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</si>
  <si>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</si>
  <si>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</si>
  <si>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</si>
  <si>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</si>
  <si>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</si>
  <si>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</si>
  <si>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</si>
  <si>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</si>
  <si>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</si>
  <si>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</si>
  <si>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</si>
  <si>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</si>
  <si>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A 2020. évi általános működés és ágazati feladatok támogatásának alakulása jogcímenként</t>
  </si>
  <si>
    <t>adatok forintban</t>
  </si>
  <si>
    <t>Jogcím</t>
  </si>
  <si>
    <t>2020.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</si>
  <si>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</si>
  <si>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</si>
  <si>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</si>
  <si>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Kimutatás a 2020.évben céljelleggel juttatott támogatásokról</t>
  </si>
  <si>
    <t>Támogatott szervezet neve</t>
  </si>
  <si>
    <t>Támogatás célja</t>
  </si>
  <si>
    <t>Támogatás összge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</si>
  <si>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</si>
  <si>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</si>
  <si>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</si>
  <si>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</si>
  <si>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</si>
  <si>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</si>
  <si>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</si>
  <si>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</si>
  <si>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Beruházási kiadások előirányzata felújításonként</t>
  </si>
  <si>
    <t>Felújítás  megnevezése</t>
  </si>
  <si>
    <t>Teljes költség</t>
  </si>
  <si>
    <t>Kivitelezés kezdési és befejezési éve</t>
  </si>
  <si>
    <t>Felhasználás 2020. XII.31-ig</t>
  </si>
  <si>
    <t>2020. év utáni szükséglet
(6=2 - 4 - 5)</t>
  </si>
  <si>
    <t>kamerarendszer kiépítése</t>
  </si>
  <si>
    <t>ÖSSZESEN:</t>
  </si>
  <si>
    <t>Felújítási kiadások előirányzata felújításonként</t>
  </si>
  <si>
    <t>árok felújítása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</si>
  <si>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</si>
  <si>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</si>
  <si>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</si>
  <si>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</si>
  <si>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</si>
  <si>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</si>
  <si>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- Egyéb működési célú tám. ÁH-n belülre</t>
  </si>
  <si>
    <t>- Garancia és kezességváll. Kif. ÁH-n kívülre</t>
  </si>
  <si>
    <t>Éves engedélyezett létszám előirányzat (fő)</t>
  </si>
  <si>
    <t>Költségvetési szerv megnevezése</t>
  </si>
  <si>
    <t>Vadrózsa Német Nemzetiségi Óvoda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</si>
  <si>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</si>
  <si>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</si>
  <si>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</si>
  <si>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</si>
  <si>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</si>
  <si>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</si>
  <si>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</si>
  <si>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</si>
  <si>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</si>
  <si>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</si>
  <si>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</si>
  <si>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</si>
  <si>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</si>
  <si>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</si>
  <si>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</si>
  <si>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</si>
  <si>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</si>
  <si>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</si>
  <si>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</si>
  <si>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</si>
  <si>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</si>
  <si>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</si>
  <si>
    <t>Közfoglalkoztatottak létszáma (fő)</t>
  </si>
  <si>
    <t>1.melléklet 1/2020 (II.24.) önkormányzati rendelethez</t>
  </si>
  <si>
    <t>1.melléklet 1/2020(II.24.) önkormányzati rendelethez</t>
  </si>
  <si>
    <t>2.1 melléklet az 1/2020 (II.24.) önkormányzati rendelethez</t>
  </si>
  <si>
    <t>2.2. melléklet az 1/2020 (II.24.) önkormányzati rendelethez</t>
  </si>
  <si>
    <t>3.melléklet 1/2020(II.24.) önkormányzati rendelethez</t>
  </si>
  <si>
    <t>4.melléklet 1/2020(II.24.) önkormányzati rendelethez</t>
  </si>
  <si>
    <t>5.melléklet 1/2020(II.24.) önkormányzati rendelethez</t>
  </si>
  <si>
    <t>6.melléklet 1/2020(II.24.) önkormányzati rendelethez</t>
  </si>
  <si>
    <t>7.melléklet 1/2019 (II.24.) önkormányzati rendelethez</t>
  </si>
  <si>
    <t>8.melléklet 1/2019 (II.24.) önkormányzati rendelethez</t>
  </si>
  <si>
    <t>9.1. melléklet az 1/2020. (II.24.) önkormányzati rendelethez</t>
  </si>
  <si>
    <t>9.2. melléklet a 1/2020(II.24.) önkormányzati rendelethez</t>
  </si>
  <si>
    <t>9.2. melléklet a 1/2020 (II.24.)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</si>
</sst>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</fills>
  <borders count="6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302">
    <xf numFmtId="0" fontId="0" fillId="0" borderId="0" xfId="0"/>
    <xf numFmtId="164" fontId="1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indent="15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left" vertical="center" indent="1"/>
    </xf>
    <xf numFmtId="0" fontId="1" fillId="0" borderId="0" xfId="1" applyFont="1" applyBorder="1" applyAlignment="1" applyProtection="1">
      <alignment horizont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wrapText="1" indent="1"/>
    </xf>
    <xf numFmtId="164" fontId="6" fillId="0" borderId="10" xfId="0" applyNumberFormat="1" applyFont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wrapText="1" indent="1"/>
    </xf>
    <xf numFmtId="164" fontId="6" fillId="0" borderId="13" xfId="0" applyNumberFormat="1" applyFont="1" applyBorder="1" applyAlignment="1" applyProtection="1">
      <alignment horizontal="right" vertical="center" wrapText="1" indent="1"/>
      <protection locked="0"/>
    </xf>
    <xf numFmtId="49" fontId="6" fillId="0" borderId="14" xfId="0" applyNumberFormat="1" applyFont="1" applyBorder="1" applyAlignment="1" applyProtection="1">
      <alignment horizontal="left" vertical="center" wrapText="1" indent="1"/>
    </xf>
    <xf numFmtId="0" fontId="7" fillId="0" borderId="15" xfId="0" applyFont="1" applyBorder="1" applyAlignment="1" applyProtection="1">
      <alignment horizontal="left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164" fontId="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wrapText="1"/>
    </xf>
    <xf numFmtId="0" fontId="7" fillId="0" borderId="15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8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164" fontId="6" fillId="0" borderId="21" xfId="0" applyNumberFormat="1" applyFont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22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right" vertical="center" wrapText="1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right" vertical="center" wrapText="1"/>
    </xf>
    <xf numFmtId="49" fontId="6" fillId="0" borderId="24" xfId="0" applyNumberFormat="1" applyFont="1" applyBorder="1" applyAlignment="1" applyProtection="1">
      <alignment horizontal="left" vertical="center" wrapText="1" indent="1"/>
    </xf>
    <xf numFmtId="0" fontId="6" fillId="0" borderId="25" xfId="0" applyFont="1" applyBorder="1" applyAlignment="1" applyProtection="1">
      <alignment horizontal="right" vertical="center" wrapText="1"/>
    </xf>
    <xf numFmtId="164" fontId="6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 indent="1"/>
    </xf>
    <xf numFmtId="164" fontId="6" fillId="0" borderId="27" xfId="0" applyNumberFormat="1" applyFont="1" applyBorder="1" applyAlignment="1" applyProtection="1">
      <alignment horizontal="right" vertical="center" wrapText="1" indent="1"/>
      <protection locked="0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left" vertical="center" wrapText="1" indent="15"/>
    </xf>
    <xf numFmtId="164" fontId="6" fillId="0" borderId="28" xfId="0" applyNumberFormat="1" applyFont="1" applyBorder="1" applyAlignment="1" applyProtection="1">
      <alignment horizontal="righ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9" xfId="0" applyFont="1" applyBorder="1" applyAlignment="1" applyProtection="1">
      <alignment horizontal="left" vertical="center" wrapText="1" indent="1"/>
    </xf>
    <xf numFmtId="164" fontId="8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</xf>
    <xf numFmtId="164" fontId="6" fillId="0" borderId="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3" xfId="0" applyNumberFormat="1" applyFont="1" applyBorder="1" applyAlignment="1" applyProtection="1">
      <alignment horizontal="left" vertical="center" wrapText="1" indent="1"/>
    </xf>
    <xf numFmtId="164" fontId="6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Border="1" applyAlignment="1" applyProtection="1">
      <alignment horizontal="left" vertical="center" wrapText="1" indent="1"/>
      <protection locked="0"/>
    </xf>
    <xf numFmtId="164" fontId="6" fillId="0" borderId="14" xfId="0" applyNumberFormat="1" applyFont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30" xfId="0" applyNumberFormat="1" applyFont="1" applyBorder="1" applyAlignment="1" applyProtection="1">
      <alignment horizontal="left" vertical="center" wrapText="1" indent="1"/>
    </xf>
    <xf numFmtId="164" fontId="5" fillId="0" borderId="2" xfId="0" applyNumberFormat="1" applyFont="1" applyBorder="1" applyAlignment="1" applyProtection="1">
      <alignment horizontal="lef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11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</xf>
    <xf numFmtId="164" fontId="12" fillId="0" borderId="29" xfId="0" applyNumberFormat="1" applyFont="1" applyBorder="1" applyAlignment="1" applyProtection="1">
      <alignment horizontal="right" vertical="center" wrapText="1" indent="1"/>
    </xf>
    <xf numFmtId="164" fontId="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2" xfId="0" applyNumberFormat="1" applyFont="1" applyBorder="1" applyAlignment="1" applyProtection="1">
      <alignment horizontal="left" vertical="center" wrapText="1" indent="1"/>
    </xf>
    <xf numFmtId="164" fontId="12" fillId="0" borderId="12" xfId="0" applyNumberFormat="1" applyFont="1" applyBorder="1" applyAlignment="1" applyProtection="1">
      <alignment horizontal="right" vertical="center" wrapText="1" indent="1"/>
    </xf>
    <xf numFmtId="164" fontId="6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Border="1" applyAlignment="1" applyProtection="1">
      <alignment horizontal="left" vertical="center" wrapText="1" indent="1"/>
    </xf>
    <xf numFmtId="164" fontId="10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  <protection locked="0"/>
    </xf>
    <xf numFmtId="164" fontId="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0" applyNumberFormat="1" applyFont="1" applyBorder="1" applyAlignment="1" applyProtection="1">
      <alignment horizontal="left" vertical="center" wrapText="1" indent="1"/>
    </xf>
    <xf numFmtId="164" fontId="12" fillId="0" borderId="9" xfId="0" applyNumberFormat="1" applyFont="1" applyBorder="1" applyAlignment="1" applyProtection="1">
      <alignment horizontal="right" vertical="center" wrapText="1" indent="1"/>
    </xf>
    <xf numFmtId="164" fontId="6" fillId="0" borderId="11" xfId="0" applyNumberFormat="1" applyFont="1" applyBorder="1" applyAlignment="1" applyProtection="1">
      <alignment horizontal="right" vertical="center" wrapText="1"/>
    </xf>
    <xf numFmtId="164" fontId="6" fillId="0" borderId="12" xfId="0" applyNumberFormat="1" applyFont="1" applyBorder="1" applyAlignment="1" applyProtection="1">
      <alignment horizontal="right" vertical="center" wrapText="1"/>
    </xf>
    <xf numFmtId="164" fontId="12" fillId="0" borderId="12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right" vertical="center" wrapText="1"/>
    </xf>
    <xf numFmtId="164" fontId="6" fillId="0" borderId="14" xfId="0" applyNumberFormat="1" applyFont="1" applyBorder="1" applyAlignment="1" applyProtection="1">
      <alignment horizontal="right" vertical="center" wrapText="1"/>
    </xf>
    <xf numFmtId="0" fontId="13" fillId="0" borderId="0" xfId="0" applyFont="1" applyAlignment="1">
      <alignment horizontal="right" vertical="center" inden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164" fontId="5" fillId="0" borderId="37" xfId="0" applyNumberFormat="1" applyFont="1" applyBorder="1" applyAlignment="1" applyProtection="1">
      <alignment horizontal="right" vertical="center" wrapText="1" indent="1"/>
    </xf>
    <xf numFmtId="164" fontId="6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Border="1" applyAlignment="1" applyProtection="1">
      <alignment horizontal="right" vertical="center" wrapText="1" indent="1"/>
    </xf>
    <xf numFmtId="164" fontId="6" fillId="0" borderId="4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7" fillId="0" borderId="14" xfId="0" applyFont="1" applyBorder="1" applyAlignment="1" applyProtection="1">
      <alignment vertical="center" wrapText="1"/>
    </xf>
    <xf numFmtId="164" fontId="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5" fillId="0" borderId="37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vertical="center" wrapText="1"/>
    </xf>
    <xf numFmtId="164" fontId="1" fillId="0" borderId="41" xfId="0" applyNumberFormat="1" applyFont="1" applyBorder="1" applyAlignment="1" applyProtection="1">
      <alignment horizontal="right" vertical="center" wrapText="1" indent="1"/>
    </xf>
    <xf numFmtId="0" fontId="6" fillId="0" borderId="41" xfId="0" applyFont="1" applyBorder="1" applyAlignment="1" applyProtection="1">
      <alignment horizontal="right" vertical="center" wrapText="1" indent="1"/>
      <protection locked="0"/>
    </xf>
    <xf numFmtId="164" fontId="6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5" fillId="0" borderId="42" xfId="0" applyNumberFormat="1" applyFont="1" applyBorder="1" applyAlignment="1" applyProtection="1">
      <alignment horizontal="right" vertical="center" wrapText="1" indent="1"/>
    </xf>
    <xf numFmtId="164" fontId="5" fillId="0" borderId="6" xfId="0" applyNumberFormat="1" applyFont="1" applyBorder="1" applyAlignment="1" applyProtection="1">
      <alignment horizontal="right" vertical="center" wrapText="1" indent="1"/>
    </xf>
    <xf numFmtId="164" fontId="5" fillId="0" borderId="43" xfId="0" applyNumberFormat="1" applyFont="1" applyBorder="1" applyAlignment="1" applyProtection="1">
      <alignment horizontal="right" vertical="center" wrapText="1" indent="1"/>
    </xf>
    <xf numFmtId="164" fontId="6" fillId="0" borderId="4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5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5" fillId="0" borderId="49" xfId="0" applyNumberFormat="1" applyFont="1" applyBorder="1" applyAlignment="1" applyProtection="1">
      <alignment horizontal="right" vertical="center" wrapText="1" indent="1"/>
    </xf>
    <xf numFmtId="164" fontId="6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1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Border="1" applyAlignment="1" applyProtection="1">
      <alignment horizontal="right" vertical="center" wrapText="1" indent="1"/>
    </xf>
    <xf numFmtId="164" fontId="8" fillId="0" borderId="3" xfId="0" applyNumberFormat="1" applyFont="1" applyBorder="1" applyAlignment="1" applyProtection="1">
      <alignment horizontal="right" vertical="center" wrapText="1" indent="1"/>
    </xf>
    <xf numFmtId="164" fontId="8" fillId="0" borderId="37" xfId="0" applyNumberFormat="1" applyFont="1" applyBorder="1" applyAlignment="1" applyProtection="1">
      <alignment horizontal="right" vertical="center" wrapText="1" indent="1"/>
    </xf>
    <xf numFmtId="164" fontId="9" fillId="0" borderId="49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7" xfId="0" applyNumberFormat="1" applyFont="1" applyBorder="1" applyAlignment="1" applyProtection="1">
      <alignment horizontal="right" vertical="center" wrapText="1" indent="1"/>
    </xf>
    <xf numFmtId="0" fontId="13" fillId="0" borderId="0" xfId="1" applyProtection="1"/>
    <xf numFmtId="0" fontId="13" fillId="0" borderId="0" xfId="1" applyProtection="1">
      <protection locked="0"/>
    </xf>
    <xf numFmtId="0" fontId="3" fillId="0" borderId="0" xfId="0" applyFont="1" applyAlignment="1">
      <alignment horizontal="right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indent="1"/>
    </xf>
    <xf numFmtId="0" fontId="6" fillId="0" borderId="23" xfId="1" applyFont="1" applyBorder="1" applyAlignment="1" applyProtection="1">
      <alignment horizontal="left" vertical="center" indent="1"/>
    </xf>
    <xf numFmtId="0" fontId="6" fillId="0" borderId="29" xfId="1" applyFont="1" applyBorder="1" applyAlignment="1" applyProtection="1">
      <alignment horizontal="left" vertical="center" wrapText="1" indent="1"/>
    </xf>
    <xf numFmtId="164" fontId="6" fillId="0" borderId="29" xfId="1" applyNumberFormat="1" applyFont="1" applyBorder="1" applyAlignment="1" applyProtection="1">
      <alignment vertical="center"/>
      <protection locked="0"/>
    </xf>
    <xf numFmtId="164" fontId="6" fillId="0" borderId="36" xfId="1" applyNumberFormat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left" vertical="center" indent="1"/>
    </xf>
    <xf numFmtId="0" fontId="6" fillId="0" borderId="12" xfId="1" applyFont="1" applyBorder="1" applyAlignment="1" applyProtection="1">
      <alignment horizontal="left" vertical="center" wrapText="1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</xf>
    <xf numFmtId="0" fontId="6" fillId="0" borderId="9" xfId="1" applyFont="1" applyBorder="1" applyAlignment="1" applyProtection="1">
      <alignment horizontal="left" vertical="center" wrapText="1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 applyProtection="1">
      <alignment vertical="center"/>
    </xf>
    <xf numFmtId="0" fontId="6" fillId="0" borderId="1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vertical="center" indent="1"/>
    </xf>
    <xf numFmtId="164" fontId="5" fillId="0" borderId="3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left" vertical="center" indent="1"/>
    </xf>
    <xf numFmtId="0" fontId="6" fillId="0" borderId="9" xfId="1" applyFont="1" applyBorder="1" applyAlignment="1" applyProtection="1">
      <alignment horizontal="left" vertical="center" indent="1"/>
    </xf>
    <xf numFmtId="0" fontId="5" fillId="0" borderId="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indent="1"/>
    </xf>
    <xf numFmtId="164" fontId="5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7" fillId="0" borderId="53" xfId="0" applyFont="1" applyBorder="1" applyAlignment="1" applyProtection="1">
      <alignment horizontal="left" vertical="center" wrapText="1"/>
      <protection locked="0"/>
    </xf>
    <xf numFmtId="164" fontId="7" fillId="0" borderId="54" xfId="0" applyNumberFormat="1" applyFont="1" applyBorder="1" applyAlignment="1" applyProtection="1">
      <alignment horizontal="right" vertical="center" wrapText="1"/>
      <protection locked="0"/>
    </xf>
    <xf numFmtId="0" fontId="7" fillId="0" borderId="55" xfId="0" applyFont="1" applyBorder="1" applyAlignment="1" applyProtection="1">
      <alignment horizontal="left" vertical="center" wrapText="1"/>
      <protection locked="0"/>
    </xf>
    <xf numFmtId="0" fontId="7" fillId="0" borderId="56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right" vertical="center" indent="1"/>
    </xf>
    <xf numFmtId="0" fontId="6" fillId="0" borderId="20" xfId="0" applyFont="1" applyBorder="1" applyAlignment="1" applyProtection="1">
      <alignment horizontal="left" vertical="center" indent="1"/>
      <protection locked="0"/>
    </xf>
    <xf numFmtId="3" fontId="6" fillId="0" borderId="21" xfId="0" applyNumberFormat="1" applyFont="1" applyBorder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</xf>
    <xf numFmtId="0" fontId="6" fillId="0" borderId="12" xfId="0" applyFont="1" applyBorder="1" applyAlignment="1" applyProtection="1">
      <alignment horizontal="left" vertical="center" indent="1"/>
      <protection locked="0"/>
    </xf>
    <xf numFmtId="3" fontId="6" fillId="0" borderId="13" xfId="0" applyNumberFormat="1" applyFont="1" applyBorder="1" applyAlignment="1" applyProtection="1">
      <alignment horizontal="right" vertical="center" indent="1"/>
      <protection locked="0"/>
    </xf>
    <xf numFmtId="0" fontId="6" fillId="0" borderId="14" xfId="0" applyFont="1" applyBorder="1" applyAlignment="1" applyProtection="1">
      <alignment horizontal="right" vertical="center" indent="1"/>
    </xf>
    <xf numFmtId="0" fontId="6" fillId="0" borderId="15" xfId="0" applyFont="1" applyBorder="1" applyAlignment="1" applyProtection="1">
      <alignment horizontal="left" vertical="center" indent="1"/>
      <protection locked="0"/>
    </xf>
    <xf numFmtId="3" fontId="6" fillId="0" borderId="16" xfId="0" applyNumberFormat="1" applyFont="1" applyBorder="1" applyAlignment="1" applyProtection="1">
      <alignment horizontal="right" vertical="center" indent="1"/>
      <protection locked="0"/>
    </xf>
    <xf numFmtId="164" fontId="11" fillId="3" borderId="30" xfId="0" applyNumberFormat="1" applyFont="1" applyFill="1" applyBorder="1" applyAlignment="1" applyProtection="1">
      <alignment horizontal="left" vertical="center" wrapText="1" indent="15"/>
    </xf>
    <xf numFmtId="3" fontId="10" fillId="0" borderId="4" xfId="0" applyNumberFormat="1" applyFont="1" applyBorder="1" applyAlignment="1" applyProtection="1">
      <alignment horizontal="right" vertical="center" indent="1"/>
    </xf>
    <xf numFmtId="164" fontId="3" fillId="0" borderId="0" xfId="0" applyNumberFormat="1" applyFont="1" applyAlignment="1" applyProtection="1">
      <alignment horizontal="right" wrapText="1"/>
    </xf>
    <xf numFmtId="164" fontId="5" fillId="0" borderId="17" xfId="0" applyNumberFormat="1" applyFont="1" applyBorder="1" applyAlignment="1" applyProtection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 vertical="center" wrapText="1"/>
    </xf>
    <xf numFmtId="164" fontId="5" fillId="0" borderId="57" xfId="0" applyNumberFormat="1" applyFont="1" applyBorder="1" applyAlignment="1" applyProtection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164" fontId="13" fillId="0" borderId="0" xfId="0" applyNumberFormat="1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vertical="top" wrapText="1"/>
    </xf>
    <xf numFmtId="0" fontId="18" fillId="0" borderId="0" xfId="0" applyFont="1" applyAlignment="1" applyProtection="1">
      <alignment horizontal="right" vertical="top"/>
      <protection locked="0"/>
    </xf>
    <xf numFmtId="0" fontId="4" fillId="0" borderId="58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right" vertical="center" indent="1"/>
    </xf>
    <xf numFmtId="0" fontId="4" fillId="0" borderId="59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 indent="1"/>
    </xf>
    <xf numFmtId="0" fontId="4" fillId="0" borderId="62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right" vertical="center" wrapText="1" indent="1"/>
    </xf>
    <xf numFmtId="49" fontId="6" fillId="0" borderId="14" xfId="0" applyNumberFormat="1" applyFont="1" applyBorder="1" applyAlignment="1" applyProtection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center" vertical="center" wrapText="1"/>
    </xf>
    <xf numFmtId="0" fontId="4" fillId="0" borderId="63" xfId="0" applyFont="1" applyBorder="1" applyAlignment="1" applyProtection="1">
      <alignment horizontal="center" vertical="center" wrapText="1"/>
    </xf>
    <xf numFmtId="49" fontId="6" fillId="0" borderId="19" xfId="0" applyNumberFormat="1" applyFont="1" applyBorder="1" applyAlignment="1" applyProtection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wrapText="1"/>
    </xf>
    <xf numFmtId="49" fontId="6" fillId="0" borderId="24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15"/>
    </xf>
    <xf numFmtId="0" fontId="8" fillId="0" borderId="1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vertical="center"/>
    </xf>
    <xf numFmtId="0" fontId="10" fillId="0" borderId="39" xfId="0" applyFont="1" applyBorder="1" applyAlignment="1" applyProtection="1">
      <alignment vertical="center" wrapText="1"/>
    </xf>
    <xf numFmtId="3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Alignment="1" applyProtection="1">
      <alignment horizontal="left" vertical="top" wrapText="1"/>
    </xf>
    <xf numFmtId="49" fontId="4" fillId="0" borderId="21" xfId="0" applyNumberFormat="1" applyFont="1" applyBorder="1" applyAlignment="1" applyProtection="1">
      <alignment horizontal="right" vertical="center"/>
    </xf>
    <xf numFmtId="0" fontId="4" fillId="0" borderId="59" xfId="0" applyFont="1" applyBorder="1" applyAlignment="1" applyProtection="1">
      <alignment horizontal="center" vertical="center" wrapText="1"/>
    </xf>
    <xf numFmtId="49" fontId="4" fillId="0" borderId="60" xfId="0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 indent="1"/>
    </xf>
    <xf numFmtId="0" fontId="8" fillId="0" borderId="2" xfId="0" applyFont="1" applyBorder="1" applyAlignment="1" applyProtection="1">
      <alignment horizontal="center" vertical="center" wrapText="1"/>
    </xf>
    <xf numFmtId="0" fontId="19" fillId="0" borderId="39" xfId="0" applyFont="1" applyBorder="1" applyAlignment="1" applyProtection="1">
      <alignment horizontal="left" wrapText="1" indent="1"/>
    </xf>
    <xf numFmtId="0" fontId="6" fillId="0" borderId="0" xfId="0" applyFont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 indent="1"/>
    </xf>
  </cellXfs>
  <cellStyles count="2">
    <cellStyle name="Excel Built-in Explanatory Text" xfId="1"/>
    <cellStyle name="Normál" xfId="0" builtinId="0"/>
  </cellStyles>
  <dxfs count="1">
    <dxf>
      <font>
        <color rgb="FF000000"/>
        <name val="Calibri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1"/>
  <sheetViews>
    <sheetView topLeftCell="A103" zoomScaleNormal="100" workbookViewId="0">
      <selection activeCell="B111" sqref="B111"/>
    </sheetView>
  </sheetViews>
  <sheetFormatPr defaultColWidth="8.7109375" defaultRowHeight="15" x14ac:dyDescent="0.25"/>
  <cols>
    <col min="2" max="2" width="60.140625" customWidth="1"/>
    <col min="3" max="3" width="18.140625" customWidth="1"/>
  </cols>
  <sheetData>
    <row r="2" spans="1:3" x14ac:dyDescent="0.25">
      <c r="B2" t="s">
        <v>405</v>
      </c>
    </row>
    <row r="3" spans="1:3" ht="20.100000000000001" customHeight="1" x14ac:dyDescent="0.25">
      <c r="A3" s="13" t="s">
        <v>0</v>
      </c>
      <c r="B3" s="13"/>
      <c r="C3" s="13"/>
    </row>
    <row r="4" spans="1:3" ht="20.100000000000001" customHeight="1" x14ac:dyDescent="0.25">
      <c r="A4" s="12"/>
      <c r="B4" s="12"/>
      <c r="C4" s="15" t="s">
        <v>1</v>
      </c>
    </row>
    <row r="5" spans="1:3" ht="24" customHeight="1" x14ac:dyDescent="0.25">
      <c r="A5" s="16" t="s">
        <v>2</v>
      </c>
      <c r="B5" s="17" t="s">
        <v>3</v>
      </c>
      <c r="C5" s="18" t="s">
        <v>4</v>
      </c>
    </row>
    <row r="6" spans="1:3" ht="15" customHeight="1" x14ac:dyDescent="0.25">
      <c r="A6" s="19">
        <v>1</v>
      </c>
      <c r="B6" s="20">
        <v>2</v>
      </c>
      <c r="C6" s="21">
        <v>3</v>
      </c>
    </row>
    <row r="7" spans="1:3" ht="15" customHeight="1" x14ac:dyDescent="0.25">
      <c r="A7" s="22" t="s">
        <v>5</v>
      </c>
      <c r="B7" s="23" t="s">
        <v>6</v>
      </c>
      <c r="C7" s="24">
        <f>+C8+C9+C10+C11+C12+C13</f>
        <v>33797455</v>
      </c>
    </row>
    <row r="8" spans="1:3" ht="15" customHeight="1" x14ac:dyDescent="0.25">
      <c r="A8" s="25" t="s">
        <v>7</v>
      </c>
      <c r="B8" s="26" t="s">
        <v>8</v>
      </c>
      <c r="C8" s="27">
        <v>14121300</v>
      </c>
    </row>
    <row r="9" spans="1:3" ht="15" customHeight="1" x14ac:dyDescent="0.25">
      <c r="A9" s="28" t="s">
        <v>9</v>
      </c>
      <c r="B9" s="29" t="s">
        <v>10</v>
      </c>
      <c r="C9" s="30">
        <v>12264250</v>
      </c>
    </row>
    <row r="10" spans="1:3" ht="15" customHeight="1" x14ac:dyDescent="0.25">
      <c r="A10" s="28" t="s">
        <v>11</v>
      </c>
      <c r="B10" s="29" t="s">
        <v>12</v>
      </c>
      <c r="C10" s="30">
        <v>5611905</v>
      </c>
    </row>
    <row r="11" spans="1:3" ht="15" customHeight="1" x14ac:dyDescent="0.25">
      <c r="A11" s="28" t="s">
        <v>13</v>
      </c>
      <c r="B11" s="29" t="s">
        <v>14</v>
      </c>
      <c r="C11" s="30">
        <v>1800000</v>
      </c>
    </row>
    <row r="12" spans="1:3" ht="15" customHeight="1" x14ac:dyDescent="0.25">
      <c r="A12" s="28" t="s">
        <v>15</v>
      </c>
      <c r="B12" s="29" t="s">
        <v>16</v>
      </c>
      <c r="C12" s="30"/>
    </row>
    <row r="13" spans="1:3" ht="15" customHeight="1" x14ac:dyDescent="0.25">
      <c r="A13" s="31" t="s">
        <v>17</v>
      </c>
      <c r="B13" s="32" t="s">
        <v>18</v>
      </c>
      <c r="C13" s="30"/>
    </row>
    <row r="14" spans="1:3" ht="15" customHeight="1" x14ac:dyDescent="0.25">
      <c r="A14" s="22" t="s">
        <v>19</v>
      </c>
      <c r="B14" s="33" t="s">
        <v>20</v>
      </c>
      <c r="C14" s="24">
        <f>+C15+C16+C17+C18+C19</f>
        <v>0</v>
      </c>
    </row>
    <row r="15" spans="1:3" ht="15" customHeight="1" x14ac:dyDescent="0.25">
      <c r="A15" s="25" t="s">
        <v>21</v>
      </c>
      <c r="B15" s="26" t="s">
        <v>22</v>
      </c>
      <c r="C15" s="27"/>
    </row>
    <row r="16" spans="1:3" ht="15" customHeight="1" x14ac:dyDescent="0.25">
      <c r="A16" s="28" t="s">
        <v>23</v>
      </c>
      <c r="B16" s="29" t="s">
        <v>24</v>
      </c>
      <c r="C16" s="30"/>
    </row>
    <row r="17" spans="1:3" ht="15" customHeight="1" x14ac:dyDescent="0.25">
      <c r="A17" s="28" t="s">
        <v>25</v>
      </c>
      <c r="B17" s="29" t="s">
        <v>26</v>
      </c>
      <c r="C17" s="30"/>
    </row>
    <row r="18" spans="1:3" ht="15" customHeight="1" x14ac:dyDescent="0.25">
      <c r="A18" s="28" t="s">
        <v>27</v>
      </c>
      <c r="B18" s="29" t="s">
        <v>28</v>
      </c>
      <c r="C18" s="30"/>
    </row>
    <row r="19" spans="1:3" ht="15" customHeight="1" x14ac:dyDescent="0.25">
      <c r="A19" s="28" t="s">
        <v>29</v>
      </c>
      <c r="B19" s="29" t="s">
        <v>30</v>
      </c>
      <c r="C19" s="30"/>
    </row>
    <row r="20" spans="1:3" ht="15" customHeight="1" x14ac:dyDescent="0.25">
      <c r="A20" s="31" t="s">
        <v>31</v>
      </c>
      <c r="B20" s="32" t="s">
        <v>32</v>
      </c>
      <c r="C20" s="34"/>
    </row>
    <row r="21" spans="1:3" ht="12" customHeight="1" x14ac:dyDescent="0.25">
      <c r="A21" s="22" t="s">
        <v>33</v>
      </c>
      <c r="B21" s="23" t="s">
        <v>34</v>
      </c>
      <c r="C21" s="24">
        <f>+C22+C23+C24+C25+C26</f>
        <v>0</v>
      </c>
    </row>
    <row r="22" spans="1:3" ht="12" customHeight="1" x14ac:dyDescent="0.25">
      <c r="A22" s="25" t="s">
        <v>35</v>
      </c>
      <c r="B22" s="26" t="s">
        <v>36</v>
      </c>
      <c r="C22" s="27"/>
    </row>
    <row r="23" spans="1:3" ht="12" customHeight="1" x14ac:dyDescent="0.25">
      <c r="A23" s="28" t="s">
        <v>37</v>
      </c>
      <c r="B23" s="29" t="s">
        <v>38</v>
      </c>
      <c r="C23" s="30"/>
    </row>
    <row r="24" spans="1:3" ht="12" customHeight="1" x14ac:dyDescent="0.25">
      <c r="A24" s="28" t="s">
        <v>39</v>
      </c>
      <c r="B24" s="29" t="s">
        <v>40</v>
      </c>
      <c r="C24" s="30"/>
    </row>
    <row r="25" spans="1:3" ht="12" customHeight="1" x14ac:dyDescent="0.25">
      <c r="A25" s="28" t="s">
        <v>41</v>
      </c>
      <c r="B25" s="29" t="s">
        <v>42</v>
      </c>
      <c r="C25" s="30"/>
    </row>
    <row r="26" spans="1:3" ht="12" customHeight="1" x14ac:dyDescent="0.25">
      <c r="A26" s="28" t="s">
        <v>43</v>
      </c>
      <c r="B26" s="29" t="s">
        <v>44</v>
      </c>
      <c r="C26" s="30"/>
    </row>
    <row r="27" spans="1:3" ht="12" customHeight="1" x14ac:dyDescent="0.25">
      <c r="A27" s="31" t="s">
        <v>45</v>
      </c>
      <c r="B27" s="32" t="s">
        <v>46</v>
      </c>
      <c r="C27" s="34"/>
    </row>
    <row r="28" spans="1:3" ht="15" customHeight="1" x14ac:dyDescent="0.25">
      <c r="A28" s="22" t="s">
        <v>47</v>
      </c>
      <c r="B28" s="23" t="s">
        <v>48</v>
      </c>
      <c r="C28" s="24">
        <f>+C29+C32+C33+C34</f>
        <v>3700000</v>
      </c>
    </row>
    <row r="29" spans="1:3" ht="15" customHeight="1" x14ac:dyDescent="0.25">
      <c r="A29" s="25" t="s">
        <v>49</v>
      </c>
      <c r="B29" s="26" t="s">
        <v>50</v>
      </c>
      <c r="C29" s="35">
        <v>2800000</v>
      </c>
    </row>
    <row r="30" spans="1:3" ht="15" customHeight="1" x14ac:dyDescent="0.25">
      <c r="A30" s="28" t="s">
        <v>51</v>
      </c>
      <c r="B30" s="29" t="s">
        <v>52</v>
      </c>
      <c r="C30" s="30">
        <v>0</v>
      </c>
    </row>
    <row r="31" spans="1:3" ht="15" customHeight="1" x14ac:dyDescent="0.25">
      <c r="A31" s="28" t="s">
        <v>53</v>
      </c>
      <c r="B31" s="29" t="s">
        <v>54</v>
      </c>
      <c r="C31" s="30">
        <v>2800000</v>
      </c>
    </row>
    <row r="32" spans="1:3" ht="15" customHeight="1" x14ac:dyDescent="0.25">
      <c r="A32" s="28" t="s">
        <v>55</v>
      </c>
      <c r="B32" s="29" t="s">
        <v>56</v>
      </c>
      <c r="C32" s="30">
        <v>900000</v>
      </c>
    </row>
    <row r="33" spans="1:3" ht="15" customHeight="1" x14ac:dyDescent="0.25">
      <c r="A33" s="28" t="s">
        <v>57</v>
      </c>
      <c r="B33" s="29" t="s">
        <v>58</v>
      </c>
      <c r="C33" s="30">
        <v>0</v>
      </c>
    </row>
    <row r="34" spans="1:3" ht="15" customHeight="1" x14ac:dyDescent="0.25">
      <c r="A34" s="31" t="s">
        <v>59</v>
      </c>
      <c r="B34" s="32" t="s">
        <v>60</v>
      </c>
      <c r="C34" s="34"/>
    </row>
    <row r="35" spans="1:3" ht="15" customHeight="1" x14ac:dyDescent="0.25">
      <c r="A35" s="22" t="s">
        <v>61</v>
      </c>
      <c r="B35" s="23" t="s">
        <v>62</v>
      </c>
      <c r="C35" s="24">
        <f>SUM(C36:C45)</f>
        <v>1681000</v>
      </c>
    </row>
    <row r="36" spans="1:3" ht="15" customHeight="1" x14ac:dyDescent="0.25">
      <c r="A36" s="25" t="s">
        <v>63</v>
      </c>
      <c r="B36" s="26" t="s">
        <v>64</v>
      </c>
      <c r="C36" s="27"/>
    </row>
    <row r="37" spans="1:3" ht="15" customHeight="1" x14ac:dyDescent="0.25">
      <c r="A37" s="28" t="s">
        <v>65</v>
      </c>
      <c r="B37" s="29" t="s">
        <v>66</v>
      </c>
      <c r="C37" s="30">
        <v>730000</v>
      </c>
    </row>
    <row r="38" spans="1:3" ht="15" customHeight="1" x14ac:dyDescent="0.25">
      <c r="A38" s="28" t="s">
        <v>67</v>
      </c>
      <c r="B38" s="29" t="s">
        <v>68</v>
      </c>
      <c r="C38" s="30"/>
    </row>
    <row r="39" spans="1:3" ht="15" customHeight="1" x14ac:dyDescent="0.25">
      <c r="A39" s="28" t="s">
        <v>69</v>
      </c>
      <c r="B39" s="29" t="s">
        <v>70</v>
      </c>
      <c r="C39" s="30">
        <v>0</v>
      </c>
    </row>
    <row r="40" spans="1:3" ht="15" customHeight="1" x14ac:dyDescent="0.25">
      <c r="A40" s="28" t="s">
        <v>71</v>
      </c>
      <c r="B40" s="29" t="s">
        <v>72</v>
      </c>
      <c r="C40" s="30">
        <v>950000</v>
      </c>
    </row>
    <row r="41" spans="1:3" ht="15" customHeight="1" x14ac:dyDescent="0.25">
      <c r="A41" s="28" t="s">
        <v>73</v>
      </c>
      <c r="B41" s="29" t="s">
        <v>74</v>
      </c>
      <c r="C41" s="30"/>
    </row>
    <row r="42" spans="1:3" ht="15" customHeight="1" x14ac:dyDescent="0.25">
      <c r="A42" s="28" t="s">
        <v>75</v>
      </c>
      <c r="B42" s="29" t="s">
        <v>76</v>
      </c>
      <c r="C42" s="30"/>
    </row>
    <row r="43" spans="1:3" ht="15" customHeight="1" x14ac:dyDescent="0.25">
      <c r="A43" s="28" t="s">
        <v>77</v>
      </c>
      <c r="B43" s="29" t="s">
        <v>78</v>
      </c>
      <c r="C43" s="30">
        <v>1000</v>
      </c>
    </row>
    <row r="44" spans="1:3" ht="15" customHeight="1" x14ac:dyDescent="0.25">
      <c r="A44" s="28" t="s">
        <v>79</v>
      </c>
      <c r="B44" s="29" t="s">
        <v>80</v>
      </c>
      <c r="C44" s="30"/>
    </row>
    <row r="45" spans="1:3" ht="15" customHeight="1" x14ac:dyDescent="0.25">
      <c r="A45" s="31" t="s">
        <v>81</v>
      </c>
      <c r="B45" s="32" t="s">
        <v>82</v>
      </c>
      <c r="C45" s="34"/>
    </row>
    <row r="46" spans="1:3" ht="15" customHeight="1" x14ac:dyDescent="0.25">
      <c r="A46" s="22" t="s">
        <v>83</v>
      </c>
      <c r="B46" s="23" t="s">
        <v>84</v>
      </c>
      <c r="C46" s="24">
        <f>SUM(C47:C51)</f>
        <v>0</v>
      </c>
    </row>
    <row r="47" spans="1:3" ht="15" customHeight="1" x14ac:dyDescent="0.25">
      <c r="A47" s="25" t="s">
        <v>85</v>
      </c>
      <c r="B47" s="26" t="s">
        <v>86</v>
      </c>
      <c r="C47" s="27"/>
    </row>
    <row r="48" spans="1:3" ht="15" customHeight="1" x14ac:dyDescent="0.25">
      <c r="A48" s="28" t="s">
        <v>87</v>
      </c>
      <c r="B48" s="29" t="s">
        <v>88</v>
      </c>
      <c r="C48" s="30"/>
    </row>
    <row r="49" spans="1:3" ht="15" customHeight="1" x14ac:dyDescent="0.25">
      <c r="A49" s="28" t="s">
        <v>89</v>
      </c>
      <c r="B49" s="29" t="s">
        <v>90</v>
      </c>
      <c r="C49" s="30"/>
    </row>
    <row r="50" spans="1:3" ht="12" customHeight="1" x14ac:dyDescent="0.25">
      <c r="A50" s="28" t="s">
        <v>91</v>
      </c>
      <c r="B50" s="29" t="s">
        <v>92</v>
      </c>
      <c r="C50" s="30"/>
    </row>
    <row r="51" spans="1:3" ht="12" customHeight="1" x14ac:dyDescent="0.25">
      <c r="A51" s="31" t="s">
        <v>93</v>
      </c>
      <c r="B51" s="32" t="s">
        <v>94</v>
      </c>
      <c r="C51" s="34"/>
    </row>
    <row r="52" spans="1:3" ht="12" customHeight="1" x14ac:dyDescent="0.25">
      <c r="A52" s="22" t="s">
        <v>95</v>
      </c>
      <c r="B52" s="23" t="s">
        <v>96</v>
      </c>
      <c r="C52" s="24">
        <f>SUM(C53:C55)</f>
        <v>0</v>
      </c>
    </row>
    <row r="53" spans="1:3" ht="12" customHeight="1" x14ac:dyDescent="0.25">
      <c r="A53" s="25" t="s">
        <v>97</v>
      </c>
      <c r="B53" s="26" t="s">
        <v>98</v>
      </c>
      <c r="C53" s="27"/>
    </row>
    <row r="54" spans="1:3" ht="12" customHeight="1" x14ac:dyDescent="0.25">
      <c r="A54" s="28" t="s">
        <v>99</v>
      </c>
      <c r="B54" s="29" t="s">
        <v>100</v>
      </c>
      <c r="C54" s="30"/>
    </row>
    <row r="55" spans="1:3" ht="12" customHeight="1" x14ac:dyDescent="0.25">
      <c r="A55" s="28" t="s">
        <v>101</v>
      </c>
      <c r="B55" s="29" t="s">
        <v>102</v>
      </c>
      <c r="C55" s="30"/>
    </row>
    <row r="56" spans="1:3" ht="12" customHeight="1" x14ac:dyDescent="0.25">
      <c r="A56" s="31" t="s">
        <v>103</v>
      </c>
      <c r="B56" s="32" t="s">
        <v>104</v>
      </c>
      <c r="C56" s="34"/>
    </row>
    <row r="57" spans="1:3" ht="12" customHeight="1" x14ac:dyDescent="0.25">
      <c r="A57" s="22" t="s">
        <v>105</v>
      </c>
      <c r="B57" s="33" t="s">
        <v>106</v>
      </c>
      <c r="C57" s="24">
        <f>SUM(C58:C60)</f>
        <v>0</v>
      </c>
    </row>
    <row r="58" spans="1:3" ht="12" customHeight="1" x14ac:dyDescent="0.25">
      <c r="A58" s="25" t="s">
        <v>107</v>
      </c>
      <c r="B58" s="26" t="s">
        <v>108</v>
      </c>
      <c r="C58" s="30"/>
    </row>
    <row r="59" spans="1:3" ht="12" customHeight="1" x14ac:dyDescent="0.25">
      <c r="A59" s="28" t="s">
        <v>109</v>
      </c>
      <c r="B59" s="29" t="s">
        <v>110</v>
      </c>
      <c r="C59" s="30"/>
    </row>
    <row r="60" spans="1:3" ht="12" customHeight="1" x14ac:dyDescent="0.25">
      <c r="A60" s="28" t="s">
        <v>111</v>
      </c>
      <c r="B60" s="29" t="s">
        <v>112</v>
      </c>
      <c r="C60" s="30"/>
    </row>
    <row r="61" spans="1:3" ht="12" customHeight="1" x14ac:dyDescent="0.25">
      <c r="A61" s="31" t="s">
        <v>113</v>
      </c>
      <c r="B61" s="32" t="s">
        <v>114</v>
      </c>
      <c r="C61" s="30"/>
    </row>
    <row r="62" spans="1:3" ht="15" customHeight="1" x14ac:dyDescent="0.25">
      <c r="A62" s="22" t="s">
        <v>115</v>
      </c>
      <c r="B62" s="23" t="s">
        <v>116</v>
      </c>
      <c r="C62" s="24">
        <f>+C7+C14+C21+C28+C35+C46+C52+C57</f>
        <v>39178455</v>
      </c>
    </row>
    <row r="63" spans="1:3" ht="15" customHeight="1" x14ac:dyDescent="0.25">
      <c r="A63" s="36" t="s">
        <v>117</v>
      </c>
      <c r="B63" s="33" t="s">
        <v>118</v>
      </c>
      <c r="C63" s="24">
        <f>SUM(C64:C66)</f>
        <v>0</v>
      </c>
    </row>
    <row r="64" spans="1:3" ht="15" customHeight="1" x14ac:dyDescent="0.25">
      <c r="A64" s="25" t="s">
        <v>119</v>
      </c>
      <c r="B64" s="26" t="s">
        <v>120</v>
      </c>
      <c r="C64" s="30"/>
    </row>
    <row r="65" spans="1:3" ht="15" customHeight="1" x14ac:dyDescent="0.25">
      <c r="A65" s="28" t="s">
        <v>121</v>
      </c>
      <c r="B65" s="29" t="s">
        <v>122</v>
      </c>
      <c r="C65" s="30"/>
    </row>
    <row r="66" spans="1:3" ht="15" customHeight="1" x14ac:dyDescent="0.25">
      <c r="A66" s="31" t="s">
        <v>123</v>
      </c>
      <c r="B66" s="37" t="s">
        <v>124</v>
      </c>
      <c r="C66" s="30"/>
    </row>
    <row r="67" spans="1:3" ht="15" customHeight="1" x14ac:dyDescent="0.25">
      <c r="A67" s="36" t="s">
        <v>125</v>
      </c>
      <c r="B67" s="33" t="s">
        <v>126</v>
      </c>
      <c r="C67" s="24">
        <f>SUM(C68:C71)</f>
        <v>0</v>
      </c>
    </row>
    <row r="68" spans="1:3" ht="15" customHeight="1" x14ac:dyDescent="0.25">
      <c r="A68" s="25" t="s">
        <v>127</v>
      </c>
      <c r="B68" s="26" t="s">
        <v>128</v>
      </c>
      <c r="C68" s="30"/>
    </row>
    <row r="69" spans="1:3" ht="15" customHeight="1" x14ac:dyDescent="0.25">
      <c r="A69" s="28" t="s">
        <v>129</v>
      </c>
      <c r="B69" s="29" t="s">
        <v>130</v>
      </c>
      <c r="C69" s="30"/>
    </row>
    <row r="70" spans="1:3" ht="15" customHeight="1" x14ac:dyDescent="0.25">
      <c r="A70" s="28" t="s">
        <v>131</v>
      </c>
      <c r="B70" s="29" t="s">
        <v>132</v>
      </c>
      <c r="C70" s="30"/>
    </row>
    <row r="71" spans="1:3" ht="15" customHeight="1" x14ac:dyDescent="0.25">
      <c r="A71" s="31" t="s">
        <v>133</v>
      </c>
      <c r="B71" s="32" t="s">
        <v>134</v>
      </c>
      <c r="C71" s="30"/>
    </row>
    <row r="72" spans="1:3" ht="15" customHeight="1" x14ac:dyDescent="0.25">
      <c r="A72" s="36" t="s">
        <v>135</v>
      </c>
      <c r="B72" s="33" t="s">
        <v>136</v>
      </c>
      <c r="C72" s="24">
        <f>SUM(C73:C74)</f>
        <v>10247916</v>
      </c>
    </row>
    <row r="73" spans="1:3" ht="15" customHeight="1" x14ac:dyDescent="0.25">
      <c r="A73" s="25" t="s">
        <v>137</v>
      </c>
      <c r="B73" s="26" t="s">
        <v>138</v>
      </c>
      <c r="C73" s="30">
        <v>10247916</v>
      </c>
    </row>
    <row r="74" spans="1:3" ht="12" customHeight="1" x14ac:dyDescent="0.25">
      <c r="A74" s="31" t="s">
        <v>139</v>
      </c>
      <c r="B74" s="32" t="s">
        <v>140</v>
      </c>
      <c r="C74" s="30"/>
    </row>
    <row r="75" spans="1:3" ht="12" customHeight="1" x14ac:dyDescent="0.25">
      <c r="A75" s="36" t="s">
        <v>141</v>
      </c>
      <c r="B75" s="33" t="s">
        <v>142</v>
      </c>
      <c r="C75" s="24">
        <f>SUM(C76:C78)</f>
        <v>0</v>
      </c>
    </row>
    <row r="76" spans="1:3" ht="12" customHeight="1" x14ac:dyDescent="0.25">
      <c r="A76" s="25" t="s">
        <v>143</v>
      </c>
      <c r="B76" s="26" t="s">
        <v>144</v>
      </c>
      <c r="C76" s="30"/>
    </row>
    <row r="77" spans="1:3" ht="12" customHeight="1" x14ac:dyDescent="0.25">
      <c r="A77" s="28" t="s">
        <v>145</v>
      </c>
      <c r="B77" s="29" t="s">
        <v>146</v>
      </c>
      <c r="C77" s="30"/>
    </row>
    <row r="78" spans="1:3" ht="12" customHeight="1" x14ac:dyDescent="0.25">
      <c r="A78" s="31" t="s">
        <v>147</v>
      </c>
      <c r="B78" s="32" t="s">
        <v>148</v>
      </c>
      <c r="C78" s="30"/>
    </row>
    <row r="79" spans="1:3" ht="12" customHeight="1" x14ac:dyDescent="0.25">
      <c r="A79" s="36" t="s">
        <v>149</v>
      </c>
      <c r="B79" s="33" t="s">
        <v>150</v>
      </c>
      <c r="C79" s="24">
        <f>SUM(C80:C83)</f>
        <v>0</v>
      </c>
    </row>
    <row r="80" spans="1:3" ht="12" customHeight="1" x14ac:dyDescent="0.25">
      <c r="A80" s="38" t="s">
        <v>151</v>
      </c>
      <c r="B80" s="26" t="s">
        <v>152</v>
      </c>
      <c r="C80" s="30"/>
    </row>
    <row r="81" spans="1:3" ht="12" customHeight="1" x14ac:dyDescent="0.25">
      <c r="A81" s="39" t="s">
        <v>153</v>
      </c>
      <c r="B81" s="29" t="s">
        <v>154</v>
      </c>
      <c r="C81" s="30"/>
    </row>
    <row r="82" spans="1:3" ht="12" customHeight="1" x14ac:dyDescent="0.25">
      <c r="A82" s="39" t="s">
        <v>155</v>
      </c>
      <c r="B82" s="29" t="s">
        <v>156</v>
      </c>
      <c r="C82" s="30"/>
    </row>
    <row r="83" spans="1:3" ht="12" customHeight="1" x14ac:dyDescent="0.25">
      <c r="A83" s="40" t="s">
        <v>157</v>
      </c>
      <c r="B83" s="32" t="s">
        <v>158</v>
      </c>
      <c r="C83" s="30"/>
    </row>
    <row r="84" spans="1:3" ht="12" customHeight="1" x14ac:dyDescent="0.25">
      <c r="A84" s="36" t="s">
        <v>159</v>
      </c>
      <c r="B84" s="33" t="s">
        <v>160</v>
      </c>
      <c r="C84" s="41"/>
    </row>
    <row r="85" spans="1:3" ht="15" customHeight="1" x14ac:dyDescent="0.25">
      <c r="A85" s="36" t="s">
        <v>161</v>
      </c>
      <c r="B85" s="42" t="s">
        <v>162</v>
      </c>
      <c r="C85" s="24">
        <f>+C63+C67+C72+C75+C79+C84</f>
        <v>10247916</v>
      </c>
    </row>
    <row r="86" spans="1:3" ht="15" customHeight="1" x14ac:dyDescent="0.25">
      <c r="A86" s="43" t="s">
        <v>163</v>
      </c>
      <c r="B86" s="44" t="s">
        <v>164</v>
      </c>
      <c r="C86" s="24">
        <f>+C62+C85</f>
        <v>49426371</v>
      </c>
    </row>
    <row r="87" spans="1:3" ht="15" customHeight="1" x14ac:dyDescent="0.25">
      <c r="A87" s="45"/>
      <c r="B87" s="45"/>
      <c r="C87" s="46"/>
    </row>
    <row r="88" spans="1:3" ht="15" customHeight="1" x14ac:dyDescent="0.25">
      <c r="A88" s="45"/>
      <c r="B88" s="45"/>
      <c r="C88" s="46"/>
    </row>
    <row r="89" spans="1:3" ht="15" customHeight="1" x14ac:dyDescent="0.25">
      <c r="A89" s="45"/>
      <c r="B89" s="45"/>
      <c r="C89" s="46"/>
    </row>
    <row r="90" spans="1:3" ht="15" customHeight="1" x14ac:dyDescent="0.25">
      <c r="A90" s="45"/>
      <c r="B90" s="45"/>
      <c r="C90" s="46"/>
    </row>
    <row r="91" spans="1:3" ht="15" customHeight="1" x14ac:dyDescent="0.25">
      <c r="A91" s="45"/>
      <c r="B91" s="45"/>
      <c r="C91" s="46"/>
    </row>
    <row r="92" spans="1:3" ht="15" customHeight="1" x14ac:dyDescent="0.25">
      <c r="A92" s="45"/>
      <c r="B92" s="45"/>
      <c r="C92" s="46"/>
    </row>
    <row r="93" spans="1:3" ht="15" customHeight="1" x14ac:dyDescent="0.25">
      <c r="A93" s="45"/>
      <c r="B93" s="45"/>
      <c r="C93" s="46"/>
    </row>
    <row r="94" spans="1:3" ht="15" customHeight="1" x14ac:dyDescent="0.25">
      <c r="A94" s="45"/>
      <c r="B94" s="45"/>
      <c r="C94" s="46"/>
    </row>
    <row r="95" spans="1:3" ht="15" customHeight="1" x14ac:dyDescent="0.25">
      <c r="A95" s="45"/>
      <c r="B95" s="45"/>
      <c r="C95" s="46"/>
    </row>
    <row r="96" spans="1:3" ht="15" customHeight="1" x14ac:dyDescent="0.25">
      <c r="A96" s="45"/>
      <c r="B96" s="45"/>
      <c r="C96" s="46"/>
    </row>
    <row r="97" spans="1:3" ht="15" customHeight="1" x14ac:dyDescent="0.25">
      <c r="A97" s="45"/>
      <c r="B97" s="45"/>
      <c r="C97" s="46"/>
    </row>
    <row r="98" spans="1:3" ht="15" customHeight="1" x14ac:dyDescent="0.25">
      <c r="A98" s="45"/>
      <c r="B98" s="45"/>
      <c r="C98" s="46"/>
    </row>
    <row r="99" spans="1:3" ht="15" customHeight="1" x14ac:dyDescent="0.25">
      <c r="A99" s="45"/>
      <c r="B99" s="45"/>
      <c r="C99" s="46"/>
    </row>
    <row r="100" spans="1:3" ht="15" customHeight="1" x14ac:dyDescent="0.25">
      <c r="A100" s="45"/>
      <c r="B100" s="45"/>
      <c r="C100" s="46"/>
    </row>
    <row r="101" spans="1:3" ht="15" customHeight="1" x14ac:dyDescent="0.25">
      <c r="A101" s="45"/>
      <c r="B101" s="45"/>
      <c r="C101" s="46"/>
    </row>
    <row r="102" spans="1:3" ht="15" customHeight="1" x14ac:dyDescent="0.25">
      <c r="A102" s="45"/>
      <c r="B102" s="45"/>
      <c r="C102" s="46"/>
    </row>
    <row r="103" spans="1:3" ht="15" customHeight="1" x14ac:dyDescent="0.25">
      <c r="A103" s="45"/>
      <c r="B103" s="45"/>
      <c r="C103" s="46"/>
    </row>
    <row r="104" spans="1:3" ht="15" customHeight="1" x14ac:dyDescent="0.25">
      <c r="A104" s="45"/>
      <c r="B104" s="45"/>
      <c r="C104" s="46"/>
    </row>
    <row r="105" spans="1:3" ht="15" customHeight="1" x14ac:dyDescent="0.25">
      <c r="A105" s="45"/>
      <c r="B105" s="45"/>
      <c r="C105" s="46"/>
    </row>
    <row r="106" spans="1:3" ht="15" customHeight="1" x14ac:dyDescent="0.25">
      <c r="A106" s="45"/>
      <c r="B106" s="45"/>
      <c r="C106" s="46"/>
    </row>
    <row r="107" spans="1:3" ht="15" customHeight="1" x14ac:dyDescent="0.25">
      <c r="A107" s="45"/>
      <c r="B107" s="45"/>
      <c r="C107" s="46"/>
    </row>
    <row r="108" spans="1:3" ht="15" customHeight="1" x14ac:dyDescent="0.25">
      <c r="A108" s="45"/>
      <c r="B108" s="45"/>
      <c r="C108" s="46"/>
    </row>
    <row r="109" spans="1:3" ht="15" customHeight="1" x14ac:dyDescent="0.25">
      <c r="A109" s="45"/>
      <c r="B109" s="45"/>
      <c r="C109" s="46"/>
    </row>
    <row r="110" spans="1:3" ht="15" customHeight="1" x14ac:dyDescent="0.25">
      <c r="A110" s="45"/>
      <c r="B110" s="45"/>
      <c r="C110" s="46"/>
    </row>
    <row r="111" spans="1:3" ht="20.100000000000001" customHeight="1" x14ac:dyDescent="0.25">
      <c r="A111" s="47"/>
      <c r="B111" t="s">
        <v>406</v>
      </c>
      <c r="C111" s="48"/>
    </row>
    <row r="112" spans="1:3" ht="20.100000000000001" customHeight="1" x14ac:dyDescent="0.25">
      <c r="A112" s="13" t="s">
        <v>165</v>
      </c>
      <c r="B112" s="13"/>
      <c r="C112" s="13"/>
    </row>
    <row r="113" spans="1:3" ht="20.100000000000001" customHeight="1" x14ac:dyDescent="0.25">
      <c r="A113" s="11"/>
      <c r="B113" s="11"/>
      <c r="C113" s="49" t="s">
        <v>1</v>
      </c>
    </row>
    <row r="114" spans="1:3" ht="24.75" customHeight="1" x14ac:dyDescent="0.25">
      <c r="A114" s="16" t="s">
        <v>2</v>
      </c>
      <c r="B114" s="17" t="s">
        <v>166</v>
      </c>
      <c r="C114" s="18" t="s">
        <v>4</v>
      </c>
    </row>
    <row r="115" spans="1:3" ht="15" customHeight="1" x14ac:dyDescent="0.25">
      <c r="A115" s="50">
        <v>1</v>
      </c>
      <c r="B115" s="51">
        <v>2</v>
      </c>
      <c r="C115" s="52">
        <v>3</v>
      </c>
    </row>
    <row r="116" spans="1:3" ht="15" customHeight="1" x14ac:dyDescent="0.25">
      <c r="A116" s="53" t="s">
        <v>5</v>
      </c>
      <c r="B116" s="54" t="s">
        <v>167</v>
      </c>
      <c r="C116" s="55">
        <f>SUM(C117:C121)</f>
        <v>46226280</v>
      </c>
    </row>
    <row r="117" spans="1:3" ht="15" customHeight="1" x14ac:dyDescent="0.25">
      <c r="A117" s="56" t="s">
        <v>7</v>
      </c>
      <c r="B117" s="57" t="s">
        <v>168</v>
      </c>
      <c r="C117" s="58">
        <v>20453000</v>
      </c>
    </row>
    <row r="118" spans="1:3" ht="15" customHeight="1" x14ac:dyDescent="0.25">
      <c r="A118" s="28" t="s">
        <v>9</v>
      </c>
      <c r="B118" s="59" t="s">
        <v>169</v>
      </c>
      <c r="C118" s="30">
        <v>3572000</v>
      </c>
    </row>
    <row r="119" spans="1:3" ht="15" customHeight="1" x14ac:dyDescent="0.25">
      <c r="A119" s="28" t="s">
        <v>11</v>
      </c>
      <c r="B119" s="59" t="s">
        <v>170</v>
      </c>
      <c r="C119" s="34">
        <v>16514000</v>
      </c>
    </row>
    <row r="120" spans="1:3" ht="15" customHeight="1" x14ac:dyDescent="0.25">
      <c r="A120" s="28" t="s">
        <v>13</v>
      </c>
      <c r="B120" s="60" t="s">
        <v>171</v>
      </c>
      <c r="C120" s="34">
        <v>2982000</v>
      </c>
    </row>
    <row r="121" spans="1:3" ht="15" customHeight="1" x14ac:dyDescent="0.25">
      <c r="A121" s="28" t="s">
        <v>172</v>
      </c>
      <c r="B121" s="61" t="s">
        <v>173</v>
      </c>
      <c r="C121" s="34">
        <v>2705280</v>
      </c>
    </row>
    <row r="122" spans="1:3" ht="15" customHeight="1" x14ac:dyDescent="0.25">
      <c r="A122" s="28" t="s">
        <v>17</v>
      </c>
      <c r="B122" s="59" t="s">
        <v>174</v>
      </c>
      <c r="C122" s="34">
        <v>0</v>
      </c>
    </row>
    <row r="123" spans="1:3" ht="15" customHeight="1" x14ac:dyDescent="0.25">
      <c r="A123" s="28" t="s">
        <v>175</v>
      </c>
      <c r="B123" s="62" t="s">
        <v>176</v>
      </c>
      <c r="C123" s="34"/>
    </row>
    <row r="124" spans="1:3" ht="15" customHeight="1" x14ac:dyDescent="0.25">
      <c r="A124" s="28" t="s">
        <v>177</v>
      </c>
      <c r="B124" s="63" t="s">
        <v>178</v>
      </c>
      <c r="C124" s="34"/>
    </row>
    <row r="125" spans="1:3" ht="15" customHeight="1" x14ac:dyDescent="0.25">
      <c r="A125" s="28" t="s">
        <v>179</v>
      </c>
      <c r="B125" s="63" t="s">
        <v>180</v>
      </c>
      <c r="C125" s="34"/>
    </row>
    <row r="126" spans="1:3" ht="15" customHeight="1" x14ac:dyDescent="0.25">
      <c r="A126" s="28" t="s">
        <v>181</v>
      </c>
      <c r="B126" s="62" t="s">
        <v>182</v>
      </c>
      <c r="C126" s="34">
        <v>2705280</v>
      </c>
    </row>
    <row r="127" spans="1:3" ht="15" customHeight="1" x14ac:dyDescent="0.25">
      <c r="A127" s="28" t="s">
        <v>183</v>
      </c>
      <c r="B127" s="62" t="s">
        <v>184</v>
      </c>
      <c r="C127" s="34"/>
    </row>
    <row r="128" spans="1:3" ht="15" customHeight="1" x14ac:dyDescent="0.25">
      <c r="A128" s="28" t="s">
        <v>185</v>
      </c>
      <c r="B128" s="63" t="s">
        <v>186</v>
      </c>
      <c r="C128" s="34"/>
    </row>
    <row r="129" spans="1:3" ht="15" customHeight="1" x14ac:dyDescent="0.25">
      <c r="A129" s="64" t="s">
        <v>187</v>
      </c>
      <c r="B129" s="65" t="s">
        <v>188</v>
      </c>
      <c r="C129" s="34"/>
    </row>
    <row r="130" spans="1:3" ht="15" customHeight="1" x14ac:dyDescent="0.25">
      <c r="A130" s="28" t="s">
        <v>189</v>
      </c>
      <c r="B130" s="65" t="s">
        <v>190</v>
      </c>
      <c r="C130" s="34"/>
    </row>
    <row r="131" spans="1:3" ht="15" customHeight="1" x14ac:dyDescent="0.25">
      <c r="A131" s="66" t="s">
        <v>191</v>
      </c>
      <c r="B131" s="67" t="s">
        <v>192</v>
      </c>
      <c r="C131" s="68"/>
    </row>
    <row r="132" spans="1:3" ht="15" customHeight="1" x14ac:dyDescent="0.25">
      <c r="A132" s="22" t="s">
        <v>19</v>
      </c>
      <c r="B132" s="69" t="s">
        <v>193</v>
      </c>
      <c r="C132" s="24">
        <f>+C133+C135+C137</f>
        <v>1500000</v>
      </c>
    </row>
    <row r="133" spans="1:3" ht="11.1" customHeight="1" x14ac:dyDescent="0.25">
      <c r="A133" s="25" t="s">
        <v>21</v>
      </c>
      <c r="B133" s="59" t="s">
        <v>194</v>
      </c>
      <c r="C133" s="27">
        <v>500000</v>
      </c>
    </row>
    <row r="134" spans="1:3" ht="11.1" customHeight="1" x14ac:dyDescent="0.25">
      <c r="A134" s="25" t="s">
        <v>23</v>
      </c>
      <c r="B134" s="70" t="s">
        <v>195</v>
      </c>
      <c r="C134" s="27"/>
    </row>
    <row r="135" spans="1:3" ht="11.1" customHeight="1" x14ac:dyDescent="0.25">
      <c r="A135" s="25" t="s">
        <v>25</v>
      </c>
      <c r="B135" s="70" t="s">
        <v>196</v>
      </c>
      <c r="C135" s="30">
        <v>1000000</v>
      </c>
    </row>
    <row r="136" spans="1:3" ht="11.1" customHeight="1" x14ac:dyDescent="0.25">
      <c r="A136" s="25" t="s">
        <v>27</v>
      </c>
      <c r="B136" s="70" t="s">
        <v>197</v>
      </c>
      <c r="C136" s="71"/>
    </row>
    <row r="137" spans="1:3" ht="11.1" customHeight="1" x14ac:dyDescent="0.25">
      <c r="A137" s="25" t="s">
        <v>29</v>
      </c>
      <c r="B137" s="72" t="s">
        <v>198</v>
      </c>
      <c r="C137" s="71"/>
    </row>
    <row r="138" spans="1:3" ht="11.1" customHeight="1" x14ac:dyDescent="0.25">
      <c r="A138" s="25" t="s">
        <v>31</v>
      </c>
      <c r="B138" s="73" t="s">
        <v>199</v>
      </c>
      <c r="C138" s="71"/>
    </row>
    <row r="139" spans="1:3" ht="11.1" customHeight="1" x14ac:dyDescent="0.25">
      <c r="A139" s="25" t="s">
        <v>200</v>
      </c>
      <c r="B139" s="74" t="s">
        <v>201</v>
      </c>
      <c r="C139" s="71"/>
    </row>
    <row r="140" spans="1:3" ht="11.1" customHeight="1" x14ac:dyDescent="0.25">
      <c r="A140" s="25" t="s">
        <v>202</v>
      </c>
      <c r="B140" s="63" t="s">
        <v>180</v>
      </c>
      <c r="C140" s="71"/>
    </row>
    <row r="141" spans="1:3" ht="11.1" customHeight="1" x14ac:dyDescent="0.25">
      <c r="A141" s="25" t="s">
        <v>203</v>
      </c>
      <c r="B141" s="63" t="s">
        <v>204</v>
      </c>
      <c r="C141" s="71"/>
    </row>
    <row r="142" spans="1:3" ht="11.1" customHeight="1" x14ac:dyDescent="0.25">
      <c r="A142" s="25" t="s">
        <v>205</v>
      </c>
      <c r="B142" s="63" t="s">
        <v>206</v>
      </c>
      <c r="C142" s="71"/>
    </row>
    <row r="143" spans="1:3" ht="11.1" customHeight="1" x14ac:dyDescent="0.25">
      <c r="A143" s="25" t="s">
        <v>207</v>
      </c>
      <c r="B143" s="63" t="s">
        <v>186</v>
      </c>
      <c r="C143" s="71"/>
    </row>
    <row r="144" spans="1:3" ht="11.1" customHeight="1" x14ac:dyDescent="0.25">
      <c r="A144" s="25" t="s">
        <v>208</v>
      </c>
      <c r="B144" s="75" t="s">
        <v>209</v>
      </c>
      <c r="C144" s="71"/>
    </row>
    <row r="145" spans="1:3" ht="11.1" customHeight="1" x14ac:dyDescent="0.25">
      <c r="A145" s="64" t="s">
        <v>210</v>
      </c>
      <c r="B145" s="75" t="s">
        <v>211</v>
      </c>
      <c r="C145" s="76"/>
    </row>
    <row r="146" spans="1:3" ht="15" customHeight="1" x14ac:dyDescent="0.25">
      <c r="A146" s="22" t="s">
        <v>33</v>
      </c>
      <c r="B146" s="23" t="s">
        <v>212</v>
      </c>
      <c r="C146" s="24">
        <f>+C147+C148</f>
        <v>348193</v>
      </c>
    </row>
    <row r="147" spans="1:3" ht="15" customHeight="1" x14ac:dyDescent="0.25">
      <c r="A147" s="25" t="s">
        <v>35</v>
      </c>
      <c r="B147" s="77" t="s">
        <v>213</v>
      </c>
      <c r="C147" s="27">
        <v>348193</v>
      </c>
    </row>
    <row r="148" spans="1:3" ht="15" customHeight="1" x14ac:dyDescent="0.25">
      <c r="A148" s="31" t="s">
        <v>37</v>
      </c>
      <c r="B148" s="70" t="s">
        <v>214</v>
      </c>
      <c r="C148" s="34"/>
    </row>
    <row r="149" spans="1:3" ht="15" customHeight="1" x14ac:dyDescent="0.25">
      <c r="A149" s="22" t="s">
        <v>47</v>
      </c>
      <c r="B149" s="23" t="s">
        <v>215</v>
      </c>
      <c r="C149" s="24">
        <f>+C116+C132+C146</f>
        <v>48074473</v>
      </c>
    </row>
    <row r="150" spans="1:3" ht="15" customHeight="1" x14ac:dyDescent="0.25">
      <c r="A150" s="22" t="s">
        <v>61</v>
      </c>
      <c r="B150" s="23" t="s">
        <v>216</v>
      </c>
      <c r="C150" s="24">
        <f>+C151+C152+C153</f>
        <v>0</v>
      </c>
    </row>
    <row r="151" spans="1:3" ht="11.1" customHeight="1" x14ac:dyDescent="0.25">
      <c r="A151" s="25" t="s">
        <v>63</v>
      </c>
      <c r="B151" s="77" t="s">
        <v>217</v>
      </c>
      <c r="C151" s="71"/>
    </row>
    <row r="152" spans="1:3" ht="11.1" customHeight="1" x14ac:dyDescent="0.25">
      <c r="A152" s="25" t="s">
        <v>65</v>
      </c>
      <c r="B152" s="77" t="s">
        <v>218</v>
      </c>
      <c r="C152" s="71"/>
    </row>
    <row r="153" spans="1:3" ht="11.1" customHeight="1" x14ac:dyDescent="0.25">
      <c r="A153" s="64" t="s">
        <v>67</v>
      </c>
      <c r="B153" s="78" t="s">
        <v>219</v>
      </c>
      <c r="C153" s="71"/>
    </row>
    <row r="154" spans="1:3" ht="11.1" customHeight="1" x14ac:dyDescent="0.25">
      <c r="A154" s="22" t="s">
        <v>83</v>
      </c>
      <c r="B154" s="23" t="s">
        <v>220</v>
      </c>
      <c r="C154" s="24">
        <f>+C155+C156+C157+C158</f>
        <v>0</v>
      </c>
    </row>
    <row r="155" spans="1:3" ht="11.1" customHeight="1" x14ac:dyDescent="0.25">
      <c r="A155" s="25" t="s">
        <v>85</v>
      </c>
      <c r="B155" s="77" t="s">
        <v>221</v>
      </c>
      <c r="C155" s="71"/>
    </row>
    <row r="156" spans="1:3" ht="11.1" customHeight="1" x14ac:dyDescent="0.25">
      <c r="A156" s="25" t="s">
        <v>87</v>
      </c>
      <c r="B156" s="77" t="s">
        <v>222</v>
      </c>
      <c r="C156" s="71"/>
    </row>
    <row r="157" spans="1:3" ht="11.1" customHeight="1" x14ac:dyDescent="0.25">
      <c r="A157" s="25" t="s">
        <v>89</v>
      </c>
      <c r="B157" s="77" t="s">
        <v>223</v>
      </c>
      <c r="C157" s="71"/>
    </row>
    <row r="158" spans="1:3" ht="11.1" customHeight="1" x14ac:dyDescent="0.25">
      <c r="A158" s="64" t="s">
        <v>91</v>
      </c>
      <c r="B158" s="78" t="s">
        <v>224</v>
      </c>
      <c r="C158" s="71"/>
    </row>
    <row r="159" spans="1:3" ht="11.1" customHeight="1" x14ac:dyDescent="0.25">
      <c r="A159" s="22" t="s">
        <v>95</v>
      </c>
      <c r="B159" s="23" t="s">
        <v>225</v>
      </c>
      <c r="C159" s="24">
        <f>+C160+C161+C162+C163</f>
        <v>1351898</v>
      </c>
    </row>
    <row r="160" spans="1:3" ht="11.1" customHeight="1" x14ac:dyDescent="0.25">
      <c r="A160" s="25" t="s">
        <v>97</v>
      </c>
      <c r="B160" s="77" t="s">
        <v>226</v>
      </c>
      <c r="C160" s="71"/>
    </row>
    <row r="161" spans="1:3" ht="11.1" customHeight="1" x14ac:dyDescent="0.25">
      <c r="A161" s="25" t="s">
        <v>99</v>
      </c>
      <c r="B161" s="77" t="s">
        <v>227</v>
      </c>
      <c r="C161" s="71">
        <v>1351898</v>
      </c>
    </row>
    <row r="162" spans="1:3" ht="11.1" customHeight="1" x14ac:dyDescent="0.25">
      <c r="A162" s="25" t="s">
        <v>101</v>
      </c>
      <c r="B162" s="77" t="s">
        <v>228</v>
      </c>
      <c r="C162" s="71"/>
    </row>
    <row r="163" spans="1:3" ht="11.1" customHeight="1" x14ac:dyDescent="0.25">
      <c r="A163" s="64" t="s">
        <v>103</v>
      </c>
      <c r="B163" s="78" t="s">
        <v>229</v>
      </c>
      <c r="C163" s="71"/>
    </row>
    <row r="164" spans="1:3" ht="11.1" customHeight="1" x14ac:dyDescent="0.25">
      <c r="A164" s="22" t="s">
        <v>105</v>
      </c>
      <c r="B164" s="23" t="s">
        <v>230</v>
      </c>
      <c r="C164" s="79">
        <f>+C165+C166+C167+C168</f>
        <v>0</v>
      </c>
    </row>
    <row r="165" spans="1:3" ht="11.1" customHeight="1" x14ac:dyDescent="0.25">
      <c r="A165" s="25" t="s">
        <v>107</v>
      </c>
      <c r="B165" s="77" t="s">
        <v>231</v>
      </c>
      <c r="C165" s="71"/>
    </row>
    <row r="166" spans="1:3" ht="11.1" customHeight="1" x14ac:dyDescent="0.25">
      <c r="A166" s="25" t="s">
        <v>109</v>
      </c>
      <c r="B166" s="77" t="s">
        <v>232</v>
      </c>
      <c r="C166" s="71"/>
    </row>
    <row r="167" spans="1:3" ht="11.1" customHeight="1" x14ac:dyDescent="0.25">
      <c r="A167" s="25" t="s">
        <v>111</v>
      </c>
      <c r="B167" s="77" t="s">
        <v>233</v>
      </c>
      <c r="C167" s="71"/>
    </row>
    <row r="168" spans="1:3" ht="11.1" customHeight="1" x14ac:dyDescent="0.25">
      <c r="A168" s="25" t="s">
        <v>113</v>
      </c>
      <c r="B168" s="77" t="s">
        <v>234</v>
      </c>
      <c r="C168" s="71"/>
    </row>
    <row r="169" spans="1:3" ht="11.1" customHeight="1" x14ac:dyDescent="0.25">
      <c r="A169" s="22" t="s">
        <v>115</v>
      </c>
      <c r="B169" s="23" t="s">
        <v>235</v>
      </c>
      <c r="C169" s="80">
        <v>1351898</v>
      </c>
    </row>
    <row r="170" spans="1:3" ht="15" customHeight="1" x14ac:dyDescent="0.25">
      <c r="A170" s="81" t="s">
        <v>117</v>
      </c>
      <c r="B170" s="82" t="s">
        <v>236</v>
      </c>
      <c r="C170" s="80">
        <f>+C149+C169</f>
        <v>49426371</v>
      </c>
    </row>
    <row r="171" spans="1:3" ht="20.100000000000001" customHeight="1" x14ac:dyDescent="0.25"/>
  </sheetData>
  <mergeCells count="4">
    <mergeCell ref="A3:C3"/>
    <mergeCell ref="A4:B4"/>
    <mergeCell ref="A112:C112"/>
    <mergeCell ref="A113:B113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1"/>
  <sheetViews>
    <sheetView topLeftCell="A86" zoomScaleNormal="100" workbookViewId="0">
      <selection activeCell="C93" sqref="C93"/>
    </sheetView>
  </sheetViews>
  <sheetFormatPr defaultColWidth="8.7109375" defaultRowHeight="15" x14ac:dyDescent="0.25"/>
  <cols>
    <col min="1" max="1" width="12.7109375" customWidth="1"/>
    <col min="2" max="2" width="59.28515625" customWidth="1"/>
    <col min="3" max="3" width="13.140625" customWidth="1"/>
  </cols>
  <sheetData>
    <row r="5" spans="1:3" ht="20.100000000000001" customHeight="1" x14ac:dyDescent="0.25">
      <c r="A5" s="245"/>
      <c r="B5" s="246" t="s">
        <v>415</v>
      </c>
      <c r="C5" s="247"/>
    </row>
    <row r="6" spans="1:3" ht="20.100000000000001" customHeight="1" x14ac:dyDescent="0.25">
      <c r="A6" s="248" t="s">
        <v>241</v>
      </c>
      <c r="B6" s="249" t="s">
        <v>371</v>
      </c>
      <c r="C6" s="250"/>
    </row>
    <row r="7" spans="1:3" ht="20.100000000000001" customHeight="1" x14ac:dyDescent="0.25">
      <c r="A7" s="251"/>
      <c r="B7" s="252" t="s">
        <v>372</v>
      </c>
      <c r="C7" s="253"/>
    </row>
    <row r="8" spans="1:3" ht="20.100000000000001" customHeight="1" x14ac:dyDescent="0.25">
      <c r="A8" s="254"/>
      <c r="B8" s="254"/>
      <c r="C8" s="255" t="s">
        <v>238</v>
      </c>
    </row>
    <row r="9" spans="1:3" ht="20.100000000000001" customHeight="1" x14ac:dyDescent="0.25">
      <c r="A9" s="256" t="s">
        <v>373</v>
      </c>
      <c r="B9" s="257" t="s">
        <v>374</v>
      </c>
      <c r="C9" s="258" t="s">
        <v>375</v>
      </c>
    </row>
    <row r="10" spans="1:3" ht="20.100000000000001" customHeight="1" x14ac:dyDescent="0.25">
      <c r="A10" s="50">
        <v>1</v>
      </c>
      <c r="B10" s="51">
        <v>2</v>
      </c>
      <c r="C10" s="52">
        <v>3</v>
      </c>
    </row>
    <row r="11" spans="1:3" ht="20.100000000000001" customHeight="1" x14ac:dyDescent="0.25">
      <c r="A11" s="259"/>
      <c r="B11" s="260" t="s">
        <v>239</v>
      </c>
      <c r="C11" s="261"/>
    </row>
    <row r="12" spans="1:3" ht="20.100000000000001" customHeight="1" x14ac:dyDescent="0.25">
      <c r="A12" s="50" t="s">
        <v>5</v>
      </c>
      <c r="B12" s="23" t="s">
        <v>6</v>
      </c>
      <c r="C12" s="24">
        <f>+C13+C14+C15+C16+C17+C18</f>
        <v>33797455</v>
      </c>
    </row>
    <row r="13" spans="1:3" ht="20.100000000000001" customHeight="1" x14ac:dyDescent="0.25">
      <c r="A13" s="262" t="s">
        <v>7</v>
      </c>
      <c r="B13" s="26" t="s">
        <v>8</v>
      </c>
      <c r="C13" s="27">
        <v>14121300</v>
      </c>
    </row>
    <row r="14" spans="1:3" ht="20.100000000000001" customHeight="1" x14ac:dyDescent="0.25">
      <c r="A14" s="263" t="s">
        <v>9</v>
      </c>
      <c r="B14" s="29" t="s">
        <v>10</v>
      </c>
      <c r="C14" s="30">
        <v>12264250</v>
      </c>
    </row>
    <row r="15" spans="1:3" ht="20.100000000000001" customHeight="1" x14ac:dyDescent="0.25">
      <c r="A15" s="263" t="s">
        <v>11</v>
      </c>
      <c r="B15" s="29" t="s">
        <v>12</v>
      </c>
      <c r="C15" s="30">
        <v>5611905</v>
      </c>
    </row>
    <row r="16" spans="1:3" ht="20.100000000000001" customHeight="1" x14ac:dyDescent="0.25">
      <c r="A16" s="263" t="s">
        <v>13</v>
      </c>
      <c r="B16" s="29" t="s">
        <v>14</v>
      </c>
      <c r="C16" s="30">
        <v>1800000</v>
      </c>
    </row>
    <row r="17" spans="1:3" ht="20.100000000000001" customHeight="1" x14ac:dyDescent="0.25">
      <c r="A17" s="263" t="s">
        <v>15</v>
      </c>
      <c r="B17" s="29" t="s">
        <v>16</v>
      </c>
      <c r="C17" s="264">
        <v>0</v>
      </c>
    </row>
    <row r="18" spans="1:3" ht="20.100000000000001" customHeight="1" x14ac:dyDescent="0.25">
      <c r="A18" s="265" t="s">
        <v>17</v>
      </c>
      <c r="B18" s="32" t="s">
        <v>18</v>
      </c>
      <c r="C18" s="266"/>
    </row>
    <row r="19" spans="1:3" ht="20.100000000000001" customHeight="1" x14ac:dyDescent="0.25">
      <c r="A19" s="50" t="s">
        <v>19</v>
      </c>
      <c r="B19" s="33" t="s">
        <v>20</v>
      </c>
      <c r="C19" s="24">
        <f>+C20+C21+C22+C23+C24</f>
        <v>0</v>
      </c>
    </row>
    <row r="20" spans="1:3" ht="20.100000000000001" customHeight="1" x14ac:dyDescent="0.25">
      <c r="A20" s="262" t="s">
        <v>21</v>
      </c>
      <c r="B20" s="26" t="s">
        <v>22</v>
      </c>
      <c r="C20" s="27"/>
    </row>
    <row r="21" spans="1:3" ht="20.100000000000001" customHeight="1" x14ac:dyDescent="0.25">
      <c r="A21" s="263" t="s">
        <v>23</v>
      </c>
      <c r="B21" s="29" t="s">
        <v>24</v>
      </c>
      <c r="C21" s="30"/>
    </row>
    <row r="22" spans="1:3" ht="20.100000000000001" customHeight="1" x14ac:dyDescent="0.25">
      <c r="A22" s="263" t="s">
        <v>25</v>
      </c>
      <c r="B22" s="29" t="s">
        <v>26</v>
      </c>
      <c r="C22" s="30"/>
    </row>
    <row r="23" spans="1:3" ht="20.100000000000001" customHeight="1" x14ac:dyDescent="0.25">
      <c r="A23" s="263" t="s">
        <v>27</v>
      </c>
      <c r="B23" s="29" t="s">
        <v>28</v>
      </c>
      <c r="C23" s="30"/>
    </row>
    <row r="24" spans="1:3" ht="20.100000000000001" customHeight="1" x14ac:dyDescent="0.25">
      <c r="A24" s="263" t="s">
        <v>29</v>
      </c>
      <c r="B24" s="29" t="s">
        <v>30</v>
      </c>
      <c r="C24" s="30"/>
    </row>
    <row r="25" spans="1:3" ht="20.100000000000001" customHeight="1" x14ac:dyDescent="0.25">
      <c r="A25" s="265" t="s">
        <v>31</v>
      </c>
      <c r="B25" s="32" t="s">
        <v>32</v>
      </c>
      <c r="C25" s="34"/>
    </row>
    <row r="26" spans="1:3" ht="20.100000000000001" customHeight="1" x14ac:dyDescent="0.25">
      <c r="A26" s="50" t="s">
        <v>33</v>
      </c>
      <c r="B26" s="23" t="s">
        <v>34</v>
      </c>
      <c r="C26" s="24">
        <f>+C27+C28+C29+C30+C31</f>
        <v>0</v>
      </c>
    </row>
    <row r="27" spans="1:3" ht="20.100000000000001" customHeight="1" x14ac:dyDescent="0.25">
      <c r="A27" s="262" t="s">
        <v>35</v>
      </c>
      <c r="B27" s="26" t="s">
        <v>36</v>
      </c>
      <c r="C27" s="27">
        <v>0</v>
      </c>
    </row>
    <row r="28" spans="1:3" ht="18" customHeight="1" x14ac:dyDescent="0.25">
      <c r="A28" s="263" t="s">
        <v>37</v>
      </c>
      <c r="B28" s="29" t="s">
        <v>38</v>
      </c>
      <c r="C28" s="30"/>
    </row>
    <row r="29" spans="1:3" ht="18" customHeight="1" x14ac:dyDescent="0.25">
      <c r="A29" s="263" t="s">
        <v>39</v>
      </c>
      <c r="B29" s="29" t="s">
        <v>40</v>
      </c>
      <c r="C29" s="30"/>
    </row>
    <row r="30" spans="1:3" ht="18" customHeight="1" x14ac:dyDescent="0.25">
      <c r="A30" s="263" t="s">
        <v>41</v>
      </c>
      <c r="B30" s="29" t="s">
        <v>42</v>
      </c>
      <c r="C30" s="30"/>
    </row>
    <row r="31" spans="1:3" ht="18" customHeight="1" x14ac:dyDescent="0.25">
      <c r="A31" s="263" t="s">
        <v>43</v>
      </c>
      <c r="B31" s="29" t="s">
        <v>44</v>
      </c>
      <c r="C31" s="30"/>
    </row>
    <row r="32" spans="1:3" ht="18" customHeight="1" x14ac:dyDescent="0.25">
      <c r="A32" s="265" t="s">
        <v>45</v>
      </c>
      <c r="B32" s="32" t="s">
        <v>46</v>
      </c>
      <c r="C32" s="34"/>
    </row>
    <row r="33" spans="1:3" ht="20.100000000000001" customHeight="1" x14ac:dyDescent="0.25">
      <c r="A33" s="50" t="s">
        <v>47</v>
      </c>
      <c r="B33" s="23" t="s">
        <v>48</v>
      </c>
      <c r="C33" s="24">
        <f>+C34+C37+C38+C39</f>
        <v>3700000</v>
      </c>
    </row>
    <row r="34" spans="1:3" ht="20.100000000000001" customHeight="1" x14ac:dyDescent="0.25">
      <c r="A34" s="262" t="s">
        <v>49</v>
      </c>
      <c r="B34" s="26" t="s">
        <v>50</v>
      </c>
      <c r="C34" s="35">
        <v>2800000</v>
      </c>
    </row>
    <row r="35" spans="1:3" ht="20.100000000000001" customHeight="1" x14ac:dyDescent="0.25">
      <c r="A35" s="263" t="s">
        <v>51</v>
      </c>
      <c r="B35" s="29" t="s">
        <v>52</v>
      </c>
      <c r="C35" s="30">
        <v>0</v>
      </c>
    </row>
    <row r="36" spans="1:3" ht="20.100000000000001" customHeight="1" x14ac:dyDescent="0.25">
      <c r="A36" s="263" t="s">
        <v>53</v>
      </c>
      <c r="B36" s="29" t="s">
        <v>54</v>
      </c>
      <c r="C36" s="30">
        <v>2800000</v>
      </c>
    </row>
    <row r="37" spans="1:3" ht="20.100000000000001" customHeight="1" x14ac:dyDescent="0.25">
      <c r="A37" s="263" t="s">
        <v>55</v>
      </c>
      <c r="B37" s="29" t="s">
        <v>56</v>
      </c>
      <c r="C37" s="30">
        <v>900000</v>
      </c>
    </row>
    <row r="38" spans="1:3" ht="20.100000000000001" customHeight="1" x14ac:dyDescent="0.25">
      <c r="A38" s="263" t="s">
        <v>57</v>
      </c>
      <c r="B38" s="29" t="s">
        <v>58</v>
      </c>
      <c r="C38" s="30"/>
    </row>
    <row r="39" spans="1:3" ht="20.100000000000001" customHeight="1" x14ac:dyDescent="0.25">
      <c r="A39" s="265" t="s">
        <v>59</v>
      </c>
      <c r="B39" s="32" t="s">
        <v>60</v>
      </c>
      <c r="C39" s="34">
        <v>0</v>
      </c>
    </row>
    <row r="40" spans="1:3" ht="20.100000000000001" customHeight="1" x14ac:dyDescent="0.25">
      <c r="A40" s="50" t="s">
        <v>61</v>
      </c>
      <c r="B40" s="23" t="s">
        <v>62</v>
      </c>
      <c r="C40" s="24">
        <f>SUM(C41:C50)</f>
        <v>1431000</v>
      </c>
    </row>
    <row r="41" spans="1:3" ht="20.100000000000001" customHeight="1" x14ac:dyDescent="0.25">
      <c r="A41" s="262" t="s">
        <v>63</v>
      </c>
      <c r="B41" s="26" t="s">
        <v>64</v>
      </c>
      <c r="C41" s="27">
        <v>0</v>
      </c>
    </row>
    <row r="42" spans="1:3" ht="20.100000000000001" customHeight="1" x14ac:dyDescent="0.25">
      <c r="A42" s="263" t="s">
        <v>65</v>
      </c>
      <c r="B42" s="29" t="s">
        <v>66</v>
      </c>
      <c r="C42" s="30">
        <v>730000</v>
      </c>
    </row>
    <row r="43" spans="1:3" ht="20.100000000000001" customHeight="1" x14ac:dyDescent="0.25">
      <c r="A43" s="263" t="s">
        <v>67</v>
      </c>
      <c r="B43" s="29" t="s">
        <v>68</v>
      </c>
      <c r="C43" s="30">
        <v>0</v>
      </c>
    </row>
    <row r="44" spans="1:3" ht="20.100000000000001" customHeight="1" x14ac:dyDescent="0.25">
      <c r="A44" s="263" t="s">
        <v>69</v>
      </c>
      <c r="B44" s="29" t="s">
        <v>70</v>
      </c>
      <c r="C44" s="30">
        <v>0</v>
      </c>
    </row>
    <row r="45" spans="1:3" ht="20.100000000000001" customHeight="1" x14ac:dyDescent="0.25">
      <c r="A45" s="263" t="s">
        <v>71</v>
      </c>
      <c r="B45" s="29" t="s">
        <v>72</v>
      </c>
      <c r="C45" s="30">
        <v>700000</v>
      </c>
    </row>
    <row r="46" spans="1:3" ht="20.100000000000001" customHeight="1" x14ac:dyDescent="0.25">
      <c r="A46" s="263" t="s">
        <v>73</v>
      </c>
      <c r="B46" s="29" t="s">
        <v>74</v>
      </c>
      <c r="C46" s="30"/>
    </row>
    <row r="47" spans="1:3" ht="20.100000000000001" customHeight="1" x14ac:dyDescent="0.25">
      <c r="A47" s="263" t="s">
        <v>75</v>
      </c>
      <c r="B47" s="29" t="s">
        <v>76</v>
      </c>
      <c r="C47" s="30"/>
    </row>
    <row r="48" spans="1:3" ht="20.100000000000001" customHeight="1" x14ac:dyDescent="0.25">
      <c r="A48" s="263" t="s">
        <v>77</v>
      </c>
      <c r="B48" s="29" t="s">
        <v>78</v>
      </c>
      <c r="C48" s="30">
        <v>1000</v>
      </c>
    </row>
    <row r="49" spans="1:3" ht="12" customHeight="1" x14ac:dyDescent="0.25">
      <c r="A49" s="263" t="s">
        <v>79</v>
      </c>
      <c r="B49" s="29" t="s">
        <v>80</v>
      </c>
      <c r="C49" s="30"/>
    </row>
    <row r="50" spans="1:3" ht="12" customHeight="1" x14ac:dyDescent="0.25">
      <c r="A50" s="265" t="s">
        <v>81</v>
      </c>
      <c r="B50" s="32" t="s">
        <v>82</v>
      </c>
      <c r="C50" s="34"/>
    </row>
    <row r="51" spans="1:3" ht="12" customHeight="1" x14ac:dyDescent="0.25">
      <c r="A51" s="50" t="s">
        <v>83</v>
      </c>
      <c r="B51" s="23" t="s">
        <v>84</v>
      </c>
      <c r="C51" s="24">
        <f>SUM(C52:C56)</f>
        <v>0</v>
      </c>
    </row>
    <row r="52" spans="1:3" ht="12" customHeight="1" x14ac:dyDescent="0.25">
      <c r="A52" s="262" t="s">
        <v>85</v>
      </c>
      <c r="B52" s="26" t="s">
        <v>86</v>
      </c>
      <c r="C52" s="27"/>
    </row>
    <row r="53" spans="1:3" ht="12" customHeight="1" x14ac:dyDescent="0.25">
      <c r="A53" s="263" t="s">
        <v>87</v>
      </c>
      <c r="B53" s="29" t="s">
        <v>88</v>
      </c>
      <c r="C53" s="30"/>
    </row>
    <row r="54" spans="1:3" ht="12" customHeight="1" x14ac:dyDescent="0.25">
      <c r="A54" s="263" t="s">
        <v>89</v>
      </c>
      <c r="B54" s="29" t="s">
        <v>90</v>
      </c>
      <c r="C54" s="30"/>
    </row>
    <row r="55" spans="1:3" ht="12" customHeight="1" x14ac:dyDescent="0.25">
      <c r="A55" s="263" t="s">
        <v>91</v>
      </c>
      <c r="B55" s="29" t="s">
        <v>92</v>
      </c>
      <c r="C55" s="30"/>
    </row>
    <row r="56" spans="1:3" ht="12" customHeight="1" x14ac:dyDescent="0.25">
      <c r="A56" s="265" t="s">
        <v>93</v>
      </c>
      <c r="B56" s="32" t="s">
        <v>94</v>
      </c>
      <c r="C56" s="34"/>
    </row>
    <row r="57" spans="1:3" ht="12" customHeight="1" x14ac:dyDescent="0.25">
      <c r="A57" s="50" t="s">
        <v>95</v>
      </c>
      <c r="B57" s="23" t="s">
        <v>96</v>
      </c>
      <c r="C57" s="24">
        <f>SUM(C58:C60)</f>
        <v>0</v>
      </c>
    </row>
    <row r="58" spans="1:3" ht="12" customHeight="1" x14ac:dyDescent="0.25">
      <c r="A58" s="262" t="s">
        <v>97</v>
      </c>
      <c r="B58" s="26" t="s">
        <v>98</v>
      </c>
      <c r="C58" s="27"/>
    </row>
    <row r="59" spans="1:3" ht="12" customHeight="1" x14ac:dyDescent="0.25">
      <c r="A59" s="263" t="s">
        <v>99</v>
      </c>
      <c r="B59" s="29" t="s">
        <v>100</v>
      </c>
      <c r="C59" s="30"/>
    </row>
    <row r="60" spans="1:3" ht="12" customHeight="1" x14ac:dyDescent="0.25">
      <c r="A60" s="263" t="s">
        <v>101</v>
      </c>
      <c r="B60" s="29" t="s">
        <v>102</v>
      </c>
      <c r="C60" s="30"/>
    </row>
    <row r="61" spans="1:3" ht="12" customHeight="1" x14ac:dyDescent="0.25">
      <c r="A61" s="265" t="s">
        <v>103</v>
      </c>
      <c r="B61" s="32" t="s">
        <v>104</v>
      </c>
      <c r="C61" s="34"/>
    </row>
    <row r="62" spans="1:3" ht="12" customHeight="1" x14ac:dyDescent="0.25">
      <c r="A62" s="50" t="s">
        <v>105</v>
      </c>
      <c r="B62" s="33" t="s">
        <v>106</v>
      </c>
      <c r="C62" s="24">
        <f>SUM(C63:C65)</f>
        <v>0</v>
      </c>
    </row>
    <row r="63" spans="1:3" ht="12" customHeight="1" x14ac:dyDescent="0.25">
      <c r="A63" s="262" t="s">
        <v>107</v>
      </c>
      <c r="B63" s="26" t="s">
        <v>108</v>
      </c>
      <c r="C63" s="30"/>
    </row>
    <row r="64" spans="1:3" ht="12" customHeight="1" x14ac:dyDescent="0.25">
      <c r="A64" s="263" t="s">
        <v>109</v>
      </c>
      <c r="B64" s="29" t="s">
        <v>110</v>
      </c>
      <c r="C64" s="30">
        <v>0</v>
      </c>
    </row>
    <row r="65" spans="1:3" ht="12" customHeight="1" x14ac:dyDescent="0.25">
      <c r="A65" s="263" t="s">
        <v>111</v>
      </c>
      <c r="B65" s="29" t="s">
        <v>112</v>
      </c>
      <c r="C65" s="30">
        <v>0</v>
      </c>
    </row>
    <row r="66" spans="1:3" ht="12" customHeight="1" x14ac:dyDescent="0.25">
      <c r="A66" s="265" t="s">
        <v>113</v>
      </c>
      <c r="B66" s="32" t="s">
        <v>114</v>
      </c>
      <c r="C66" s="30"/>
    </row>
    <row r="67" spans="1:3" ht="20.100000000000001" customHeight="1" x14ac:dyDescent="0.25">
      <c r="A67" s="50" t="s">
        <v>115</v>
      </c>
      <c r="B67" s="23" t="s">
        <v>116</v>
      </c>
      <c r="C67" s="24">
        <f>+C12+C19+C26+C33+C40+C51+C57+C62</f>
        <v>38928455</v>
      </c>
    </row>
    <row r="68" spans="1:3" ht="12" customHeight="1" x14ac:dyDescent="0.25">
      <c r="A68" s="267" t="s">
        <v>117</v>
      </c>
      <c r="B68" s="33" t="s">
        <v>118</v>
      </c>
      <c r="C68" s="24">
        <f>SUM(C69:C71)</f>
        <v>0</v>
      </c>
    </row>
    <row r="69" spans="1:3" ht="12" customHeight="1" x14ac:dyDescent="0.25">
      <c r="A69" s="262" t="s">
        <v>119</v>
      </c>
      <c r="B69" s="26" t="s">
        <v>120</v>
      </c>
      <c r="C69" s="30"/>
    </row>
    <row r="70" spans="1:3" ht="12" customHeight="1" x14ac:dyDescent="0.25">
      <c r="A70" s="263" t="s">
        <v>121</v>
      </c>
      <c r="B70" s="29" t="s">
        <v>122</v>
      </c>
      <c r="C70" s="30"/>
    </row>
    <row r="71" spans="1:3" ht="12" customHeight="1" x14ac:dyDescent="0.25">
      <c r="A71" s="265" t="s">
        <v>123</v>
      </c>
      <c r="B71" s="37" t="s">
        <v>124</v>
      </c>
      <c r="C71" s="30"/>
    </row>
    <row r="72" spans="1:3" ht="12" customHeight="1" x14ac:dyDescent="0.25">
      <c r="A72" s="267" t="s">
        <v>125</v>
      </c>
      <c r="B72" s="33" t="s">
        <v>126</v>
      </c>
      <c r="C72" s="24">
        <f>SUM(C73:C76)</f>
        <v>0</v>
      </c>
    </row>
    <row r="73" spans="1:3" ht="12" customHeight="1" x14ac:dyDescent="0.25">
      <c r="A73" s="262" t="s">
        <v>127</v>
      </c>
      <c r="B73" s="26" t="s">
        <v>128</v>
      </c>
      <c r="C73" s="30"/>
    </row>
    <row r="74" spans="1:3" ht="12" customHeight="1" x14ac:dyDescent="0.25">
      <c r="A74" s="263" t="s">
        <v>129</v>
      </c>
      <c r="B74" s="29" t="s">
        <v>130</v>
      </c>
      <c r="C74" s="30"/>
    </row>
    <row r="75" spans="1:3" ht="12" customHeight="1" x14ac:dyDescent="0.25">
      <c r="A75" s="263" t="s">
        <v>131</v>
      </c>
      <c r="B75" s="29" t="s">
        <v>132</v>
      </c>
      <c r="C75" s="30"/>
    </row>
    <row r="76" spans="1:3" ht="12" customHeight="1" x14ac:dyDescent="0.25">
      <c r="A76" s="265" t="s">
        <v>133</v>
      </c>
      <c r="B76" s="32" t="s">
        <v>134</v>
      </c>
      <c r="C76" s="30"/>
    </row>
    <row r="77" spans="1:3" ht="20.100000000000001" customHeight="1" x14ac:dyDescent="0.25">
      <c r="A77" s="267" t="s">
        <v>135</v>
      </c>
      <c r="B77" s="33" t="s">
        <v>136</v>
      </c>
      <c r="C77" s="24">
        <f>SUM(C78:C79)</f>
        <v>10009689</v>
      </c>
    </row>
    <row r="78" spans="1:3" ht="20.100000000000001" customHeight="1" x14ac:dyDescent="0.25">
      <c r="A78" s="262" t="s">
        <v>137</v>
      </c>
      <c r="B78" s="26" t="s">
        <v>138</v>
      </c>
      <c r="C78" s="30">
        <v>10009689</v>
      </c>
    </row>
    <row r="79" spans="1:3" ht="20.100000000000001" customHeight="1" x14ac:dyDescent="0.25">
      <c r="A79" s="265" t="s">
        <v>139</v>
      </c>
      <c r="B79" s="32" t="s">
        <v>140</v>
      </c>
      <c r="C79" s="30"/>
    </row>
    <row r="80" spans="1:3" ht="20.100000000000001" customHeight="1" x14ac:dyDescent="0.25">
      <c r="A80" s="267" t="s">
        <v>141</v>
      </c>
      <c r="B80" s="33" t="s">
        <v>142</v>
      </c>
      <c r="C80" s="24">
        <f>SUM(C81:C83)</f>
        <v>0</v>
      </c>
    </row>
    <row r="81" spans="1:3" ht="12.95" customHeight="1" x14ac:dyDescent="0.25">
      <c r="A81" s="262" t="s">
        <v>143</v>
      </c>
      <c r="B81" s="26" t="s">
        <v>144</v>
      </c>
      <c r="C81" s="30"/>
    </row>
    <row r="82" spans="1:3" ht="12.95" customHeight="1" x14ac:dyDescent="0.25">
      <c r="A82" s="263" t="s">
        <v>145</v>
      </c>
      <c r="B82" s="29" t="s">
        <v>146</v>
      </c>
      <c r="C82" s="30"/>
    </row>
    <row r="83" spans="1:3" ht="12.95" customHeight="1" x14ac:dyDescent="0.25">
      <c r="A83" s="265" t="s">
        <v>147</v>
      </c>
      <c r="B83" s="32" t="s">
        <v>148</v>
      </c>
      <c r="C83" s="30"/>
    </row>
    <row r="84" spans="1:3" ht="12.95" customHeight="1" x14ac:dyDescent="0.25">
      <c r="A84" s="267" t="s">
        <v>149</v>
      </c>
      <c r="B84" s="33" t="s">
        <v>150</v>
      </c>
      <c r="C84" s="24">
        <f>SUM(C85:C88)</f>
        <v>0</v>
      </c>
    </row>
    <row r="85" spans="1:3" ht="12.95" customHeight="1" x14ac:dyDescent="0.25">
      <c r="A85" s="268" t="s">
        <v>151</v>
      </c>
      <c r="B85" s="26" t="s">
        <v>152</v>
      </c>
      <c r="C85" s="30"/>
    </row>
    <row r="86" spans="1:3" ht="12.95" customHeight="1" x14ac:dyDescent="0.25">
      <c r="A86" s="269" t="s">
        <v>153</v>
      </c>
      <c r="B86" s="29" t="s">
        <v>154</v>
      </c>
      <c r="C86" s="30"/>
    </row>
    <row r="87" spans="1:3" ht="12.95" customHeight="1" x14ac:dyDescent="0.25">
      <c r="A87" s="269" t="s">
        <v>155</v>
      </c>
      <c r="B87" s="29" t="s">
        <v>156</v>
      </c>
      <c r="C87" s="30"/>
    </row>
    <row r="88" spans="1:3" ht="12.95" customHeight="1" x14ac:dyDescent="0.25">
      <c r="A88" s="270" t="s">
        <v>157</v>
      </c>
      <c r="B88" s="32" t="s">
        <v>158</v>
      </c>
      <c r="C88" s="30"/>
    </row>
    <row r="89" spans="1:3" ht="12.95" customHeight="1" x14ac:dyDescent="0.25">
      <c r="A89" s="267" t="s">
        <v>159</v>
      </c>
      <c r="B89" s="33" t="s">
        <v>160</v>
      </c>
      <c r="C89" s="41"/>
    </row>
    <row r="90" spans="1:3" ht="20.100000000000001" customHeight="1" x14ac:dyDescent="0.25">
      <c r="A90" s="267" t="s">
        <v>161</v>
      </c>
      <c r="B90" s="42" t="s">
        <v>162</v>
      </c>
      <c r="C90" s="24">
        <f>+C68+C72+C77+C80+C84+C89</f>
        <v>10009689</v>
      </c>
    </row>
    <row r="91" spans="1:3" ht="20.100000000000001" customHeight="1" x14ac:dyDescent="0.25">
      <c r="A91" s="271" t="s">
        <v>163</v>
      </c>
      <c r="B91" s="44" t="s">
        <v>376</v>
      </c>
      <c r="C91" s="24">
        <f>+C67+C90</f>
        <v>48938144</v>
      </c>
    </row>
    <row r="92" spans="1:3" ht="20.100000000000001" customHeight="1" x14ac:dyDescent="0.25">
      <c r="A92" s="272"/>
      <c r="B92" s="273"/>
      <c r="C92" s="46"/>
    </row>
    <row r="93" spans="1:3" ht="20.100000000000001" customHeight="1" x14ac:dyDescent="0.25">
      <c r="A93" s="274"/>
      <c r="B93" s="246" t="s">
        <v>415</v>
      </c>
      <c r="C93" s="247"/>
    </row>
    <row r="94" spans="1:3" ht="20.100000000000001" customHeight="1" x14ac:dyDescent="0.25">
      <c r="A94" s="275"/>
      <c r="B94" s="276" t="s">
        <v>240</v>
      </c>
      <c r="C94" s="132"/>
    </row>
    <row r="95" spans="1:3" ht="20.100000000000001" customHeight="1" x14ac:dyDescent="0.25">
      <c r="A95" s="19" t="s">
        <v>5</v>
      </c>
      <c r="B95" s="54" t="s">
        <v>167</v>
      </c>
      <c r="C95" s="55">
        <f>SUM(C96:C100)</f>
        <v>29044280</v>
      </c>
    </row>
    <row r="96" spans="1:3" ht="20.100000000000001" customHeight="1" x14ac:dyDescent="0.25">
      <c r="A96" s="277" t="s">
        <v>7</v>
      </c>
      <c r="B96" s="57" t="s">
        <v>168</v>
      </c>
      <c r="C96" s="58">
        <v>9181000</v>
      </c>
    </row>
    <row r="97" spans="1:3" ht="20.100000000000001" customHeight="1" x14ac:dyDescent="0.25">
      <c r="A97" s="263" t="s">
        <v>9</v>
      </c>
      <c r="B97" s="59" t="s">
        <v>169</v>
      </c>
      <c r="C97" s="30">
        <v>1634000</v>
      </c>
    </row>
    <row r="98" spans="1:3" ht="20.100000000000001" customHeight="1" x14ac:dyDescent="0.25">
      <c r="A98" s="263" t="s">
        <v>11</v>
      </c>
      <c r="B98" s="59" t="s">
        <v>170</v>
      </c>
      <c r="C98" s="34">
        <v>12542000</v>
      </c>
    </row>
    <row r="99" spans="1:3" ht="20.100000000000001" customHeight="1" x14ac:dyDescent="0.25">
      <c r="A99" s="263" t="s">
        <v>13</v>
      </c>
      <c r="B99" s="60" t="s">
        <v>171</v>
      </c>
      <c r="C99" s="34">
        <v>2982000</v>
      </c>
    </row>
    <row r="100" spans="1:3" ht="20.100000000000001" customHeight="1" x14ac:dyDescent="0.25">
      <c r="A100" s="263" t="s">
        <v>172</v>
      </c>
      <c r="B100" s="61" t="s">
        <v>173</v>
      </c>
      <c r="C100" s="34">
        <v>2705280</v>
      </c>
    </row>
    <row r="101" spans="1:3" ht="20.100000000000001" customHeight="1" x14ac:dyDescent="0.25">
      <c r="A101" s="263" t="s">
        <v>17</v>
      </c>
      <c r="B101" s="59" t="s">
        <v>174</v>
      </c>
      <c r="C101" s="34">
        <v>0</v>
      </c>
    </row>
    <row r="102" spans="1:3" ht="20.100000000000001" customHeight="1" x14ac:dyDescent="0.25">
      <c r="A102" s="263" t="s">
        <v>175</v>
      </c>
      <c r="B102" s="62" t="s">
        <v>176</v>
      </c>
      <c r="C102" s="34"/>
    </row>
    <row r="103" spans="1:3" ht="20.100000000000001" customHeight="1" x14ac:dyDescent="0.25">
      <c r="A103" s="263" t="s">
        <v>177</v>
      </c>
      <c r="B103" s="63" t="s">
        <v>178</v>
      </c>
      <c r="C103" s="34"/>
    </row>
    <row r="104" spans="1:3" ht="20.100000000000001" customHeight="1" x14ac:dyDescent="0.25">
      <c r="A104" s="263" t="s">
        <v>179</v>
      </c>
      <c r="B104" s="63" t="s">
        <v>180</v>
      </c>
      <c r="C104" s="34"/>
    </row>
    <row r="105" spans="1:3" ht="20.100000000000001" customHeight="1" x14ac:dyDescent="0.25">
      <c r="A105" s="263" t="s">
        <v>181</v>
      </c>
      <c r="B105" s="62" t="s">
        <v>377</v>
      </c>
      <c r="C105" s="34">
        <v>2705280</v>
      </c>
    </row>
    <row r="106" spans="1:3" ht="20.100000000000001" customHeight="1" x14ac:dyDescent="0.25">
      <c r="A106" s="263" t="s">
        <v>183</v>
      </c>
      <c r="B106" s="62" t="s">
        <v>378</v>
      </c>
      <c r="C106" s="34"/>
    </row>
    <row r="107" spans="1:3" ht="20.100000000000001" customHeight="1" x14ac:dyDescent="0.25">
      <c r="A107" s="263" t="s">
        <v>185</v>
      </c>
      <c r="B107" s="63" t="s">
        <v>186</v>
      </c>
      <c r="C107" s="34"/>
    </row>
    <row r="108" spans="1:3" ht="20.100000000000001" customHeight="1" x14ac:dyDescent="0.25">
      <c r="A108" s="278" t="s">
        <v>187</v>
      </c>
      <c r="B108" s="65" t="s">
        <v>188</v>
      </c>
      <c r="C108" s="34"/>
    </row>
    <row r="109" spans="1:3" ht="20.100000000000001" customHeight="1" x14ac:dyDescent="0.25">
      <c r="A109" s="263" t="s">
        <v>189</v>
      </c>
      <c r="B109" s="65" t="s">
        <v>190</v>
      </c>
      <c r="C109" s="34"/>
    </row>
    <row r="110" spans="1:3" ht="20.100000000000001" customHeight="1" x14ac:dyDescent="0.25">
      <c r="A110" s="279" t="s">
        <v>191</v>
      </c>
      <c r="B110" s="67" t="s">
        <v>192</v>
      </c>
      <c r="C110" s="68">
        <v>0</v>
      </c>
    </row>
    <row r="111" spans="1:3" ht="20.100000000000001" customHeight="1" x14ac:dyDescent="0.25">
      <c r="A111" s="50" t="s">
        <v>19</v>
      </c>
      <c r="B111" s="69" t="s">
        <v>193</v>
      </c>
      <c r="C111" s="24">
        <f>+C112+C114+C116</f>
        <v>1500000</v>
      </c>
    </row>
    <row r="112" spans="1:3" ht="20.100000000000001" customHeight="1" x14ac:dyDescent="0.25">
      <c r="A112" s="262" t="s">
        <v>21</v>
      </c>
      <c r="B112" s="59" t="s">
        <v>194</v>
      </c>
      <c r="C112" s="27">
        <v>500000</v>
      </c>
    </row>
    <row r="113" spans="1:3" ht="20.100000000000001" customHeight="1" x14ac:dyDescent="0.25">
      <c r="A113" s="262" t="s">
        <v>23</v>
      </c>
      <c r="B113" s="70" t="s">
        <v>195</v>
      </c>
      <c r="C113" s="27"/>
    </row>
    <row r="114" spans="1:3" ht="20.100000000000001" customHeight="1" x14ac:dyDescent="0.25">
      <c r="A114" s="262" t="s">
        <v>25</v>
      </c>
      <c r="B114" s="70" t="s">
        <v>196</v>
      </c>
      <c r="C114" s="30">
        <v>1000000</v>
      </c>
    </row>
    <row r="115" spans="1:3" ht="20.100000000000001" customHeight="1" x14ac:dyDescent="0.25">
      <c r="A115" s="262" t="s">
        <v>27</v>
      </c>
      <c r="B115" s="70" t="s">
        <v>197</v>
      </c>
      <c r="C115" s="71"/>
    </row>
    <row r="116" spans="1:3" ht="20.100000000000001" customHeight="1" x14ac:dyDescent="0.25">
      <c r="A116" s="262" t="s">
        <v>29</v>
      </c>
      <c r="B116" s="72" t="s">
        <v>198</v>
      </c>
      <c r="C116" s="71"/>
    </row>
    <row r="117" spans="1:3" ht="20.100000000000001" customHeight="1" x14ac:dyDescent="0.25">
      <c r="A117" s="262" t="s">
        <v>31</v>
      </c>
      <c r="B117" s="73" t="s">
        <v>199</v>
      </c>
      <c r="C117" s="71"/>
    </row>
    <row r="118" spans="1:3" ht="20.100000000000001" customHeight="1" x14ac:dyDescent="0.25">
      <c r="A118" s="262" t="s">
        <v>200</v>
      </c>
      <c r="B118" s="280" t="s">
        <v>201</v>
      </c>
      <c r="C118" s="71"/>
    </row>
    <row r="119" spans="1:3" ht="20.100000000000001" customHeight="1" x14ac:dyDescent="0.25">
      <c r="A119" s="262" t="s">
        <v>202</v>
      </c>
      <c r="B119" s="75" t="s">
        <v>180</v>
      </c>
      <c r="C119" s="71"/>
    </row>
    <row r="120" spans="1:3" ht="20.100000000000001" customHeight="1" x14ac:dyDescent="0.25">
      <c r="A120" s="262" t="s">
        <v>203</v>
      </c>
      <c r="B120" s="75" t="s">
        <v>204</v>
      </c>
      <c r="C120" s="71"/>
    </row>
    <row r="121" spans="1:3" ht="20.100000000000001" customHeight="1" x14ac:dyDescent="0.25">
      <c r="A121" s="262" t="s">
        <v>205</v>
      </c>
      <c r="B121" s="75" t="s">
        <v>206</v>
      </c>
      <c r="C121" s="71"/>
    </row>
    <row r="122" spans="1:3" ht="20.100000000000001" customHeight="1" x14ac:dyDescent="0.25">
      <c r="A122" s="262" t="s">
        <v>207</v>
      </c>
      <c r="B122" s="75" t="s">
        <v>186</v>
      </c>
      <c r="C122" s="71"/>
    </row>
    <row r="123" spans="1:3" ht="20.100000000000001" customHeight="1" x14ac:dyDescent="0.25">
      <c r="A123" s="262" t="s">
        <v>208</v>
      </c>
      <c r="B123" s="75" t="s">
        <v>209</v>
      </c>
      <c r="C123" s="71"/>
    </row>
    <row r="124" spans="1:3" ht="20.100000000000001" customHeight="1" x14ac:dyDescent="0.25">
      <c r="A124" s="278" t="s">
        <v>210</v>
      </c>
      <c r="B124" s="75" t="s">
        <v>211</v>
      </c>
      <c r="C124" s="76"/>
    </row>
    <row r="125" spans="1:3" ht="20.100000000000001" customHeight="1" x14ac:dyDescent="0.25">
      <c r="A125" s="50" t="s">
        <v>33</v>
      </c>
      <c r="B125" s="23" t="s">
        <v>212</v>
      </c>
      <c r="C125" s="24">
        <f>+C126+C127</f>
        <v>348193</v>
      </c>
    </row>
    <row r="126" spans="1:3" ht="20.100000000000001" customHeight="1" x14ac:dyDescent="0.25">
      <c r="A126" s="262" t="s">
        <v>35</v>
      </c>
      <c r="B126" s="77" t="s">
        <v>213</v>
      </c>
      <c r="C126" s="27">
        <v>348193</v>
      </c>
    </row>
    <row r="127" spans="1:3" ht="20.100000000000001" customHeight="1" x14ac:dyDescent="0.25">
      <c r="A127" s="265" t="s">
        <v>37</v>
      </c>
      <c r="B127" s="70" t="s">
        <v>214</v>
      </c>
      <c r="C127" s="34"/>
    </row>
    <row r="128" spans="1:3" ht="20.100000000000001" customHeight="1" x14ac:dyDescent="0.25">
      <c r="A128" s="50" t="s">
        <v>47</v>
      </c>
      <c r="B128" s="23" t="s">
        <v>215</v>
      </c>
      <c r="C128" s="24">
        <f>+C95+C111+C125</f>
        <v>30892473</v>
      </c>
    </row>
    <row r="129" spans="1:3" ht="20.100000000000001" customHeight="1" x14ac:dyDescent="0.25">
      <c r="A129" s="50" t="s">
        <v>61</v>
      </c>
      <c r="B129" s="23" t="s">
        <v>216</v>
      </c>
      <c r="C129" s="24">
        <f>+C130+C131+C132</f>
        <v>0</v>
      </c>
    </row>
    <row r="130" spans="1:3" ht="20.100000000000001" customHeight="1" x14ac:dyDescent="0.25">
      <c r="A130" s="262" t="s">
        <v>63</v>
      </c>
      <c r="B130" s="77" t="s">
        <v>217</v>
      </c>
      <c r="C130" s="71"/>
    </row>
    <row r="131" spans="1:3" ht="20.100000000000001" customHeight="1" x14ac:dyDescent="0.25">
      <c r="A131" s="262" t="s">
        <v>65</v>
      </c>
      <c r="B131" s="77" t="s">
        <v>218</v>
      </c>
      <c r="C131" s="71"/>
    </row>
    <row r="132" spans="1:3" ht="20.100000000000001" customHeight="1" x14ac:dyDescent="0.25">
      <c r="A132" s="278" t="s">
        <v>67</v>
      </c>
      <c r="B132" s="78" t="s">
        <v>219</v>
      </c>
      <c r="C132" s="71"/>
    </row>
    <row r="133" spans="1:3" ht="20.100000000000001" customHeight="1" x14ac:dyDescent="0.25">
      <c r="A133" s="50" t="s">
        <v>83</v>
      </c>
      <c r="B133" s="23" t="s">
        <v>220</v>
      </c>
      <c r="C133" s="24">
        <f>+C134+C135+C136+C137</f>
        <v>0</v>
      </c>
    </row>
    <row r="134" spans="1:3" ht="20.100000000000001" customHeight="1" x14ac:dyDescent="0.25">
      <c r="A134" s="262" t="s">
        <v>85</v>
      </c>
      <c r="B134" s="77" t="s">
        <v>221</v>
      </c>
      <c r="C134" s="71"/>
    </row>
    <row r="135" spans="1:3" ht="20.100000000000001" customHeight="1" x14ac:dyDescent="0.25">
      <c r="A135" s="262" t="s">
        <v>87</v>
      </c>
      <c r="B135" s="77" t="s">
        <v>222</v>
      </c>
      <c r="C135" s="71"/>
    </row>
    <row r="136" spans="1:3" ht="20.100000000000001" customHeight="1" x14ac:dyDescent="0.25">
      <c r="A136" s="262" t="s">
        <v>89</v>
      </c>
      <c r="B136" s="77" t="s">
        <v>223</v>
      </c>
      <c r="C136" s="71"/>
    </row>
    <row r="137" spans="1:3" ht="20.100000000000001" customHeight="1" x14ac:dyDescent="0.25">
      <c r="A137" s="278" t="s">
        <v>91</v>
      </c>
      <c r="B137" s="78" t="s">
        <v>224</v>
      </c>
      <c r="C137" s="71"/>
    </row>
    <row r="138" spans="1:3" ht="20.100000000000001" customHeight="1" x14ac:dyDescent="0.25">
      <c r="A138" s="50" t="s">
        <v>95</v>
      </c>
      <c r="B138" s="23" t="s">
        <v>225</v>
      </c>
      <c r="C138" s="24">
        <f>+C139+C140+C141+C142</f>
        <v>18045671</v>
      </c>
    </row>
    <row r="139" spans="1:3" ht="20.100000000000001" customHeight="1" x14ac:dyDescent="0.25">
      <c r="A139" s="262" t="s">
        <v>97</v>
      </c>
      <c r="B139" s="77" t="s">
        <v>226</v>
      </c>
      <c r="C139" s="71"/>
    </row>
    <row r="140" spans="1:3" ht="20.100000000000001" customHeight="1" x14ac:dyDescent="0.25">
      <c r="A140" s="262" t="s">
        <v>99</v>
      </c>
      <c r="B140" s="77" t="s">
        <v>227</v>
      </c>
      <c r="C140" s="71">
        <v>1351898</v>
      </c>
    </row>
    <row r="141" spans="1:3" ht="20.100000000000001" customHeight="1" x14ac:dyDescent="0.25">
      <c r="A141" s="262" t="s">
        <v>101</v>
      </c>
      <c r="B141" s="77" t="s">
        <v>228</v>
      </c>
      <c r="C141" s="71"/>
    </row>
    <row r="142" spans="1:3" ht="20.100000000000001" customHeight="1" x14ac:dyDescent="0.25">
      <c r="A142" s="278" t="s">
        <v>103</v>
      </c>
      <c r="B142" s="78" t="s">
        <v>318</v>
      </c>
      <c r="C142" s="71">
        <v>16693773</v>
      </c>
    </row>
    <row r="143" spans="1:3" ht="20.100000000000001" customHeight="1" x14ac:dyDescent="0.25">
      <c r="A143" s="50" t="s">
        <v>105</v>
      </c>
      <c r="B143" s="23" t="s">
        <v>230</v>
      </c>
      <c r="C143" s="79">
        <f>+C144+C145+C146+C147</f>
        <v>0</v>
      </c>
    </row>
    <row r="144" spans="1:3" ht="20.100000000000001" customHeight="1" x14ac:dyDescent="0.25">
      <c r="A144" s="262" t="s">
        <v>107</v>
      </c>
      <c r="B144" s="77" t="s">
        <v>231</v>
      </c>
      <c r="C144" s="71"/>
    </row>
    <row r="145" spans="1:3" ht="20.100000000000001" customHeight="1" x14ac:dyDescent="0.25">
      <c r="A145" s="262" t="s">
        <v>109</v>
      </c>
      <c r="B145" s="77" t="s">
        <v>232</v>
      </c>
      <c r="C145" s="71"/>
    </row>
    <row r="146" spans="1:3" ht="20.100000000000001" customHeight="1" x14ac:dyDescent="0.25">
      <c r="A146" s="262" t="s">
        <v>111</v>
      </c>
      <c r="B146" s="77" t="s">
        <v>233</v>
      </c>
      <c r="C146" s="71"/>
    </row>
    <row r="147" spans="1:3" ht="20.100000000000001" customHeight="1" x14ac:dyDescent="0.25">
      <c r="A147" s="262" t="s">
        <v>113</v>
      </c>
      <c r="B147" s="77" t="s">
        <v>234</v>
      </c>
      <c r="C147" s="71"/>
    </row>
    <row r="148" spans="1:3" ht="20.100000000000001" customHeight="1" x14ac:dyDescent="0.25">
      <c r="A148" s="50" t="s">
        <v>115</v>
      </c>
      <c r="B148" s="23" t="s">
        <v>235</v>
      </c>
      <c r="C148" s="80">
        <f>+C129+C133+C138+C143</f>
        <v>18045671</v>
      </c>
    </row>
    <row r="149" spans="1:3" ht="20.100000000000001" customHeight="1" x14ac:dyDescent="0.25">
      <c r="A149" s="281" t="s">
        <v>117</v>
      </c>
      <c r="B149" s="82" t="s">
        <v>236</v>
      </c>
      <c r="C149" s="80">
        <f>+C128+C148</f>
        <v>48938144</v>
      </c>
    </row>
    <row r="150" spans="1:3" ht="20.100000000000001" customHeight="1" x14ac:dyDescent="0.25">
      <c r="A150" s="282"/>
      <c r="B150" s="283"/>
      <c r="C150" s="284"/>
    </row>
    <row r="151" spans="1:3" ht="20.100000000000001" customHeight="1" x14ac:dyDescent="0.25">
      <c r="A151" s="285" t="s">
        <v>379</v>
      </c>
      <c r="B151" s="286"/>
      <c r="C151" s="287">
        <v>2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zoomScaleNormal="100" workbookViewId="0">
      <selection activeCell="B43" sqref="B43"/>
    </sheetView>
  </sheetViews>
  <sheetFormatPr defaultColWidth="8.7109375" defaultRowHeight="15" x14ac:dyDescent="0.25"/>
  <cols>
    <col min="1" max="1" width="16.28515625" customWidth="1"/>
    <col min="2" max="2" width="60.85546875" customWidth="1"/>
    <col min="3" max="3" width="14.42578125" customWidth="1"/>
  </cols>
  <sheetData>
    <row r="1" spans="1:3" x14ac:dyDescent="0.25">
      <c r="A1" s="288"/>
      <c r="B1" s="247" t="s">
        <v>416</v>
      </c>
    </row>
    <row r="3" spans="1:3" ht="24.95" customHeight="1" x14ac:dyDescent="0.25">
      <c r="A3" s="248" t="s">
        <v>380</v>
      </c>
      <c r="B3" s="249" t="s">
        <v>381</v>
      </c>
      <c r="C3" s="289"/>
    </row>
    <row r="4" spans="1:3" ht="20.100000000000001" customHeight="1" x14ac:dyDescent="0.25">
      <c r="A4" s="290"/>
      <c r="B4" s="252" t="s">
        <v>372</v>
      </c>
      <c r="C4" s="291"/>
    </row>
    <row r="5" spans="1:3" ht="20.100000000000001" customHeight="1" x14ac:dyDescent="0.25">
      <c r="A5" s="254"/>
      <c r="B5" s="254"/>
      <c r="C5" s="255" t="s">
        <v>238</v>
      </c>
    </row>
    <row r="6" spans="1:3" ht="20.100000000000001" customHeight="1" x14ac:dyDescent="0.25">
      <c r="A6" s="256" t="s">
        <v>373</v>
      </c>
      <c r="B6" s="257" t="s">
        <v>374</v>
      </c>
      <c r="C6" s="292" t="s">
        <v>375</v>
      </c>
    </row>
    <row r="7" spans="1:3" ht="20.100000000000001" customHeight="1" x14ac:dyDescent="0.25">
      <c r="A7" s="50">
        <v>1</v>
      </c>
      <c r="B7" s="51">
        <v>2</v>
      </c>
      <c r="C7" s="52">
        <v>3</v>
      </c>
    </row>
    <row r="8" spans="1:3" ht="20.100000000000001" customHeight="1" x14ac:dyDescent="0.25">
      <c r="A8" s="259"/>
      <c r="B8" s="260" t="s">
        <v>239</v>
      </c>
      <c r="C8" s="293"/>
    </row>
    <row r="9" spans="1:3" ht="20.100000000000001" customHeight="1" x14ac:dyDescent="0.25">
      <c r="A9" s="50" t="s">
        <v>5</v>
      </c>
      <c r="B9" s="23" t="s">
        <v>382</v>
      </c>
      <c r="C9" s="24">
        <f>SUM(C10:C19)</f>
        <v>250000</v>
      </c>
    </row>
    <row r="10" spans="1:3" ht="20.100000000000001" customHeight="1" x14ac:dyDescent="0.25">
      <c r="A10" s="277" t="s">
        <v>7</v>
      </c>
      <c r="B10" s="57" t="s">
        <v>64</v>
      </c>
      <c r="C10" s="58"/>
    </row>
    <row r="11" spans="1:3" ht="20.100000000000001" customHeight="1" x14ac:dyDescent="0.25">
      <c r="A11" s="263" t="s">
        <v>9</v>
      </c>
      <c r="B11" s="59" t="s">
        <v>66</v>
      </c>
      <c r="C11" s="30"/>
    </row>
    <row r="12" spans="1:3" ht="20.100000000000001" customHeight="1" x14ac:dyDescent="0.25">
      <c r="A12" s="263" t="s">
        <v>11</v>
      </c>
      <c r="B12" s="59" t="s">
        <v>68</v>
      </c>
      <c r="C12" s="30"/>
    </row>
    <row r="13" spans="1:3" ht="20.100000000000001" customHeight="1" x14ac:dyDescent="0.25">
      <c r="A13" s="263" t="s">
        <v>13</v>
      </c>
      <c r="B13" s="59" t="s">
        <v>70</v>
      </c>
      <c r="C13" s="30"/>
    </row>
    <row r="14" spans="1:3" ht="20.100000000000001" customHeight="1" x14ac:dyDescent="0.25">
      <c r="A14" s="263" t="s">
        <v>15</v>
      </c>
      <c r="B14" s="59" t="s">
        <v>72</v>
      </c>
      <c r="C14" s="30">
        <v>250000</v>
      </c>
    </row>
    <row r="15" spans="1:3" ht="15.95" customHeight="1" x14ac:dyDescent="0.25">
      <c r="A15" s="263" t="s">
        <v>17</v>
      </c>
      <c r="B15" s="59" t="s">
        <v>74</v>
      </c>
      <c r="C15" s="30"/>
    </row>
    <row r="16" spans="1:3" ht="15.95" customHeight="1" x14ac:dyDescent="0.25">
      <c r="A16" s="263" t="s">
        <v>175</v>
      </c>
      <c r="B16" s="78" t="s">
        <v>383</v>
      </c>
      <c r="C16" s="30"/>
    </row>
    <row r="17" spans="1:3" ht="15.95" customHeight="1" x14ac:dyDescent="0.25">
      <c r="A17" s="263" t="s">
        <v>177</v>
      </c>
      <c r="B17" s="59" t="s">
        <v>78</v>
      </c>
      <c r="C17" s="111"/>
    </row>
    <row r="18" spans="1:3" ht="15.95" customHeight="1" x14ac:dyDescent="0.25">
      <c r="A18" s="263" t="s">
        <v>179</v>
      </c>
      <c r="B18" s="59" t="s">
        <v>80</v>
      </c>
      <c r="C18" s="30"/>
    </row>
    <row r="19" spans="1:3" ht="15.95" customHeight="1" x14ac:dyDescent="0.25">
      <c r="A19" s="263" t="s">
        <v>181</v>
      </c>
      <c r="B19" s="78" t="s">
        <v>82</v>
      </c>
      <c r="C19" s="34"/>
    </row>
    <row r="20" spans="1:3" ht="15.95" customHeight="1" x14ac:dyDescent="0.25">
      <c r="A20" s="50" t="s">
        <v>19</v>
      </c>
      <c r="B20" s="23" t="s">
        <v>384</v>
      </c>
      <c r="C20" s="24">
        <f>SUM(C21:C23)</f>
        <v>0</v>
      </c>
    </row>
    <row r="21" spans="1:3" ht="15.95" customHeight="1" x14ac:dyDescent="0.25">
      <c r="A21" s="263" t="s">
        <v>21</v>
      </c>
      <c r="B21" s="77" t="s">
        <v>22</v>
      </c>
      <c r="C21" s="30"/>
    </row>
    <row r="22" spans="1:3" ht="15.95" customHeight="1" x14ac:dyDescent="0.25">
      <c r="A22" s="263" t="s">
        <v>23</v>
      </c>
      <c r="B22" s="59" t="s">
        <v>385</v>
      </c>
      <c r="C22" s="30"/>
    </row>
    <row r="23" spans="1:3" ht="15.95" customHeight="1" x14ac:dyDescent="0.25">
      <c r="A23" s="263" t="s">
        <v>25</v>
      </c>
      <c r="B23" s="59" t="s">
        <v>386</v>
      </c>
      <c r="C23" s="30"/>
    </row>
    <row r="24" spans="1:3" ht="15.95" customHeight="1" x14ac:dyDescent="0.25">
      <c r="A24" s="263" t="s">
        <v>27</v>
      </c>
      <c r="B24" s="59" t="s">
        <v>387</v>
      </c>
      <c r="C24" s="30"/>
    </row>
    <row r="25" spans="1:3" ht="15.95" customHeight="1" x14ac:dyDescent="0.25">
      <c r="A25" s="50" t="s">
        <v>33</v>
      </c>
      <c r="B25" s="23" t="s">
        <v>247</v>
      </c>
      <c r="C25" s="41"/>
    </row>
    <row r="26" spans="1:3" ht="15.95" customHeight="1" x14ac:dyDescent="0.25">
      <c r="A26" s="50" t="s">
        <v>47</v>
      </c>
      <c r="B26" s="23" t="s">
        <v>388</v>
      </c>
      <c r="C26" s="24">
        <f>+C27+C28</f>
        <v>0</v>
      </c>
    </row>
    <row r="27" spans="1:3" ht="15.95" customHeight="1" x14ac:dyDescent="0.25">
      <c r="A27" s="262" t="s">
        <v>49</v>
      </c>
      <c r="B27" s="77" t="s">
        <v>385</v>
      </c>
      <c r="C27" s="27"/>
    </row>
    <row r="28" spans="1:3" ht="15.95" customHeight="1" x14ac:dyDescent="0.25">
      <c r="A28" s="262" t="s">
        <v>55</v>
      </c>
      <c r="B28" s="59" t="s">
        <v>389</v>
      </c>
      <c r="C28" s="111"/>
    </row>
    <row r="29" spans="1:3" ht="15.95" customHeight="1" x14ac:dyDescent="0.25">
      <c r="A29" s="263" t="s">
        <v>57</v>
      </c>
      <c r="B29" s="294" t="s">
        <v>390</v>
      </c>
      <c r="C29" s="68"/>
    </row>
    <row r="30" spans="1:3" ht="15.95" customHeight="1" x14ac:dyDescent="0.25">
      <c r="A30" s="50" t="s">
        <v>61</v>
      </c>
      <c r="B30" s="23" t="s">
        <v>391</v>
      </c>
      <c r="C30" s="24">
        <f>+C31+C32+C33</f>
        <v>0</v>
      </c>
    </row>
    <row r="31" spans="1:3" ht="15.95" customHeight="1" x14ac:dyDescent="0.25">
      <c r="A31" s="262" t="s">
        <v>63</v>
      </c>
      <c r="B31" s="77" t="s">
        <v>86</v>
      </c>
      <c r="C31" s="27"/>
    </row>
    <row r="32" spans="1:3" ht="15.95" customHeight="1" x14ac:dyDescent="0.25">
      <c r="A32" s="262" t="s">
        <v>65</v>
      </c>
      <c r="B32" s="59" t="s">
        <v>88</v>
      </c>
      <c r="C32" s="111"/>
    </row>
    <row r="33" spans="1:3" ht="15.95" customHeight="1" x14ac:dyDescent="0.25">
      <c r="A33" s="263" t="s">
        <v>67</v>
      </c>
      <c r="B33" s="294" t="s">
        <v>90</v>
      </c>
      <c r="C33" s="68"/>
    </row>
    <row r="34" spans="1:3" ht="15.95" customHeight="1" x14ac:dyDescent="0.25">
      <c r="A34" s="50" t="s">
        <v>83</v>
      </c>
      <c r="B34" s="23" t="s">
        <v>248</v>
      </c>
      <c r="C34" s="41"/>
    </row>
    <row r="35" spans="1:3" ht="15.95" customHeight="1" x14ac:dyDescent="0.25">
      <c r="A35" s="50" t="s">
        <v>95</v>
      </c>
      <c r="B35" s="23" t="s">
        <v>336</v>
      </c>
      <c r="C35" s="144"/>
    </row>
    <row r="36" spans="1:3" ht="20.100000000000001" customHeight="1" x14ac:dyDescent="0.25">
      <c r="A36" s="50" t="s">
        <v>105</v>
      </c>
      <c r="B36" s="23" t="s">
        <v>392</v>
      </c>
      <c r="C36" s="132">
        <f>+C9+C20+C25+C26+C30+C34+C35</f>
        <v>250000</v>
      </c>
    </row>
    <row r="37" spans="1:3" ht="20.100000000000001" customHeight="1" x14ac:dyDescent="0.25">
      <c r="A37" s="295" t="s">
        <v>115</v>
      </c>
      <c r="B37" s="23" t="s">
        <v>393</v>
      </c>
      <c r="C37" s="132">
        <f>+C38+C39+C40</f>
        <v>16932000</v>
      </c>
    </row>
    <row r="38" spans="1:3" ht="20.100000000000001" customHeight="1" x14ac:dyDescent="0.25">
      <c r="A38" s="262" t="s">
        <v>394</v>
      </c>
      <c r="B38" s="77" t="s">
        <v>255</v>
      </c>
      <c r="C38" s="27">
        <v>238227</v>
      </c>
    </row>
    <row r="39" spans="1:3" ht="20.100000000000001" customHeight="1" x14ac:dyDescent="0.25">
      <c r="A39" s="262" t="s">
        <v>395</v>
      </c>
      <c r="B39" s="59" t="s">
        <v>257</v>
      </c>
      <c r="C39" s="111"/>
    </row>
    <row r="40" spans="1:3" ht="20.100000000000001" customHeight="1" x14ac:dyDescent="0.25">
      <c r="A40" s="263" t="s">
        <v>396</v>
      </c>
      <c r="B40" s="294" t="s">
        <v>397</v>
      </c>
      <c r="C40" s="68">
        <v>16693773</v>
      </c>
    </row>
    <row r="41" spans="1:3" ht="20.100000000000001" customHeight="1" x14ac:dyDescent="0.25">
      <c r="A41" s="295" t="s">
        <v>117</v>
      </c>
      <c r="B41" s="296" t="s">
        <v>398</v>
      </c>
      <c r="C41" s="132">
        <f>+C36+C37</f>
        <v>17182000</v>
      </c>
    </row>
    <row r="42" spans="1:3" ht="20.100000000000001" customHeight="1" x14ac:dyDescent="0.25">
      <c r="A42" s="272"/>
      <c r="B42" s="273"/>
      <c r="C42" s="46"/>
    </row>
    <row r="43" spans="1:3" ht="20.100000000000001" customHeight="1" x14ac:dyDescent="0.25">
      <c r="B43" s="247" t="s">
        <v>417</v>
      </c>
      <c r="C43" s="297"/>
    </row>
    <row r="44" spans="1:3" ht="20.100000000000001" customHeight="1" x14ac:dyDescent="0.25">
      <c r="A44" s="275"/>
      <c r="B44" s="276" t="s">
        <v>240</v>
      </c>
      <c r="C44" s="132"/>
    </row>
    <row r="45" spans="1:3" ht="20.100000000000001" customHeight="1" x14ac:dyDescent="0.25">
      <c r="A45" s="50" t="s">
        <v>5</v>
      </c>
      <c r="B45" s="23" t="s">
        <v>399</v>
      </c>
      <c r="C45" s="24">
        <f>SUM(C46:C50)</f>
        <v>17182000</v>
      </c>
    </row>
    <row r="46" spans="1:3" ht="20.100000000000001" customHeight="1" x14ac:dyDescent="0.25">
      <c r="A46" s="263" t="s">
        <v>7</v>
      </c>
      <c r="B46" s="77" t="s">
        <v>168</v>
      </c>
      <c r="C46" s="27">
        <v>11272000</v>
      </c>
    </row>
    <row r="47" spans="1:3" ht="20.100000000000001" customHeight="1" x14ac:dyDescent="0.25">
      <c r="A47" s="263" t="s">
        <v>9</v>
      </c>
      <c r="B47" s="59" t="s">
        <v>169</v>
      </c>
      <c r="C47" s="30">
        <v>1938000</v>
      </c>
    </row>
    <row r="48" spans="1:3" ht="20.100000000000001" customHeight="1" x14ac:dyDescent="0.25">
      <c r="A48" s="263" t="s">
        <v>11</v>
      </c>
      <c r="B48" s="59" t="s">
        <v>170</v>
      </c>
      <c r="C48" s="30">
        <v>3972000</v>
      </c>
    </row>
    <row r="49" spans="1:3" ht="20.100000000000001" customHeight="1" x14ac:dyDescent="0.25">
      <c r="A49" s="263" t="s">
        <v>13</v>
      </c>
      <c r="B49" s="59" t="s">
        <v>171</v>
      </c>
      <c r="C49" s="30"/>
    </row>
    <row r="50" spans="1:3" ht="20.100000000000001" customHeight="1" x14ac:dyDescent="0.25">
      <c r="A50" s="263" t="s">
        <v>15</v>
      </c>
      <c r="B50" s="59" t="s">
        <v>173</v>
      </c>
      <c r="C50" s="30"/>
    </row>
    <row r="51" spans="1:3" ht="20.100000000000001" customHeight="1" x14ac:dyDescent="0.25">
      <c r="A51" s="50" t="s">
        <v>19</v>
      </c>
      <c r="B51" s="23" t="s">
        <v>400</v>
      </c>
      <c r="C51" s="24">
        <f>SUM(C52:C54)</f>
        <v>0</v>
      </c>
    </row>
    <row r="52" spans="1:3" ht="20.100000000000001" customHeight="1" x14ac:dyDescent="0.25">
      <c r="A52" s="263" t="s">
        <v>21</v>
      </c>
      <c r="B52" s="77" t="s">
        <v>194</v>
      </c>
      <c r="C52" s="27"/>
    </row>
    <row r="53" spans="1:3" ht="20.100000000000001" customHeight="1" x14ac:dyDescent="0.25">
      <c r="A53" s="263" t="s">
        <v>23</v>
      </c>
      <c r="B53" s="59" t="s">
        <v>196</v>
      </c>
      <c r="C53" s="30"/>
    </row>
    <row r="54" spans="1:3" ht="20.100000000000001" customHeight="1" x14ac:dyDescent="0.25">
      <c r="A54" s="263" t="s">
        <v>25</v>
      </c>
      <c r="B54" s="59" t="s">
        <v>401</v>
      </c>
      <c r="C54" s="30"/>
    </row>
    <row r="55" spans="1:3" ht="20.100000000000001" customHeight="1" x14ac:dyDescent="0.25">
      <c r="A55" s="263" t="s">
        <v>27</v>
      </c>
      <c r="B55" s="59" t="s">
        <v>402</v>
      </c>
      <c r="C55" s="30"/>
    </row>
    <row r="56" spans="1:3" ht="20.100000000000001" customHeight="1" x14ac:dyDescent="0.25">
      <c r="A56" s="50" t="s">
        <v>33</v>
      </c>
      <c r="B56" s="298" t="s">
        <v>403</v>
      </c>
      <c r="C56" s="24">
        <f>+C45+C51</f>
        <v>17182000</v>
      </c>
    </row>
    <row r="57" spans="1:3" ht="20.100000000000001" customHeight="1" x14ac:dyDescent="0.25">
      <c r="A57" s="299"/>
      <c r="B57" s="300"/>
      <c r="C57" s="301"/>
    </row>
    <row r="58" spans="1:3" ht="20.100000000000001" customHeight="1" x14ac:dyDescent="0.25">
      <c r="A58" s="285" t="s">
        <v>379</v>
      </c>
      <c r="B58" s="286"/>
      <c r="C58" s="287">
        <v>4</v>
      </c>
    </row>
    <row r="59" spans="1:3" ht="20.100000000000001" customHeight="1" x14ac:dyDescent="0.25">
      <c r="A59" s="285" t="s">
        <v>404</v>
      </c>
      <c r="B59" s="286"/>
      <c r="C59" s="287">
        <v>0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zoomScaleNormal="100" workbookViewId="0">
      <selection activeCell="B2" sqref="B2"/>
    </sheetView>
  </sheetViews>
  <sheetFormatPr defaultColWidth="8.7109375" defaultRowHeight="15" x14ac:dyDescent="0.2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 x14ac:dyDescent="0.25">
      <c r="B2" t="s">
        <v>407</v>
      </c>
    </row>
    <row r="3" spans="1:5" ht="30" customHeight="1" x14ac:dyDescent="0.25">
      <c r="A3" s="83"/>
      <c r="B3" s="10" t="s">
        <v>237</v>
      </c>
      <c r="C3" s="10"/>
      <c r="D3" s="10"/>
      <c r="E3" s="10"/>
    </row>
    <row r="4" spans="1:5" ht="20.100000000000001" customHeight="1" x14ac:dyDescent="0.25">
      <c r="A4" s="83"/>
      <c r="B4" s="84"/>
      <c r="C4" s="83"/>
      <c r="D4" s="83"/>
      <c r="E4" s="85" t="s">
        <v>238</v>
      </c>
    </row>
    <row r="5" spans="1:5" ht="20.100000000000001" customHeight="1" x14ac:dyDescent="0.25">
      <c r="A5" s="9" t="s">
        <v>2</v>
      </c>
      <c r="B5" s="8" t="s">
        <v>239</v>
      </c>
      <c r="C5" s="8"/>
      <c r="D5" s="9" t="s">
        <v>240</v>
      </c>
      <c r="E5" s="9"/>
    </row>
    <row r="6" spans="1:5" ht="20.100000000000001" customHeight="1" x14ac:dyDescent="0.25">
      <c r="A6" s="9"/>
      <c r="B6" s="86" t="s">
        <v>241</v>
      </c>
      <c r="C6" s="87" t="s">
        <v>4</v>
      </c>
      <c r="D6" s="86" t="s">
        <v>241</v>
      </c>
      <c r="E6" s="88" t="s">
        <v>4</v>
      </c>
    </row>
    <row r="7" spans="1:5" ht="20.100000000000001" customHeight="1" x14ac:dyDescent="0.25">
      <c r="A7" s="89">
        <v>1</v>
      </c>
      <c r="B7" s="90">
        <v>2</v>
      </c>
      <c r="C7" s="91" t="s">
        <v>33</v>
      </c>
      <c r="D7" s="90" t="s">
        <v>47</v>
      </c>
      <c r="E7" s="92" t="s">
        <v>61</v>
      </c>
    </row>
    <row r="8" spans="1:5" ht="20.100000000000001" customHeight="1" x14ac:dyDescent="0.25">
      <c r="A8" s="93" t="s">
        <v>5</v>
      </c>
      <c r="B8" s="94" t="s">
        <v>242</v>
      </c>
      <c r="C8" s="95">
        <v>33797455</v>
      </c>
      <c r="D8" s="94" t="s">
        <v>243</v>
      </c>
      <c r="E8" s="27">
        <v>9181000</v>
      </c>
    </row>
    <row r="9" spans="1:5" ht="20.100000000000001" customHeight="1" x14ac:dyDescent="0.25">
      <c r="A9" s="96" t="s">
        <v>19</v>
      </c>
      <c r="B9" s="97" t="s">
        <v>244</v>
      </c>
      <c r="C9" s="98"/>
      <c r="D9" s="97" t="s">
        <v>169</v>
      </c>
      <c r="E9" s="30">
        <v>1634000</v>
      </c>
    </row>
    <row r="10" spans="1:5" ht="20.100000000000001" customHeight="1" x14ac:dyDescent="0.25">
      <c r="A10" s="96" t="s">
        <v>33</v>
      </c>
      <c r="B10" s="97" t="s">
        <v>245</v>
      </c>
      <c r="C10" s="98"/>
      <c r="D10" s="97" t="s">
        <v>246</v>
      </c>
      <c r="E10" s="30">
        <v>12542000</v>
      </c>
    </row>
    <row r="11" spans="1:5" ht="20.100000000000001" customHeight="1" x14ac:dyDescent="0.25">
      <c r="A11" s="96" t="s">
        <v>47</v>
      </c>
      <c r="B11" s="97" t="s">
        <v>247</v>
      </c>
      <c r="C11" s="98">
        <v>3700000</v>
      </c>
      <c r="D11" s="97" t="s">
        <v>171</v>
      </c>
      <c r="E11" s="30">
        <v>2982000</v>
      </c>
    </row>
    <row r="12" spans="1:5" ht="20.100000000000001" customHeight="1" x14ac:dyDescent="0.25">
      <c r="A12" s="96" t="s">
        <v>61</v>
      </c>
      <c r="B12" s="99" t="s">
        <v>248</v>
      </c>
      <c r="C12" s="98"/>
      <c r="D12" s="97" t="s">
        <v>173</v>
      </c>
      <c r="E12" s="30">
        <v>2705280</v>
      </c>
    </row>
    <row r="13" spans="1:5" ht="20.100000000000001" customHeight="1" x14ac:dyDescent="0.25">
      <c r="A13" s="96" t="s">
        <v>83</v>
      </c>
      <c r="B13" s="97" t="s">
        <v>249</v>
      </c>
      <c r="C13" s="100"/>
      <c r="D13" s="97" t="s">
        <v>250</v>
      </c>
      <c r="E13" s="30">
        <v>348193</v>
      </c>
    </row>
    <row r="14" spans="1:5" ht="20.100000000000001" customHeight="1" x14ac:dyDescent="0.25">
      <c r="A14" s="96" t="s">
        <v>95</v>
      </c>
      <c r="B14" s="97" t="s">
        <v>82</v>
      </c>
      <c r="C14" s="98">
        <v>1431000</v>
      </c>
      <c r="D14" s="101"/>
      <c r="E14" s="30"/>
    </row>
    <row r="15" spans="1:5" ht="15" customHeight="1" x14ac:dyDescent="0.25">
      <c r="A15" s="96" t="s">
        <v>105</v>
      </c>
      <c r="B15" s="101"/>
      <c r="C15" s="98"/>
      <c r="D15" s="101"/>
      <c r="E15" s="30"/>
    </row>
    <row r="16" spans="1:5" ht="15" customHeight="1" x14ac:dyDescent="0.25">
      <c r="A16" s="96" t="s">
        <v>115</v>
      </c>
      <c r="B16" s="102"/>
      <c r="C16" s="100"/>
      <c r="D16" s="101"/>
      <c r="E16" s="30"/>
    </row>
    <row r="17" spans="1:5" ht="15" customHeight="1" x14ac:dyDescent="0.25">
      <c r="A17" s="96" t="s">
        <v>117</v>
      </c>
      <c r="B17" s="101"/>
      <c r="C17" s="98"/>
      <c r="D17" s="101"/>
      <c r="E17" s="30"/>
    </row>
    <row r="18" spans="1:5" ht="15" customHeight="1" x14ac:dyDescent="0.25">
      <c r="A18" s="96" t="s">
        <v>125</v>
      </c>
      <c r="B18" s="101"/>
      <c r="C18" s="98"/>
      <c r="D18" s="101"/>
      <c r="E18" s="30"/>
    </row>
    <row r="19" spans="1:5" ht="15" customHeight="1" x14ac:dyDescent="0.25">
      <c r="A19" s="96" t="s">
        <v>135</v>
      </c>
      <c r="B19" s="103"/>
      <c r="C19" s="104"/>
      <c r="D19" s="101"/>
      <c r="E19" s="34"/>
    </row>
    <row r="20" spans="1:5" ht="20.100000000000001" customHeight="1" x14ac:dyDescent="0.25">
      <c r="A20" s="105" t="s">
        <v>141</v>
      </c>
      <c r="B20" s="106" t="s">
        <v>251</v>
      </c>
      <c r="C20" s="107">
        <f>+C8+C9+C11+C12+C14+C15+C16+C17+C18+C19</f>
        <v>38928455</v>
      </c>
      <c r="D20" s="106" t="s">
        <v>252</v>
      </c>
      <c r="E20" s="24">
        <f>SUM(E8:E19)</f>
        <v>29392473</v>
      </c>
    </row>
    <row r="21" spans="1:5" ht="20.100000000000001" customHeight="1" x14ac:dyDescent="0.25">
      <c r="A21" s="108" t="s">
        <v>149</v>
      </c>
      <c r="B21" s="109" t="s">
        <v>253</v>
      </c>
      <c r="C21" s="110">
        <f>+C22+C23+C24+C25</f>
        <v>10009689</v>
      </c>
      <c r="D21" s="97" t="s">
        <v>254</v>
      </c>
      <c r="E21" s="111"/>
    </row>
    <row r="22" spans="1:5" ht="20.100000000000001" customHeight="1" x14ac:dyDescent="0.25">
      <c r="A22" s="112" t="s">
        <v>159</v>
      </c>
      <c r="B22" s="97" t="s">
        <v>255</v>
      </c>
      <c r="C22" s="98">
        <v>10009689</v>
      </c>
      <c r="D22" s="97" t="s">
        <v>256</v>
      </c>
      <c r="E22" s="30"/>
    </row>
    <row r="23" spans="1:5" ht="20.100000000000001" customHeight="1" x14ac:dyDescent="0.25">
      <c r="A23" s="112" t="s">
        <v>161</v>
      </c>
      <c r="B23" s="97" t="s">
        <v>257</v>
      </c>
      <c r="C23" s="98"/>
      <c r="D23" s="97" t="s">
        <v>258</v>
      </c>
      <c r="E23" s="30"/>
    </row>
    <row r="24" spans="1:5" ht="20.100000000000001" customHeight="1" x14ac:dyDescent="0.25">
      <c r="A24" s="112" t="s">
        <v>163</v>
      </c>
      <c r="B24" s="97" t="s">
        <v>259</v>
      </c>
      <c r="C24" s="98"/>
      <c r="D24" s="97" t="s">
        <v>260</v>
      </c>
      <c r="E24" s="30"/>
    </row>
    <row r="25" spans="1:5" ht="20.100000000000001" customHeight="1" x14ac:dyDescent="0.25">
      <c r="A25" s="112" t="s">
        <v>261</v>
      </c>
      <c r="B25" s="97" t="s">
        <v>262</v>
      </c>
      <c r="C25" s="98"/>
      <c r="D25" s="109" t="s">
        <v>263</v>
      </c>
      <c r="E25" s="30"/>
    </row>
    <row r="26" spans="1:5" ht="20.100000000000001" customHeight="1" x14ac:dyDescent="0.25">
      <c r="A26" s="112" t="s">
        <v>264</v>
      </c>
      <c r="B26" s="97" t="s">
        <v>265</v>
      </c>
      <c r="C26" s="113">
        <f>+C27+C28</f>
        <v>0</v>
      </c>
      <c r="D26" s="97" t="s">
        <v>266</v>
      </c>
      <c r="E26" s="30"/>
    </row>
    <row r="27" spans="1:5" ht="20.100000000000001" customHeight="1" x14ac:dyDescent="0.25">
      <c r="A27" s="108" t="s">
        <v>267</v>
      </c>
      <c r="B27" s="109" t="s">
        <v>268</v>
      </c>
      <c r="C27" s="114"/>
      <c r="D27" s="94" t="s">
        <v>227</v>
      </c>
      <c r="E27" s="111">
        <v>1351898</v>
      </c>
    </row>
    <row r="28" spans="1:5" ht="20.100000000000001" customHeight="1" x14ac:dyDescent="0.25">
      <c r="A28" s="112" t="s">
        <v>269</v>
      </c>
      <c r="B28" s="97" t="s">
        <v>270</v>
      </c>
      <c r="C28" s="98"/>
      <c r="D28" s="101" t="s">
        <v>271</v>
      </c>
      <c r="E28" s="30">
        <v>16693773</v>
      </c>
    </row>
    <row r="29" spans="1:5" ht="20.100000000000001" customHeight="1" x14ac:dyDescent="0.25">
      <c r="A29" s="105" t="s">
        <v>272</v>
      </c>
      <c r="B29" s="106" t="s">
        <v>273</v>
      </c>
      <c r="C29" s="107">
        <f>+C21+C26</f>
        <v>10009689</v>
      </c>
      <c r="D29" s="106" t="s">
        <v>274</v>
      </c>
      <c r="E29" s="24">
        <f>SUM(E21:E28)</f>
        <v>18045671</v>
      </c>
    </row>
    <row r="30" spans="1:5" ht="20.100000000000001" customHeight="1" x14ac:dyDescent="0.25">
      <c r="A30" s="105" t="s">
        <v>275</v>
      </c>
      <c r="B30" s="115" t="s">
        <v>276</v>
      </c>
      <c r="C30" s="116">
        <f>+C20+C29</f>
        <v>48938144</v>
      </c>
      <c r="D30" s="115" t="s">
        <v>277</v>
      </c>
      <c r="E30" s="116">
        <f>+E20+E29</f>
        <v>47438144</v>
      </c>
    </row>
    <row r="31" spans="1:5" ht="20.100000000000001" customHeight="1" x14ac:dyDescent="0.25">
      <c r="A31" s="105" t="s">
        <v>278</v>
      </c>
      <c r="B31" s="115" t="s">
        <v>279</v>
      </c>
      <c r="C31" s="116" t="str">
        <f>IF(C20-E20&lt;0,E20-C20,"-")</f>
        <v>-</v>
      </c>
      <c r="D31" s="115" t="s">
        <v>280</v>
      </c>
      <c r="E31" s="116"/>
    </row>
    <row r="32" spans="1:5" ht="20.100000000000001" customHeight="1" x14ac:dyDescent="0.25">
      <c r="A32" s="105" t="s">
        <v>281</v>
      </c>
      <c r="B32" s="115" t="s">
        <v>282</v>
      </c>
      <c r="C32" s="116"/>
      <c r="D32" s="115" t="s">
        <v>283</v>
      </c>
      <c r="E32" s="116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B1" sqref="B1"/>
    </sheetView>
  </sheetViews>
  <sheetFormatPr defaultColWidth="8.7109375" defaultRowHeight="15" x14ac:dyDescent="0.2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 x14ac:dyDescent="0.25">
      <c r="B1" t="s">
        <v>408</v>
      </c>
    </row>
    <row r="2" spans="1:5" ht="35.1" customHeight="1" x14ac:dyDescent="0.25">
      <c r="A2" s="83"/>
      <c r="B2" s="10" t="s">
        <v>284</v>
      </c>
      <c r="C2" s="10"/>
      <c r="D2" s="10"/>
      <c r="E2" s="10"/>
    </row>
    <row r="3" spans="1:5" ht="15" customHeight="1" x14ac:dyDescent="0.25">
      <c r="A3" s="83"/>
      <c r="B3" s="84"/>
      <c r="C3" s="83"/>
      <c r="D3" s="83"/>
      <c r="E3" s="85" t="s">
        <v>238</v>
      </c>
    </row>
    <row r="4" spans="1:5" ht="20.100000000000001" customHeight="1" x14ac:dyDescent="0.25">
      <c r="A4" s="9" t="s">
        <v>2</v>
      </c>
      <c r="B4" s="8" t="s">
        <v>239</v>
      </c>
      <c r="C4" s="8"/>
      <c r="D4" s="9" t="s">
        <v>240</v>
      </c>
      <c r="E4" s="9"/>
    </row>
    <row r="5" spans="1:5" ht="20.100000000000001" customHeight="1" x14ac:dyDescent="0.25">
      <c r="A5" s="9"/>
      <c r="B5" s="86" t="s">
        <v>241</v>
      </c>
      <c r="C5" s="87" t="s">
        <v>4</v>
      </c>
      <c r="D5" s="86" t="s">
        <v>241</v>
      </c>
      <c r="E5" s="87" t="s">
        <v>4</v>
      </c>
    </row>
    <row r="6" spans="1:5" ht="20.100000000000001" customHeight="1" x14ac:dyDescent="0.25">
      <c r="A6" s="89">
        <v>1</v>
      </c>
      <c r="B6" s="90">
        <v>2</v>
      </c>
      <c r="C6" s="91">
        <v>3</v>
      </c>
      <c r="D6" s="90">
        <v>4</v>
      </c>
      <c r="E6" s="92">
        <v>5</v>
      </c>
    </row>
    <row r="7" spans="1:5" ht="15" customHeight="1" x14ac:dyDescent="0.25">
      <c r="A7" s="93" t="s">
        <v>5</v>
      </c>
      <c r="B7" s="94" t="s">
        <v>285</v>
      </c>
      <c r="C7" s="95"/>
      <c r="D7" s="94" t="s">
        <v>194</v>
      </c>
      <c r="E7" s="27">
        <v>500000</v>
      </c>
    </row>
    <row r="8" spans="1:5" ht="15" customHeight="1" x14ac:dyDescent="0.25">
      <c r="A8" s="96" t="s">
        <v>19</v>
      </c>
      <c r="B8" s="97" t="s">
        <v>286</v>
      </c>
      <c r="C8" s="98"/>
      <c r="D8" s="97" t="s">
        <v>287</v>
      </c>
      <c r="E8" s="30"/>
    </row>
    <row r="9" spans="1:5" ht="15" customHeight="1" x14ac:dyDescent="0.25">
      <c r="A9" s="96" t="s">
        <v>33</v>
      </c>
      <c r="B9" s="97" t="s">
        <v>288</v>
      </c>
      <c r="C9" s="98"/>
      <c r="D9" s="97" t="s">
        <v>196</v>
      </c>
      <c r="E9" s="30">
        <v>1000000</v>
      </c>
    </row>
    <row r="10" spans="1:5" ht="15" customHeight="1" x14ac:dyDescent="0.25">
      <c r="A10" s="96" t="s">
        <v>47</v>
      </c>
      <c r="B10" s="97" t="s">
        <v>289</v>
      </c>
      <c r="C10" s="98"/>
      <c r="D10" s="97" t="s">
        <v>290</v>
      </c>
      <c r="E10" s="30"/>
    </row>
    <row r="11" spans="1:5" ht="15" customHeight="1" x14ac:dyDescent="0.25">
      <c r="A11" s="96" t="s">
        <v>61</v>
      </c>
      <c r="B11" s="97" t="s">
        <v>291</v>
      </c>
      <c r="C11" s="98"/>
      <c r="D11" s="97" t="s">
        <v>198</v>
      </c>
      <c r="E11" s="30">
        <v>0</v>
      </c>
    </row>
    <row r="12" spans="1:5" ht="15" customHeight="1" x14ac:dyDescent="0.25">
      <c r="A12" s="96" t="s">
        <v>83</v>
      </c>
      <c r="B12" s="97" t="s">
        <v>292</v>
      </c>
      <c r="C12" s="100"/>
      <c r="D12" s="101"/>
      <c r="E12" s="30"/>
    </row>
    <row r="13" spans="1:5" ht="12" customHeight="1" x14ac:dyDescent="0.25">
      <c r="A13" s="96" t="s">
        <v>95</v>
      </c>
      <c r="B13" s="101"/>
      <c r="C13" s="98"/>
      <c r="D13" s="101"/>
      <c r="E13" s="30"/>
    </row>
    <row r="14" spans="1:5" ht="12" customHeight="1" x14ac:dyDescent="0.25">
      <c r="A14" s="96" t="s">
        <v>105</v>
      </c>
      <c r="B14" s="101"/>
      <c r="C14" s="98"/>
      <c r="D14" s="101"/>
      <c r="E14" s="30"/>
    </row>
    <row r="15" spans="1:5" ht="12" customHeight="1" x14ac:dyDescent="0.25">
      <c r="A15" s="96" t="s">
        <v>115</v>
      </c>
      <c r="B15" s="101"/>
      <c r="C15" s="100"/>
      <c r="D15" s="101"/>
      <c r="E15" s="30"/>
    </row>
    <row r="16" spans="1:5" ht="12" customHeight="1" x14ac:dyDescent="0.25">
      <c r="A16" s="96" t="s">
        <v>117</v>
      </c>
      <c r="B16" s="101"/>
      <c r="C16" s="100"/>
      <c r="D16" s="101"/>
      <c r="E16" s="30"/>
    </row>
    <row r="17" spans="1:5" ht="12" customHeight="1" x14ac:dyDescent="0.25">
      <c r="A17" s="117" t="s">
        <v>125</v>
      </c>
      <c r="B17" s="118"/>
      <c r="C17" s="119"/>
      <c r="D17" s="109" t="s">
        <v>250</v>
      </c>
      <c r="E17" s="111"/>
    </row>
    <row r="18" spans="1:5" ht="20.100000000000001" customHeight="1" x14ac:dyDescent="0.25">
      <c r="A18" s="105" t="s">
        <v>135</v>
      </c>
      <c r="B18" s="106" t="s">
        <v>293</v>
      </c>
      <c r="C18" s="107">
        <f>+C7+C9+C10+C12+C13+C14+C15+C16+C17</f>
        <v>0</v>
      </c>
      <c r="D18" s="106" t="s">
        <v>294</v>
      </c>
      <c r="E18" s="24">
        <f>+E7+E9+E11+E12+E13+E14+E15+E16+E17</f>
        <v>1500000</v>
      </c>
    </row>
    <row r="19" spans="1:5" ht="12" customHeight="1" x14ac:dyDescent="0.25">
      <c r="A19" s="93" t="s">
        <v>141</v>
      </c>
      <c r="B19" s="120" t="s">
        <v>295</v>
      </c>
      <c r="C19" s="121">
        <f>+C20+C21+C22+C23+C24</f>
        <v>0</v>
      </c>
      <c r="D19" s="97" t="s">
        <v>254</v>
      </c>
      <c r="E19" s="27"/>
    </row>
    <row r="20" spans="1:5" ht="12" customHeight="1" x14ac:dyDescent="0.25">
      <c r="A20" s="96" t="s">
        <v>149</v>
      </c>
      <c r="B20" s="122" t="s">
        <v>255</v>
      </c>
      <c r="C20" s="98"/>
      <c r="D20" s="97" t="s">
        <v>296</v>
      </c>
      <c r="E20" s="30"/>
    </row>
    <row r="21" spans="1:5" ht="12" customHeight="1" x14ac:dyDescent="0.25">
      <c r="A21" s="93" t="s">
        <v>159</v>
      </c>
      <c r="B21" s="122" t="s">
        <v>257</v>
      </c>
      <c r="C21" s="98"/>
      <c r="D21" s="97" t="s">
        <v>258</v>
      </c>
      <c r="E21" s="30"/>
    </row>
    <row r="22" spans="1:5" ht="12" customHeight="1" x14ac:dyDescent="0.25">
      <c r="A22" s="96" t="s">
        <v>161</v>
      </c>
      <c r="B22" s="122" t="s">
        <v>259</v>
      </c>
      <c r="C22" s="98"/>
      <c r="D22" s="97" t="s">
        <v>260</v>
      </c>
      <c r="E22" s="30"/>
    </row>
    <row r="23" spans="1:5" ht="12" customHeight="1" x14ac:dyDescent="0.25">
      <c r="A23" s="93" t="s">
        <v>163</v>
      </c>
      <c r="B23" s="122" t="s">
        <v>297</v>
      </c>
      <c r="C23" s="98"/>
      <c r="D23" s="109" t="s">
        <v>263</v>
      </c>
      <c r="E23" s="30"/>
    </row>
    <row r="24" spans="1:5" ht="12" customHeight="1" x14ac:dyDescent="0.25">
      <c r="A24" s="96" t="s">
        <v>261</v>
      </c>
      <c r="B24" s="123" t="s">
        <v>262</v>
      </c>
      <c r="C24" s="98"/>
      <c r="D24" s="97" t="s">
        <v>298</v>
      </c>
      <c r="E24" s="30"/>
    </row>
    <row r="25" spans="1:5" ht="12" customHeight="1" x14ac:dyDescent="0.25">
      <c r="A25" s="93" t="s">
        <v>264</v>
      </c>
      <c r="B25" s="124" t="s">
        <v>299</v>
      </c>
      <c r="C25" s="113">
        <f>+C26+C27+C28+C29+C30</f>
        <v>0</v>
      </c>
      <c r="D25" s="94" t="s">
        <v>300</v>
      </c>
      <c r="E25" s="30"/>
    </row>
    <row r="26" spans="1:5" ht="12" customHeight="1" x14ac:dyDescent="0.25">
      <c r="A26" s="96" t="s">
        <v>267</v>
      </c>
      <c r="B26" s="123" t="s">
        <v>301</v>
      </c>
      <c r="C26" s="98"/>
      <c r="D26" s="94" t="s">
        <v>229</v>
      </c>
      <c r="E26" s="30"/>
    </row>
    <row r="27" spans="1:5" ht="12" customHeight="1" x14ac:dyDescent="0.25">
      <c r="A27" s="93" t="s">
        <v>269</v>
      </c>
      <c r="B27" s="123" t="s">
        <v>268</v>
      </c>
      <c r="C27" s="98"/>
      <c r="D27" s="125"/>
      <c r="E27" s="30"/>
    </row>
    <row r="28" spans="1:5" ht="12" customHeight="1" x14ac:dyDescent="0.25">
      <c r="A28" s="96" t="s">
        <v>272</v>
      </c>
      <c r="B28" s="122" t="s">
        <v>302</v>
      </c>
      <c r="C28" s="98"/>
      <c r="D28" s="125"/>
      <c r="E28" s="30"/>
    </row>
    <row r="29" spans="1:5" ht="12" customHeight="1" x14ac:dyDescent="0.25">
      <c r="A29" s="93" t="s">
        <v>275</v>
      </c>
      <c r="B29" s="126" t="s">
        <v>303</v>
      </c>
      <c r="C29" s="98"/>
      <c r="D29" s="101"/>
      <c r="E29" s="30"/>
    </row>
    <row r="30" spans="1:5" ht="12" customHeight="1" x14ac:dyDescent="0.25">
      <c r="A30" s="96" t="s">
        <v>278</v>
      </c>
      <c r="B30" s="127" t="s">
        <v>304</v>
      </c>
      <c r="C30" s="98"/>
      <c r="D30" s="125"/>
      <c r="E30" s="30"/>
    </row>
    <row r="31" spans="1:5" ht="20.100000000000001" customHeight="1" x14ac:dyDescent="0.25">
      <c r="A31" s="105" t="s">
        <v>281</v>
      </c>
      <c r="B31" s="106" t="s">
        <v>305</v>
      </c>
      <c r="C31" s="24">
        <f>SUM(C19:C30)</f>
        <v>0</v>
      </c>
      <c r="D31" s="106" t="s">
        <v>306</v>
      </c>
      <c r="E31" s="24">
        <f>SUM(E19:E30)</f>
        <v>0</v>
      </c>
    </row>
    <row r="32" spans="1:5" ht="20.100000000000001" customHeight="1" x14ac:dyDescent="0.25">
      <c r="A32" s="105" t="s">
        <v>307</v>
      </c>
      <c r="B32" s="115" t="s">
        <v>308</v>
      </c>
      <c r="C32" s="116">
        <f>+C18+C31</f>
        <v>0</v>
      </c>
      <c r="D32" s="115" t="s">
        <v>309</v>
      </c>
      <c r="E32" s="116">
        <f>+E18+E31</f>
        <v>1500000</v>
      </c>
    </row>
    <row r="33" spans="1:5" ht="15" customHeight="1" x14ac:dyDescent="0.25">
      <c r="A33" s="105" t="s">
        <v>310</v>
      </c>
      <c r="B33" s="115" t="s">
        <v>279</v>
      </c>
      <c r="C33" s="116"/>
      <c r="D33" s="115" t="s">
        <v>280</v>
      </c>
      <c r="E33" s="116" t="str">
        <f>IF(C18-E18&gt;0,C18-E18,"-")</f>
        <v>-</v>
      </c>
    </row>
    <row r="34" spans="1:5" ht="15" customHeight="1" x14ac:dyDescent="0.25">
      <c r="A34" s="105" t="s">
        <v>311</v>
      </c>
      <c r="B34" s="115" t="s">
        <v>282</v>
      </c>
      <c r="C34" s="116"/>
      <c r="D34" s="115" t="s">
        <v>283</v>
      </c>
      <c r="E34" s="116" t="str">
        <f>IF(C18+C19-E32&gt;0,C18+C19-E32,"-")</f>
        <v>-</v>
      </c>
    </row>
    <row r="35" spans="1:5" ht="20.100000000000001" customHeight="1" x14ac:dyDescent="0.25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zoomScaleNormal="100" workbookViewId="0">
      <selection activeCell="B1" sqref="B1"/>
    </sheetView>
  </sheetViews>
  <sheetFormatPr defaultColWidth="8.7109375" defaultRowHeight="15" x14ac:dyDescent="0.25"/>
  <cols>
    <col min="1" max="1" width="7.28515625" customWidth="1"/>
    <col min="2" max="2" width="47" customWidth="1"/>
    <col min="3" max="3" width="11.42578125" customWidth="1"/>
    <col min="4" max="4" width="10.7109375" customWidth="1"/>
    <col min="5" max="5" width="11.140625" customWidth="1"/>
  </cols>
  <sheetData>
    <row r="1" spans="1:5" x14ac:dyDescent="0.25">
      <c r="B1" t="s">
        <v>409</v>
      </c>
    </row>
    <row r="3" spans="1:5" ht="20.100000000000001" customHeight="1" x14ac:dyDescent="0.25">
      <c r="A3" s="13" t="s">
        <v>0</v>
      </c>
      <c r="B3" s="13"/>
      <c r="C3" s="13"/>
      <c r="D3" s="13"/>
      <c r="E3" s="13"/>
    </row>
    <row r="4" spans="1:5" ht="20.100000000000001" customHeight="1" x14ac:dyDescent="0.25">
      <c r="A4" s="12"/>
      <c r="B4" s="12"/>
      <c r="C4" s="128"/>
      <c r="D4" s="14"/>
      <c r="E4" s="15" t="s">
        <v>1</v>
      </c>
    </row>
    <row r="5" spans="1:5" ht="24.95" customHeight="1" x14ac:dyDescent="0.25">
      <c r="A5" s="16" t="s">
        <v>2</v>
      </c>
      <c r="B5" s="17" t="s">
        <v>3</v>
      </c>
      <c r="C5" s="17" t="s">
        <v>312</v>
      </c>
      <c r="D5" s="129" t="s">
        <v>313</v>
      </c>
      <c r="E5" s="130" t="s">
        <v>314</v>
      </c>
    </row>
    <row r="6" spans="1:5" ht="20.100000000000001" customHeight="1" x14ac:dyDescent="0.25">
      <c r="A6" s="50">
        <v>1</v>
      </c>
      <c r="B6" s="51">
        <v>2</v>
      </c>
      <c r="C6" s="51">
        <v>3</v>
      </c>
      <c r="D6" s="51">
        <v>4</v>
      </c>
      <c r="E6" s="131">
        <v>5</v>
      </c>
    </row>
    <row r="7" spans="1:5" ht="20.100000000000001" customHeight="1" x14ac:dyDescent="0.25">
      <c r="A7" s="22" t="s">
        <v>5</v>
      </c>
      <c r="B7" s="23" t="s">
        <v>6</v>
      </c>
      <c r="C7" s="107">
        <f>+C8+C9+C10+C11+C12+C13</f>
        <v>34819969</v>
      </c>
      <c r="D7" s="107">
        <f>+D8+D9+D10+D11+D12+D13</f>
        <v>35719178</v>
      </c>
      <c r="E7" s="132">
        <f>+E8+E9+E10+E11+E12+E13</f>
        <v>36673217</v>
      </c>
    </row>
    <row r="8" spans="1:5" ht="20.100000000000001" customHeight="1" x14ac:dyDescent="0.25">
      <c r="A8" s="25" t="s">
        <v>7</v>
      </c>
      <c r="B8" s="26" t="s">
        <v>8</v>
      </c>
      <c r="C8" s="95">
        <v>14512300</v>
      </c>
      <c r="D8" s="95">
        <v>14835600</v>
      </c>
      <c r="E8" s="133">
        <v>15169435</v>
      </c>
    </row>
    <row r="9" spans="1:5" ht="20.100000000000001" customHeight="1" x14ac:dyDescent="0.25">
      <c r="A9" s="28" t="s">
        <v>9</v>
      </c>
      <c r="B9" s="29" t="s">
        <v>10</v>
      </c>
      <c r="C9" s="98">
        <v>12543546</v>
      </c>
      <c r="D9" s="98">
        <v>12815324</v>
      </c>
      <c r="E9" s="71">
        <v>13155645</v>
      </c>
    </row>
    <row r="10" spans="1:5" ht="22.5" customHeight="1" x14ac:dyDescent="0.25">
      <c r="A10" s="28" t="s">
        <v>11</v>
      </c>
      <c r="B10" s="29" t="s">
        <v>12</v>
      </c>
      <c r="C10" s="98">
        <v>5964123</v>
      </c>
      <c r="D10" s="98">
        <v>6268254</v>
      </c>
      <c r="E10" s="71">
        <v>6548137</v>
      </c>
    </row>
    <row r="11" spans="1:5" ht="20.100000000000001" customHeight="1" x14ac:dyDescent="0.25">
      <c r="A11" s="28" t="s">
        <v>13</v>
      </c>
      <c r="B11" s="29" t="s">
        <v>14</v>
      </c>
      <c r="C11" s="98">
        <v>1800000</v>
      </c>
      <c r="D11" s="98">
        <v>1800000</v>
      </c>
      <c r="E11" s="71">
        <v>1800000</v>
      </c>
    </row>
    <row r="12" spans="1:5" ht="20.100000000000001" customHeight="1" x14ac:dyDescent="0.25">
      <c r="A12" s="28" t="s">
        <v>15</v>
      </c>
      <c r="B12" s="29" t="s">
        <v>16</v>
      </c>
      <c r="C12" s="134">
        <v>0</v>
      </c>
      <c r="D12" s="134">
        <v>0</v>
      </c>
      <c r="E12" s="71"/>
    </row>
    <row r="13" spans="1:5" ht="20.100000000000001" customHeight="1" x14ac:dyDescent="0.25">
      <c r="A13" s="31" t="s">
        <v>17</v>
      </c>
      <c r="B13" s="72" t="s">
        <v>18</v>
      </c>
      <c r="C13" s="135">
        <v>0</v>
      </c>
      <c r="D13" s="135">
        <v>0</v>
      </c>
      <c r="E13" s="71"/>
    </row>
    <row r="14" spans="1:5" ht="21" customHeight="1" x14ac:dyDescent="0.25">
      <c r="A14" s="22" t="s">
        <v>19</v>
      </c>
      <c r="B14" s="33" t="s">
        <v>20</v>
      </c>
      <c r="C14" s="107">
        <f>+C15+C16+C17+C18+C19</f>
        <v>0</v>
      </c>
      <c r="D14" s="107">
        <f>+D15+D16+D17+D18+D19</f>
        <v>0</v>
      </c>
      <c r="E14" s="132">
        <f>+E15+E16+E17+E18+E19</f>
        <v>0</v>
      </c>
    </row>
    <row r="15" spans="1:5" ht="20.100000000000001" customHeight="1" x14ac:dyDescent="0.25">
      <c r="A15" s="25" t="s">
        <v>21</v>
      </c>
      <c r="B15" s="26" t="s">
        <v>22</v>
      </c>
      <c r="C15" s="95"/>
      <c r="D15" s="95"/>
      <c r="E15" s="133"/>
    </row>
    <row r="16" spans="1:5" ht="20.100000000000001" customHeight="1" x14ac:dyDescent="0.25">
      <c r="A16" s="28" t="s">
        <v>23</v>
      </c>
      <c r="B16" s="29" t="s">
        <v>24</v>
      </c>
      <c r="C16" s="98"/>
      <c r="D16" s="98"/>
      <c r="E16" s="71"/>
    </row>
    <row r="17" spans="1:5" ht="21" customHeight="1" x14ac:dyDescent="0.25">
      <c r="A17" s="28" t="s">
        <v>25</v>
      </c>
      <c r="B17" s="29" t="s">
        <v>26</v>
      </c>
      <c r="C17" s="98"/>
      <c r="D17" s="98"/>
      <c r="E17" s="71"/>
    </row>
    <row r="18" spans="1:5" ht="21" customHeight="1" x14ac:dyDescent="0.25">
      <c r="A18" s="28" t="s">
        <v>27</v>
      </c>
      <c r="B18" s="29" t="s">
        <v>28</v>
      </c>
      <c r="C18" s="98"/>
      <c r="D18" s="98"/>
      <c r="E18" s="71"/>
    </row>
    <row r="19" spans="1:5" ht="20.100000000000001" customHeight="1" x14ac:dyDescent="0.25">
      <c r="A19" s="28" t="s">
        <v>29</v>
      </c>
      <c r="B19" s="29" t="s">
        <v>30</v>
      </c>
      <c r="C19" s="98"/>
      <c r="D19" s="98"/>
      <c r="E19" s="71"/>
    </row>
    <row r="20" spans="1:5" ht="20.100000000000001" customHeight="1" x14ac:dyDescent="0.25">
      <c r="A20" s="31" t="s">
        <v>31</v>
      </c>
      <c r="B20" s="72" t="s">
        <v>32</v>
      </c>
      <c r="C20" s="104"/>
      <c r="D20" s="104"/>
      <c r="E20" s="76"/>
    </row>
    <row r="21" spans="1:5" ht="21" customHeight="1" x14ac:dyDescent="0.25">
      <c r="A21" s="22" t="s">
        <v>33</v>
      </c>
      <c r="B21" s="23" t="s">
        <v>34</v>
      </c>
      <c r="C21" s="107">
        <f>+C22+C23+C24+C25+C26</f>
        <v>0</v>
      </c>
      <c r="D21" s="107">
        <f>+D22+D23+D24+D25+D26</f>
        <v>0</v>
      </c>
      <c r="E21" s="132">
        <f>+E22+E23+E24+E25+E26</f>
        <v>0</v>
      </c>
    </row>
    <row r="22" spans="1:5" ht="20.100000000000001" customHeight="1" x14ac:dyDescent="0.25">
      <c r="A22" s="25" t="s">
        <v>35</v>
      </c>
      <c r="B22" s="26" t="s">
        <v>36</v>
      </c>
      <c r="C22" s="95"/>
      <c r="D22" s="95">
        <v>0</v>
      </c>
      <c r="E22" s="133">
        <v>0</v>
      </c>
    </row>
    <row r="23" spans="1:5" ht="20.100000000000001" customHeight="1" x14ac:dyDescent="0.25">
      <c r="A23" s="28" t="s">
        <v>37</v>
      </c>
      <c r="B23" s="29" t="s">
        <v>38</v>
      </c>
      <c r="C23" s="98"/>
      <c r="D23" s="98"/>
      <c r="E23" s="71"/>
    </row>
    <row r="24" spans="1:5" ht="21.75" customHeight="1" x14ac:dyDescent="0.25">
      <c r="A24" s="28" t="s">
        <v>39</v>
      </c>
      <c r="B24" s="29" t="s">
        <v>40</v>
      </c>
      <c r="C24" s="98"/>
      <c r="D24" s="98"/>
      <c r="E24" s="71"/>
    </row>
    <row r="25" spans="1:5" ht="21.75" customHeight="1" x14ac:dyDescent="0.25">
      <c r="A25" s="28" t="s">
        <v>41</v>
      </c>
      <c r="B25" s="29" t="s">
        <v>42</v>
      </c>
      <c r="C25" s="98"/>
      <c r="D25" s="98"/>
      <c r="E25" s="71"/>
    </row>
    <row r="26" spans="1:5" ht="20.100000000000001" customHeight="1" x14ac:dyDescent="0.25">
      <c r="A26" s="28" t="s">
        <v>43</v>
      </c>
      <c r="B26" s="29" t="s">
        <v>44</v>
      </c>
      <c r="C26" s="98"/>
      <c r="D26" s="98"/>
      <c r="E26" s="71"/>
    </row>
    <row r="27" spans="1:5" ht="20.100000000000001" customHeight="1" x14ac:dyDescent="0.25">
      <c r="A27" s="31" t="s">
        <v>45</v>
      </c>
      <c r="B27" s="72" t="s">
        <v>46</v>
      </c>
      <c r="C27" s="104"/>
      <c r="D27" s="104"/>
      <c r="E27" s="76"/>
    </row>
    <row r="28" spans="1:5" ht="20.100000000000001" customHeight="1" x14ac:dyDescent="0.25">
      <c r="A28" s="22" t="s">
        <v>47</v>
      </c>
      <c r="B28" s="23" t="s">
        <v>48</v>
      </c>
      <c r="C28" s="107">
        <f>+C29+C32+C33+C34</f>
        <v>3800000</v>
      </c>
      <c r="D28" s="107">
        <f>+D29+D32+D33+D34</f>
        <v>3900000</v>
      </c>
      <c r="E28" s="132">
        <f>+E29+E32+E33+E34</f>
        <v>4000000</v>
      </c>
    </row>
    <row r="29" spans="1:5" ht="20.100000000000001" customHeight="1" x14ac:dyDescent="0.25">
      <c r="A29" s="25" t="s">
        <v>49</v>
      </c>
      <c r="B29" s="26" t="s">
        <v>50</v>
      </c>
      <c r="C29" s="136">
        <v>2850000</v>
      </c>
      <c r="D29" s="136">
        <v>2900000</v>
      </c>
      <c r="E29" s="137">
        <v>2950000</v>
      </c>
    </row>
    <row r="30" spans="1:5" ht="20.100000000000001" customHeight="1" x14ac:dyDescent="0.25">
      <c r="A30" s="28" t="s">
        <v>51</v>
      </c>
      <c r="B30" s="29" t="s">
        <v>52</v>
      </c>
      <c r="C30" s="98"/>
      <c r="D30" s="98"/>
      <c r="E30" s="71"/>
    </row>
    <row r="31" spans="1:5" ht="20.100000000000001" customHeight="1" x14ac:dyDescent="0.25">
      <c r="A31" s="28" t="s">
        <v>53</v>
      </c>
      <c r="B31" s="29" t="s">
        <v>54</v>
      </c>
      <c r="C31" s="98">
        <v>2850000</v>
      </c>
      <c r="D31" s="98">
        <v>2900000</v>
      </c>
      <c r="E31" s="71">
        <v>2950000</v>
      </c>
    </row>
    <row r="32" spans="1:5" ht="20.100000000000001" customHeight="1" x14ac:dyDescent="0.25">
      <c r="A32" s="28" t="s">
        <v>55</v>
      </c>
      <c r="B32" s="29" t="s">
        <v>56</v>
      </c>
      <c r="C32" s="98">
        <v>950000</v>
      </c>
      <c r="D32" s="98">
        <v>1000000</v>
      </c>
      <c r="E32" s="71">
        <v>1050000</v>
      </c>
    </row>
    <row r="33" spans="1:5" ht="20.100000000000001" customHeight="1" x14ac:dyDescent="0.25">
      <c r="A33" s="28" t="s">
        <v>57</v>
      </c>
      <c r="B33" s="29" t="s">
        <v>58</v>
      </c>
      <c r="C33" s="98"/>
      <c r="D33" s="98">
        <v>0</v>
      </c>
      <c r="E33" s="71"/>
    </row>
    <row r="34" spans="1:5" ht="20.100000000000001" customHeight="1" x14ac:dyDescent="0.25">
      <c r="A34" s="31" t="s">
        <v>59</v>
      </c>
      <c r="B34" s="72" t="s">
        <v>60</v>
      </c>
      <c r="C34" s="104">
        <v>0</v>
      </c>
      <c r="D34" s="104">
        <v>0</v>
      </c>
      <c r="E34" s="76"/>
    </row>
    <row r="35" spans="1:5" ht="20.100000000000001" customHeight="1" x14ac:dyDescent="0.25">
      <c r="A35" s="22" t="s">
        <v>61</v>
      </c>
      <c r="B35" s="23" t="s">
        <v>62</v>
      </c>
      <c r="C35" s="107">
        <f>SUM(C36:C45)</f>
        <v>1951000</v>
      </c>
      <c r="D35" s="107">
        <f>SUM(D36:D45)</f>
        <v>2051000</v>
      </c>
      <c r="E35" s="132">
        <f>SUM(E36:E45)</f>
        <v>2151000</v>
      </c>
    </row>
    <row r="36" spans="1:5" ht="20.100000000000001" customHeight="1" x14ac:dyDescent="0.25">
      <c r="A36" s="25" t="s">
        <v>63</v>
      </c>
      <c r="B36" s="26" t="s">
        <v>64</v>
      </c>
      <c r="C36" s="95"/>
      <c r="D36" s="95"/>
      <c r="E36" s="133"/>
    </row>
    <row r="37" spans="1:5" ht="20.100000000000001" customHeight="1" x14ac:dyDescent="0.25">
      <c r="A37" s="28" t="s">
        <v>65</v>
      </c>
      <c r="B37" s="29" t="s">
        <v>66</v>
      </c>
      <c r="C37" s="98">
        <v>950000</v>
      </c>
      <c r="D37" s="98">
        <v>1000000</v>
      </c>
      <c r="E37" s="71">
        <v>1050000</v>
      </c>
    </row>
    <row r="38" spans="1:5" ht="20.100000000000001" customHeight="1" x14ac:dyDescent="0.25">
      <c r="A38" s="28" t="s">
        <v>67</v>
      </c>
      <c r="B38" s="29" t="s">
        <v>68</v>
      </c>
      <c r="C38" s="98"/>
      <c r="D38" s="98"/>
      <c r="E38" s="71"/>
    </row>
    <row r="39" spans="1:5" ht="20.100000000000001" customHeight="1" x14ac:dyDescent="0.25">
      <c r="A39" s="28" t="s">
        <v>69</v>
      </c>
      <c r="B39" s="29" t="s">
        <v>70</v>
      </c>
      <c r="C39" s="98"/>
      <c r="D39" s="98"/>
      <c r="E39" s="71"/>
    </row>
    <row r="40" spans="1:5" ht="20.100000000000001" customHeight="1" x14ac:dyDescent="0.25">
      <c r="A40" s="28" t="s">
        <v>71</v>
      </c>
      <c r="B40" s="29" t="s">
        <v>72</v>
      </c>
      <c r="C40" s="98">
        <v>1000000</v>
      </c>
      <c r="D40" s="98">
        <v>1050000</v>
      </c>
      <c r="E40" s="71">
        <v>1100000</v>
      </c>
    </row>
    <row r="41" spans="1:5" ht="20.100000000000001" customHeight="1" x14ac:dyDescent="0.25">
      <c r="A41" s="28" t="s">
        <v>73</v>
      </c>
      <c r="B41" s="29" t="s">
        <v>74</v>
      </c>
      <c r="C41" s="98"/>
      <c r="D41" s="98"/>
      <c r="E41" s="71"/>
    </row>
    <row r="42" spans="1:5" ht="20.100000000000001" customHeight="1" x14ac:dyDescent="0.25">
      <c r="A42" s="28" t="s">
        <v>75</v>
      </c>
      <c r="B42" s="29" t="s">
        <v>76</v>
      </c>
      <c r="C42" s="98"/>
      <c r="D42" s="98"/>
      <c r="E42" s="71"/>
    </row>
    <row r="43" spans="1:5" ht="20.100000000000001" customHeight="1" x14ac:dyDescent="0.25">
      <c r="A43" s="28" t="s">
        <v>77</v>
      </c>
      <c r="B43" s="29" t="s">
        <v>78</v>
      </c>
      <c r="C43" s="98">
        <v>1000</v>
      </c>
      <c r="D43" s="98">
        <v>1000</v>
      </c>
      <c r="E43" s="71">
        <v>1000</v>
      </c>
    </row>
    <row r="44" spans="1:5" ht="20.100000000000001" customHeight="1" x14ac:dyDescent="0.25">
      <c r="A44" s="28" t="s">
        <v>79</v>
      </c>
      <c r="B44" s="29" t="s">
        <v>80</v>
      </c>
      <c r="C44" s="98"/>
      <c r="D44" s="98"/>
      <c r="E44" s="71"/>
    </row>
    <row r="45" spans="1:5" ht="20.100000000000001" customHeight="1" x14ac:dyDescent="0.25">
      <c r="A45" s="31" t="s">
        <v>81</v>
      </c>
      <c r="B45" s="72" t="s">
        <v>82</v>
      </c>
      <c r="C45" s="104"/>
      <c r="D45" s="104">
        <v>0</v>
      </c>
      <c r="E45" s="76"/>
    </row>
    <row r="46" spans="1:5" ht="20.100000000000001" customHeight="1" x14ac:dyDescent="0.25">
      <c r="A46" s="22" t="s">
        <v>83</v>
      </c>
      <c r="B46" s="23" t="s">
        <v>84</v>
      </c>
      <c r="C46" s="107">
        <f>SUM(C47:C51)</f>
        <v>0</v>
      </c>
      <c r="D46" s="107">
        <f>SUM(D47:D51)</f>
        <v>0</v>
      </c>
      <c r="E46" s="132">
        <f>SUM(E47:E51)</f>
        <v>0</v>
      </c>
    </row>
    <row r="47" spans="1:5" ht="20.100000000000001" customHeight="1" x14ac:dyDescent="0.25">
      <c r="A47" s="25" t="s">
        <v>85</v>
      </c>
      <c r="B47" s="26" t="s">
        <v>86</v>
      </c>
      <c r="C47" s="95"/>
      <c r="D47" s="95"/>
      <c r="E47" s="133"/>
    </row>
    <row r="48" spans="1:5" ht="20.100000000000001" customHeight="1" x14ac:dyDescent="0.25">
      <c r="A48" s="28" t="s">
        <v>87</v>
      </c>
      <c r="B48" s="29" t="s">
        <v>88</v>
      </c>
      <c r="C48" s="98"/>
      <c r="D48" s="98">
        <v>0</v>
      </c>
      <c r="E48" s="71"/>
    </row>
    <row r="49" spans="1:5" ht="12" customHeight="1" x14ac:dyDescent="0.25">
      <c r="A49" s="28" t="s">
        <v>89</v>
      </c>
      <c r="B49" s="29" t="s">
        <v>90</v>
      </c>
      <c r="C49" s="98"/>
      <c r="D49" s="98"/>
      <c r="E49" s="71"/>
    </row>
    <row r="50" spans="1:5" ht="12" customHeight="1" x14ac:dyDescent="0.25">
      <c r="A50" s="28" t="s">
        <v>91</v>
      </c>
      <c r="B50" s="29" t="s">
        <v>92</v>
      </c>
      <c r="C50" s="98"/>
      <c r="D50" s="98"/>
      <c r="E50" s="71"/>
    </row>
    <row r="51" spans="1:5" ht="12" customHeight="1" x14ac:dyDescent="0.25">
      <c r="A51" s="31" t="s">
        <v>93</v>
      </c>
      <c r="B51" s="72" t="s">
        <v>94</v>
      </c>
      <c r="C51" s="104"/>
      <c r="D51" s="104"/>
      <c r="E51" s="76"/>
    </row>
    <row r="52" spans="1:5" ht="12" customHeight="1" x14ac:dyDescent="0.25">
      <c r="A52" s="22" t="s">
        <v>95</v>
      </c>
      <c r="B52" s="23" t="s">
        <v>96</v>
      </c>
      <c r="C52" s="107">
        <f>SUM(C53:C55)</f>
        <v>0</v>
      </c>
      <c r="D52" s="107">
        <f>SUM(D53:D55)</f>
        <v>0</v>
      </c>
      <c r="E52" s="132">
        <f>SUM(E53:E55)</f>
        <v>0</v>
      </c>
    </row>
    <row r="53" spans="1:5" ht="12" customHeight="1" x14ac:dyDescent="0.25">
      <c r="A53" s="25" t="s">
        <v>97</v>
      </c>
      <c r="B53" s="26" t="s">
        <v>98</v>
      </c>
      <c r="C53" s="95"/>
      <c r="D53" s="95"/>
      <c r="E53" s="133"/>
    </row>
    <row r="54" spans="1:5" ht="12" customHeight="1" x14ac:dyDescent="0.25">
      <c r="A54" s="28" t="s">
        <v>99</v>
      </c>
      <c r="B54" s="29" t="s">
        <v>100</v>
      </c>
      <c r="C54" s="98"/>
      <c r="D54" s="98"/>
      <c r="E54" s="71"/>
    </row>
    <row r="55" spans="1:5" ht="12" customHeight="1" x14ac:dyDescent="0.25">
      <c r="A55" s="28" t="s">
        <v>101</v>
      </c>
      <c r="B55" s="29" t="s">
        <v>102</v>
      </c>
      <c r="C55" s="98"/>
      <c r="D55" s="98"/>
      <c r="E55" s="71"/>
    </row>
    <row r="56" spans="1:5" ht="12" customHeight="1" x14ac:dyDescent="0.25">
      <c r="A56" s="31" t="s">
        <v>103</v>
      </c>
      <c r="B56" s="72" t="s">
        <v>104</v>
      </c>
      <c r="C56" s="104"/>
      <c r="D56" s="104"/>
      <c r="E56" s="76"/>
    </row>
    <row r="57" spans="1:5" ht="12" customHeight="1" x14ac:dyDescent="0.25">
      <c r="A57" s="22" t="s">
        <v>105</v>
      </c>
      <c r="B57" s="33" t="s">
        <v>106</v>
      </c>
      <c r="C57" s="107">
        <f>SUM(C58:C60)</f>
        <v>0</v>
      </c>
      <c r="D57" s="107">
        <f>SUM(D58:D60)</f>
        <v>0</v>
      </c>
      <c r="E57" s="132">
        <f>SUM(E58:E60)</f>
        <v>0</v>
      </c>
    </row>
    <row r="58" spans="1:5" ht="12" customHeight="1" x14ac:dyDescent="0.25">
      <c r="A58" s="28" t="s">
        <v>107</v>
      </c>
      <c r="B58" s="26" t="s">
        <v>108</v>
      </c>
      <c r="C58" s="98"/>
      <c r="D58" s="98"/>
      <c r="E58" s="71"/>
    </row>
    <row r="59" spans="1:5" ht="12" customHeight="1" x14ac:dyDescent="0.25">
      <c r="A59" s="28" t="s">
        <v>109</v>
      </c>
      <c r="B59" s="29" t="s">
        <v>110</v>
      </c>
      <c r="C59" s="98"/>
      <c r="D59" s="98"/>
      <c r="E59" s="71"/>
    </row>
    <row r="60" spans="1:5" ht="12" customHeight="1" x14ac:dyDescent="0.25">
      <c r="A60" s="28" t="s">
        <v>111</v>
      </c>
      <c r="B60" s="29" t="s">
        <v>112</v>
      </c>
      <c r="C60" s="98"/>
      <c r="D60" s="98"/>
      <c r="E60" s="71"/>
    </row>
    <row r="61" spans="1:5" ht="12" customHeight="1" x14ac:dyDescent="0.25">
      <c r="A61" s="28" t="s">
        <v>113</v>
      </c>
      <c r="B61" s="72" t="s">
        <v>114</v>
      </c>
      <c r="C61" s="98"/>
      <c r="D61" s="98"/>
      <c r="E61" s="71"/>
    </row>
    <row r="62" spans="1:5" ht="20.100000000000001" customHeight="1" x14ac:dyDescent="0.25">
      <c r="A62" s="22" t="s">
        <v>115</v>
      </c>
      <c r="B62" s="23" t="s">
        <v>116</v>
      </c>
      <c r="C62" s="107">
        <f>+C7+C14+C21+C28+C35+C46+C52+C57</f>
        <v>40570969</v>
      </c>
      <c r="D62" s="107">
        <f>+D7+D14+D21+D28+D35+D46+D52+D57</f>
        <v>41670178</v>
      </c>
      <c r="E62" s="132">
        <f>+E7+E14+E21+E28+E35+E46+E52+E57</f>
        <v>42824217</v>
      </c>
    </row>
    <row r="63" spans="1:5" ht="20.100000000000001" customHeight="1" x14ac:dyDescent="0.25">
      <c r="A63" s="138" t="s">
        <v>117</v>
      </c>
      <c r="B63" s="33" t="s">
        <v>118</v>
      </c>
      <c r="C63" s="107">
        <f>SUM(C64:C66)</f>
        <v>0</v>
      </c>
      <c r="D63" s="107">
        <f>SUM(D64:D66)</f>
        <v>0</v>
      </c>
      <c r="E63" s="132">
        <f>SUM(E64:E66)</f>
        <v>0</v>
      </c>
    </row>
    <row r="64" spans="1:5" ht="12" customHeight="1" x14ac:dyDescent="0.25">
      <c r="A64" s="28" t="s">
        <v>119</v>
      </c>
      <c r="B64" s="26" t="s">
        <v>120</v>
      </c>
      <c r="C64" s="98"/>
      <c r="D64" s="98"/>
      <c r="E64" s="71"/>
    </row>
    <row r="65" spans="1:5" ht="12" customHeight="1" x14ac:dyDescent="0.25">
      <c r="A65" s="28" t="s">
        <v>121</v>
      </c>
      <c r="B65" s="29" t="s">
        <v>122</v>
      </c>
      <c r="C65" s="98"/>
      <c r="D65" s="98"/>
      <c r="E65" s="71"/>
    </row>
    <row r="66" spans="1:5" ht="12" customHeight="1" x14ac:dyDescent="0.25">
      <c r="A66" s="28" t="s">
        <v>123</v>
      </c>
      <c r="B66" s="139" t="s">
        <v>124</v>
      </c>
      <c r="C66" s="98"/>
      <c r="D66" s="98"/>
      <c r="E66" s="71"/>
    </row>
    <row r="67" spans="1:5" ht="12" customHeight="1" x14ac:dyDescent="0.25">
      <c r="A67" s="138" t="s">
        <v>125</v>
      </c>
      <c r="B67" s="33" t="s">
        <v>126</v>
      </c>
      <c r="C67" s="107">
        <f>SUM(C68:C71)</f>
        <v>0</v>
      </c>
      <c r="D67" s="107">
        <f>SUM(D68:D71)</f>
        <v>0</v>
      </c>
      <c r="E67" s="132">
        <f>SUM(E68:E71)</f>
        <v>0</v>
      </c>
    </row>
    <row r="68" spans="1:5" ht="12" customHeight="1" x14ac:dyDescent="0.25">
      <c r="A68" s="28" t="s">
        <v>127</v>
      </c>
      <c r="B68" s="26" t="s">
        <v>128</v>
      </c>
      <c r="C68" s="98"/>
      <c r="D68" s="98"/>
      <c r="E68" s="71"/>
    </row>
    <row r="69" spans="1:5" ht="12" customHeight="1" x14ac:dyDescent="0.25">
      <c r="A69" s="28" t="s">
        <v>129</v>
      </c>
      <c r="B69" s="29" t="s">
        <v>130</v>
      </c>
      <c r="C69" s="98"/>
      <c r="D69" s="98"/>
      <c r="E69" s="71"/>
    </row>
    <row r="70" spans="1:5" ht="12" customHeight="1" x14ac:dyDescent="0.25">
      <c r="A70" s="28" t="s">
        <v>131</v>
      </c>
      <c r="B70" s="29" t="s">
        <v>132</v>
      </c>
      <c r="C70" s="98"/>
      <c r="D70" s="98"/>
      <c r="E70" s="71"/>
    </row>
    <row r="71" spans="1:5" ht="12" customHeight="1" x14ac:dyDescent="0.25">
      <c r="A71" s="28" t="s">
        <v>133</v>
      </c>
      <c r="B71" s="72" t="s">
        <v>134</v>
      </c>
      <c r="C71" s="98"/>
      <c r="D71" s="98"/>
      <c r="E71" s="71"/>
    </row>
    <row r="72" spans="1:5" ht="20.100000000000001" customHeight="1" x14ac:dyDescent="0.25">
      <c r="A72" s="138" t="s">
        <v>135</v>
      </c>
      <c r="B72" s="33" t="s">
        <v>136</v>
      </c>
      <c r="C72" s="107">
        <f>SUM(C73:C74)</f>
        <v>10535123</v>
      </c>
      <c r="D72" s="107">
        <f>SUM(D73:D74)</f>
        <v>11156324</v>
      </c>
      <c r="E72" s="132">
        <f>SUM(E73:E74)</f>
        <v>11948516</v>
      </c>
    </row>
    <row r="73" spans="1:5" ht="20.100000000000001" customHeight="1" x14ac:dyDescent="0.25">
      <c r="A73" s="28" t="s">
        <v>137</v>
      </c>
      <c r="B73" s="26" t="s">
        <v>138</v>
      </c>
      <c r="C73" s="98">
        <v>10535123</v>
      </c>
      <c r="D73" s="98">
        <v>11156324</v>
      </c>
      <c r="E73" s="71">
        <v>11948516</v>
      </c>
    </row>
    <row r="74" spans="1:5" ht="20.100000000000001" customHeight="1" x14ac:dyDescent="0.25">
      <c r="A74" s="28" t="s">
        <v>139</v>
      </c>
      <c r="B74" s="72" t="s">
        <v>140</v>
      </c>
      <c r="C74" s="98"/>
      <c r="D74" s="98"/>
      <c r="E74" s="71"/>
    </row>
    <row r="75" spans="1:5" ht="20.100000000000001" customHeight="1" x14ac:dyDescent="0.25">
      <c r="A75" s="138" t="s">
        <v>141</v>
      </c>
      <c r="B75" s="33" t="s">
        <v>142</v>
      </c>
      <c r="C75" s="107">
        <f>SUM(C76:C78)</f>
        <v>0</v>
      </c>
      <c r="D75" s="107">
        <f>SUM(D76:D78)</f>
        <v>0</v>
      </c>
      <c r="E75" s="132">
        <f>SUM(E76:E78)</f>
        <v>0</v>
      </c>
    </row>
    <row r="76" spans="1:5" ht="20.100000000000001" customHeight="1" x14ac:dyDescent="0.25">
      <c r="A76" s="28" t="s">
        <v>143</v>
      </c>
      <c r="B76" s="26" t="s">
        <v>144</v>
      </c>
      <c r="C76" s="98"/>
      <c r="D76" s="98">
        <v>0</v>
      </c>
      <c r="E76" s="71"/>
    </row>
    <row r="77" spans="1:5" ht="12.95" customHeight="1" x14ac:dyDescent="0.25">
      <c r="A77" s="28" t="s">
        <v>145</v>
      </c>
      <c r="B77" s="29" t="s">
        <v>146</v>
      </c>
      <c r="C77" s="98"/>
      <c r="D77" s="98"/>
      <c r="E77" s="71"/>
    </row>
    <row r="78" spans="1:5" ht="12.95" customHeight="1" x14ac:dyDescent="0.25">
      <c r="A78" s="28" t="s">
        <v>147</v>
      </c>
      <c r="B78" s="72" t="s">
        <v>148</v>
      </c>
      <c r="C78" s="98"/>
      <c r="D78" s="98"/>
      <c r="E78" s="71"/>
    </row>
    <row r="79" spans="1:5" ht="12.95" customHeight="1" x14ac:dyDescent="0.25">
      <c r="A79" s="138" t="s">
        <v>149</v>
      </c>
      <c r="B79" s="33" t="s">
        <v>150</v>
      </c>
      <c r="C79" s="107">
        <f>SUM(C80:C83)</f>
        <v>0</v>
      </c>
      <c r="D79" s="107">
        <f>SUM(D80:D83)</f>
        <v>0</v>
      </c>
      <c r="E79" s="132">
        <f>SUM(E80:E83)</f>
        <v>0</v>
      </c>
    </row>
    <row r="80" spans="1:5" ht="12.95" customHeight="1" x14ac:dyDescent="0.25">
      <c r="A80" s="140" t="s">
        <v>151</v>
      </c>
      <c r="B80" s="26" t="s">
        <v>152</v>
      </c>
      <c r="C80" s="98"/>
      <c r="D80" s="98"/>
      <c r="E80" s="71"/>
    </row>
    <row r="81" spans="1:5" ht="12.95" customHeight="1" x14ac:dyDescent="0.25">
      <c r="A81" s="141" t="s">
        <v>153</v>
      </c>
      <c r="B81" s="29" t="s">
        <v>154</v>
      </c>
      <c r="C81" s="98"/>
      <c r="D81" s="98"/>
      <c r="E81" s="71"/>
    </row>
    <row r="82" spans="1:5" ht="12.95" customHeight="1" x14ac:dyDescent="0.25">
      <c r="A82" s="141" t="s">
        <v>155</v>
      </c>
      <c r="B82" s="29" t="s">
        <v>156</v>
      </c>
      <c r="C82" s="98"/>
      <c r="D82" s="98"/>
      <c r="E82" s="71"/>
    </row>
    <row r="83" spans="1:5" ht="12.95" customHeight="1" x14ac:dyDescent="0.25">
      <c r="A83" s="142" t="s">
        <v>157</v>
      </c>
      <c r="B83" s="72" t="s">
        <v>158</v>
      </c>
      <c r="C83" s="98"/>
      <c r="D83" s="98"/>
      <c r="E83" s="71"/>
    </row>
    <row r="84" spans="1:5" ht="12.95" customHeight="1" x14ac:dyDescent="0.25">
      <c r="A84" s="138" t="s">
        <v>159</v>
      </c>
      <c r="B84" s="33" t="s">
        <v>160</v>
      </c>
      <c r="C84" s="143"/>
      <c r="D84" s="143"/>
      <c r="E84" s="144"/>
    </row>
    <row r="85" spans="1:5" ht="20.100000000000001" customHeight="1" x14ac:dyDescent="0.25">
      <c r="A85" s="138" t="s">
        <v>161</v>
      </c>
      <c r="B85" s="145" t="s">
        <v>162</v>
      </c>
      <c r="C85" s="107">
        <f>+C63+C67+C72+C75+C79+C84</f>
        <v>10535123</v>
      </c>
      <c r="D85" s="107">
        <f>+D63+D67+D72+D75+D79+D84</f>
        <v>11156324</v>
      </c>
      <c r="E85" s="132">
        <f>+E63+E67+E72+E75+E79+E84</f>
        <v>11948516</v>
      </c>
    </row>
    <row r="86" spans="1:5" ht="22.5" customHeight="1" x14ac:dyDescent="0.25">
      <c r="A86" s="146" t="s">
        <v>163</v>
      </c>
      <c r="B86" s="147" t="s">
        <v>164</v>
      </c>
      <c r="C86" s="107">
        <f>+C62+C85</f>
        <v>51106092</v>
      </c>
      <c r="D86" s="107">
        <f>+D62+D85</f>
        <v>52826502</v>
      </c>
      <c r="E86" s="132">
        <f>+E62+E85</f>
        <v>54772733</v>
      </c>
    </row>
    <row r="87" spans="1:5" ht="20.100000000000001" customHeight="1" x14ac:dyDescent="0.25">
      <c r="A87" s="148"/>
      <c r="B87" s="149"/>
      <c r="C87" s="150"/>
      <c r="D87" s="151"/>
      <c r="E87" s="152"/>
    </row>
    <row r="88" spans="1:5" ht="20.100000000000001" customHeight="1" x14ac:dyDescent="0.25">
      <c r="A88" s="13" t="s">
        <v>165</v>
      </c>
      <c r="B88" s="13"/>
      <c r="C88" s="13"/>
      <c r="D88" s="13"/>
      <c r="E88" s="13"/>
    </row>
    <row r="89" spans="1:5" ht="20.100000000000001" customHeight="1" x14ac:dyDescent="0.25">
      <c r="A89" s="11"/>
      <c r="B89" s="11"/>
      <c r="C89" s="128"/>
      <c r="D89" s="14"/>
      <c r="E89" s="15" t="s">
        <v>1</v>
      </c>
    </row>
    <row r="90" spans="1:5" ht="24.75" customHeight="1" x14ac:dyDescent="0.25">
      <c r="A90" s="16" t="s">
        <v>315</v>
      </c>
      <c r="B90" s="17" t="s">
        <v>166</v>
      </c>
      <c r="C90" s="17" t="s">
        <v>312</v>
      </c>
      <c r="D90" s="129" t="s">
        <v>313</v>
      </c>
      <c r="E90" s="130" t="s">
        <v>314</v>
      </c>
    </row>
    <row r="91" spans="1:5" ht="20.100000000000001" customHeight="1" x14ac:dyDescent="0.25">
      <c r="A91" s="50">
        <v>1</v>
      </c>
      <c r="B91" s="51">
        <v>2</v>
      </c>
      <c r="C91" s="51">
        <v>3</v>
      </c>
      <c r="D91" s="51">
        <v>4</v>
      </c>
      <c r="E91" s="52">
        <v>5</v>
      </c>
    </row>
    <row r="92" spans="1:5" ht="20.100000000000001" customHeight="1" x14ac:dyDescent="0.25">
      <c r="A92" s="53" t="s">
        <v>5</v>
      </c>
      <c r="B92" s="54" t="s">
        <v>167</v>
      </c>
      <c r="C92" s="153">
        <f>SUM(C93:C97)</f>
        <v>29887000</v>
      </c>
      <c r="D92" s="154">
        <f>+D93+D94+D95+D96+D97</f>
        <v>30879000</v>
      </c>
      <c r="E92" s="155">
        <f>+E93+E94+E95+E96+E97</f>
        <v>31664000</v>
      </c>
    </row>
    <row r="93" spans="1:5" ht="20.100000000000001" customHeight="1" x14ac:dyDescent="0.25">
      <c r="A93" s="56" t="s">
        <v>7</v>
      </c>
      <c r="B93" s="57" t="s">
        <v>168</v>
      </c>
      <c r="C93" s="156">
        <v>9481000</v>
      </c>
      <c r="D93" s="157">
        <v>9758000</v>
      </c>
      <c r="E93" s="158">
        <v>9863000</v>
      </c>
    </row>
    <row r="94" spans="1:5" ht="20.100000000000001" customHeight="1" x14ac:dyDescent="0.25">
      <c r="A94" s="28" t="s">
        <v>9</v>
      </c>
      <c r="B94" s="59" t="s">
        <v>169</v>
      </c>
      <c r="C94" s="100">
        <v>1659000</v>
      </c>
      <c r="D94" s="98">
        <v>1708000</v>
      </c>
      <c r="E94" s="71">
        <v>1726000</v>
      </c>
    </row>
    <row r="95" spans="1:5" ht="20.100000000000001" customHeight="1" x14ac:dyDescent="0.25">
      <c r="A95" s="28" t="s">
        <v>11</v>
      </c>
      <c r="B95" s="59" t="s">
        <v>170</v>
      </c>
      <c r="C95" s="159">
        <v>12835000</v>
      </c>
      <c r="D95" s="104">
        <v>13168000</v>
      </c>
      <c r="E95" s="76">
        <v>13459000</v>
      </c>
    </row>
    <row r="96" spans="1:5" ht="20.100000000000001" customHeight="1" x14ac:dyDescent="0.25">
      <c r="A96" s="28" t="s">
        <v>13</v>
      </c>
      <c r="B96" s="60" t="s">
        <v>171</v>
      </c>
      <c r="C96" s="159">
        <v>3152000</v>
      </c>
      <c r="D96" s="104">
        <v>3435000</v>
      </c>
      <c r="E96" s="76">
        <v>3756000</v>
      </c>
    </row>
    <row r="97" spans="1:5" ht="20.100000000000001" customHeight="1" x14ac:dyDescent="0.25">
      <c r="A97" s="28" t="s">
        <v>172</v>
      </c>
      <c r="B97" s="61" t="s">
        <v>173</v>
      </c>
      <c r="C97" s="159">
        <v>2760000</v>
      </c>
      <c r="D97" s="104">
        <v>2810000</v>
      </c>
      <c r="E97" s="76">
        <v>2860000</v>
      </c>
    </row>
    <row r="98" spans="1:5" ht="20.100000000000001" customHeight="1" x14ac:dyDescent="0.25">
      <c r="A98" s="28" t="s">
        <v>17</v>
      </c>
      <c r="B98" s="59" t="s">
        <v>174</v>
      </c>
      <c r="C98" s="159"/>
      <c r="D98" s="104">
        <v>0</v>
      </c>
      <c r="E98" s="76">
        <v>0</v>
      </c>
    </row>
    <row r="99" spans="1:5" ht="20.100000000000001" customHeight="1" x14ac:dyDescent="0.25">
      <c r="A99" s="28" t="s">
        <v>175</v>
      </c>
      <c r="B99" s="62" t="s">
        <v>316</v>
      </c>
      <c r="C99" s="159"/>
      <c r="D99" s="104"/>
      <c r="E99" s="76"/>
    </row>
    <row r="100" spans="1:5" ht="21" customHeight="1" x14ac:dyDescent="0.25">
      <c r="A100" s="28" t="s">
        <v>177</v>
      </c>
      <c r="B100" s="63" t="s">
        <v>178</v>
      </c>
      <c r="C100" s="159"/>
      <c r="D100" s="104"/>
      <c r="E100" s="76"/>
    </row>
    <row r="101" spans="1:5" ht="21" customHeight="1" x14ac:dyDescent="0.25">
      <c r="A101" s="28" t="s">
        <v>179</v>
      </c>
      <c r="B101" s="63" t="s">
        <v>180</v>
      </c>
      <c r="C101" s="159"/>
      <c r="D101" s="104"/>
      <c r="E101" s="76"/>
    </row>
    <row r="102" spans="1:5" ht="20.100000000000001" customHeight="1" x14ac:dyDescent="0.25">
      <c r="A102" s="28" t="s">
        <v>181</v>
      </c>
      <c r="B102" s="62" t="s">
        <v>182</v>
      </c>
      <c r="C102" s="159">
        <v>2760000</v>
      </c>
      <c r="D102" s="104">
        <v>2810000</v>
      </c>
      <c r="E102" s="76">
        <v>2860000</v>
      </c>
    </row>
    <row r="103" spans="1:5" ht="20.100000000000001" customHeight="1" x14ac:dyDescent="0.25">
      <c r="A103" s="28" t="s">
        <v>183</v>
      </c>
      <c r="B103" s="62" t="s">
        <v>317</v>
      </c>
      <c r="C103" s="159"/>
      <c r="D103" s="104"/>
      <c r="E103" s="76"/>
    </row>
    <row r="104" spans="1:5" ht="22.5" customHeight="1" x14ac:dyDescent="0.25">
      <c r="A104" s="28" t="s">
        <v>185</v>
      </c>
      <c r="B104" s="63" t="s">
        <v>186</v>
      </c>
      <c r="C104" s="159"/>
      <c r="D104" s="104"/>
      <c r="E104" s="76"/>
    </row>
    <row r="105" spans="1:5" ht="20.100000000000001" customHeight="1" x14ac:dyDescent="0.25">
      <c r="A105" s="64" t="s">
        <v>187</v>
      </c>
      <c r="B105" s="65" t="s">
        <v>188</v>
      </c>
      <c r="C105" s="159"/>
      <c r="D105" s="104"/>
      <c r="E105" s="76"/>
    </row>
    <row r="106" spans="1:5" ht="20.100000000000001" customHeight="1" x14ac:dyDescent="0.25">
      <c r="A106" s="28" t="s">
        <v>189</v>
      </c>
      <c r="B106" s="65" t="s">
        <v>190</v>
      </c>
      <c r="C106" s="159"/>
      <c r="D106" s="104"/>
      <c r="E106" s="76"/>
    </row>
    <row r="107" spans="1:5" ht="23.25" customHeight="1" x14ac:dyDescent="0.25">
      <c r="A107" s="66" t="s">
        <v>191</v>
      </c>
      <c r="B107" s="67" t="s">
        <v>192</v>
      </c>
      <c r="C107" s="160">
        <v>0</v>
      </c>
      <c r="D107" s="161"/>
      <c r="E107" s="162">
        <v>0</v>
      </c>
    </row>
    <row r="108" spans="1:5" ht="20.100000000000001" customHeight="1" x14ac:dyDescent="0.25">
      <c r="A108" s="22" t="s">
        <v>19</v>
      </c>
      <c r="B108" s="69" t="s">
        <v>193</v>
      </c>
      <c r="C108" s="163">
        <f>+C109+C111+C113</f>
        <v>1800000</v>
      </c>
      <c r="D108" s="107">
        <f>+D109+D111+D113</f>
        <v>2100000</v>
      </c>
      <c r="E108" s="132">
        <f>+E109+E111+E113</f>
        <v>2400000</v>
      </c>
    </row>
    <row r="109" spans="1:5" ht="20.100000000000001" customHeight="1" x14ac:dyDescent="0.25">
      <c r="A109" s="25" t="s">
        <v>21</v>
      </c>
      <c r="B109" s="59" t="s">
        <v>194</v>
      </c>
      <c r="C109" s="164">
        <v>600000</v>
      </c>
      <c r="D109" s="95">
        <v>700000</v>
      </c>
      <c r="E109" s="133">
        <v>800000</v>
      </c>
    </row>
    <row r="110" spans="1:5" ht="20.100000000000001" customHeight="1" x14ac:dyDescent="0.25">
      <c r="A110" s="25" t="s">
        <v>23</v>
      </c>
      <c r="B110" s="70" t="s">
        <v>195</v>
      </c>
      <c r="C110" s="164"/>
      <c r="D110" s="95"/>
      <c r="E110" s="133"/>
    </row>
    <row r="111" spans="1:5" ht="20.100000000000001" customHeight="1" x14ac:dyDescent="0.25">
      <c r="A111" s="25" t="s">
        <v>25</v>
      </c>
      <c r="B111" s="70" t="s">
        <v>196</v>
      </c>
      <c r="C111" s="100">
        <v>1200000</v>
      </c>
      <c r="D111" s="98">
        <v>1400000</v>
      </c>
      <c r="E111" s="71">
        <v>1600000</v>
      </c>
    </row>
    <row r="112" spans="1:5" ht="20.100000000000001" customHeight="1" x14ac:dyDescent="0.25">
      <c r="A112" s="25" t="s">
        <v>27</v>
      </c>
      <c r="B112" s="70" t="s">
        <v>197</v>
      </c>
      <c r="C112" s="165"/>
      <c r="D112" s="98"/>
      <c r="E112" s="71"/>
    </row>
    <row r="113" spans="1:5" ht="20.100000000000001" customHeight="1" x14ac:dyDescent="0.25">
      <c r="A113" s="25" t="s">
        <v>29</v>
      </c>
      <c r="B113" s="72" t="s">
        <v>198</v>
      </c>
      <c r="C113" s="165"/>
      <c r="D113" s="98"/>
      <c r="E113" s="71"/>
    </row>
    <row r="114" spans="1:5" ht="22.5" customHeight="1" x14ac:dyDescent="0.25">
      <c r="A114" s="25" t="s">
        <v>31</v>
      </c>
      <c r="B114" s="73" t="s">
        <v>199</v>
      </c>
      <c r="C114" s="165"/>
      <c r="D114" s="98"/>
      <c r="E114" s="71"/>
    </row>
    <row r="115" spans="1:5" ht="20.100000000000001" customHeight="1" x14ac:dyDescent="0.25">
      <c r="A115" s="25" t="s">
        <v>200</v>
      </c>
      <c r="B115" s="74" t="s">
        <v>201</v>
      </c>
      <c r="C115" s="165"/>
      <c r="D115" s="98"/>
      <c r="E115" s="71"/>
    </row>
    <row r="116" spans="1:5" ht="21" customHeight="1" x14ac:dyDescent="0.25">
      <c r="A116" s="25" t="s">
        <v>202</v>
      </c>
      <c r="B116" s="63" t="s">
        <v>180</v>
      </c>
      <c r="C116" s="165"/>
      <c r="D116" s="98"/>
      <c r="E116" s="71"/>
    </row>
    <row r="117" spans="1:5" ht="20.100000000000001" customHeight="1" x14ac:dyDescent="0.25">
      <c r="A117" s="25" t="s">
        <v>203</v>
      </c>
      <c r="B117" s="63" t="s">
        <v>204</v>
      </c>
      <c r="C117" s="165"/>
      <c r="D117" s="98"/>
      <c r="E117" s="71"/>
    </row>
    <row r="118" spans="1:5" ht="20.100000000000001" customHeight="1" x14ac:dyDescent="0.25">
      <c r="A118" s="25" t="s">
        <v>205</v>
      </c>
      <c r="B118" s="63" t="s">
        <v>206</v>
      </c>
      <c r="C118" s="165"/>
      <c r="D118" s="98"/>
      <c r="E118" s="71"/>
    </row>
    <row r="119" spans="1:5" ht="20.100000000000001" customHeight="1" x14ac:dyDescent="0.25">
      <c r="A119" s="25" t="s">
        <v>207</v>
      </c>
      <c r="B119" s="63" t="s">
        <v>186</v>
      </c>
      <c r="C119" s="165"/>
      <c r="D119" s="98"/>
      <c r="E119" s="71"/>
    </row>
    <row r="120" spans="1:5" ht="20.100000000000001" customHeight="1" x14ac:dyDescent="0.25">
      <c r="A120" s="25" t="s">
        <v>208</v>
      </c>
      <c r="B120" s="63" t="s">
        <v>209</v>
      </c>
      <c r="C120" s="165"/>
      <c r="D120" s="98"/>
      <c r="E120" s="71"/>
    </row>
    <row r="121" spans="1:5" ht="20.100000000000001" customHeight="1" x14ac:dyDescent="0.25">
      <c r="A121" s="64" t="s">
        <v>210</v>
      </c>
      <c r="B121" s="63" t="s">
        <v>211</v>
      </c>
      <c r="C121" s="166"/>
      <c r="D121" s="104"/>
      <c r="E121" s="76"/>
    </row>
    <row r="122" spans="1:5" ht="20.100000000000001" customHeight="1" x14ac:dyDescent="0.25">
      <c r="A122" s="22" t="s">
        <v>33</v>
      </c>
      <c r="B122" s="23" t="s">
        <v>212</v>
      </c>
      <c r="C122" s="163">
        <f>+C123+C124</f>
        <v>824319</v>
      </c>
      <c r="D122" s="107">
        <f>+D123+D124</f>
        <v>887695</v>
      </c>
      <c r="E122" s="132">
        <f>+E123+E124</f>
        <v>1034628</v>
      </c>
    </row>
    <row r="123" spans="1:5" ht="20.100000000000001" customHeight="1" x14ac:dyDescent="0.25">
      <c r="A123" s="25" t="s">
        <v>35</v>
      </c>
      <c r="B123" s="77" t="s">
        <v>213</v>
      </c>
      <c r="C123" s="164">
        <v>824319</v>
      </c>
      <c r="D123" s="95">
        <v>887695</v>
      </c>
      <c r="E123" s="133">
        <v>1034628</v>
      </c>
    </row>
    <row r="124" spans="1:5" ht="20.100000000000001" customHeight="1" x14ac:dyDescent="0.25">
      <c r="A124" s="31" t="s">
        <v>37</v>
      </c>
      <c r="B124" s="70" t="s">
        <v>214</v>
      </c>
      <c r="C124" s="159"/>
      <c r="D124" s="104"/>
      <c r="E124" s="76"/>
    </row>
    <row r="125" spans="1:5" ht="20.100000000000001" customHeight="1" x14ac:dyDescent="0.25">
      <c r="A125" s="22" t="s">
        <v>47</v>
      </c>
      <c r="B125" s="23" t="s">
        <v>215</v>
      </c>
      <c r="C125" s="163">
        <f>+C92+C108+C122</f>
        <v>32511319</v>
      </c>
      <c r="D125" s="107">
        <f>+D92+D108+D122</f>
        <v>33866695</v>
      </c>
      <c r="E125" s="132">
        <f>+E92+E108+E122</f>
        <v>35098628</v>
      </c>
    </row>
    <row r="126" spans="1:5" ht="21" customHeight="1" x14ac:dyDescent="0.25">
      <c r="A126" s="22" t="s">
        <v>61</v>
      </c>
      <c r="B126" s="23" t="s">
        <v>216</v>
      </c>
      <c r="C126" s="163">
        <f>+C127+C128+C129</f>
        <v>0</v>
      </c>
      <c r="D126" s="107">
        <f>+D127+D128+D129</f>
        <v>0</v>
      </c>
      <c r="E126" s="132">
        <f>+E127+E128+E129</f>
        <v>0</v>
      </c>
    </row>
    <row r="127" spans="1:5" ht="20.100000000000001" customHeight="1" x14ac:dyDescent="0.25">
      <c r="A127" s="25" t="s">
        <v>63</v>
      </c>
      <c r="B127" s="77" t="s">
        <v>217</v>
      </c>
      <c r="C127" s="165"/>
      <c r="D127" s="98"/>
      <c r="E127" s="71"/>
    </row>
    <row r="128" spans="1:5" ht="22.5" customHeight="1" x14ac:dyDescent="0.25">
      <c r="A128" s="25" t="s">
        <v>65</v>
      </c>
      <c r="B128" s="77" t="s">
        <v>218</v>
      </c>
      <c r="C128" s="165"/>
      <c r="D128" s="98"/>
      <c r="E128" s="71"/>
    </row>
    <row r="129" spans="1:5" ht="20.100000000000001" customHeight="1" x14ac:dyDescent="0.25">
      <c r="A129" s="64" t="s">
        <v>67</v>
      </c>
      <c r="B129" s="78" t="s">
        <v>219</v>
      </c>
      <c r="C129" s="165"/>
      <c r="D129" s="98"/>
      <c r="E129" s="71"/>
    </row>
    <row r="130" spans="1:5" ht="20.100000000000001" customHeight="1" x14ac:dyDescent="0.25">
      <c r="A130" s="22" t="s">
        <v>83</v>
      </c>
      <c r="B130" s="23" t="s">
        <v>220</v>
      </c>
      <c r="C130" s="163">
        <f>+C131+C132+C133+C134</f>
        <v>0</v>
      </c>
      <c r="D130" s="107">
        <f>+D131+D132+D133+D134</f>
        <v>0</v>
      </c>
      <c r="E130" s="132">
        <f>+E131+E132+E133+E134</f>
        <v>0</v>
      </c>
    </row>
    <row r="131" spans="1:5" ht="20.100000000000001" customHeight="1" x14ac:dyDescent="0.25">
      <c r="A131" s="25" t="s">
        <v>85</v>
      </c>
      <c r="B131" s="77" t="s">
        <v>221</v>
      </c>
      <c r="C131" s="165"/>
      <c r="D131" s="98"/>
      <c r="E131" s="71"/>
    </row>
    <row r="132" spans="1:5" ht="20.100000000000001" customHeight="1" x14ac:dyDescent="0.25">
      <c r="A132" s="25" t="s">
        <v>87</v>
      </c>
      <c r="B132" s="77" t="s">
        <v>222</v>
      </c>
      <c r="C132" s="165"/>
      <c r="D132" s="98"/>
      <c r="E132" s="71"/>
    </row>
    <row r="133" spans="1:5" ht="20.100000000000001" customHeight="1" x14ac:dyDescent="0.25">
      <c r="A133" s="25" t="s">
        <v>89</v>
      </c>
      <c r="B133" s="77" t="s">
        <v>223</v>
      </c>
      <c r="C133" s="165"/>
      <c r="D133" s="98"/>
      <c r="E133" s="71"/>
    </row>
    <row r="134" spans="1:5" ht="20.100000000000001" customHeight="1" x14ac:dyDescent="0.25">
      <c r="A134" s="64" t="s">
        <v>91</v>
      </c>
      <c r="B134" s="78" t="s">
        <v>224</v>
      </c>
      <c r="C134" s="165"/>
      <c r="D134" s="98"/>
      <c r="E134" s="71"/>
    </row>
    <row r="135" spans="1:5" ht="20.100000000000001" customHeight="1" x14ac:dyDescent="0.25">
      <c r="A135" s="22" t="s">
        <v>95</v>
      </c>
      <c r="B135" s="23" t="s">
        <v>225</v>
      </c>
      <c r="C135" s="163">
        <f>+C136+C137+C138+C139</f>
        <v>18594773</v>
      </c>
      <c r="D135" s="107">
        <f>+D136+D137+D138+D139</f>
        <v>18959807</v>
      </c>
      <c r="E135" s="132">
        <f>+E136+E137+E138+E139</f>
        <v>19674105</v>
      </c>
    </row>
    <row r="136" spans="1:5" ht="20.100000000000001" customHeight="1" x14ac:dyDescent="0.25">
      <c r="A136" s="25" t="s">
        <v>97</v>
      </c>
      <c r="B136" s="77" t="s">
        <v>226</v>
      </c>
      <c r="C136" s="165"/>
      <c r="D136" s="98"/>
      <c r="E136" s="71"/>
    </row>
    <row r="137" spans="1:5" ht="20.100000000000001" customHeight="1" x14ac:dyDescent="0.25">
      <c r="A137" s="25" t="s">
        <v>99</v>
      </c>
      <c r="B137" s="77" t="s">
        <v>227</v>
      </c>
      <c r="C137" s="165">
        <v>1648458</v>
      </c>
      <c r="D137" s="98">
        <v>1701642</v>
      </c>
      <c r="E137" s="71">
        <v>2115648</v>
      </c>
    </row>
    <row r="138" spans="1:5" ht="20.100000000000001" customHeight="1" x14ac:dyDescent="0.25">
      <c r="A138" s="25" t="s">
        <v>101</v>
      </c>
      <c r="B138" s="77" t="s">
        <v>228</v>
      </c>
      <c r="C138" s="165"/>
      <c r="D138" s="98"/>
      <c r="E138" s="71"/>
    </row>
    <row r="139" spans="1:5" ht="20.100000000000001" customHeight="1" x14ac:dyDescent="0.25">
      <c r="A139" s="64" t="s">
        <v>103</v>
      </c>
      <c r="B139" s="78" t="s">
        <v>318</v>
      </c>
      <c r="C139" s="165">
        <v>16946315</v>
      </c>
      <c r="D139" s="98">
        <v>17258165</v>
      </c>
      <c r="E139" s="71">
        <v>17558457</v>
      </c>
    </row>
    <row r="140" spans="1:5" ht="20.100000000000001" customHeight="1" x14ac:dyDescent="0.25">
      <c r="A140" s="22" t="s">
        <v>105</v>
      </c>
      <c r="B140" s="23" t="s">
        <v>230</v>
      </c>
      <c r="C140" s="167">
        <f>+C141+C142+C143+C144</f>
        <v>0</v>
      </c>
      <c r="D140" s="168">
        <f>+D141+D142+D143+D144</f>
        <v>0</v>
      </c>
      <c r="E140" s="169">
        <f>+E141+E142+E143+E144</f>
        <v>0</v>
      </c>
    </row>
    <row r="141" spans="1:5" ht="20.100000000000001" customHeight="1" x14ac:dyDescent="0.25">
      <c r="A141" s="25" t="s">
        <v>107</v>
      </c>
      <c r="B141" s="77" t="s">
        <v>231</v>
      </c>
      <c r="C141" s="165"/>
      <c r="D141" s="98"/>
      <c r="E141" s="71"/>
    </row>
    <row r="142" spans="1:5" ht="20.100000000000001" customHeight="1" x14ac:dyDescent="0.25">
      <c r="A142" s="25" t="s">
        <v>109</v>
      </c>
      <c r="B142" s="77" t="s">
        <v>232</v>
      </c>
      <c r="C142" s="165"/>
      <c r="D142" s="98"/>
      <c r="E142" s="71"/>
    </row>
    <row r="143" spans="1:5" ht="20.100000000000001" customHeight="1" x14ac:dyDescent="0.25">
      <c r="A143" s="25" t="s">
        <v>111</v>
      </c>
      <c r="B143" s="77" t="s">
        <v>233</v>
      </c>
      <c r="C143" s="165"/>
      <c r="D143" s="98"/>
      <c r="E143" s="71"/>
    </row>
    <row r="144" spans="1:5" ht="20.100000000000001" customHeight="1" x14ac:dyDescent="0.25">
      <c r="A144" s="25" t="s">
        <v>113</v>
      </c>
      <c r="B144" s="77" t="s">
        <v>234</v>
      </c>
      <c r="C144" s="165"/>
      <c r="D144" s="98"/>
      <c r="E144" s="71"/>
    </row>
    <row r="145" spans="1:5" ht="20.100000000000001" customHeight="1" x14ac:dyDescent="0.25">
      <c r="A145" s="22" t="s">
        <v>115</v>
      </c>
      <c r="B145" s="23" t="s">
        <v>235</v>
      </c>
      <c r="C145" s="170">
        <f>+C126+C130+C135+C140</f>
        <v>18594773</v>
      </c>
      <c r="D145" s="171">
        <f>+D126+D130+D135+D140</f>
        <v>18959807</v>
      </c>
      <c r="E145" s="172">
        <f>+E126+E130+E135+E140</f>
        <v>19674105</v>
      </c>
    </row>
    <row r="146" spans="1:5" ht="20.100000000000001" customHeight="1" x14ac:dyDescent="0.25">
      <c r="A146" s="81" t="s">
        <v>117</v>
      </c>
      <c r="B146" s="82" t="s">
        <v>236</v>
      </c>
      <c r="C146" s="170">
        <f>+C125+C145</f>
        <v>51106092</v>
      </c>
      <c r="D146" s="171">
        <f>+D125+D145</f>
        <v>52826502</v>
      </c>
      <c r="E146" s="172">
        <f>+E125+E145</f>
        <v>54772733</v>
      </c>
    </row>
  </sheetData>
  <mergeCells count="4">
    <mergeCell ref="A3:E3"/>
    <mergeCell ref="A4:B4"/>
    <mergeCell ref="A88:E88"/>
    <mergeCell ref="A89:B8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zoomScaleNormal="100" workbookViewId="0">
      <selection activeCell="B2" sqref="B2"/>
    </sheetView>
  </sheetViews>
  <sheetFormatPr defaultColWidth="8.7109375" defaultRowHeight="15" x14ac:dyDescent="0.25"/>
  <cols>
    <col min="1" max="1" width="7.42578125" customWidth="1"/>
    <col min="2" max="2" width="27.28515625" customWidth="1"/>
    <col min="3" max="5" width="7.5703125" customWidth="1"/>
    <col min="6" max="6" width="7.85546875" customWidth="1"/>
    <col min="7" max="7" width="7.7109375" customWidth="1"/>
    <col min="8" max="9" width="7.85546875" customWidth="1"/>
    <col min="10" max="11" width="7.7109375" customWidth="1"/>
    <col min="12" max="12" width="7.85546875" customWidth="1"/>
  </cols>
  <sheetData>
    <row r="2" spans="1:15" x14ac:dyDescent="0.25">
      <c r="B2" t="s">
        <v>410</v>
      </c>
    </row>
    <row r="3" spans="1:15" ht="30" customHeight="1" x14ac:dyDescent="0.25">
      <c r="A3" s="7" t="s">
        <v>319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0.100000000000001" customHeight="1" x14ac:dyDescent="0.25">
      <c r="A4" s="173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5" t="s">
        <v>238</v>
      </c>
    </row>
    <row r="5" spans="1:15" ht="20.100000000000001" customHeight="1" x14ac:dyDescent="0.25">
      <c r="A5" s="176" t="s">
        <v>315</v>
      </c>
      <c r="B5" s="177" t="s">
        <v>241</v>
      </c>
      <c r="C5" s="177" t="s">
        <v>320</v>
      </c>
      <c r="D5" s="177" t="s">
        <v>321</v>
      </c>
      <c r="E5" s="177" t="s">
        <v>322</v>
      </c>
      <c r="F5" s="177" t="s">
        <v>323</v>
      </c>
      <c r="G5" s="177" t="s">
        <v>324</v>
      </c>
      <c r="H5" s="177" t="s">
        <v>325</v>
      </c>
      <c r="I5" s="177" t="s">
        <v>326</v>
      </c>
      <c r="J5" s="177" t="s">
        <v>327</v>
      </c>
      <c r="K5" s="177" t="s">
        <v>328</v>
      </c>
      <c r="L5" s="177" t="s">
        <v>329</v>
      </c>
      <c r="M5" s="177" t="s">
        <v>330</v>
      </c>
      <c r="N5" s="177" t="s">
        <v>331</v>
      </c>
      <c r="O5" s="178" t="s">
        <v>332</v>
      </c>
    </row>
    <row r="6" spans="1:15" ht="20.100000000000001" customHeight="1" x14ac:dyDescent="0.25">
      <c r="A6" s="179" t="s">
        <v>5</v>
      </c>
      <c r="B6" s="6" t="s">
        <v>239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1" customHeight="1" x14ac:dyDescent="0.25">
      <c r="A7" s="180" t="s">
        <v>19</v>
      </c>
      <c r="B7" s="181" t="s">
        <v>242</v>
      </c>
      <c r="C7" s="182">
        <v>2816455</v>
      </c>
      <c r="D7" s="182">
        <v>2816455</v>
      </c>
      <c r="E7" s="182">
        <v>2816455</v>
      </c>
      <c r="F7" s="182">
        <v>2816455</v>
      </c>
      <c r="G7" s="182">
        <v>2816455</v>
      </c>
      <c r="H7" s="182">
        <v>2816455</v>
      </c>
      <c r="I7" s="182">
        <v>2816455</v>
      </c>
      <c r="J7" s="182">
        <v>2816454</v>
      </c>
      <c r="K7" s="182">
        <v>2816454</v>
      </c>
      <c r="L7" s="182">
        <v>2816454</v>
      </c>
      <c r="M7" s="182">
        <v>2816454</v>
      </c>
      <c r="N7" s="182">
        <v>2816454</v>
      </c>
      <c r="O7" s="183">
        <f t="shared" ref="O7:O16" si="0">SUM(C7:N7)</f>
        <v>33797455</v>
      </c>
    </row>
    <row r="8" spans="1:15" ht="21.75" customHeight="1" x14ac:dyDescent="0.25">
      <c r="A8" s="184" t="s">
        <v>33</v>
      </c>
      <c r="B8" s="185" t="s">
        <v>333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7">
        <f t="shared" si="0"/>
        <v>0</v>
      </c>
    </row>
    <row r="9" spans="1:15" ht="21.75" customHeight="1" x14ac:dyDescent="0.25">
      <c r="A9" s="184" t="s">
        <v>47</v>
      </c>
      <c r="B9" s="188" t="s">
        <v>334</v>
      </c>
      <c r="C9" s="189">
        <v>0</v>
      </c>
      <c r="D9" s="189">
        <v>0</v>
      </c>
      <c r="E9" s="189">
        <v>0</v>
      </c>
      <c r="F9" s="189">
        <v>0</v>
      </c>
      <c r="G9" s="189">
        <v>0</v>
      </c>
      <c r="H9" s="189">
        <v>0</v>
      </c>
      <c r="I9" s="189">
        <v>0</v>
      </c>
      <c r="J9" s="189">
        <v>0</v>
      </c>
      <c r="K9" s="189">
        <v>0</v>
      </c>
      <c r="L9" s="189">
        <v>0</v>
      </c>
      <c r="M9" s="189">
        <v>0</v>
      </c>
      <c r="N9" s="189">
        <v>0</v>
      </c>
      <c r="O9" s="190">
        <f t="shared" si="0"/>
        <v>0</v>
      </c>
    </row>
    <row r="10" spans="1:15" ht="20.100000000000001" customHeight="1" x14ac:dyDescent="0.25">
      <c r="A10" s="184" t="s">
        <v>61</v>
      </c>
      <c r="B10" s="191" t="s">
        <v>247</v>
      </c>
      <c r="C10" s="186">
        <v>308333</v>
      </c>
      <c r="D10" s="186">
        <v>308333</v>
      </c>
      <c r="E10" s="186">
        <v>308333</v>
      </c>
      <c r="F10" s="186">
        <v>308333</v>
      </c>
      <c r="G10" s="186">
        <v>308333</v>
      </c>
      <c r="H10" s="186">
        <v>308333</v>
      </c>
      <c r="I10" s="186">
        <v>308333</v>
      </c>
      <c r="J10" s="186">
        <v>308333</v>
      </c>
      <c r="K10" s="186">
        <v>308334</v>
      </c>
      <c r="L10" s="186">
        <v>308334</v>
      </c>
      <c r="M10" s="186">
        <v>308334</v>
      </c>
      <c r="N10" s="186">
        <v>308334</v>
      </c>
      <c r="O10" s="187">
        <f t="shared" si="0"/>
        <v>3700000</v>
      </c>
    </row>
    <row r="11" spans="1:15" ht="20.100000000000001" customHeight="1" x14ac:dyDescent="0.25">
      <c r="A11" s="184" t="s">
        <v>83</v>
      </c>
      <c r="B11" s="191" t="s">
        <v>335</v>
      </c>
      <c r="C11" s="186">
        <v>119250</v>
      </c>
      <c r="D11" s="186">
        <v>119250</v>
      </c>
      <c r="E11" s="186">
        <v>119250</v>
      </c>
      <c r="F11" s="186">
        <v>119250</v>
      </c>
      <c r="G11" s="186">
        <v>119250</v>
      </c>
      <c r="H11" s="186">
        <v>119250</v>
      </c>
      <c r="I11" s="186">
        <v>119250</v>
      </c>
      <c r="J11" s="186">
        <v>119250</v>
      </c>
      <c r="K11" s="186">
        <v>119250</v>
      </c>
      <c r="L11" s="186">
        <v>119250</v>
      </c>
      <c r="M11" s="186">
        <v>119250</v>
      </c>
      <c r="N11" s="186">
        <v>119250</v>
      </c>
      <c r="O11" s="187">
        <f t="shared" si="0"/>
        <v>1431000</v>
      </c>
    </row>
    <row r="12" spans="1:15" ht="20.100000000000001" customHeight="1" x14ac:dyDescent="0.25">
      <c r="A12" s="184" t="s">
        <v>95</v>
      </c>
      <c r="B12" s="191" t="s">
        <v>288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7">
        <f t="shared" si="0"/>
        <v>0</v>
      </c>
    </row>
    <row r="13" spans="1:15" ht="20.100000000000001" customHeight="1" x14ac:dyDescent="0.25">
      <c r="A13" s="184" t="s">
        <v>105</v>
      </c>
      <c r="B13" s="191" t="s">
        <v>248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>
        <f t="shared" si="0"/>
        <v>0</v>
      </c>
    </row>
    <row r="14" spans="1:15" ht="21" customHeight="1" x14ac:dyDescent="0.25">
      <c r="A14" s="184" t="s">
        <v>115</v>
      </c>
      <c r="B14" s="185" t="s">
        <v>336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>
        <f t="shared" si="0"/>
        <v>0</v>
      </c>
    </row>
    <row r="15" spans="1:15" ht="20.100000000000001" customHeight="1" x14ac:dyDescent="0.25">
      <c r="A15" s="184" t="s">
        <v>117</v>
      </c>
      <c r="B15" s="191" t="s">
        <v>337</v>
      </c>
      <c r="C15" s="186">
        <v>834141</v>
      </c>
      <c r="D15" s="186">
        <v>834141</v>
      </c>
      <c r="E15" s="186">
        <v>834141</v>
      </c>
      <c r="F15" s="186">
        <v>834141</v>
      </c>
      <c r="G15" s="186">
        <v>834141</v>
      </c>
      <c r="H15" s="186">
        <v>834141</v>
      </c>
      <c r="I15" s="186">
        <v>834141</v>
      </c>
      <c r="J15" s="186">
        <v>834141</v>
      </c>
      <c r="K15" s="186">
        <v>834141</v>
      </c>
      <c r="L15" s="186">
        <v>834140</v>
      </c>
      <c r="M15" s="186">
        <v>834140</v>
      </c>
      <c r="N15" s="186">
        <v>834140</v>
      </c>
      <c r="O15" s="187">
        <f t="shared" si="0"/>
        <v>10009689</v>
      </c>
    </row>
    <row r="16" spans="1:15" ht="20.100000000000001" customHeight="1" x14ac:dyDescent="0.25">
      <c r="A16" s="179" t="s">
        <v>125</v>
      </c>
      <c r="B16" s="192" t="s">
        <v>338</v>
      </c>
      <c r="C16" s="193">
        <f t="shared" ref="C16:N16" si="1">SUM(C7:C15)</f>
        <v>4078179</v>
      </c>
      <c r="D16" s="193">
        <f t="shared" si="1"/>
        <v>4078179</v>
      </c>
      <c r="E16" s="193">
        <f t="shared" si="1"/>
        <v>4078179</v>
      </c>
      <c r="F16" s="193">
        <f t="shared" si="1"/>
        <v>4078179</v>
      </c>
      <c r="G16" s="193">
        <f t="shared" si="1"/>
        <v>4078179</v>
      </c>
      <c r="H16" s="193">
        <f t="shared" si="1"/>
        <v>4078179</v>
      </c>
      <c r="I16" s="193">
        <f t="shared" si="1"/>
        <v>4078179</v>
      </c>
      <c r="J16" s="193">
        <f t="shared" si="1"/>
        <v>4078178</v>
      </c>
      <c r="K16" s="193">
        <f t="shared" si="1"/>
        <v>4078179</v>
      </c>
      <c r="L16" s="193">
        <f t="shared" si="1"/>
        <v>4078178</v>
      </c>
      <c r="M16" s="193">
        <f t="shared" si="1"/>
        <v>4078178</v>
      </c>
      <c r="N16" s="193">
        <f t="shared" si="1"/>
        <v>4078178</v>
      </c>
      <c r="O16" s="194">
        <f t="shared" si="0"/>
        <v>48938144</v>
      </c>
    </row>
    <row r="17" spans="1:15" ht="20.100000000000001" customHeight="1" x14ac:dyDescent="0.25">
      <c r="A17" s="179" t="s">
        <v>135</v>
      </c>
      <c r="B17" s="6" t="s">
        <v>240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0.100000000000001" customHeight="1" x14ac:dyDescent="0.25">
      <c r="A18" s="195" t="s">
        <v>141</v>
      </c>
      <c r="B18" s="196" t="s">
        <v>243</v>
      </c>
      <c r="C18" s="189">
        <v>765083</v>
      </c>
      <c r="D18" s="189">
        <v>765083</v>
      </c>
      <c r="E18" s="189">
        <v>765083</v>
      </c>
      <c r="F18" s="189">
        <v>765083</v>
      </c>
      <c r="G18" s="189">
        <v>765083</v>
      </c>
      <c r="H18" s="189">
        <v>765083</v>
      </c>
      <c r="I18" s="189">
        <v>765083</v>
      </c>
      <c r="J18" s="189">
        <v>765083</v>
      </c>
      <c r="K18" s="189">
        <v>765084</v>
      </c>
      <c r="L18" s="189">
        <v>765084</v>
      </c>
      <c r="M18" s="189">
        <v>765084</v>
      </c>
      <c r="N18" s="189">
        <v>765084</v>
      </c>
      <c r="O18" s="190">
        <f t="shared" ref="O18:O28" si="2">SUM(C18:N18)</f>
        <v>9181000</v>
      </c>
    </row>
    <row r="19" spans="1:15" ht="21.75" customHeight="1" x14ac:dyDescent="0.25">
      <c r="A19" s="184" t="s">
        <v>149</v>
      </c>
      <c r="B19" s="185" t="s">
        <v>169</v>
      </c>
      <c r="C19" s="186">
        <v>136167</v>
      </c>
      <c r="D19" s="186">
        <v>136167</v>
      </c>
      <c r="E19" s="186">
        <v>136167</v>
      </c>
      <c r="F19" s="186">
        <v>136167</v>
      </c>
      <c r="G19" s="186">
        <v>136167</v>
      </c>
      <c r="H19" s="186">
        <v>136167</v>
      </c>
      <c r="I19" s="186">
        <v>136167</v>
      </c>
      <c r="J19" s="186">
        <v>136167</v>
      </c>
      <c r="K19" s="186">
        <v>136166</v>
      </c>
      <c r="L19" s="186">
        <v>136166</v>
      </c>
      <c r="M19" s="186">
        <v>136166</v>
      </c>
      <c r="N19" s="186">
        <v>136166</v>
      </c>
      <c r="O19" s="187">
        <f t="shared" si="2"/>
        <v>1634000</v>
      </c>
    </row>
    <row r="20" spans="1:15" ht="20.100000000000001" customHeight="1" x14ac:dyDescent="0.25">
      <c r="A20" s="184" t="s">
        <v>159</v>
      </c>
      <c r="B20" s="191" t="s">
        <v>170</v>
      </c>
      <c r="C20" s="186">
        <v>1045167</v>
      </c>
      <c r="D20" s="186">
        <v>1045167</v>
      </c>
      <c r="E20" s="186">
        <v>1045167</v>
      </c>
      <c r="F20" s="186">
        <v>1045167</v>
      </c>
      <c r="G20" s="186">
        <v>1045167</v>
      </c>
      <c r="H20" s="186">
        <v>1045167</v>
      </c>
      <c r="I20" s="186">
        <v>1045167</v>
      </c>
      <c r="J20" s="186">
        <v>1045167</v>
      </c>
      <c r="K20" s="186">
        <v>1045166</v>
      </c>
      <c r="L20" s="186">
        <v>1045166</v>
      </c>
      <c r="M20" s="186">
        <v>1045166</v>
      </c>
      <c r="N20" s="186">
        <v>1045166</v>
      </c>
      <c r="O20" s="187">
        <f t="shared" si="2"/>
        <v>12542000</v>
      </c>
    </row>
    <row r="21" spans="1:15" ht="20.100000000000001" customHeight="1" x14ac:dyDescent="0.25">
      <c r="A21" s="184" t="s">
        <v>161</v>
      </c>
      <c r="B21" s="191" t="s">
        <v>171</v>
      </c>
      <c r="C21" s="186">
        <v>248500</v>
      </c>
      <c r="D21" s="186">
        <v>248500</v>
      </c>
      <c r="E21" s="186">
        <v>248500</v>
      </c>
      <c r="F21" s="186">
        <v>248500</v>
      </c>
      <c r="G21" s="186">
        <v>248500</v>
      </c>
      <c r="H21" s="186">
        <v>248500</v>
      </c>
      <c r="I21" s="186">
        <v>248500</v>
      </c>
      <c r="J21" s="186">
        <v>248500</v>
      </c>
      <c r="K21" s="186">
        <v>248500</v>
      </c>
      <c r="L21" s="186">
        <v>248500</v>
      </c>
      <c r="M21" s="186">
        <v>248500</v>
      </c>
      <c r="N21" s="186">
        <v>248500</v>
      </c>
      <c r="O21" s="187">
        <f t="shared" si="2"/>
        <v>2982000</v>
      </c>
    </row>
    <row r="22" spans="1:15" ht="20.100000000000001" customHeight="1" x14ac:dyDescent="0.25">
      <c r="A22" s="184" t="s">
        <v>163</v>
      </c>
      <c r="B22" s="191" t="s">
        <v>173</v>
      </c>
      <c r="C22" s="186">
        <v>225440</v>
      </c>
      <c r="D22" s="186">
        <v>225440</v>
      </c>
      <c r="E22" s="186">
        <v>225440</v>
      </c>
      <c r="F22" s="186">
        <v>225440</v>
      </c>
      <c r="G22" s="186">
        <v>225440</v>
      </c>
      <c r="H22" s="186">
        <v>225440</v>
      </c>
      <c r="I22" s="186">
        <v>225440</v>
      </c>
      <c r="J22" s="186">
        <v>225440</v>
      </c>
      <c r="K22" s="186">
        <v>225440</v>
      </c>
      <c r="L22" s="186">
        <v>225440</v>
      </c>
      <c r="M22" s="186">
        <v>225440</v>
      </c>
      <c r="N22" s="186">
        <v>225440</v>
      </c>
      <c r="O22" s="187">
        <f t="shared" si="2"/>
        <v>2705280</v>
      </c>
    </row>
    <row r="23" spans="1:15" ht="20.100000000000001" customHeight="1" x14ac:dyDescent="0.25">
      <c r="A23" s="184" t="s">
        <v>261</v>
      </c>
      <c r="B23" s="191" t="s">
        <v>250</v>
      </c>
      <c r="C23" s="186">
        <v>29016</v>
      </c>
      <c r="D23" s="186">
        <v>29016</v>
      </c>
      <c r="E23" s="186">
        <v>29016</v>
      </c>
      <c r="F23" s="186">
        <v>29016</v>
      </c>
      <c r="G23" s="186">
        <v>29016</v>
      </c>
      <c r="H23" s="186">
        <v>29016</v>
      </c>
      <c r="I23" s="186">
        <v>29016</v>
      </c>
      <c r="J23" s="186">
        <v>29016</v>
      </c>
      <c r="K23" s="186">
        <v>29016</v>
      </c>
      <c r="L23" s="186">
        <v>29016</v>
      </c>
      <c r="M23" s="186">
        <v>29016</v>
      </c>
      <c r="N23" s="186">
        <v>29017</v>
      </c>
      <c r="O23" s="187">
        <f t="shared" si="2"/>
        <v>348193</v>
      </c>
    </row>
    <row r="24" spans="1:15" ht="20.100000000000001" customHeight="1" x14ac:dyDescent="0.25">
      <c r="A24" s="184" t="s">
        <v>264</v>
      </c>
      <c r="B24" s="191" t="s">
        <v>194</v>
      </c>
      <c r="C24" s="186">
        <v>41667</v>
      </c>
      <c r="D24" s="186">
        <v>41667</v>
      </c>
      <c r="E24" s="186">
        <v>41667</v>
      </c>
      <c r="F24" s="186">
        <v>41667</v>
      </c>
      <c r="G24" s="186">
        <v>41667</v>
      </c>
      <c r="H24" s="186">
        <v>41667</v>
      </c>
      <c r="I24" s="186">
        <v>41667</v>
      </c>
      <c r="J24" s="186">
        <v>41667</v>
      </c>
      <c r="K24" s="186">
        <v>41666</v>
      </c>
      <c r="L24" s="186">
        <v>41666</v>
      </c>
      <c r="M24" s="186">
        <v>41666</v>
      </c>
      <c r="N24" s="186">
        <v>41666</v>
      </c>
      <c r="O24" s="187">
        <f t="shared" si="2"/>
        <v>500000</v>
      </c>
    </row>
    <row r="25" spans="1:15" ht="20.100000000000001" customHeight="1" x14ac:dyDescent="0.25">
      <c r="A25" s="184" t="s">
        <v>267</v>
      </c>
      <c r="B25" s="185" t="s">
        <v>196</v>
      </c>
      <c r="C25" s="186">
        <v>83333</v>
      </c>
      <c r="D25" s="186">
        <v>83333</v>
      </c>
      <c r="E25" s="186">
        <v>83333</v>
      </c>
      <c r="F25" s="186">
        <v>83333</v>
      </c>
      <c r="G25" s="186">
        <v>83333</v>
      </c>
      <c r="H25" s="186">
        <v>83333</v>
      </c>
      <c r="I25" s="186">
        <v>83333</v>
      </c>
      <c r="J25" s="186">
        <v>83333</v>
      </c>
      <c r="K25" s="186">
        <v>83334</v>
      </c>
      <c r="L25" s="186">
        <v>83334</v>
      </c>
      <c r="M25" s="186">
        <v>83334</v>
      </c>
      <c r="N25" s="186">
        <v>83334</v>
      </c>
      <c r="O25" s="187">
        <f t="shared" si="2"/>
        <v>1000000</v>
      </c>
    </row>
    <row r="26" spans="1:15" ht="20.100000000000001" customHeight="1" x14ac:dyDescent="0.25">
      <c r="A26" s="184" t="s">
        <v>269</v>
      </c>
      <c r="B26" s="191" t="s">
        <v>198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>
        <f t="shared" si="2"/>
        <v>0</v>
      </c>
    </row>
    <row r="27" spans="1:15" ht="20.100000000000001" customHeight="1" x14ac:dyDescent="0.25">
      <c r="A27" s="184" t="s">
        <v>272</v>
      </c>
      <c r="B27" s="191" t="s">
        <v>339</v>
      </c>
      <c r="C27" s="186">
        <v>1503806</v>
      </c>
      <c r="D27" s="186">
        <v>1503806</v>
      </c>
      <c r="E27" s="186">
        <v>1503806</v>
      </c>
      <c r="F27" s="186">
        <v>1503806</v>
      </c>
      <c r="G27" s="186">
        <v>1503806</v>
      </c>
      <c r="H27" s="186">
        <v>1503806</v>
      </c>
      <c r="I27" s="186">
        <v>1503806</v>
      </c>
      <c r="J27" s="186">
        <v>1503805</v>
      </c>
      <c r="K27" s="186">
        <v>1503807</v>
      </c>
      <c r="L27" s="186">
        <v>1503806</v>
      </c>
      <c r="M27" s="186">
        <v>1503806</v>
      </c>
      <c r="N27" s="186">
        <v>1503805</v>
      </c>
      <c r="O27" s="187">
        <f t="shared" si="2"/>
        <v>18045671</v>
      </c>
    </row>
    <row r="28" spans="1:15" ht="20.100000000000001" customHeight="1" x14ac:dyDescent="0.25">
      <c r="A28" s="197" t="s">
        <v>275</v>
      </c>
      <c r="B28" s="192" t="s">
        <v>340</v>
      </c>
      <c r="C28" s="193">
        <f t="shared" ref="C28:N28" si="3">SUM(C18:C27)</f>
        <v>4078179</v>
      </c>
      <c r="D28" s="193">
        <f t="shared" si="3"/>
        <v>4078179</v>
      </c>
      <c r="E28" s="193">
        <f t="shared" si="3"/>
        <v>4078179</v>
      </c>
      <c r="F28" s="193">
        <f t="shared" si="3"/>
        <v>4078179</v>
      </c>
      <c r="G28" s="193">
        <f t="shared" si="3"/>
        <v>4078179</v>
      </c>
      <c r="H28" s="193">
        <f t="shared" si="3"/>
        <v>4078179</v>
      </c>
      <c r="I28" s="193">
        <f t="shared" si="3"/>
        <v>4078179</v>
      </c>
      <c r="J28" s="193">
        <f t="shared" si="3"/>
        <v>4078178</v>
      </c>
      <c r="K28" s="193">
        <f t="shared" si="3"/>
        <v>4078179</v>
      </c>
      <c r="L28" s="193">
        <f t="shared" si="3"/>
        <v>4078178</v>
      </c>
      <c r="M28" s="193">
        <f t="shared" si="3"/>
        <v>4078178</v>
      </c>
      <c r="N28" s="193">
        <f t="shared" si="3"/>
        <v>4078178</v>
      </c>
      <c r="O28" s="194">
        <f t="shared" si="2"/>
        <v>48938144</v>
      </c>
    </row>
    <row r="29" spans="1:15" ht="20.100000000000001" customHeight="1" x14ac:dyDescent="0.25">
      <c r="A29" s="197" t="s">
        <v>278</v>
      </c>
      <c r="B29" s="198" t="s">
        <v>341</v>
      </c>
      <c r="C29" s="199">
        <f t="shared" ref="C29:N29" si="4">C16-C28</f>
        <v>0</v>
      </c>
      <c r="D29" s="199">
        <f t="shared" si="4"/>
        <v>0</v>
      </c>
      <c r="E29" s="199">
        <f t="shared" si="4"/>
        <v>0</v>
      </c>
      <c r="F29" s="199">
        <f t="shared" si="4"/>
        <v>0</v>
      </c>
      <c r="G29" s="199">
        <f t="shared" si="4"/>
        <v>0</v>
      </c>
      <c r="H29" s="199">
        <f t="shared" si="4"/>
        <v>0</v>
      </c>
      <c r="I29" s="199">
        <f t="shared" si="4"/>
        <v>0</v>
      </c>
      <c r="J29" s="199">
        <f t="shared" si="4"/>
        <v>0</v>
      </c>
      <c r="K29" s="199">
        <f t="shared" si="4"/>
        <v>0</v>
      </c>
      <c r="L29" s="199">
        <f t="shared" si="4"/>
        <v>0</v>
      </c>
      <c r="M29" s="199">
        <f t="shared" si="4"/>
        <v>0</v>
      </c>
      <c r="N29" s="199">
        <f t="shared" si="4"/>
        <v>0</v>
      </c>
      <c r="O29" s="199"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/>
  </sheetViews>
  <sheetFormatPr defaultColWidth="8.7109375" defaultRowHeight="15" x14ac:dyDescent="0.25"/>
  <cols>
    <col min="1" max="1" width="52" customWidth="1"/>
    <col min="2" max="2" width="36.140625" customWidth="1"/>
  </cols>
  <sheetData>
    <row r="1" spans="1:2" x14ac:dyDescent="0.25">
      <c r="A1" t="s">
        <v>411</v>
      </c>
    </row>
    <row r="4" spans="1:2" ht="20.100000000000001" customHeight="1" x14ac:dyDescent="0.25">
      <c r="A4" s="5" t="s">
        <v>342</v>
      </c>
      <c r="B4" s="5"/>
    </row>
    <row r="5" spans="1:2" ht="20.100000000000001" customHeight="1" x14ac:dyDescent="0.25">
      <c r="A5" s="200"/>
      <c r="B5" s="201" t="s">
        <v>343</v>
      </c>
    </row>
    <row r="6" spans="1:2" ht="20.100000000000001" customHeight="1" x14ac:dyDescent="0.25">
      <c r="A6" s="202" t="s">
        <v>344</v>
      </c>
      <c r="B6" s="203" t="s">
        <v>345</v>
      </c>
    </row>
    <row r="7" spans="1:2" ht="20.100000000000001" customHeight="1" x14ac:dyDescent="0.25">
      <c r="A7" s="204">
        <v>1</v>
      </c>
      <c r="B7" s="205">
        <v>2</v>
      </c>
    </row>
    <row r="8" spans="1:2" ht="20.100000000000001" customHeight="1" x14ac:dyDescent="0.25">
      <c r="A8" s="206" t="s">
        <v>8</v>
      </c>
      <c r="B8" s="207">
        <v>14121300</v>
      </c>
    </row>
    <row r="9" spans="1:2" ht="20.100000000000001" customHeight="1" x14ac:dyDescent="0.25">
      <c r="A9" s="208" t="s">
        <v>346</v>
      </c>
      <c r="B9" s="207">
        <v>12264250</v>
      </c>
    </row>
    <row r="10" spans="1:2" ht="20.100000000000001" customHeight="1" x14ac:dyDescent="0.25">
      <c r="A10" s="208" t="s">
        <v>347</v>
      </c>
      <c r="B10" s="207">
        <v>5611905</v>
      </c>
    </row>
    <row r="11" spans="1:2" ht="20.100000000000001" customHeight="1" x14ac:dyDescent="0.25">
      <c r="A11" s="208" t="s">
        <v>348</v>
      </c>
      <c r="B11" s="207">
        <v>1800000</v>
      </c>
    </row>
    <row r="12" spans="1:2" ht="20.100000000000001" customHeight="1" x14ac:dyDescent="0.25">
      <c r="A12" s="208" t="s">
        <v>16</v>
      </c>
      <c r="B12" s="207"/>
    </row>
    <row r="13" spans="1:2" ht="20.100000000000001" customHeight="1" x14ac:dyDescent="0.25">
      <c r="A13" s="208"/>
      <c r="B13" s="207"/>
    </row>
    <row r="14" spans="1:2" ht="20.100000000000001" customHeight="1" x14ac:dyDescent="0.25">
      <c r="A14" s="208"/>
      <c r="B14" s="207"/>
    </row>
    <row r="15" spans="1:2" ht="20.100000000000001" customHeight="1" x14ac:dyDescent="0.25">
      <c r="A15" s="208"/>
      <c r="B15" s="207"/>
    </row>
    <row r="16" spans="1:2" ht="20.100000000000001" customHeight="1" x14ac:dyDescent="0.25">
      <c r="A16" s="208"/>
      <c r="B16" s="207"/>
    </row>
    <row r="17" spans="1:2" ht="20.100000000000001" customHeight="1" x14ac:dyDescent="0.25">
      <c r="A17" s="208"/>
      <c r="B17" s="207"/>
    </row>
    <row r="18" spans="1:2" ht="20.100000000000001" customHeight="1" x14ac:dyDescent="0.25">
      <c r="A18" s="208"/>
      <c r="B18" s="207"/>
    </row>
    <row r="19" spans="1:2" ht="20.100000000000001" customHeight="1" x14ac:dyDescent="0.25">
      <c r="A19" s="208"/>
      <c r="B19" s="207"/>
    </row>
    <row r="20" spans="1:2" ht="20.100000000000001" customHeight="1" x14ac:dyDescent="0.25">
      <c r="A20" s="208"/>
      <c r="B20" s="207"/>
    </row>
    <row r="21" spans="1:2" ht="20.100000000000001" customHeight="1" x14ac:dyDescent="0.25">
      <c r="A21" s="208"/>
      <c r="B21" s="207"/>
    </row>
    <row r="22" spans="1:2" ht="20.100000000000001" customHeight="1" x14ac:dyDescent="0.25">
      <c r="A22" s="208"/>
      <c r="B22" s="207"/>
    </row>
    <row r="23" spans="1:2" ht="20.100000000000001" customHeight="1" x14ac:dyDescent="0.25">
      <c r="A23" s="208"/>
      <c r="B23" s="207"/>
    </row>
    <row r="24" spans="1:2" ht="20.100000000000001" customHeight="1" x14ac:dyDescent="0.25">
      <c r="A24" s="208"/>
      <c r="B24" s="207"/>
    </row>
    <row r="25" spans="1:2" ht="20.100000000000001" customHeight="1" x14ac:dyDescent="0.25">
      <c r="A25" s="208"/>
      <c r="B25" s="207"/>
    </row>
    <row r="26" spans="1:2" ht="20.100000000000001" customHeight="1" x14ac:dyDescent="0.25">
      <c r="A26" s="208"/>
      <c r="B26" s="207"/>
    </row>
    <row r="27" spans="1:2" ht="20.100000000000001" customHeight="1" x14ac:dyDescent="0.25">
      <c r="A27" s="209"/>
      <c r="B27" s="207"/>
    </row>
    <row r="28" spans="1:2" ht="20.100000000000001" customHeight="1" x14ac:dyDescent="0.25">
      <c r="A28" s="210" t="s">
        <v>332</v>
      </c>
      <c r="B28" s="211">
        <f>SUM(B8:B27)</f>
        <v>33797455</v>
      </c>
    </row>
  </sheetData>
  <mergeCells count="1">
    <mergeCell ref="A4:B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B1" sqref="B1"/>
    </sheetView>
  </sheetViews>
  <sheetFormatPr defaultColWidth="8.7109375" defaultRowHeight="15" x14ac:dyDescent="0.25"/>
  <cols>
    <col min="2" max="2" width="26.5703125" customWidth="1"/>
    <col min="3" max="3" width="19.5703125" customWidth="1"/>
    <col min="4" max="4" width="13" customWidth="1"/>
  </cols>
  <sheetData>
    <row r="1" spans="1:4" x14ac:dyDescent="0.25">
      <c r="B1" t="s">
        <v>412</v>
      </c>
    </row>
    <row r="3" spans="1:4" ht="29.85" customHeight="1" x14ac:dyDescent="0.25">
      <c r="B3" s="4" t="s">
        <v>349</v>
      </c>
      <c r="C3" s="4"/>
      <c r="D3" s="212"/>
    </row>
    <row r="4" spans="1:4" ht="15.75" x14ac:dyDescent="0.25">
      <c r="A4" s="213"/>
      <c r="B4" s="213"/>
      <c r="C4" s="213"/>
      <c r="D4" s="213"/>
    </row>
    <row r="5" spans="1:4" x14ac:dyDescent="0.25">
      <c r="A5" s="214"/>
      <c r="B5" s="214"/>
      <c r="C5" s="3" t="s">
        <v>238</v>
      </c>
      <c r="D5" s="3"/>
    </row>
    <row r="6" spans="1:4" ht="25.5" x14ac:dyDescent="0.25">
      <c r="A6" s="215" t="s">
        <v>2</v>
      </c>
      <c r="B6" s="216" t="s">
        <v>350</v>
      </c>
      <c r="C6" s="216" t="s">
        <v>351</v>
      </c>
      <c r="D6" s="217" t="s">
        <v>352</v>
      </c>
    </row>
    <row r="7" spans="1:4" x14ac:dyDescent="0.25">
      <c r="A7" s="218" t="s">
        <v>5</v>
      </c>
      <c r="B7" s="219" t="s">
        <v>353</v>
      </c>
      <c r="C7" s="219" t="s">
        <v>354</v>
      </c>
      <c r="D7" s="220">
        <v>20000</v>
      </c>
    </row>
    <row r="8" spans="1:4" x14ac:dyDescent="0.25">
      <c r="A8" s="221" t="s">
        <v>19</v>
      </c>
      <c r="B8" s="222" t="s">
        <v>355</v>
      </c>
      <c r="C8" s="222" t="s">
        <v>354</v>
      </c>
      <c r="D8" s="223">
        <v>20000</v>
      </c>
    </row>
    <row r="9" spans="1:4" x14ac:dyDescent="0.25">
      <c r="A9" s="221" t="s">
        <v>33</v>
      </c>
      <c r="B9" s="222"/>
      <c r="C9" s="222"/>
      <c r="D9" s="223"/>
    </row>
    <row r="10" spans="1:4" x14ac:dyDescent="0.25">
      <c r="A10" s="221" t="s">
        <v>47</v>
      </c>
      <c r="B10" s="222"/>
      <c r="C10" s="222"/>
      <c r="D10" s="223"/>
    </row>
    <row r="11" spans="1:4" x14ac:dyDescent="0.25">
      <c r="A11" s="221" t="s">
        <v>61</v>
      </c>
      <c r="B11" s="222"/>
      <c r="C11" s="222"/>
      <c r="D11" s="223"/>
    </row>
    <row r="12" spans="1:4" x14ac:dyDescent="0.25">
      <c r="A12" s="221" t="s">
        <v>83</v>
      </c>
      <c r="B12" s="222"/>
      <c r="C12" s="222"/>
      <c r="D12" s="223"/>
    </row>
    <row r="13" spans="1:4" x14ac:dyDescent="0.25">
      <c r="A13" s="221" t="s">
        <v>95</v>
      </c>
      <c r="B13" s="222"/>
      <c r="C13" s="222"/>
      <c r="D13" s="223"/>
    </row>
    <row r="14" spans="1:4" x14ac:dyDescent="0.25">
      <c r="A14" s="221" t="s">
        <v>105</v>
      </c>
      <c r="B14" s="222"/>
      <c r="C14" s="222"/>
      <c r="D14" s="223"/>
    </row>
    <row r="15" spans="1:4" x14ac:dyDescent="0.25">
      <c r="A15" s="221" t="s">
        <v>115</v>
      </c>
      <c r="B15" s="222"/>
      <c r="C15" s="222"/>
      <c r="D15" s="223"/>
    </row>
    <row r="16" spans="1:4" x14ac:dyDescent="0.25">
      <c r="A16" s="221" t="s">
        <v>117</v>
      </c>
      <c r="B16" s="222"/>
      <c r="C16" s="222"/>
      <c r="D16" s="223"/>
    </row>
    <row r="17" spans="1:4" x14ac:dyDescent="0.25">
      <c r="A17" s="221" t="s">
        <v>125</v>
      </c>
      <c r="B17" s="222"/>
      <c r="C17" s="222"/>
      <c r="D17" s="223"/>
    </row>
    <row r="18" spans="1:4" x14ac:dyDescent="0.25">
      <c r="A18" s="221" t="s">
        <v>135</v>
      </c>
      <c r="B18" s="222"/>
      <c r="C18" s="222"/>
      <c r="D18" s="223"/>
    </row>
    <row r="19" spans="1:4" x14ac:dyDescent="0.25">
      <c r="A19" s="221" t="s">
        <v>141</v>
      </c>
      <c r="B19" s="222"/>
      <c r="C19" s="222"/>
      <c r="D19" s="223"/>
    </row>
    <row r="20" spans="1:4" x14ac:dyDescent="0.25">
      <c r="A20" s="221" t="s">
        <v>149</v>
      </c>
      <c r="B20" s="222"/>
      <c r="C20" s="222"/>
      <c r="D20" s="223"/>
    </row>
    <row r="21" spans="1:4" x14ac:dyDescent="0.25">
      <c r="A21" s="221" t="s">
        <v>159</v>
      </c>
      <c r="B21" s="222"/>
      <c r="C21" s="222"/>
      <c r="D21" s="223"/>
    </row>
    <row r="22" spans="1:4" x14ac:dyDescent="0.25">
      <c r="A22" s="221" t="s">
        <v>161</v>
      </c>
      <c r="B22" s="222"/>
      <c r="C22" s="222"/>
      <c r="D22" s="223"/>
    </row>
    <row r="23" spans="1:4" x14ac:dyDescent="0.25">
      <c r="A23" s="221" t="s">
        <v>163</v>
      </c>
      <c r="B23" s="222"/>
      <c r="C23" s="222"/>
      <c r="D23" s="223"/>
    </row>
    <row r="24" spans="1:4" x14ac:dyDescent="0.25">
      <c r="A24" s="221" t="s">
        <v>261</v>
      </c>
      <c r="B24" s="222"/>
      <c r="C24" s="222"/>
      <c r="D24" s="223"/>
    </row>
    <row r="25" spans="1:4" x14ac:dyDescent="0.25">
      <c r="A25" s="221" t="s">
        <v>264</v>
      </c>
      <c r="B25" s="222"/>
      <c r="C25" s="222"/>
      <c r="D25" s="223"/>
    </row>
    <row r="26" spans="1:4" x14ac:dyDescent="0.25">
      <c r="A26" s="221" t="s">
        <v>267</v>
      </c>
      <c r="B26" s="222"/>
      <c r="C26" s="222"/>
      <c r="D26" s="223"/>
    </row>
    <row r="27" spans="1:4" x14ac:dyDescent="0.25">
      <c r="A27" s="221" t="s">
        <v>269</v>
      </c>
      <c r="B27" s="222"/>
      <c r="C27" s="222"/>
      <c r="D27" s="223"/>
    </row>
    <row r="28" spans="1:4" x14ac:dyDescent="0.25">
      <c r="A28" s="221" t="s">
        <v>272</v>
      </c>
      <c r="B28" s="222"/>
      <c r="C28" s="222"/>
      <c r="D28" s="223"/>
    </row>
    <row r="29" spans="1:4" x14ac:dyDescent="0.25">
      <c r="A29" s="221" t="s">
        <v>275</v>
      </c>
      <c r="B29" s="222"/>
      <c r="C29" s="222"/>
      <c r="D29" s="223"/>
    </row>
    <row r="30" spans="1:4" x14ac:dyDescent="0.25">
      <c r="A30" s="221" t="s">
        <v>278</v>
      </c>
      <c r="B30" s="222"/>
      <c r="C30" s="222"/>
      <c r="D30" s="223"/>
    </row>
    <row r="31" spans="1:4" x14ac:dyDescent="0.25">
      <c r="A31" s="221" t="s">
        <v>281</v>
      </c>
      <c r="B31" s="222"/>
      <c r="C31" s="222"/>
      <c r="D31" s="223"/>
    </row>
    <row r="32" spans="1:4" x14ac:dyDescent="0.25">
      <c r="A32" s="221" t="s">
        <v>307</v>
      </c>
      <c r="B32" s="222"/>
      <c r="C32" s="222"/>
      <c r="D32" s="223"/>
    </row>
    <row r="33" spans="1:4" x14ac:dyDescent="0.25">
      <c r="A33" s="221" t="s">
        <v>310</v>
      </c>
      <c r="B33" s="222"/>
      <c r="C33" s="222"/>
      <c r="D33" s="223"/>
    </row>
    <row r="34" spans="1:4" x14ac:dyDescent="0.25">
      <c r="A34" s="221" t="s">
        <v>311</v>
      </c>
      <c r="B34" s="222"/>
      <c r="C34" s="222"/>
      <c r="D34" s="223"/>
    </row>
    <row r="35" spans="1:4" x14ac:dyDescent="0.25">
      <c r="A35" s="221" t="s">
        <v>356</v>
      </c>
      <c r="B35" s="222"/>
      <c r="C35" s="222"/>
      <c r="D35" s="223"/>
    </row>
    <row r="36" spans="1:4" x14ac:dyDescent="0.25">
      <c r="A36" s="221" t="s">
        <v>357</v>
      </c>
      <c r="B36" s="222"/>
      <c r="C36" s="222"/>
      <c r="D36" s="223"/>
    </row>
    <row r="37" spans="1:4" x14ac:dyDescent="0.25">
      <c r="A37" s="221" t="s">
        <v>358</v>
      </c>
      <c r="B37" s="222"/>
      <c r="C37" s="222"/>
      <c r="D37" s="223"/>
    </row>
    <row r="38" spans="1:4" x14ac:dyDescent="0.25">
      <c r="A38" s="221" t="s">
        <v>359</v>
      </c>
      <c r="B38" s="222"/>
      <c r="C38" s="222"/>
      <c r="D38" s="223"/>
    </row>
    <row r="39" spans="1:4" x14ac:dyDescent="0.25">
      <c r="A39" s="224" t="s">
        <v>360</v>
      </c>
      <c r="B39" s="225"/>
      <c r="C39" s="225"/>
      <c r="D39" s="226"/>
    </row>
    <row r="40" spans="1:4" x14ac:dyDescent="0.25">
      <c r="A40" s="2" t="s">
        <v>332</v>
      </c>
      <c r="B40" s="2"/>
      <c r="C40" s="227"/>
      <c r="D40" s="228">
        <f>SUM(D7:D39)</f>
        <v>40000</v>
      </c>
    </row>
  </sheetData>
  <mergeCells count="3">
    <mergeCell ref="B3:C3"/>
    <mergeCell ref="C5:D5"/>
    <mergeCell ref="A40:B40"/>
  </mergeCells>
  <conditionalFormatting sqref="D40">
    <cfRule type="cellIs" dxfId="0" priority="2" operator="equal"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defaultColWidth="8.7109375" defaultRowHeight="15" x14ac:dyDescent="0.25"/>
  <cols>
    <col min="1" max="1" width="26.42578125" customWidth="1"/>
    <col min="2" max="2" width="14.5703125" customWidth="1"/>
    <col min="3" max="3" width="9.28515625" customWidth="1"/>
    <col min="4" max="4" width="10.7109375" customWidth="1"/>
    <col min="5" max="5" width="13.5703125" customWidth="1"/>
    <col min="6" max="6" width="11.28515625" customWidth="1"/>
  </cols>
  <sheetData>
    <row r="1" spans="1:6" x14ac:dyDescent="0.25">
      <c r="A1" t="s">
        <v>413</v>
      </c>
    </row>
    <row r="2" spans="1:6" ht="15.75" customHeight="1" x14ac:dyDescent="0.25">
      <c r="A2" s="1" t="s">
        <v>361</v>
      </c>
      <c r="B2" s="1"/>
      <c r="C2" s="1"/>
      <c r="D2" s="1"/>
      <c r="E2" s="1"/>
      <c r="F2" s="1"/>
    </row>
    <row r="3" spans="1:6" x14ac:dyDescent="0.25">
      <c r="A3" s="84"/>
      <c r="B3" s="83"/>
      <c r="C3" s="83"/>
      <c r="D3" s="83"/>
      <c r="E3" s="83"/>
      <c r="F3" s="229" t="s">
        <v>238</v>
      </c>
    </row>
    <row r="4" spans="1:6" ht="60" x14ac:dyDescent="0.25">
      <c r="A4" s="86" t="s">
        <v>362</v>
      </c>
      <c r="B4" s="87" t="s">
        <v>363</v>
      </c>
      <c r="C4" s="87" t="s">
        <v>364</v>
      </c>
      <c r="D4" s="87" t="s">
        <v>365</v>
      </c>
      <c r="E4" s="87" t="s">
        <v>4</v>
      </c>
      <c r="F4" s="88" t="s">
        <v>366</v>
      </c>
    </row>
    <row r="5" spans="1:6" x14ac:dyDescent="0.25">
      <c r="A5" s="230">
        <v>1</v>
      </c>
      <c r="B5" s="231">
        <v>2</v>
      </c>
      <c r="C5" s="231">
        <v>3</v>
      </c>
      <c r="D5" s="231">
        <v>4</v>
      </c>
      <c r="E5" s="231">
        <v>5</v>
      </c>
      <c r="F5" s="232">
        <v>6</v>
      </c>
    </row>
    <row r="6" spans="1:6" x14ac:dyDescent="0.25">
      <c r="A6" s="233" t="s">
        <v>367</v>
      </c>
      <c r="B6" s="234">
        <v>500000</v>
      </c>
      <c r="C6" s="235"/>
      <c r="D6" s="234"/>
      <c r="E6" s="234">
        <v>500000</v>
      </c>
      <c r="F6" s="236">
        <f t="shared" ref="F6:F24" si="0">B6-D6-E6</f>
        <v>0</v>
      </c>
    </row>
    <row r="7" spans="1:6" x14ac:dyDescent="0.25">
      <c r="A7" s="233"/>
      <c r="B7" s="234"/>
      <c r="C7" s="235"/>
      <c r="D7" s="234"/>
      <c r="E7" s="234"/>
      <c r="F7" s="236">
        <f t="shared" si="0"/>
        <v>0</v>
      </c>
    </row>
    <row r="8" spans="1:6" x14ac:dyDescent="0.25">
      <c r="A8" s="233"/>
      <c r="B8" s="234"/>
      <c r="C8" s="235"/>
      <c r="D8" s="234"/>
      <c r="E8" s="234"/>
      <c r="F8" s="236">
        <f t="shared" si="0"/>
        <v>0</v>
      </c>
    </row>
    <row r="9" spans="1:6" x14ac:dyDescent="0.25">
      <c r="A9" s="233"/>
      <c r="B9" s="234"/>
      <c r="C9" s="235"/>
      <c r="D9" s="234"/>
      <c r="E9" s="234"/>
      <c r="F9" s="236">
        <f t="shared" si="0"/>
        <v>0</v>
      </c>
    </row>
    <row r="10" spans="1:6" x14ac:dyDescent="0.25">
      <c r="A10" s="233"/>
      <c r="B10" s="234"/>
      <c r="C10" s="235"/>
      <c r="D10" s="234"/>
      <c r="E10" s="234"/>
      <c r="F10" s="236">
        <f t="shared" si="0"/>
        <v>0</v>
      </c>
    </row>
    <row r="11" spans="1:6" x14ac:dyDescent="0.25">
      <c r="A11" s="233"/>
      <c r="B11" s="234"/>
      <c r="C11" s="235"/>
      <c r="D11" s="234"/>
      <c r="E11" s="234"/>
      <c r="F11" s="236">
        <f t="shared" si="0"/>
        <v>0</v>
      </c>
    </row>
    <row r="12" spans="1:6" x14ac:dyDescent="0.25">
      <c r="A12" s="233"/>
      <c r="B12" s="234"/>
      <c r="C12" s="235"/>
      <c r="D12" s="234"/>
      <c r="E12" s="234"/>
      <c r="F12" s="236">
        <f t="shared" si="0"/>
        <v>0</v>
      </c>
    </row>
    <row r="13" spans="1:6" x14ac:dyDescent="0.25">
      <c r="A13" s="233"/>
      <c r="B13" s="234"/>
      <c r="C13" s="235"/>
      <c r="D13" s="234"/>
      <c r="E13" s="234"/>
      <c r="F13" s="236">
        <f t="shared" si="0"/>
        <v>0</v>
      </c>
    </row>
    <row r="14" spans="1:6" x14ac:dyDescent="0.25">
      <c r="A14" s="233"/>
      <c r="B14" s="234"/>
      <c r="C14" s="235"/>
      <c r="D14" s="234"/>
      <c r="E14" s="234"/>
      <c r="F14" s="236">
        <f t="shared" si="0"/>
        <v>0</v>
      </c>
    </row>
    <row r="15" spans="1:6" x14ac:dyDescent="0.25">
      <c r="A15" s="233"/>
      <c r="B15" s="234"/>
      <c r="C15" s="235"/>
      <c r="D15" s="234"/>
      <c r="E15" s="234"/>
      <c r="F15" s="236">
        <f t="shared" si="0"/>
        <v>0</v>
      </c>
    </row>
    <row r="16" spans="1:6" x14ac:dyDescent="0.25">
      <c r="A16" s="233"/>
      <c r="B16" s="234"/>
      <c r="C16" s="235"/>
      <c r="D16" s="234"/>
      <c r="E16" s="234"/>
      <c r="F16" s="236">
        <f t="shared" si="0"/>
        <v>0</v>
      </c>
    </row>
    <row r="17" spans="1:6" x14ac:dyDescent="0.25">
      <c r="A17" s="233"/>
      <c r="B17" s="234"/>
      <c r="C17" s="235"/>
      <c r="D17" s="234"/>
      <c r="E17" s="234"/>
      <c r="F17" s="236">
        <f t="shared" si="0"/>
        <v>0</v>
      </c>
    </row>
    <row r="18" spans="1:6" x14ac:dyDescent="0.25">
      <c r="A18" s="233"/>
      <c r="B18" s="234"/>
      <c r="C18" s="235"/>
      <c r="D18" s="234"/>
      <c r="E18" s="234"/>
      <c r="F18" s="236">
        <f t="shared" si="0"/>
        <v>0</v>
      </c>
    </row>
    <row r="19" spans="1:6" x14ac:dyDescent="0.25">
      <c r="A19" s="233"/>
      <c r="B19" s="234"/>
      <c r="C19" s="235"/>
      <c r="D19" s="234"/>
      <c r="E19" s="234"/>
      <c r="F19" s="236">
        <f t="shared" si="0"/>
        <v>0</v>
      </c>
    </row>
    <row r="20" spans="1:6" x14ac:dyDescent="0.25">
      <c r="A20" s="233"/>
      <c r="B20" s="234"/>
      <c r="C20" s="235"/>
      <c r="D20" s="234"/>
      <c r="E20" s="234"/>
      <c r="F20" s="236">
        <f t="shared" si="0"/>
        <v>0</v>
      </c>
    </row>
    <row r="21" spans="1:6" x14ac:dyDescent="0.25">
      <c r="A21" s="233"/>
      <c r="B21" s="234"/>
      <c r="C21" s="235"/>
      <c r="D21" s="234"/>
      <c r="E21" s="234"/>
      <c r="F21" s="236">
        <f t="shared" si="0"/>
        <v>0</v>
      </c>
    </row>
    <row r="22" spans="1:6" x14ac:dyDescent="0.25">
      <c r="A22" s="233"/>
      <c r="B22" s="234"/>
      <c r="C22" s="235"/>
      <c r="D22" s="234"/>
      <c r="E22" s="234"/>
      <c r="F22" s="236">
        <f t="shared" si="0"/>
        <v>0</v>
      </c>
    </row>
    <row r="23" spans="1:6" x14ac:dyDescent="0.25">
      <c r="A23" s="233"/>
      <c r="B23" s="234"/>
      <c r="C23" s="235"/>
      <c r="D23" s="234"/>
      <c r="E23" s="234"/>
      <c r="F23" s="236">
        <f t="shared" si="0"/>
        <v>0</v>
      </c>
    </row>
    <row r="24" spans="1:6" x14ac:dyDescent="0.25">
      <c r="A24" s="237"/>
      <c r="B24" s="238"/>
      <c r="C24" s="239"/>
      <c r="D24" s="238"/>
      <c r="E24" s="238"/>
      <c r="F24" s="240">
        <f t="shared" si="0"/>
        <v>0</v>
      </c>
    </row>
    <row r="25" spans="1:6" x14ac:dyDescent="0.25">
      <c r="A25" s="241" t="s">
        <v>368</v>
      </c>
      <c r="B25" s="242">
        <f>SUM(B6:B24)</f>
        <v>500000</v>
      </c>
      <c r="C25" s="243"/>
      <c r="D25" s="242">
        <f>SUM(D6:D24)</f>
        <v>0</v>
      </c>
      <c r="E25" s="242">
        <f>SUM(E6:E24)</f>
        <v>500000</v>
      </c>
      <c r="F25" s="244">
        <f>SUM(F6:F24)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19" zoomScaleNormal="100" workbookViewId="0">
      <selection activeCell="C41" sqref="C41"/>
    </sheetView>
  </sheetViews>
  <sheetFormatPr defaultColWidth="8.7109375" defaultRowHeight="15" x14ac:dyDescent="0.2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</cols>
  <sheetData>
    <row r="1" spans="1:6" x14ac:dyDescent="0.25">
      <c r="A1" t="s">
        <v>414</v>
      </c>
    </row>
    <row r="2" spans="1:6" ht="15.75" customHeight="1" x14ac:dyDescent="0.25">
      <c r="A2" s="1" t="s">
        <v>369</v>
      </c>
      <c r="B2" s="1"/>
      <c r="C2" s="1"/>
      <c r="D2" s="1"/>
      <c r="E2" s="1"/>
      <c r="F2" s="1"/>
    </row>
    <row r="3" spans="1:6" x14ac:dyDescent="0.25">
      <c r="A3" s="84"/>
      <c r="B3" s="83"/>
      <c r="C3" s="83"/>
      <c r="D3" s="83"/>
      <c r="E3" s="83"/>
      <c r="F3" s="229" t="s">
        <v>238</v>
      </c>
    </row>
    <row r="4" spans="1:6" ht="36" x14ac:dyDescent="0.25">
      <c r="A4" s="86" t="s">
        <v>362</v>
      </c>
      <c r="B4" s="87" t="s">
        <v>363</v>
      </c>
      <c r="C4" s="87" t="s">
        <v>364</v>
      </c>
      <c r="D4" s="87" t="s">
        <v>365</v>
      </c>
      <c r="E4" s="87" t="s">
        <v>4</v>
      </c>
      <c r="F4" s="88" t="s">
        <v>366</v>
      </c>
    </row>
    <row r="5" spans="1:6" x14ac:dyDescent="0.25">
      <c r="A5" s="230">
        <v>1</v>
      </c>
      <c r="B5" s="231">
        <v>2</v>
      </c>
      <c r="C5" s="231">
        <v>3</v>
      </c>
      <c r="D5" s="231">
        <v>4</v>
      </c>
      <c r="E5" s="231">
        <v>5</v>
      </c>
      <c r="F5" s="232">
        <v>6</v>
      </c>
    </row>
    <row r="6" spans="1:6" x14ac:dyDescent="0.25">
      <c r="A6" s="233" t="s">
        <v>370</v>
      </c>
      <c r="B6" s="234">
        <v>1000000</v>
      </c>
      <c r="C6" s="235"/>
      <c r="D6" s="234"/>
      <c r="E6" s="234">
        <v>1000000</v>
      </c>
      <c r="F6" s="236">
        <f t="shared" ref="F6:F24" si="0">B6-D6-E6</f>
        <v>0</v>
      </c>
    </row>
    <row r="7" spans="1:6" x14ac:dyDescent="0.25">
      <c r="A7" s="233"/>
      <c r="B7" s="234"/>
      <c r="C7" s="235"/>
      <c r="D7" s="234"/>
      <c r="E7" s="234"/>
      <c r="F7" s="236">
        <f t="shared" si="0"/>
        <v>0</v>
      </c>
    </row>
    <row r="8" spans="1:6" x14ac:dyDescent="0.25">
      <c r="A8" s="233"/>
      <c r="B8" s="234"/>
      <c r="C8" s="235"/>
      <c r="D8" s="234"/>
      <c r="E8" s="234"/>
      <c r="F8" s="236">
        <f t="shared" si="0"/>
        <v>0</v>
      </c>
    </row>
    <row r="9" spans="1:6" x14ac:dyDescent="0.25">
      <c r="A9" s="233"/>
      <c r="B9" s="234"/>
      <c r="C9" s="235"/>
      <c r="D9" s="234"/>
      <c r="E9" s="234"/>
      <c r="F9" s="236">
        <f t="shared" si="0"/>
        <v>0</v>
      </c>
    </row>
    <row r="10" spans="1:6" x14ac:dyDescent="0.25">
      <c r="A10" s="233"/>
      <c r="B10" s="234"/>
      <c r="C10" s="235"/>
      <c r="D10" s="234"/>
      <c r="E10" s="234"/>
      <c r="F10" s="236">
        <f t="shared" si="0"/>
        <v>0</v>
      </c>
    </row>
    <row r="11" spans="1:6" x14ac:dyDescent="0.25">
      <c r="A11" s="233"/>
      <c r="B11" s="234"/>
      <c r="C11" s="235"/>
      <c r="D11" s="234"/>
      <c r="E11" s="234"/>
      <c r="F11" s="236">
        <f t="shared" si="0"/>
        <v>0</v>
      </c>
    </row>
    <row r="12" spans="1:6" x14ac:dyDescent="0.25">
      <c r="A12" s="233"/>
      <c r="B12" s="234"/>
      <c r="C12" s="235"/>
      <c r="D12" s="234"/>
      <c r="E12" s="234"/>
      <c r="F12" s="236">
        <f t="shared" si="0"/>
        <v>0</v>
      </c>
    </row>
    <row r="13" spans="1:6" x14ac:dyDescent="0.25">
      <c r="A13" s="233"/>
      <c r="B13" s="234"/>
      <c r="C13" s="235"/>
      <c r="D13" s="234"/>
      <c r="E13" s="234"/>
      <c r="F13" s="236">
        <f t="shared" si="0"/>
        <v>0</v>
      </c>
    </row>
    <row r="14" spans="1:6" x14ac:dyDescent="0.25">
      <c r="A14" s="233"/>
      <c r="B14" s="234"/>
      <c r="C14" s="235"/>
      <c r="D14" s="234"/>
      <c r="E14" s="234"/>
      <c r="F14" s="236">
        <f t="shared" si="0"/>
        <v>0</v>
      </c>
    </row>
    <row r="15" spans="1:6" x14ac:dyDescent="0.25">
      <c r="A15" s="233"/>
      <c r="B15" s="234"/>
      <c r="C15" s="235"/>
      <c r="D15" s="234"/>
      <c r="E15" s="234"/>
      <c r="F15" s="236">
        <f t="shared" si="0"/>
        <v>0</v>
      </c>
    </row>
    <row r="16" spans="1:6" x14ac:dyDescent="0.25">
      <c r="A16" s="233"/>
      <c r="B16" s="234"/>
      <c r="C16" s="235"/>
      <c r="D16" s="234"/>
      <c r="E16" s="234"/>
      <c r="F16" s="236">
        <f t="shared" si="0"/>
        <v>0</v>
      </c>
    </row>
    <row r="17" spans="1:6" x14ac:dyDescent="0.25">
      <c r="A17" s="233"/>
      <c r="B17" s="234"/>
      <c r="C17" s="235"/>
      <c r="D17" s="234"/>
      <c r="E17" s="234"/>
      <c r="F17" s="236">
        <f t="shared" si="0"/>
        <v>0</v>
      </c>
    </row>
    <row r="18" spans="1:6" x14ac:dyDescent="0.25">
      <c r="A18" s="233"/>
      <c r="B18" s="234"/>
      <c r="C18" s="235"/>
      <c r="D18" s="234"/>
      <c r="E18" s="234"/>
      <c r="F18" s="236">
        <f t="shared" si="0"/>
        <v>0</v>
      </c>
    </row>
    <row r="19" spans="1:6" x14ac:dyDescent="0.25">
      <c r="A19" s="233"/>
      <c r="B19" s="234"/>
      <c r="C19" s="235"/>
      <c r="D19" s="234"/>
      <c r="E19" s="234"/>
      <c r="F19" s="236">
        <f t="shared" si="0"/>
        <v>0</v>
      </c>
    </row>
    <row r="20" spans="1:6" x14ac:dyDescent="0.25">
      <c r="A20" s="233"/>
      <c r="B20" s="234"/>
      <c r="C20" s="235"/>
      <c r="D20" s="234"/>
      <c r="E20" s="234"/>
      <c r="F20" s="236">
        <f t="shared" si="0"/>
        <v>0</v>
      </c>
    </row>
    <row r="21" spans="1:6" x14ac:dyDescent="0.25">
      <c r="A21" s="233"/>
      <c r="B21" s="234"/>
      <c r="C21" s="235"/>
      <c r="D21" s="234"/>
      <c r="E21" s="234"/>
      <c r="F21" s="236">
        <f t="shared" si="0"/>
        <v>0</v>
      </c>
    </row>
    <row r="22" spans="1:6" x14ac:dyDescent="0.25">
      <c r="A22" s="233"/>
      <c r="B22" s="234"/>
      <c r="C22" s="235"/>
      <c r="D22" s="234"/>
      <c r="E22" s="234"/>
      <c r="F22" s="236">
        <f t="shared" si="0"/>
        <v>0</v>
      </c>
    </row>
    <row r="23" spans="1:6" x14ac:dyDescent="0.25">
      <c r="A23" s="233"/>
      <c r="B23" s="234"/>
      <c r="C23" s="235"/>
      <c r="D23" s="234"/>
      <c r="E23" s="234"/>
      <c r="F23" s="236">
        <f t="shared" si="0"/>
        <v>0</v>
      </c>
    </row>
    <row r="24" spans="1:6" x14ac:dyDescent="0.25">
      <c r="A24" s="237"/>
      <c r="B24" s="238"/>
      <c r="C24" s="239"/>
      <c r="D24" s="238"/>
      <c r="E24" s="238"/>
      <c r="F24" s="240">
        <f t="shared" si="0"/>
        <v>0</v>
      </c>
    </row>
    <row r="25" spans="1:6" x14ac:dyDescent="0.25">
      <c r="A25" s="241" t="s">
        <v>368</v>
      </c>
      <c r="B25" s="242">
        <f>SUM(B6:B24)</f>
        <v>1000000</v>
      </c>
      <c r="C25" s="243"/>
      <c r="D25" s="242">
        <f>SUM(D6:D24)</f>
        <v>0</v>
      </c>
      <c r="E25" s="242">
        <f>SUM(E6:E24)</f>
        <v>1000000</v>
      </c>
      <c r="F25" s="244">
        <f>SUM(F6:F24)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1.melléklet</vt:lpstr>
      <vt:lpstr>2.1 melléklet</vt:lpstr>
      <vt:lpstr>2.2.melléklet</vt:lpstr>
      <vt:lpstr>3. melléklet</vt:lpstr>
      <vt:lpstr>4.melléklet</vt:lpstr>
      <vt:lpstr>5.melléklet</vt:lpstr>
      <vt:lpstr>6.melléklet</vt:lpstr>
      <vt:lpstr>7.melléklet</vt:lpstr>
      <vt:lpstr>8. melléklet</vt:lpstr>
      <vt:lpstr>9.1 melléklet</vt:lpstr>
      <vt:lpstr>9.2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revision>54</cp:revision>
  <cp:lastPrinted>2020-02-06T14:00:57Z</cp:lastPrinted>
  <dcterms:created xsi:type="dcterms:W3CDTF">2015-02-09T13:00:12Z</dcterms:created>
  <dcterms:modified xsi:type="dcterms:W3CDTF">2020-02-24T20:28:19Z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