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kurityán - 2017. beszámoló\"/>
    </mc:Choice>
  </mc:AlternateContent>
  <xr:revisionPtr revIDLastSave="0" documentId="10_ncr:8100000_{245ACAB7-903B-420D-A9AF-CA24AE236126}" xr6:coauthVersionLast="32" xr6:coauthVersionMax="32" xr10:uidLastSave="{00000000-0000-0000-0000-000000000000}"/>
  <bookViews>
    <workbookView xWindow="0" yWindow="1605" windowWidth="15480" windowHeight="9615" xr2:uid="{00000000-000D-0000-FFFF-FFFF00000000}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F88" i="23" l="1"/>
  <c r="E88" i="23"/>
  <c r="F46" i="23"/>
  <c r="E46" i="23"/>
  <c r="D46" i="23"/>
  <c r="G42" i="23"/>
  <c r="G43" i="23"/>
  <c r="G44" i="23"/>
  <c r="G45" i="23"/>
  <c r="G88" i="23" l="1"/>
  <c r="E62" i="23"/>
  <c r="F62" i="23"/>
  <c r="E52" i="23"/>
  <c r="G52" i="23" s="1"/>
  <c r="F52" i="23"/>
  <c r="E39" i="23"/>
  <c r="F39" i="23"/>
  <c r="E104" i="23"/>
  <c r="G12" i="23"/>
  <c r="G14" i="23"/>
  <c r="G18" i="23"/>
  <c r="G20" i="23"/>
  <c r="G21" i="23"/>
  <c r="G22" i="23"/>
  <c r="G25" i="23"/>
  <c r="G26" i="23"/>
  <c r="G27" i="23"/>
  <c r="G28" i="23"/>
  <c r="G30" i="23"/>
  <c r="G34" i="23"/>
  <c r="G35" i="23"/>
  <c r="G36" i="23"/>
  <c r="G37" i="23"/>
  <c r="G38" i="23"/>
  <c r="G39" i="23"/>
  <c r="G46" i="23"/>
  <c r="G47" i="23"/>
  <c r="G49" i="23"/>
  <c r="G50" i="23"/>
  <c r="G51" i="23"/>
  <c r="G53" i="23"/>
  <c r="G54" i="23"/>
  <c r="G55" i="23"/>
  <c r="G56" i="23"/>
  <c r="G57" i="23"/>
  <c r="G58" i="23"/>
  <c r="G59" i="23"/>
  <c r="G60" i="23"/>
  <c r="G61" i="23"/>
  <c r="G62" i="23"/>
  <c r="G64" i="23"/>
  <c r="G67" i="23"/>
  <c r="G68" i="23"/>
  <c r="G69" i="23"/>
  <c r="G71" i="23"/>
  <c r="G75" i="23"/>
  <c r="G82" i="23"/>
  <c r="G83" i="23"/>
  <c r="G84" i="23"/>
  <c r="G85" i="23"/>
  <c r="G86" i="23"/>
  <c r="G87" i="23"/>
  <c r="G91" i="23"/>
  <c r="G95" i="23"/>
  <c r="G100" i="23"/>
  <c r="G102" i="23"/>
  <c r="G103" i="23"/>
  <c r="G108" i="23"/>
  <c r="G109" i="23"/>
  <c r="G110" i="23"/>
  <c r="G113" i="23"/>
  <c r="G115" i="23"/>
  <c r="G118" i="23"/>
  <c r="G130" i="23"/>
  <c r="G131" i="23"/>
  <c r="G6" i="23"/>
  <c r="F104" i="23" l="1"/>
  <c r="E19" i="23"/>
  <c r="F19" i="23"/>
  <c r="G19" i="23" s="1"/>
  <c r="E23" i="23"/>
  <c r="F23" i="23"/>
  <c r="E29" i="23"/>
  <c r="F29" i="23"/>
  <c r="G29" i="23" s="1"/>
  <c r="F33" i="23"/>
  <c r="E41" i="23"/>
  <c r="E48" i="23"/>
  <c r="F48" i="23"/>
  <c r="G48" i="23" s="1"/>
  <c r="E63" i="23"/>
  <c r="E66" i="23"/>
  <c r="F66" i="23"/>
  <c r="G66" i="23" s="1"/>
  <c r="E72" i="23"/>
  <c r="F72" i="23"/>
  <c r="G72" i="23" s="1"/>
  <c r="E76" i="23"/>
  <c r="F76" i="23"/>
  <c r="G76" i="23" s="1"/>
  <c r="E106" i="23"/>
  <c r="E114" i="23"/>
  <c r="F114" i="23"/>
  <c r="E119" i="23"/>
  <c r="F119" i="23"/>
  <c r="G119" i="23" s="1"/>
  <c r="E128" i="23"/>
  <c r="F128" i="23"/>
  <c r="D19" i="23"/>
  <c r="D23" i="23"/>
  <c r="D29" i="23"/>
  <c r="D33" i="23"/>
  <c r="D39" i="23"/>
  <c r="D48" i="23"/>
  <c r="D52" i="23"/>
  <c r="D62" i="23"/>
  <c r="D66" i="23"/>
  <c r="D72" i="23"/>
  <c r="D76" i="23"/>
  <c r="D88" i="23"/>
  <c r="D104" i="23"/>
  <c r="D106" i="23" s="1"/>
  <c r="D114" i="23"/>
  <c r="D119" i="23"/>
  <c r="D128" i="23"/>
  <c r="F41" i="23" l="1"/>
  <c r="G33" i="23"/>
  <c r="G114" i="23"/>
  <c r="G23" i="23"/>
  <c r="F106" i="23"/>
  <c r="G106" i="23" s="1"/>
  <c r="G104" i="23"/>
  <c r="G41" i="23"/>
  <c r="F89" i="23"/>
  <c r="E89" i="23"/>
  <c r="F63" i="23"/>
  <c r="F24" i="23"/>
  <c r="G24" i="23" s="1"/>
  <c r="E24" i="23"/>
  <c r="E73" i="23"/>
  <c r="D63" i="23"/>
  <c r="D41" i="23"/>
  <c r="D73" i="23" s="1"/>
  <c r="D24" i="23"/>
  <c r="D89" i="23"/>
  <c r="G89" i="23" l="1"/>
  <c r="F73" i="23"/>
  <c r="F129" i="23" s="1"/>
  <c r="F132" i="23" s="1"/>
  <c r="G63" i="23"/>
  <c r="E129" i="23"/>
  <c r="D129" i="23"/>
  <c r="D132" i="23" s="1"/>
  <c r="G73" i="23" l="1"/>
  <c r="E132" i="23"/>
  <c r="G132" i="23" s="1"/>
  <c r="G129" i="23"/>
</calcChain>
</file>

<file path=xl/sharedStrings.xml><?xml version="1.0" encoding="utf-8"?>
<sst xmlns="http://schemas.openxmlformats.org/spreadsheetml/2006/main" count="383" uniqueCount="383">
  <si>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</si>
  <si>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</si>
  <si>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</si>
  <si>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</si>
  <si>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</si>
  <si>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</si>
  <si>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</si>
  <si>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</si>
  <si>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</si>
  <si>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</si>
  <si>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</si>
  <si>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</si>
  <si>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</si>
  <si>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</si>
  <si>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</si>
  <si>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</si>
  <si>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</si>
  <si>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</si>
  <si>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</si>
  <si>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</si>
  <si>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</si>
  <si>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</si>
  <si>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</si>
  <si>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</si>
  <si>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</si>
  <si>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</si>
  <si>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</si>
  <si>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</si>
  <si>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</si>
  <si>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</si>
  <si>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</si>
  <si>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</si>
  <si>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</si>
  <si>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</si>
  <si>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</si>
  <si>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</si>
  <si>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</si>
  <si>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</si>
  <si>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</si>
  <si>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</si>
  <si>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</si>
  <si>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</si>
  <si>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</si>
  <si>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</si>
  <si>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</si>
  <si>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</si>
  <si>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</si>
  <si>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</si>
  <si>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</si>
  <si>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</si>
  <si>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</si>
  <si>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</si>
  <si>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</si>
  <si>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</si>
  <si>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</si>
  <si>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</si>
  <si>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</si>
  <si>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</si>
  <si>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</si>
  <si>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</si>
  <si>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</si>
  <si>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</si>
  <si>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</si>
  <si>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</si>
  <si>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</si>
  <si>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</si>
  <si>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</si>
  <si>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</si>
  <si>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</si>
  <si>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</si>
  <si>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</si>
  <si>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</si>
  <si>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</si>
  <si>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</si>
  <si>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</si>
  <si>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</si>
  <si>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</si>
  <si>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</si>
  <si>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Pénzbeli kárpótlások, kártérítések</t>
  </si>
  <si>
    <t>Foglalkoztatással, munkanélküliséggel kapcsolatos ellátások</t>
  </si>
  <si>
    <t>Lakhatással kapcsolatos ellátások</t>
  </si>
  <si>
    <t>Intézményi ellátottak pénzbeli juttatásai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</si>
  <si>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</si>
  <si>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</si>
  <si>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</si>
  <si>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</si>
  <si>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</si>
  <si>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</si>
  <si>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</si>
  <si>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</si>
  <si>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</si>
  <si>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</si>
  <si>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</si>
  <si>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</si>
  <si>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</si>
  <si>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</si>
  <si>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</si>
  <si>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</si>
  <si>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</si>
  <si>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</si>
  <si>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</si>
  <si>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</si>
  <si>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</si>
  <si>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</si>
  <si>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</si>
  <si>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</si>
  <si>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</si>
  <si>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</si>
  <si>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</si>
  <si>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</si>
  <si>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</si>
  <si>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</si>
  <si>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</si>
  <si>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</si>
  <si>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</si>
  <si>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</si>
  <si>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</si>
  <si>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</si>
  <si>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</si>
  <si>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</si>
  <si>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</si>
  <si>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</si>
  <si>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</si>
  <si>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</si>
  <si>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</si>
  <si>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</si>
  <si>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</si>
  <si>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</si>
  <si>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</si>
  <si>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</si>
  <si>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</si>
  <si>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</si>
  <si>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</si>
  <si>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</si>
  <si>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</si>
  <si>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</si>
  <si>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</si>
  <si>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</si>
  <si>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</si>
  <si>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</si>
  <si>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</si>
  <si>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</si>
  <si>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</si>
  <si>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</si>
  <si>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</si>
  <si>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</si>
  <si>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</si>
  <si>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</si>
  <si>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</si>
  <si>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</si>
  <si>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</si>
  <si>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</si>
  <si>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</si>
  <si>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</si>
  <si>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</si>
  <si>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Foglalkoztatottak személyi juttatásai (=01+…+13)</t>
  </si>
  <si>
    <t>Személyi juttatások (=14+18)</t>
  </si>
  <si>
    <t>Munkavégzésre irányuló egyéb jogviszonyban nem saját foglalkoztatottnak fizetett juttatások</t>
  </si>
  <si>
    <t>Élelmiszer beszerzés</t>
  </si>
  <si>
    <t>Gyógyszer beszerzés</t>
  </si>
  <si>
    <t>Irodaszer, nyomtatvány</t>
  </si>
  <si>
    <t>Könyvbeszerzés</t>
  </si>
  <si>
    <t>Hajtó- és kenőanyag beszerzés</t>
  </si>
  <si>
    <t>Munkaruha, védőruha, formaruha, egyenruha</t>
  </si>
  <si>
    <t>Gázenergia-szolgálatás díjak</t>
  </si>
  <si>
    <t>Villamosenergia-szolgáltaás díjak</t>
  </si>
  <si>
    <t>Víz- és csatornadíjak</t>
  </si>
  <si>
    <t>Rovat szám</t>
  </si>
  <si>
    <t>Sorsz.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</si>
  <si>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</si>
  <si>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</si>
  <si>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</si>
  <si>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</si>
  <si>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</si>
  <si>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</si>
  <si>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</si>
  <si>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</si>
  <si>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</si>
  <si>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</si>
  <si>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</si>
  <si>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</si>
  <si>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</si>
  <si>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</si>
  <si>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</si>
  <si>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</si>
  <si>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</si>
  <si>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</si>
  <si>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</si>
  <si>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</si>
  <si>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</si>
  <si>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</si>
  <si>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</si>
  <si>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</si>
  <si>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</si>
  <si>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</si>
  <si>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</si>
  <si>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</si>
  <si>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</si>
  <si>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</si>
  <si>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</si>
  <si>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</si>
  <si>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</si>
  <si>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</si>
  <si>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</si>
  <si>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</si>
  <si>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</si>
  <si>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</si>
  <si>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</si>
  <si>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</si>
  <si>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</si>
  <si>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</si>
  <si>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</si>
  <si>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</si>
  <si>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</si>
  <si>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</si>
  <si>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</si>
  <si>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</si>
  <si>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</si>
  <si>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</si>
  <si>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</si>
  <si>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</si>
  <si>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</si>
  <si>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</si>
  <si>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</si>
  <si>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</si>
  <si>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</si>
  <si>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</si>
  <si>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</si>
  <si>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</si>
  <si>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</si>
  <si>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</si>
  <si>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</si>
  <si>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</si>
  <si>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</si>
  <si>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</si>
  <si>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</si>
  <si>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</si>
  <si>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</si>
  <si>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</si>
  <si>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</si>
  <si>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</si>
  <si>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</si>
  <si>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</si>
  <si>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</si>
  <si>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</si>
  <si>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</si>
  <si>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</si>
  <si>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</si>
  <si>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</si>
  <si>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</si>
  <si>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</si>
  <si>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</si>
  <si>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</si>
  <si>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</si>
  <si>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</si>
  <si>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Beruházási célú előzetesen felszámított ÁFA</t>
  </si>
  <si>
    <t>Szociális hozzájárulási adó</t>
  </si>
  <si>
    <t>Egészségügyi hozzájárulás</t>
  </si>
  <si>
    <t>Táppénz-hozzájárulás</t>
  </si>
  <si>
    <t>Pénzügyi szolg. kiadás telj.</t>
  </si>
  <si>
    <t>Munkáltató által fizetett SZJA</t>
  </si>
  <si>
    <t>Betegséggel kapcsolatos (nem társadalombiztosítási) ellátások (ápolási díj)</t>
  </si>
  <si>
    <t>K3211</t>
  </si>
  <si>
    <t>K3214</t>
  </si>
  <si>
    <t>K3217</t>
  </si>
  <si>
    <t>K3219</t>
  </si>
  <si>
    <t xml:space="preserve">           Internet előfizetés</t>
  </si>
  <si>
    <t xml:space="preserve">           Informatikai eszköz karbantartása</t>
  </si>
  <si>
    <t xml:space="preserve">           Verziókövetés</t>
  </si>
  <si>
    <t xml:space="preserve">           Internetes oldal működtetése </t>
  </si>
  <si>
    <t>K3311</t>
  </si>
  <si>
    <t>K3312</t>
  </si>
  <si>
    <t>K3313</t>
  </si>
  <si>
    <t>K3111</t>
  </si>
  <si>
    <t>K3112</t>
  </si>
  <si>
    <t>K3121</t>
  </si>
  <si>
    <t>K3122</t>
  </si>
  <si>
    <t>K3123</t>
  </si>
  <si>
    <t>K3124</t>
  </si>
  <si>
    <t>K3126</t>
  </si>
  <si>
    <t>K21</t>
  </si>
  <si>
    <t>K24</t>
  </si>
  <si>
    <t>K25</t>
  </si>
  <si>
    <t>K27</t>
  </si>
  <si>
    <t>K3371</t>
  </si>
  <si>
    <t>Postaköltség</t>
  </si>
  <si>
    <t>K3372</t>
  </si>
  <si>
    <t>Biztosítási díjak</t>
  </si>
  <si>
    <t>K3373</t>
  </si>
  <si>
    <t>Más egyéb szolgáltatás</t>
  </si>
  <si>
    <t>K429</t>
  </si>
  <si>
    <t>Term.nyújt.gyermekv.tám.Gyvt.20/C §</t>
  </si>
  <si>
    <t>Köztemetés Szoctv.48 §</t>
  </si>
  <si>
    <t>Saját hatáskörben nyújtott term.ellátás</t>
  </si>
  <si>
    <t>Műk.célú támog. Áh-on kívülre - civil szervezetek</t>
  </si>
  <si>
    <t>Műk.célú támog. Áh-on kívülre - háztartások</t>
  </si>
  <si>
    <t>Műk.célú támog. Áh-on kívülre - egyéb vállalkozások</t>
  </si>
  <si>
    <t>K915</t>
  </si>
  <si>
    <t>Központi, irányító szervi támogatás</t>
  </si>
  <si>
    <t>adatok eFt-ban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</si>
  <si>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</si>
  <si>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</si>
  <si>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</si>
  <si>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</si>
  <si>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</si>
  <si>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</si>
  <si>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</si>
  <si>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</si>
  <si>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</si>
  <si>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</si>
  <si>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</si>
  <si>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</si>
  <si>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</si>
  <si>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</si>
  <si>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</si>
  <si>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</si>
  <si>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</si>
  <si>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</si>
  <si>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</si>
  <si>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</si>
  <si>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</si>
  <si>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</si>
  <si>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</si>
  <si>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</si>
  <si>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</si>
  <si>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</si>
  <si>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</si>
  <si>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</si>
  <si>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</si>
  <si>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</si>
  <si>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</si>
  <si>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</si>
  <si>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</si>
  <si>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</si>
  <si>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</si>
  <si>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</si>
  <si>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 xml:space="preserve">Munkaadókat terhelő járulékok és szociális hozzájárulási adó  (=20+…+23)                                                                   </t>
  </si>
  <si>
    <t>Külső személyi juttatások (=15+...+17)</t>
  </si>
  <si>
    <t>Kurityán Község Önkormányzata</t>
  </si>
  <si>
    <t>Kiadás</t>
  </si>
  <si>
    <t>K3116</t>
  </si>
  <si>
    <t>Árubeszerzés (Készlet)</t>
  </si>
  <si>
    <t>Szakmai anyagok beszerzése (=25+26+27)</t>
  </si>
  <si>
    <t>Üzemeltetési anyagok beszerzése (=29+…+33)</t>
  </si>
  <si>
    <t>Készletbeszerzés (=28+34+35)</t>
  </si>
  <si>
    <t>Informatikai szolgáltatások igénybevétele (=37+…+40)</t>
  </si>
  <si>
    <t>Kommunikációs szolgáltatások (=41+42)</t>
  </si>
  <si>
    <t>Közüzemi díjak (=44+…+46)</t>
  </si>
  <si>
    <t>Egyéb szolgáltatások (=53+…+56)</t>
  </si>
  <si>
    <t>Szolgáltatási kiadások (=47+…+52+57)</t>
  </si>
  <si>
    <t>Kiküldetések, reklám- és propagandakiadások (=59+60)</t>
  </si>
  <si>
    <t>Különféle befizetések és egyéb dologi kiadások (=62+…+66)</t>
  </si>
  <si>
    <t>Dologi kiadások (=36+43+58+61+67)</t>
  </si>
  <si>
    <t>Ellátottak pénzbeli juttatásai (=69+72+...+77+83)</t>
  </si>
  <si>
    <t xml:space="preserve">Egyéb külső személyi juttatások </t>
  </si>
  <si>
    <t xml:space="preserve">Egyéb szakmai anyagok beszerzése  </t>
  </si>
  <si>
    <t>K3379</t>
  </si>
  <si>
    <t>Temetési segély Szoctv. 46 §</t>
  </si>
  <si>
    <t>Műk.célú támog. Áh-on kívülre - nem pü-i vállalkozások</t>
  </si>
  <si>
    <t>K513</t>
  </si>
  <si>
    <t>Rendkívüli települési támogatás Szoctv. 45 §</t>
  </si>
  <si>
    <t>Lakhatási támogatás Szoctv. 45 §</t>
  </si>
  <si>
    <t>Egyéb működési célú támogatások államháztartáson kívülre (=95+…+98)</t>
  </si>
  <si>
    <t>Egyéb működési célú kiadások (=85+…+94+99+100)</t>
  </si>
  <si>
    <t>Beruházások (=102+…+108)</t>
  </si>
  <si>
    <t>Felújítások (=110+...+113)</t>
  </si>
  <si>
    <t>Egyéb felhalmozási célú kiadások (=115+…+122)</t>
  </si>
  <si>
    <t>Költségvetési kiadások (=19+24+68+84+101+109+114+123)</t>
  </si>
  <si>
    <t>Eredeti ei</t>
  </si>
  <si>
    <t>Egyéb anyag beszerzése</t>
  </si>
  <si>
    <t>Születési támogatás</t>
  </si>
  <si>
    <t>Családi támogatások (=70)</t>
  </si>
  <si>
    <t>Egyéb nem intézményi ellátások (=77+…+82)</t>
  </si>
  <si>
    <t xml:space="preserve"> </t>
  </si>
  <si>
    <t>Mód ei</t>
  </si>
  <si>
    <t>Teljesített</t>
  </si>
  <si>
    <t>%</t>
  </si>
  <si>
    <t>2017. évi beszámoló</t>
  </si>
  <si>
    <t>127.</t>
  </si>
  <si>
    <t>K914</t>
  </si>
  <si>
    <t>ÁH-t belüli megelőlegezés</t>
  </si>
  <si>
    <t>1.2.sz. melléklet</t>
  </si>
  <si>
    <t>Összes kiadás (=124+125+126)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</si>
</sst>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166" fontId="5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/>
    <xf numFmtId="0" fontId="1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2" fillId="0" borderId="1" xfId="0" applyFont="1" applyFill="1" applyBorder="1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wrapText="1"/>
    </xf>
    <xf numFmtId="166" fontId="1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indent="3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/>
    <xf numFmtId="3" fontId="0" fillId="0" borderId="0" xfId="0" applyNumberFormat="1"/>
    <xf numFmtId="3" fontId="8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66" fontId="1" fillId="0" borderId="2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3" fontId="0" fillId="0" borderId="1" xfId="0" applyNumberFormat="1" applyFont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5"/>
  <sheetViews>
    <sheetView tabSelected="1" zoomScaleNormal="100" workbookViewId="0">
      <selection activeCell="K128" sqref="K128"/>
    </sheetView>
  </sheetViews>
  <sheetFormatPr defaultRowHeight="18" customHeight="1" x14ac:dyDescent="0.2"/>
  <cols>
    <col min="1" max="1" width="5.5703125" customWidth="1"/>
    <col min="2" max="2" width="6" customWidth="1"/>
    <col min="3" max="3" width="51.85546875" customWidth="1"/>
    <col min="4" max="4" width="7.85546875" customWidth="1"/>
    <col min="5" max="5" width="7.5703125" customWidth="1"/>
    <col min="6" max="6" width="10.28515625" customWidth="1"/>
    <col min="7" max="7" width="6.5703125" customWidth="1"/>
  </cols>
  <sheetData>
    <row r="1" spans="1:19" ht="18" customHeight="1" x14ac:dyDescent="0.25">
      <c r="C1" s="44" t="s">
        <v>338</v>
      </c>
      <c r="F1" s="51" t="s">
        <v>381</v>
      </c>
    </row>
    <row r="2" spans="1:19" ht="18" customHeight="1" x14ac:dyDescent="0.2">
      <c r="C2" s="36" t="s">
        <v>377</v>
      </c>
    </row>
    <row r="3" spans="1:19" ht="18" customHeight="1" x14ac:dyDescent="0.2">
      <c r="C3" s="36" t="s">
        <v>339</v>
      </c>
      <c r="F3" s="20" t="s">
        <v>299</v>
      </c>
    </row>
    <row r="4" spans="1:19" ht="8.25" customHeight="1" x14ac:dyDescent="0.2"/>
    <row r="5" spans="1:19" s="16" customFormat="1" ht="24.75" customHeight="1" x14ac:dyDescent="0.2">
      <c r="A5" s="22" t="s">
        <v>168</v>
      </c>
      <c r="B5" s="23" t="s">
        <v>167</v>
      </c>
      <c r="C5" s="22" t="s">
        <v>154</v>
      </c>
      <c r="D5" s="37" t="s">
        <v>368</v>
      </c>
      <c r="E5" s="37" t="s">
        <v>374</v>
      </c>
      <c r="F5" s="37" t="s">
        <v>375</v>
      </c>
      <c r="G5" s="37" t="s">
        <v>376</v>
      </c>
    </row>
    <row r="6" spans="1:19" ht="18" customHeight="1" x14ac:dyDescent="0.2">
      <c r="A6" s="30" t="s">
        <v>151</v>
      </c>
      <c r="B6" s="31" t="s">
        <v>32</v>
      </c>
      <c r="C6" s="32" t="s">
        <v>4</v>
      </c>
      <c r="D6" s="48">
        <v>132176</v>
      </c>
      <c r="E6" s="48">
        <v>133340</v>
      </c>
      <c r="F6" s="48">
        <v>131868</v>
      </c>
      <c r="G6" s="58">
        <f>SUM(F6/E6)*100</f>
        <v>98.896055197240145</v>
      </c>
      <c r="H6" s="24"/>
      <c r="I6" s="24"/>
      <c r="J6" s="24"/>
      <c r="K6" s="24"/>
      <c r="L6" s="24"/>
      <c r="M6" s="24"/>
      <c r="N6" s="24"/>
      <c r="O6" s="24"/>
      <c r="P6" s="27"/>
      <c r="Q6" s="27"/>
      <c r="R6" s="27"/>
      <c r="S6" s="27"/>
    </row>
    <row r="7" spans="1:19" ht="18" customHeight="1" x14ac:dyDescent="0.2">
      <c r="A7" s="30" t="s">
        <v>152</v>
      </c>
      <c r="B7" s="1" t="s">
        <v>31</v>
      </c>
      <c r="C7" s="32" t="s">
        <v>28</v>
      </c>
      <c r="D7" s="48">
        <v>0</v>
      </c>
      <c r="E7" s="48">
        <v>0</v>
      </c>
      <c r="F7" s="48">
        <v>0</v>
      </c>
      <c r="G7" s="58">
        <v>0</v>
      </c>
      <c r="H7" s="24"/>
      <c r="I7" s="24"/>
      <c r="J7" s="24"/>
      <c r="K7" s="24"/>
      <c r="L7" s="24"/>
      <c r="M7" s="24"/>
      <c r="N7" s="24"/>
      <c r="O7" s="24"/>
      <c r="P7" s="28"/>
      <c r="Q7" s="28"/>
      <c r="R7" s="28"/>
      <c r="S7" s="28"/>
    </row>
    <row r="8" spans="1:19" ht="18" customHeight="1" x14ac:dyDescent="0.2">
      <c r="A8" s="30" t="s">
        <v>153</v>
      </c>
      <c r="B8" s="1" t="s">
        <v>30</v>
      </c>
      <c r="C8" s="32" t="s">
        <v>27</v>
      </c>
      <c r="D8" s="48">
        <v>0</v>
      </c>
      <c r="E8" s="48">
        <v>0</v>
      </c>
      <c r="F8" s="48">
        <v>0</v>
      </c>
      <c r="G8" s="58">
        <v>0</v>
      </c>
      <c r="H8" s="24"/>
      <c r="I8" s="24"/>
      <c r="J8" s="24"/>
      <c r="K8" s="24"/>
      <c r="L8" s="24"/>
      <c r="M8" s="24"/>
      <c r="N8" s="24"/>
      <c r="O8" s="24"/>
      <c r="P8" s="28"/>
      <c r="Q8" s="28"/>
      <c r="R8" s="28"/>
      <c r="S8" s="28"/>
    </row>
    <row r="9" spans="1:19" ht="18" customHeight="1" x14ac:dyDescent="0.2">
      <c r="A9" s="30" t="s">
        <v>150</v>
      </c>
      <c r="B9" s="1" t="s">
        <v>29</v>
      </c>
      <c r="C9" s="33" t="s">
        <v>3</v>
      </c>
      <c r="D9" s="49">
        <v>0</v>
      </c>
      <c r="E9" s="49">
        <v>0</v>
      </c>
      <c r="F9" s="49">
        <v>0</v>
      </c>
      <c r="G9" s="58">
        <v>0</v>
      </c>
      <c r="H9" s="25"/>
      <c r="I9" s="25"/>
      <c r="J9" s="25"/>
      <c r="K9" s="25"/>
      <c r="L9" s="25"/>
      <c r="M9" s="25"/>
      <c r="N9" s="25"/>
      <c r="O9" s="25"/>
      <c r="P9" s="28"/>
      <c r="Q9" s="28"/>
      <c r="R9" s="28"/>
      <c r="S9" s="28"/>
    </row>
    <row r="10" spans="1:19" ht="18" customHeight="1" x14ac:dyDescent="0.2">
      <c r="A10" s="30" t="s">
        <v>239</v>
      </c>
      <c r="B10" s="1" t="s">
        <v>26</v>
      </c>
      <c r="C10" s="33" t="s">
        <v>0</v>
      </c>
      <c r="D10" s="49">
        <v>0</v>
      </c>
      <c r="E10" s="49">
        <v>0</v>
      </c>
      <c r="F10" s="49">
        <v>0</v>
      </c>
      <c r="G10" s="58">
        <v>0</v>
      </c>
      <c r="H10" s="25"/>
      <c r="I10" s="25"/>
      <c r="J10" s="25"/>
      <c r="K10" s="25"/>
      <c r="L10" s="25"/>
      <c r="M10" s="25"/>
      <c r="N10" s="25"/>
      <c r="O10" s="25"/>
      <c r="P10" s="28"/>
      <c r="Q10" s="28"/>
      <c r="R10" s="28"/>
      <c r="S10" s="28"/>
    </row>
    <row r="11" spans="1:19" ht="18" customHeight="1" x14ac:dyDescent="0.2">
      <c r="A11" s="30" t="s">
        <v>240</v>
      </c>
      <c r="B11" s="1" t="s">
        <v>25</v>
      </c>
      <c r="C11" s="33" t="s">
        <v>1</v>
      </c>
      <c r="D11" s="49">
        <v>0</v>
      </c>
      <c r="E11" s="49">
        <v>0</v>
      </c>
      <c r="F11" s="49">
        <v>0</v>
      </c>
      <c r="G11" s="58">
        <v>0</v>
      </c>
      <c r="H11" s="25"/>
      <c r="I11" s="25"/>
      <c r="J11" s="25"/>
      <c r="K11" s="25"/>
      <c r="L11" s="25"/>
      <c r="M11" s="25"/>
      <c r="N11" s="25"/>
      <c r="O11" s="25"/>
      <c r="P11" s="28"/>
      <c r="Q11" s="28"/>
      <c r="R11" s="28"/>
      <c r="S11" s="28"/>
    </row>
    <row r="12" spans="1:19" ht="18" customHeight="1" x14ac:dyDescent="0.2">
      <c r="A12" s="30" t="s">
        <v>241</v>
      </c>
      <c r="B12" s="1" t="s">
        <v>24</v>
      </c>
      <c r="C12" s="33" t="s">
        <v>5</v>
      </c>
      <c r="D12" s="49">
        <v>250</v>
      </c>
      <c r="E12" s="49">
        <v>524</v>
      </c>
      <c r="F12" s="49">
        <v>524</v>
      </c>
      <c r="G12" s="58">
        <f t="shared" ref="G12:G69" si="0">SUM(F12/E12)*100</f>
        <v>100</v>
      </c>
      <c r="H12" s="25"/>
      <c r="I12" s="25"/>
      <c r="J12" s="25"/>
      <c r="K12" s="25"/>
      <c r="L12" s="25"/>
      <c r="M12" s="25"/>
      <c r="N12" s="25"/>
      <c r="O12" s="25"/>
      <c r="P12" s="28"/>
      <c r="Q12" s="28"/>
      <c r="R12" s="28"/>
      <c r="S12" s="28"/>
    </row>
    <row r="13" spans="1:19" ht="18" customHeight="1" x14ac:dyDescent="0.2">
      <c r="A13" s="30" t="s">
        <v>242</v>
      </c>
      <c r="B13" s="1" t="s">
        <v>23</v>
      </c>
      <c r="C13" s="33" t="s">
        <v>22</v>
      </c>
      <c r="D13" s="49">
        <v>0</v>
      </c>
      <c r="E13" s="49">
        <v>0</v>
      </c>
      <c r="F13" s="49">
        <v>0</v>
      </c>
      <c r="G13" s="58">
        <v>0</v>
      </c>
      <c r="H13" s="25"/>
      <c r="I13" s="25"/>
      <c r="J13" s="25"/>
      <c r="K13" s="25"/>
      <c r="L13" s="25"/>
      <c r="M13" s="25"/>
      <c r="N13" s="25"/>
      <c r="O13" s="25"/>
      <c r="P13" s="28"/>
      <c r="Q13" s="28"/>
      <c r="R13" s="28"/>
      <c r="S13" s="28"/>
    </row>
    <row r="14" spans="1:19" ht="18" customHeight="1" x14ac:dyDescent="0.2">
      <c r="A14" s="30" t="s">
        <v>243</v>
      </c>
      <c r="B14" s="1" t="s">
        <v>21</v>
      </c>
      <c r="C14" s="33" t="s">
        <v>2</v>
      </c>
      <c r="D14" s="49">
        <v>36</v>
      </c>
      <c r="E14" s="49">
        <v>36</v>
      </c>
      <c r="F14" s="49">
        <v>0</v>
      </c>
      <c r="G14" s="58">
        <f t="shared" si="0"/>
        <v>0</v>
      </c>
      <c r="H14" s="25"/>
      <c r="I14" s="25"/>
      <c r="J14" s="25"/>
      <c r="K14" s="25"/>
      <c r="L14" s="25"/>
      <c r="M14" s="25"/>
      <c r="N14" s="25"/>
      <c r="O14" s="25"/>
      <c r="P14" s="28"/>
      <c r="Q14" s="28"/>
      <c r="R14" s="28"/>
      <c r="S14" s="28"/>
    </row>
    <row r="15" spans="1:19" ht="18" customHeight="1" x14ac:dyDescent="0.2">
      <c r="A15" s="30" t="s">
        <v>244</v>
      </c>
      <c r="B15" s="1" t="s">
        <v>20</v>
      </c>
      <c r="C15" s="33" t="s">
        <v>18</v>
      </c>
      <c r="D15" s="49">
        <v>0</v>
      </c>
      <c r="E15" s="49">
        <v>0</v>
      </c>
      <c r="F15" s="49">
        <v>0</v>
      </c>
      <c r="G15" s="58">
        <v>0</v>
      </c>
      <c r="H15" s="25"/>
      <c r="I15" s="25"/>
      <c r="J15" s="25"/>
      <c r="K15" s="25"/>
      <c r="L15" s="25"/>
      <c r="M15" s="25"/>
      <c r="N15" s="25"/>
      <c r="O15" s="25"/>
      <c r="P15" s="28"/>
      <c r="Q15" s="28"/>
      <c r="R15" s="28"/>
      <c r="S15" s="28"/>
    </row>
    <row r="16" spans="1:19" ht="18" customHeight="1" x14ac:dyDescent="0.2">
      <c r="A16" s="30" t="s">
        <v>245</v>
      </c>
      <c r="B16" s="1" t="s">
        <v>19</v>
      </c>
      <c r="C16" s="33" t="s">
        <v>17</v>
      </c>
      <c r="D16" s="49">
        <v>0</v>
      </c>
      <c r="E16" s="49">
        <v>0</v>
      </c>
      <c r="F16" s="49">
        <v>0</v>
      </c>
      <c r="G16" s="58">
        <v>0</v>
      </c>
      <c r="H16" s="25"/>
      <c r="I16" s="25"/>
      <c r="J16" s="25"/>
      <c r="K16" s="25"/>
      <c r="L16" s="25"/>
      <c r="M16" s="25"/>
      <c r="N16" s="25"/>
      <c r="O16" s="25"/>
      <c r="P16" s="28"/>
      <c r="Q16" s="28"/>
      <c r="R16" s="28"/>
      <c r="S16" s="28"/>
    </row>
    <row r="17" spans="1:19" ht="18" customHeight="1" x14ac:dyDescent="0.2">
      <c r="A17" s="30" t="s">
        <v>246</v>
      </c>
      <c r="B17" s="1" t="s">
        <v>15</v>
      </c>
      <c r="C17" s="33" t="s">
        <v>16</v>
      </c>
      <c r="D17" s="49">
        <v>0</v>
      </c>
      <c r="E17" s="49">
        <v>0</v>
      </c>
      <c r="F17" s="49">
        <v>0</v>
      </c>
      <c r="G17" s="58">
        <v>0</v>
      </c>
      <c r="H17" s="25"/>
      <c r="I17" s="25"/>
      <c r="J17" s="25"/>
      <c r="K17" s="25"/>
      <c r="L17" s="25"/>
      <c r="M17" s="25"/>
      <c r="N17" s="25"/>
      <c r="O17" s="25"/>
      <c r="P17" s="28"/>
      <c r="Q17" s="28"/>
      <c r="R17" s="28"/>
      <c r="S17" s="28"/>
    </row>
    <row r="18" spans="1:19" ht="18" customHeight="1" x14ac:dyDescent="0.2">
      <c r="A18" s="30" t="s">
        <v>247</v>
      </c>
      <c r="B18" s="1" t="s">
        <v>14</v>
      </c>
      <c r="C18" s="33" t="s">
        <v>7</v>
      </c>
      <c r="D18" s="49">
        <v>0</v>
      </c>
      <c r="E18" s="49">
        <v>2715</v>
      </c>
      <c r="F18" s="49">
        <v>2639</v>
      </c>
      <c r="G18" s="58">
        <f t="shared" si="0"/>
        <v>97.200736648250469</v>
      </c>
      <c r="H18" s="25"/>
      <c r="I18" s="25"/>
      <c r="J18" s="25"/>
      <c r="K18" s="25"/>
      <c r="L18" s="25"/>
      <c r="M18" s="25"/>
      <c r="N18" s="25"/>
      <c r="O18" s="25"/>
      <c r="P18" s="28"/>
      <c r="Q18" s="28"/>
      <c r="R18" s="28"/>
      <c r="S18" s="28"/>
    </row>
    <row r="19" spans="1:19" ht="18" customHeight="1" x14ac:dyDescent="0.2">
      <c r="A19" s="30" t="s">
        <v>248</v>
      </c>
      <c r="B19" s="3" t="s">
        <v>8</v>
      </c>
      <c r="C19" s="34" t="s">
        <v>155</v>
      </c>
      <c r="D19" s="50">
        <f>SUM(D6:D18)</f>
        <v>132462</v>
      </c>
      <c r="E19" s="50">
        <f t="shared" ref="E19:F19" si="1">SUM(E6:E18)</f>
        <v>136615</v>
      </c>
      <c r="F19" s="50">
        <f t="shared" si="1"/>
        <v>135031</v>
      </c>
      <c r="G19" s="58">
        <f t="shared" si="0"/>
        <v>98.840537276287378</v>
      </c>
      <c r="H19" s="26"/>
      <c r="I19" s="26"/>
      <c r="J19" s="26"/>
      <c r="K19" s="26"/>
      <c r="L19" s="26"/>
      <c r="M19" s="26"/>
      <c r="N19" s="26"/>
      <c r="O19" s="26"/>
      <c r="P19" s="29"/>
      <c r="Q19" s="29"/>
      <c r="R19" s="29"/>
      <c r="S19" s="29"/>
    </row>
    <row r="20" spans="1:19" ht="18" customHeight="1" x14ac:dyDescent="0.2">
      <c r="A20" s="30" t="s">
        <v>249</v>
      </c>
      <c r="B20" s="1" t="s">
        <v>9</v>
      </c>
      <c r="C20" s="33" t="s">
        <v>6</v>
      </c>
      <c r="D20" s="49">
        <v>12105</v>
      </c>
      <c r="E20" s="49">
        <v>12773</v>
      </c>
      <c r="F20" s="49">
        <v>12773</v>
      </c>
      <c r="G20" s="58">
        <f t="shared" si="0"/>
        <v>100</v>
      </c>
      <c r="H20" s="25"/>
      <c r="I20" s="25"/>
      <c r="J20" s="25"/>
      <c r="K20" s="25"/>
      <c r="L20" s="25"/>
      <c r="M20" s="25"/>
      <c r="N20" s="25"/>
      <c r="O20" s="25"/>
      <c r="P20" s="28"/>
      <c r="Q20" s="28"/>
      <c r="R20" s="28"/>
      <c r="S20" s="28"/>
    </row>
    <row r="21" spans="1:19" ht="27.75" customHeight="1" x14ac:dyDescent="0.2">
      <c r="A21" s="30" t="s">
        <v>250</v>
      </c>
      <c r="B21" s="1" t="s">
        <v>10</v>
      </c>
      <c r="C21" s="33" t="s">
        <v>157</v>
      </c>
      <c r="D21" s="49">
        <v>30</v>
      </c>
      <c r="E21" s="49">
        <v>34</v>
      </c>
      <c r="F21" s="49">
        <v>0</v>
      </c>
      <c r="G21" s="58">
        <f t="shared" si="0"/>
        <v>0</v>
      </c>
      <c r="H21" s="25"/>
      <c r="I21" s="25"/>
      <c r="J21" s="25"/>
      <c r="K21" s="25"/>
      <c r="L21" s="25"/>
      <c r="M21" s="25"/>
      <c r="N21" s="25"/>
      <c r="O21" s="25"/>
      <c r="P21" s="28"/>
      <c r="Q21" s="28"/>
      <c r="R21" s="28"/>
      <c r="S21" s="28"/>
    </row>
    <row r="22" spans="1:19" ht="18" customHeight="1" x14ac:dyDescent="0.2">
      <c r="A22" s="30" t="s">
        <v>251</v>
      </c>
      <c r="B22" s="1" t="s">
        <v>11</v>
      </c>
      <c r="C22" s="32" t="s">
        <v>354</v>
      </c>
      <c r="D22" s="48">
        <v>0</v>
      </c>
      <c r="E22" s="48">
        <v>108</v>
      </c>
      <c r="F22" s="48">
        <v>108</v>
      </c>
      <c r="G22" s="58">
        <f t="shared" si="0"/>
        <v>100</v>
      </c>
      <c r="H22" s="24"/>
      <c r="I22" s="24"/>
      <c r="J22" s="24"/>
      <c r="K22" s="24"/>
      <c r="L22" s="24"/>
      <c r="M22" s="24"/>
      <c r="N22" s="24"/>
      <c r="O22" s="24"/>
      <c r="P22" s="28"/>
      <c r="Q22" s="28"/>
      <c r="R22" s="28"/>
      <c r="S22" s="28"/>
    </row>
    <row r="23" spans="1:19" ht="18" customHeight="1" x14ac:dyDescent="0.2">
      <c r="A23" s="30" t="s">
        <v>252</v>
      </c>
      <c r="B23" s="3" t="s">
        <v>12</v>
      </c>
      <c r="C23" s="34" t="s">
        <v>337</v>
      </c>
      <c r="D23" s="50">
        <f>SUM(D20+D21+D22)</f>
        <v>12135</v>
      </c>
      <c r="E23" s="50">
        <f t="shared" ref="E23:F23" si="2">SUM(E20+E21+E22)</f>
        <v>12915</v>
      </c>
      <c r="F23" s="50">
        <f t="shared" si="2"/>
        <v>12881</v>
      </c>
      <c r="G23" s="58">
        <f t="shared" si="0"/>
        <v>99.736740224545102</v>
      </c>
      <c r="H23" s="26"/>
      <c r="I23" s="26"/>
      <c r="J23" s="26"/>
      <c r="K23" s="26"/>
      <c r="L23" s="26"/>
      <c r="M23" s="26"/>
      <c r="N23" s="26"/>
      <c r="O23" s="26"/>
      <c r="P23" s="29"/>
      <c r="Q23" s="29"/>
      <c r="R23" s="29"/>
      <c r="S23" s="29"/>
    </row>
    <row r="24" spans="1:19" ht="18" customHeight="1" x14ac:dyDescent="0.2">
      <c r="A24" s="30" t="s">
        <v>253</v>
      </c>
      <c r="B24" s="3" t="s">
        <v>13</v>
      </c>
      <c r="C24" s="34" t="s">
        <v>156</v>
      </c>
      <c r="D24" s="50">
        <f>SUM(D19+D23)</f>
        <v>144597</v>
      </c>
      <c r="E24" s="50">
        <f t="shared" ref="E24:F24" si="3">SUM(E19+E23)</f>
        <v>149530</v>
      </c>
      <c r="F24" s="50">
        <f t="shared" si="3"/>
        <v>147912</v>
      </c>
      <c r="G24" s="58">
        <f t="shared" si="0"/>
        <v>98.917942887714844</v>
      </c>
      <c r="H24" s="26"/>
      <c r="I24" s="26"/>
      <c r="J24" s="26"/>
      <c r="K24" s="26"/>
      <c r="L24" s="26"/>
      <c r="M24" s="26"/>
      <c r="N24" s="26"/>
      <c r="O24" s="26"/>
      <c r="P24" s="29"/>
      <c r="Q24" s="29"/>
      <c r="R24" s="29"/>
      <c r="S24" s="29"/>
    </row>
    <row r="25" spans="1:19" ht="18" customHeight="1" x14ac:dyDescent="0.2">
      <c r="A25" s="30" t="s">
        <v>254</v>
      </c>
      <c r="B25" s="38" t="s">
        <v>280</v>
      </c>
      <c r="C25" s="39" t="s">
        <v>256</v>
      </c>
      <c r="D25" s="53">
        <v>21202</v>
      </c>
      <c r="E25" s="53">
        <v>19413</v>
      </c>
      <c r="F25" s="53">
        <v>18742</v>
      </c>
      <c r="G25" s="58">
        <f t="shared" si="0"/>
        <v>96.543553289033127</v>
      </c>
      <c r="H25" s="26"/>
      <c r="I25" s="26"/>
      <c r="J25" s="26"/>
      <c r="K25" s="26"/>
      <c r="L25" s="26"/>
      <c r="M25" s="26"/>
      <c r="N25" s="26"/>
      <c r="O25" s="26"/>
      <c r="P25" s="29"/>
      <c r="Q25" s="29"/>
      <c r="R25" s="29"/>
      <c r="S25" s="29"/>
    </row>
    <row r="26" spans="1:19" ht="18" customHeight="1" x14ac:dyDescent="0.2">
      <c r="A26" s="30" t="s">
        <v>169</v>
      </c>
      <c r="B26" s="38" t="s">
        <v>281</v>
      </c>
      <c r="C26" s="39" t="s">
        <v>257</v>
      </c>
      <c r="D26" s="53">
        <v>75</v>
      </c>
      <c r="E26" s="53">
        <v>439</v>
      </c>
      <c r="F26" s="53">
        <v>439</v>
      </c>
      <c r="G26" s="58">
        <f t="shared" si="0"/>
        <v>100</v>
      </c>
      <c r="H26" s="26"/>
      <c r="I26" s="26"/>
      <c r="J26" s="26"/>
      <c r="K26" s="26"/>
      <c r="L26" s="26"/>
      <c r="M26" s="26"/>
      <c r="N26" s="26"/>
      <c r="O26" s="26"/>
      <c r="P26" s="29"/>
      <c r="Q26" s="29"/>
      <c r="R26" s="29"/>
      <c r="S26" s="29"/>
    </row>
    <row r="27" spans="1:19" ht="18" customHeight="1" x14ac:dyDescent="0.2">
      <c r="A27" s="30" t="s">
        <v>170</v>
      </c>
      <c r="B27" s="38" t="s">
        <v>282</v>
      </c>
      <c r="C27" s="39" t="s">
        <v>258</v>
      </c>
      <c r="D27" s="53">
        <v>0</v>
      </c>
      <c r="E27" s="53">
        <v>597</v>
      </c>
      <c r="F27" s="53">
        <v>597</v>
      </c>
      <c r="G27" s="58">
        <f t="shared" si="0"/>
        <v>100</v>
      </c>
      <c r="H27" s="26"/>
      <c r="I27" s="26"/>
      <c r="J27" s="26"/>
      <c r="K27" s="26"/>
      <c r="L27" s="26"/>
      <c r="M27" s="26"/>
      <c r="N27" s="26"/>
      <c r="O27" s="26"/>
      <c r="P27" s="29"/>
      <c r="Q27" s="29"/>
      <c r="R27" s="29"/>
      <c r="S27" s="29"/>
    </row>
    <row r="28" spans="1:19" ht="18" customHeight="1" x14ac:dyDescent="0.2">
      <c r="A28" s="30" t="s">
        <v>171</v>
      </c>
      <c r="B28" s="38" t="s">
        <v>283</v>
      </c>
      <c r="C28" s="39" t="s">
        <v>260</v>
      </c>
      <c r="D28" s="53">
        <v>78</v>
      </c>
      <c r="E28" s="53">
        <v>285</v>
      </c>
      <c r="F28" s="53">
        <v>285</v>
      </c>
      <c r="G28" s="58">
        <f t="shared" si="0"/>
        <v>100</v>
      </c>
      <c r="H28" s="26"/>
      <c r="I28" s="26"/>
      <c r="J28" s="26"/>
      <c r="K28" s="26"/>
      <c r="L28" s="26"/>
      <c r="M28" s="26"/>
      <c r="N28" s="26"/>
      <c r="O28" s="26"/>
      <c r="P28" s="29"/>
      <c r="Q28" s="29"/>
      <c r="R28" s="29"/>
      <c r="S28" s="29"/>
    </row>
    <row r="29" spans="1:19" ht="26.25" customHeight="1" x14ac:dyDescent="0.2">
      <c r="A29" s="30" t="s">
        <v>172</v>
      </c>
      <c r="B29" s="3" t="s">
        <v>33</v>
      </c>
      <c r="C29" s="34" t="s">
        <v>336</v>
      </c>
      <c r="D29" s="50">
        <f>SUM(D25:D28)</f>
        <v>21355</v>
      </c>
      <c r="E29" s="50">
        <f t="shared" ref="E29:F29" si="4">SUM(E25:E28)</f>
        <v>20734</v>
      </c>
      <c r="F29" s="50">
        <f t="shared" si="4"/>
        <v>20063</v>
      </c>
      <c r="G29" s="58">
        <f t="shared" si="0"/>
        <v>96.763769653708891</v>
      </c>
      <c r="H29" s="26"/>
      <c r="I29" s="26"/>
      <c r="J29" s="26"/>
      <c r="K29" s="26"/>
      <c r="L29" s="26"/>
      <c r="M29" s="26"/>
      <c r="N29" s="26"/>
      <c r="O29" s="26"/>
      <c r="P29" s="29"/>
      <c r="Q29" s="29"/>
      <c r="R29" s="29"/>
      <c r="S29" s="29"/>
    </row>
    <row r="30" spans="1:19" ht="18" customHeight="1" x14ac:dyDescent="0.2">
      <c r="A30" s="30" t="s">
        <v>173</v>
      </c>
      <c r="B30" s="4" t="s">
        <v>273</v>
      </c>
      <c r="C30" s="39" t="s">
        <v>159</v>
      </c>
      <c r="D30" s="45">
        <v>60</v>
      </c>
      <c r="E30" s="45">
        <v>100</v>
      </c>
      <c r="F30" s="45">
        <v>96</v>
      </c>
      <c r="G30" s="58">
        <f t="shared" si="0"/>
        <v>96</v>
      </c>
    </row>
    <row r="31" spans="1:19" ht="18" customHeight="1" x14ac:dyDescent="0.2">
      <c r="A31" s="30" t="s">
        <v>174</v>
      </c>
      <c r="B31" s="4" t="s">
        <v>274</v>
      </c>
      <c r="C31" s="39" t="s">
        <v>161</v>
      </c>
      <c r="D31" s="45">
        <v>10</v>
      </c>
      <c r="E31" s="45">
        <v>0</v>
      </c>
      <c r="F31" s="45">
        <v>0</v>
      </c>
      <c r="G31" s="58">
        <v>0</v>
      </c>
    </row>
    <row r="32" spans="1:19" ht="18" customHeight="1" x14ac:dyDescent="0.2">
      <c r="A32" s="30" t="s">
        <v>175</v>
      </c>
      <c r="B32" s="4" t="s">
        <v>340</v>
      </c>
      <c r="C32" s="39" t="s">
        <v>355</v>
      </c>
      <c r="D32" s="45">
        <v>0</v>
      </c>
      <c r="E32" s="45">
        <v>0</v>
      </c>
      <c r="F32" s="45">
        <v>0</v>
      </c>
      <c r="G32" s="58">
        <v>0</v>
      </c>
    </row>
    <row r="33" spans="1:9" ht="18" customHeight="1" x14ac:dyDescent="0.2">
      <c r="A33" s="30" t="s">
        <v>176</v>
      </c>
      <c r="B33" s="1" t="s">
        <v>53</v>
      </c>
      <c r="C33" s="43" t="s">
        <v>342</v>
      </c>
      <c r="D33" s="45">
        <f>SUM(D30:D32)</f>
        <v>70</v>
      </c>
      <c r="E33" s="45">
        <v>100</v>
      </c>
      <c r="F33" s="45">
        <f t="shared" ref="F33" si="5">SUM(F30:F32)</f>
        <v>96</v>
      </c>
      <c r="G33" s="58">
        <f t="shared" si="0"/>
        <v>96</v>
      </c>
    </row>
    <row r="34" spans="1:9" ht="18" customHeight="1" x14ac:dyDescent="0.2">
      <c r="A34" s="30" t="s">
        <v>177</v>
      </c>
      <c r="B34" s="38" t="s">
        <v>275</v>
      </c>
      <c r="C34" s="40" t="s">
        <v>158</v>
      </c>
      <c r="D34" s="45">
        <v>2386</v>
      </c>
      <c r="E34" s="45">
        <v>400</v>
      </c>
      <c r="F34" s="45">
        <v>140</v>
      </c>
      <c r="G34" s="58">
        <f t="shared" si="0"/>
        <v>35</v>
      </c>
    </row>
    <row r="35" spans="1:9" ht="18" customHeight="1" x14ac:dyDescent="0.2">
      <c r="A35" s="30" t="s">
        <v>178</v>
      </c>
      <c r="B35" s="38" t="s">
        <v>276</v>
      </c>
      <c r="C35" s="40" t="s">
        <v>160</v>
      </c>
      <c r="D35" s="45">
        <v>230</v>
      </c>
      <c r="E35" s="45">
        <v>700</v>
      </c>
      <c r="F35" s="45">
        <v>454</v>
      </c>
      <c r="G35" s="58">
        <f t="shared" si="0"/>
        <v>64.857142857142861</v>
      </c>
    </row>
    <row r="36" spans="1:9" ht="18" customHeight="1" x14ac:dyDescent="0.2">
      <c r="A36" s="30" t="s">
        <v>179</v>
      </c>
      <c r="B36" s="38" t="s">
        <v>277</v>
      </c>
      <c r="C36" s="40" t="s">
        <v>162</v>
      </c>
      <c r="D36" s="45">
        <v>2700</v>
      </c>
      <c r="E36" s="45">
        <v>4500</v>
      </c>
      <c r="F36" s="45">
        <v>3671</v>
      </c>
      <c r="G36" s="58">
        <f t="shared" si="0"/>
        <v>81.577777777777783</v>
      </c>
    </row>
    <row r="37" spans="1:9" ht="18" customHeight="1" x14ac:dyDescent="0.2">
      <c r="A37" s="30" t="s">
        <v>180</v>
      </c>
      <c r="B37" s="38" t="s">
        <v>278</v>
      </c>
      <c r="C37" s="40" t="s">
        <v>163</v>
      </c>
      <c r="D37" s="53">
        <v>1640</v>
      </c>
      <c r="E37" s="53">
        <v>2000</v>
      </c>
      <c r="F37" s="53">
        <v>1836</v>
      </c>
      <c r="G37" s="58">
        <f t="shared" si="0"/>
        <v>91.8</v>
      </c>
    </row>
    <row r="38" spans="1:9" ht="18" customHeight="1" x14ac:dyDescent="0.2">
      <c r="A38" s="30" t="s">
        <v>181</v>
      </c>
      <c r="B38" s="38" t="s">
        <v>279</v>
      </c>
      <c r="C38" s="40" t="s">
        <v>369</v>
      </c>
      <c r="D38" s="45">
        <v>19459</v>
      </c>
      <c r="E38" s="45">
        <v>16224</v>
      </c>
      <c r="F38" s="45">
        <v>13053</v>
      </c>
      <c r="G38" s="58">
        <f t="shared" si="0"/>
        <v>80.45488165680473</v>
      </c>
    </row>
    <row r="39" spans="1:9" ht="18" customHeight="1" x14ac:dyDescent="0.2">
      <c r="A39" s="30" t="s">
        <v>182</v>
      </c>
      <c r="B39" s="1" t="s">
        <v>54</v>
      </c>
      <c r="C39" s="43" t="s">
        <v>343</v>
      </c>
      <c r="D39" s="45">
        <f>SUM(D34:D38)</f>
        <v>26415</v>
      </c>
      <c r="E39" s="45">
        <f t="shared" ref="E39:F39" si="6">SUM(E34:E38)</f>
        <v>23824</v>
      </c>
      <c r="F39" s="45">
        <f t="shared" si="6"/>
        <v>19154</v>
      </c>
      <c r="G39" s="58">
        <f t="shared" si="0"/>
        <v>80.397918065815986</v>
      </c>
      <c r="I39" s="52"/>
    </row>
    <row r="40" spans="1:9" ht="18" customHeight="1" x14ac:dyDescent="0.2">
      <c r="A40" s="30" t="s">
        <v>183</v>
      </c>
      <c r="B40" s="1" t="s">
        <v>55</v>
      </c>
      <c r="C40" s="5" t="s">
        <v>341</v>
      </c>
      <c r="D40" s="45">
        <v>0</v>
      </c>
      <c r="E40" s="45">
        <v>0</v>
      </c>
      <c r="F40" s="45">
        <v>0</v>
      </c>
      <c r="G40" s="58">
        <v>0</v>
      </c>
    </row>
    <row r="41" spans="1:9" ht="18" customHeight="1" x14ac:dyDescent="0.2">
      <c r="A41" s="30" t="s">
        <v>184</v>
      </c>
      <c r="B41" s="3" t="s">
        <v>63</v>
      </c>
      <c r="C41" s="6" t="s">
        <v>344</v>
      </c>
      <c r="D41" s="46">
        <f>SUM(D33+D39+D40)</f>
        <v>26485</v>
      </c>
      <c r="E41" s="46">
        <f t="shared" ref="E41:F41" si="7">SUM(E33+E39+E40)</f>
        <v>23924</v>
      </c>
      <c r="F41" s="46">
        <f t="shared" si="7"/>
        <v>19250</v>
      </c>
      <c r="G41" s="58">
        <f t="shared" si="0"/>
        <v>80.463133255308477</v>
      </c>
    </row>
    <row r="42" spans="1:9" ht="18" customHeight="1" x14ac:dyDescent="0.2">
      <c r="A42" s="30" t="s">
        <v>185</v>
      </c>
      <c r="B42" s="38" t="s">
        <v>262</v>
      </c>
      <c r="C42" s="41" t="s">
        <v>266</v>
      </c>
      <c r="D42" s="45">
        <v>30</v>
      </c>
      <c r="E42" s="45">
        <v>62</v>
      </c>
      <c r="F42" s="45">
        <v>62</v>
      </c>
      <c r="G42" s="58">
        <f t="shared" si="0"/>
        <v>100</v>
      </c>
    </row>
    <row r="43" spans="1:9" ht="18" customHeight="1" x14ac:dyDescent="0.2">
      <c r="A43" s="30" t="s">
        <v>186</v>
      </c>
      <c r="B43" s="38" t="s">
        <v>263</v>
      </c>
      <c r="C43" s="41" t="s">
        <v>267</v>
      </c>
      <c r="D43" s="45">
        <v>50</v>
      </c>
      <c r="E43" s="45">
        <v>368</v>
      </c>
      <c r="F43" s="45">
        <v>368</v>
      </c>
      <c r="G43" s="58">
        <f t="shared" si="0"/>
        <v>100</v>
      </c>
    </row>
    <row r="44" spans="1:9" ht="18" customHeight="1" x14ac:dyDescent="0.2">
      <c r="A44" s="30" t="s">
        <v>187</v>
      </c>
      <c r="B44" s="38" t="s">
        <v>264</v>
      </c>
      <c r="C44" s="41" t="s">
        <v>269</v>
      </c>
      <c r="D44" s="45">
        <v>30</v>
      </c>
      <c r="E44" s="45">
        <v>60</v>
      </c>
      <c r="F44" s="45">
        <v>60</v>
      </c>
      <c r="G44" s="58">
        <f t="shared" si="0"/>
        <v>100</v>
      </c>
    </row>
    <row r="45" spans="1:9" ht="18" customHeight="1" x14ac:dyDescent="0.2">
      <c r="A45" s="30" t="s">
        <v>188</v>
      </c>
      <c r="B45" s="38" t="s">
        <v>265</v>
      </c>
      <c r="C45" s="41" t="s">
        <v>268</v>
      </c>
      <c r="D45" s="45">
        <v>10</v>
      </c>
      <c r="E45" s="45">
        <v>161</v>
      </c>
      <c r="F45" s="45">
        <v>161</v>
      </c>
      <c r="G45" s="58">
        <f t="shared" si="0"/>
        <v>100</v>
      </c>
    </row>
    <row r="46" spans="1:9" ht="18" customHeight="1" x14ac:dyDescent="0.2">
      <c r="A46" s="30" t="s">
        <v>189</v>
      </c>
      <c r="B46" s="1" t="s">
        <v>56</v>
      </c>
      <c r="C46" s="43" t="s">
        <v>345</v>
      </c>
      <c r="D46" s="45">
        <f>SUM(D42:D45)</f>
        <v>120</v>
      </c>
      <c r="E46" s="45">
        <f t="shared" ref="E46:F46" si="8">SUM(E42:E45)</f>
        <v>651</v>
      </c>
      <c r="F46" s="45">
        <f t="shared" si="8"/>
        <v>651</v>
      </c>
      <c r="G46" s="58">
        <f t="shared" si="0"/>
        <v>100</v>
      </c>
      <c r="I46" s="52"/>
    </row>
    <row r="47" spans="1:9" ht="18" customHeight="1" x14ac:dyDescent="0.2">
      <c r="A47" s="30" t="s">
        <v>190</v>
      </c>
      <c r="B47" s="1" t="s">
        <v>57</v>
      </c>
      <c r="C47" s="5" t="s">
        <v>40</v>
      </c>
      <c r="D47" s="45">
        <v>70</v>
      </c>
      <c r="E47" s="45">
        <v>127</v>
      </c>
      <c r="F47" s="45">
        <v>62</v>
      </c>
      <c r="G47" s="58">
        <f t="shared" si="0"/>
        <v>48.818897637795274</v>
      </c>
    </row>
    <row r="48" spans="1:9" ht="18" customHeight="1" x14ac:dyDescent="0.2">
      <c r="A48" s="30" t="s">
        <v>191</v>
      </c>
      <c r="B48" s="3" t="s">
        <v>64</v>
      </c>
      <c r="C48" s="6" t="s">
        <v>346</v>
      </c>
      <c r="D48" s="46">
        <f>SUM(D47,D46)</f>
        <v>190</v>
      </c>
      <c r="E48" s="46">
        <f t="shared" ref="E48:F48" si="9">SUM(E47,E46)</f>
        <v>778</v>
      </c>
      <c r="F48" s="46">
        <f t="shared" si="9"/>
        <v>713</v>
      </c>
      <c r="G48" s="58">
        <f t="shared" si="0"/>
        <v>91.645244215938305</v>
      </c>
    </row>
    <row r="49" spans="1:9" ht="18" customHeight="1" x14ac:dyDescent="0.2">
      <c r="A49" s="30" t="s">
        <v>192</v>
      </c>
      <c r="B49" s="38" t="s">
        <v>270</v>
      </c>
      <c r="C49" s="40" t="s">
        <v>165</v>
      </c>
      <c r="D49" s="45">
        <v>4150</v>
      </c>
      <c r="E49" s="45">
        <v>5754</v>
      </c>
      <c r="F49" s="45">
        <v>4195</v>
      </c>
      <c r="G49" s="58">
        <f t="shared" si="0"/>
        <v>72.905804657629474</v>
      </c>
    </row>
    <row r="50" spans="1:9" ht="18" customHeight="1" x14ac:dyDescent="0.2">
      <c r="A50" s="30" t="s">
        <v>193</v>
      </c>
      <c r="B50" s="38" t="s">
        <v>271</v>
      </c>
      <c r="C50" s="40" t="s">
        <v>164</v>
      </c>
      <c r="D50" s="45">
        <v>1333</v>
      </c>
      <c r="E50" s="45">
        <v>2000</v>
      </c>
      <c r="F50" s="45">
        <v>883</v>
      </c>
      <c r="G50" s="58">
        <f t="shared" si="0"/>
        <v>44.15</v>
      </c>
      <c r="I50" s="52"/>
    </row>
    <row r="51" spans="1:9" ht="18" customHeight="1" x14ac:dyDescent="0.2">
      <c r="A51" s="30" t="s">
        <v>194</v>
      </c>
      <c r="B51" s="38" t="s">
        <v>272</v>
      </c>
      <c r="C51" s="40" t="s">
        <v>166</v>
      </c>
      <c r="D51" s="45">
        <v>593</v>
      </c>
      <c r="E51" s="45">
        <v>1000</v>
      </c>
      <c r="F51" s="45">
        <v>785</v>
      </c>
      <c r="G51" s="58">
        <f t="shared" si="0"/>
        <v>78.5</v>
      </c>
    </row>
    <row r="52" spans="1:9" ht="18" customHeight="1" x14ac:dyDescent="0.2">
      <c r="A52" s="30" t="s">
        <v>195</v>
      </c>
      <c r="B52" s="1" t="s">
        <v>58</v>
      </c>
      <c r="C52" s="43" t="s">
        <v>347</v>
      </c>
      <c r="D52" s="45">
        <f>SUM(D49:D51)</f>
        <v>6076</v>
      </c>
      <c r="E52" s="45">
        <f t="shared" ref="E52:F52" si="10">SUM(E49:E51)</f>
        <v>8754</v>
      </c>
      <c r="F52" s="45">
        <f t="shared" si="10"/>
        <v>5863</v>
      </c>
      <c r="G52" s="58">
        <f t="shared" si="0"/>
        <v>66.975097098469277</v>
      </c>
      <c r="I52" s="52"/>
    </row>
    <row r="53" spans="1:9" ht="18" customHeight="1" x14ac:dyDescent="0.2">
      <c r="A53" s="30" t="s">
        <v>196</v>
      </c>
      <c r="B53" s="1" t="s">
        <v>59</v>
      </c>
      <c r="C53" s="5" t="s">
        <v>41</v>
      </c>
      <c r="D53" s="45">
        <v>100</v>
      </c>
      <c r="E53" s="45">
        <v>100</v>
      </c>
      <c r="F53" s="45">
        <v>0</v>
      </c>
      <c r="G53" s="58">
        <f t="shared" si="0"/>
        <v>0</v>
      </c>
    </row>
    <row r="54" spans="1:9" ht="18" customHeight="1" x14ac:dyDescent="0.2">
      <c r="A54" s="30" t="s">
        <v>197</v>
      </c>
      <c r="B54" s="1" t="s">
        <v>60</v>
      </c>
      <c r="C54" s="5" t="s">
        <v>42</v>
      </c>
      <c r="D54" s="45">
        <v>0</v>
      </c>
      <c r="E54" s="45">
        <v>296</v>
      </c>
      <c r="F54" s="45">
        <v>94</v>
      </c>
      <c r="G54" s="58">
        <f t="shared" si="0"/>
        <v>31.756756756756754</v>
      </c>
    </row>
    <row r="55" spans="1:9" ht="18" customHeight="1" x14ac:dyDescent="0.2">
      <c r="A55" s="30" t="s">
        <v>198</v>
      </c>
      <c r="B55" s="1" t="s">
        <v>61</v>
      </c>
      <c r="C55" s="5" t="s">
        <v>43</v>
      </c>
      <c r="D55" s="45">
        <v>2200</v>
      </c>
      <c r="E55" s="45">
        <v>4834</v>
      </c>
      <c r="F55" s="45">
        <v>2834</v>
      </c>
      <c r="G55" s="58">
        <f t="shared" si="0"/>
        <v>58.626396359122879</v>
      </c>
    </row>
    <row r="56" spans="1:9" ht="18" customHeight="1" x14ac:dyDescent="0.2">
      <c r="A56" s="30" t="s">
        <v>199</v>
      </c>
      <c r="B56" s="1" t="s">
        <v>62</v>
      </c>
      <c r="C56" s="7" t="s">
        <v>44</v>
      </c>
      <c r="D56" s="45">
        <v>70</v>
      </c>
      <c r="E56" s="45">
        <v>209</v>
      </c>
      <c r="F56" s="45">
        <v>209</v>
      </c>
      <c r="G56" s="58">
        <f t="shared" si="0"/>
        <v>100</v>
      </c>
    </row>
    <row r="57" spans="1:9" ht="18" customHeight="1" x14ac:dyDescent="0.2">
      <c r="A57" s="30" t="s">
        <v>200</v>
      </c>
      <c r="B57" s="1" t="s">
        <v>65</v>
      </c>
      <c r="C57" s="8" t="s">
        <v>45</v>
      </c>
      <c r="D57" s="45">
        <v>400</v>
      </c>
      <c r="E57" s="45">
        <v>1541</v>
      </c>
      <c r="F57" s="45">
        <v>1541</v>
      </c>
      <c r="G57" s="58">
        <f t="shared" si="0"/>
        <v>100</v>
      </c>
    </row>
    <row r="58" spans="1:9" ht="18" customHeight="1" x14ac:dyDescent="0.2">
      <c r="A58" s="30" t="s">
        <v>201</v>
      </c>
      <c r="B58" s="38" t="s">
        <v>284</v>
      </c>
      <c r="C58" s="17" t="s">
        <v>285</v>
      </c>
      <c r="D58" s="45">
        <v>550</v>
      </c>
      <c r="E58" s="45">
        <v>600</v>
      </c>
      <c r="F58" s="45">
        <v>451</v>
      </c>
      <c r="G58" s="58">
        <f t="shared" si="0"/>
        <v>75.166666666666671</v>
      </c>
    </row>
    <row r="59" spans="1:9" ht="18" customHeight="1" x14ac:dyDescent="0.2">
      <c r="A59" s="30" t="s">
        <v>202</v>
      </c>
      <c r="B59" s="38" t="s">
        <v>286</v>
      </c>
      <c r="C59" s="17" t="s">
        <v>287</v>
      </c>
      <c r="D59" s="45">
        <v>650</v>
      </c>
      <c r="E59" s="45">
        <v>1000</v>
      </c>
      <c r="F59" s="45">
        <v>760</v>
      </c>
      <c r="G59" s="58">
        <f t="shared" si="0"/>
        <v>76</v>
      </c>
    </row>
    <row r="60" spans="1:9" ht="18" customHeight="1" x14ac:dyDescent="0.2">
      <c r="A60" s="30" t="s">
        <v>203</v>
      </c>
      <c r="B60" s="38" t="s">
        <v>288</v>
      </c>
      <c r="C60" s="17" t="s">
        <v>259</v>
      </c>
      <c r="D60" s="45">
        <v>1700</v>
      </c>
      <c r="E60" s="45">
        <v>2000</v>
      </c>
      <c r="F60" s="45">
        <v>1702</v>
      </c>
      <c r="G60" s="58">
        <f t="shared" si="0"/>
        <v>85.1</v>
      </c>
    </row>
    <row r="61" spans="1:9" ht="18" customHeight="1" x14ac:dyDescent="0.2">
      <c r="A61" s="30" t="s">
        <v>204</v>
      </c>
      <c r="B61" s="38" t="s">
        <v>356</v>
      </c>
      <c r="C61" s="17" t="s">
        <v>289</v>
      </c>
      <c r="D61" s="45">
        <v>9863</v>
      </c>
      <c r="E61" s="45">
        <v>3925</v>
      </c>
      <c r="F61" s="45">
        <v>3553</v>
      </c>
      <c r="G61" s="58">
        <f t="shared" si="0"/>
        <v>90.522292993630572</v>
      </c>
    </row>
    <row r="62" spans="1:9" ht="18" customHeight="1" x14ac:dyDescent="0.2">
      <c r="A62" s="30" t="s">
        <v>205</v>
      </c>
      <c r="B62" s="1" t="s">
        <v>66</v>
      </c>
      <c r="C62" s="43" t="s">
        <v>348</v>
      </c>
      <c r="D62" s="45">
        <f>SUM(D58:D61)</f>
        <v>12763</v>
      </c>
      <c r="E62" s="45">
        <f t="shared" ref="E62:F62" si="11">SUM(E58:E61)</f>
        <v>7525</v>
      </c>
      <c r="F62" s="45">
        <f t="shared" si="11"/>
        <v>6466</v>
      </c>
      <c r="G62" s="58">
        <f t="shared" si="0"/>
        <v>85.926910299003325</v>
      </c>
      <c r="I62" s="52"/>
    </row>
    <row r="63" spans="1:9" ht="18" customHeight="1" x14ac:dyDescent="0.2">
      <c r="A63" s="30" t="s">
        <v>206</v>
      </c>
      <c r="B63" s="3" t="s">
        <v>67</v>
      </c>
      <c r="C63" s="6" t="s">
        <v>349</v>
      </c>
      <c r="D63" s="46">
        <f>SUM(D52+D53+D54+D55+D56+D57+D62)</f>
        <v>21609</v>
      </c>
      <c r="E63" s="46">
        <f t="shared" ref="E63:F63" si="12">SUM(E52+E53+E54+E55+E56+E57+E62)</f>
        <v>23259</v>
      </c>
      <c r="F63" s="46">
        <f t="shared" si="12"/>
        <v>17007</v>
      </c>
      <c r="G63" s="58">
        <f t="shared" si="0"/>
        <v>73.120082548690831</v>
      </c>
    </row>
    <row r="64" spans="1:9" ht="18" customHeight="1" x14ac:dyDescent="0.2">
      <c r="A64" s="30" t="s">
        <v>207</v>
      </c>
      <c r="B64" s="1" t="s">
        <v>68</v>
      </c>
      <c r="C64" s="5" t="s">
        <v>46</v>
      </c>
      <c r="D64" s="45">
        <v>10</v>
      </c>
      <c r="E64" s="45">
        <v>16</v>
      </c>
      <c r="F64" s="45">
        <v>0</v>
      </c>
      <c r="G64" s="58">
        <f t="shared" si="0"/>
        <v>0</v>
      </c>
    </row>
    <row r="65" spans="1:7" ht="18" customHeight="1" x14ac:dyDescent="0.2">
      <c r="A65" s="30" t="s">
        <v>208</v>
      </c>
      <c r="B65" s="1" t="s">
        <v>69</v>
      </c>
      <c r="C65" s="5" t="s">
        <v>47</v>
      </c>
      <c r="D65" s="45">
        <v>0</v>
      </c>
      <c r="E65" s="45">
        <v>0</v>
      </c>
      <c r="F65" s="45">
        <v>0</v>
      </c>
      <c r="G65" s="58">
        <v>0</v>
      </c>
    </row>
    <row r="66" spans="1:7" ht="29.25" customHeight="1" x14ac:dyDescent="0.2">
      <c r="A66" s="30" t="s">
        <v>209</v>
      </c>
      <c r="B66" s="3" t="s">
        <v>70</v>
      </c>
      <c r="C66" s="6" t="s">
        <v>350</v>
      </c>
      <c r="D66" s="46">
        <f>SUM(D64:D65)</f>
        <v>10</v>
      </c>
      <c r="E66" s="46">
        <f t="shared" ref="E66:F66" si="13">SUM(E64:E65)</f>
        <v>16</v>
      </c>
      <c r="F66" s="46">
        <f t="shared" si="13"/>
        <v>0</v>
      </c>
      <c r="G66" s="58">
        <f t="shared" si="0"/>
        <v>0</v>
      </c>
    </row>
    <row r="67" spans="1:7" ht="24.75" customHeight="1" x14ac:dyDescent="0.2">
      <c r="A67" s="30" t="s">
        <v>210</v>
      </c>
      <c r="B67" s="1" t="s">
        <v>71</v>
      </c>
      <c r="C67" s="5" t="s">
        <v>48</v>
      </c>
      <c r="D67" s="53">
        <v>11670</v>
      </c>
      <c r="E67" s="53">
        <v>11670</v>
      </c>
      <c r="F67" s="53">
        <v>8024</v>
      </c>
      <c r="G67" s="58">
        <f t="shared" si="0"/>
        <v>68.757497857754927</v>
      </c>
    </row>
    <row r="68" spans="1:7" ht="18" customHeight="1" x14ac:dyDescent="0.2">
      <c r="A68" s="30" t="s">
        <v>211</v>
      </c>
      <c r="B68" s="1" t="s">
        <v>72</v>
      </c>
      <c r="C68" s="5" t="s">
        <v>49</v>
      </c>
      <c r="D68" s="45">
        <v>0</v>
      </c>
      <c r="E68" s="45">
        <v>900</v>
      </c>
      <c r="F68" s="45">
        <v>643</v>
      </c>
      <c r="G68" s="58">
        <f t="shared" si="0"/>
        <v>71.444444444444443</v>
      </c>
    </row>
    <row r="69" spans="1:7" ht="18" customHeight="1" x14ac:dyDescent="0.2">
      <c r="A69" s="30" t="s">
        <v>212</v>
      </c>
      <c r="B69" s="1" t="s">
        <v>73</v>
      </c>
      <c r="C69" s="5" t="s">
        <v>50</v>
      </c>
      <c r="D69" s="45">
        <v>0</v>
      </c>
      <c r="E69" s="45">
        <v>29</v>
      </c>
      <c r="F69" s="45">
        <v>16</v>
      </c>
      <c r="G69" s="58">
        <f t="shared" si="0"/>
        <v>55.172413793103445</v>
      </c>
    </row>
    <row r="70" spans="1:7" ht="18" customHeight="1" x14ac:dyDescent="0.2">
      <c r="A70" s="30" t="s">
        <v>213</v>
      </c>
      <c r="B70" s="1" t="s">
        <v>74</v>
      </c>
      <c r="C70" s="5" t="s">
        <v>51</v>
      </c>
      <c r="D70" s="45">
        <v>0</v>
      </c>
      <c r="E70" s="45">
        <v>0</v>
      </c>
      <c r="F70" s="45">
        <v>0</v>
      </c>
      <c r="G70" s="58">
        <v>0</v>
      </c>
    </row>
    <row r="71" spans="1:7" ht="18" customHeight="1" x14ac:dyDescent="0.2">
      <c r="A71" s="30" t="s">
        <v>214</v>
      </c>
      <c r="B71" s="1" t="s">
        <v>75</v>
      </c>
      <c r="C71" s="5" t="s">
        <v>52</v>
      </c>
      <c r="D71" s="45">
        <v>6800</v>
      </c>
      <c r="E71" s="45">
        <v>3303</v>
      </c>
      <c r="F71" s="45">
        <v>1259</v>
      </c>
      <c r="G71" s="58">
        <f t="shared" ref="G71:G132" si="14">SUM(F71/E71)*100</f>
        <v>38.116863457462912</v>
      </c>
    </row>
    <row r="72" spans="1:7" ht="26.25" customHeight="1" x14ac:dyDescent="0.2">
      <c r="A72" s="30" t="s">
        <v>215</v>
      </c>
      <c r="B72" s="3" t="s">
        <v>76</v>
      </c>
      <c r="C72" s="6" t="s">
        <v>351</v>
      </c>
      <c r="D72" s="46">
        <f>SUM(D67:D71)</f>
        <v>18470</v>
      </c>
      <c r="E72" s="46">
        <f t="shared" ref="E72:F72" si="15">SUM(E67:E71)</f>
        <v>15902</v>
      </c>
      <c r="F72" s="46">
        <f t="shared" si="15"/>
        <v>9942</v>
      </c>
      <c r="G72" s="58">
        <f t="shared" si="14"/>
        <v>62.520437680794871</v>
      </c>
    </row>
    <row r="73" spans="1:7" ht="18" customHeight="1" x14ac:dyDescent="0.2">
      <c r="A73" s="30" t="s">
        <v>216</v>
      </c>
      <c r="B73" s="3" t="s">
        <v>34</v>
      </c>
      <c r="C73" s="6" t="s">
        <v>352</v>
      </c>
      <c r="D73" s="46">
        <f>SUM(D41+D48+D63+D66+D72)</f>
        <v>66764</v>
      </c>
      <c r="E73" s="46">
        <f>SUM(E41+E48+E63+E66+E72)</f>
        <v>63879</v>
      </c>
      <c r="F73" s="46">
        <f>SUM(F41+F48+F63+F66+F72)</f>
        <v>46912</v>
      </c>
      <c r="G73" s="58">
        <f t="shared" si="14"/>
        <v>73.438845316927313</v>
      </c>
    </row>
    <row r="74" spans="1:7" ht="18" customHeight="1" x14ac:dyDescent="0.2">
      <c r="A74" s="30" t="s">
        <v>217</v>
      </c>
      <c r="B74" s="1" t="s">
        <v>82</v>
      </c>
      <c r="C74" s="9" t="s">
        <v>77</v>
      </c>
      <c r="D74" s="45">
        <v>0</v>
      </c>
      <c r="E74" s="45">
        <v>0</v>
      </c>
      <c r="F74" s="45">
        <v>0</v>
      </c>
      <c r="G74" s="58">
        <v>0</v>
      </c>
    </row>
    <row r="75" spans="1:7" ht="18" customHeight="1" x14ac:dyDescent="0.2">
      <c r="A75" s="30" t="s">
        <v>218</v>
      </c>
      <c r="B75" s="38" t="s">
        <v>290</v>
      </c>
      <c r="C75" s="17" t="s">
        <v>291</v>
      </c>
      <c r="D75" s="45">
        <v>1530</v>
      </c>
      <c r="E75" s="45">
        <v>1479</v>
      </c>
      <c r="F75" s="45">
        <v>1479</v>
      </c>
      <c r="G75" s="58">
        <f t="shared" si="14"/>
        <v>100</v>
      </c>
    </row>
    <row r="76" spans="1:7" ht="18" customHeight="1" x14ac:dyDescent="0.2">
      <c r="A76" s="30" t="s">
        <v>219</v>
      </c>
      <c r="B76" s="1" t="s">
        <v>83</v>
      </c>
      <c r="C76" s="9" t="s">
        <v>371</v>
      </c>
      <c r="D76" s="45">
        <f>SUM(D75:D75)</f>
        <v>1530</v>
      </c>
      <c r="E76" s="45">
        <f t="shared" ref="E76:F76" si="16">SUM(E75:E75)</f>
        <v>1479</v>
      </c>
      <c r="F76" s="45">
        <f t="shared" si="16"/>
        <v>1479</v>
      </c>
      <c r="G76" s="58">
        <f t="shared" si="14"/>
        <v>100</v>
      </c>
    </row>
    <row r="77" spans="1:7" ht="18" customHeight="1" x14ac:dyDescent="0.2">
      <c r="A77" s="30" t="s">
        <v>220</v>
      </c>
      <c r="B77" s="1" t="s">
        <v>84</v>
      </c>
      <c r="C77" s="10" t="s">
        <v>78</v>
      </c>
      <c r="D77" s="45">
        <v>0</v>
      </c>
      <c r="E77" s="45">
        <v>0</v>
      </c>
      <c r="F77" s="45">
        <v>0</v>
      </c>
      <c r="G77" s="58">
        <v>0</v>
      </c>
    </row>
    <row r="78" spans="1:7" ht="27" customHeight="1" x14ac:dyDescent="0.2">
      <c r="A78" s="30" t="s">
        <v>221</v>
      </c>
      <c r="B78" s="1" t="s">
        <v>85</v>
      </c>
      <c r="C78" s="10" t="s">
        <v>261</v>
      </c>
      <c r="D78" s="45">
        <v>0</v>
      </c>
      <c r="E78" s="45">
        <v>0</v>
      </c>
      <c r="F78" s="45">
        <v>0</v>
      </c>
      <c r="G78" s="58">
        <v>0</v>
      </c>
    </row>
    <row r="79" spans="1:7" ht="24.75" customHeight="1" x14ac:dyDescent="0.2">
      <c r="A79" s="30" t="s">
        <v>222</v>
      </c>
      <c r="B79" s="1" t="s">
        <v>86</v>
      </c>
      <c r="C79" s="10" t="s">
        <v>79</v>
      </c>
      <c r="D79" s="45">
        <v>0</v>
      </c>
      <c r="E79" s="45">
        <v>0</v>
      </c>
      <c r="F79" s="45">
        <v>0</v>
      </c>
      <c r="G79" s="58">
        <v>0</v>
      </c>
    </row>
    <row r="80" spans="1:7" ht="18" customHeight="1" x14ac:dyDescent="0.2">
      <c r="A80" s="30" t="s">
        <v>223</v>
      </c>
      <c r="B80" s="1" t="s">
        <v>87</v>
      </c>
      <c r="C80" s="9" t="s">
        <v>80</v>
      </c>
      <c r="D80" s="45">
        <v>0</v>
      </c>
      <c r="E80" s="45">
        <v>0</v>
      </c>
      <c r="F80" s="45">
        <v>0</v>
      </c>
      <c r="G80" s="58">
        <v>0</v>
      </c>
    </row>
    <row r="81" spans="1:9" ht="18" customHeight="1" x14ac:dyDescent="0.2">
      <c r="A81" s="30" t="s">
        <v>224</v>
      </c>
      <c r="B81" s="1" t="s">
        <v>88</v>
      </c>
      <c r="C81" s="9" t="s">
        <v>81</v>
      </c>
      <c r="D81" s="45">
        <v>0</v>
      </c>
      <c r="E81" s="45">
        <v>0</v>
      </c>
      <c r="F81" s="45">
        <v>0</v>
      </c>
      <c r="G81" s="58">
        <v>0</v>
      </c>
    </row>
    <row r="82" spans="1:9" ht="18" customHeight="1" x14ac:dyDescent="0.2">
      <c r="A82" s="30" t="s">
        <v>225</v>
      </c>
      <c r="B82" s="1"/>
      <c r="C82" s="42" t="s">
        <v>360</v>
      </c>
      <c r="D82" s="45">
        <v>550</v>
      </c>
      <c r="E82" s="45">
        <v>550</v>
      </c>
      <c r="F82" s="45">
        <v>535</v>
      </c>
      <c r="G82" s="58">
        <f t="shared" si="14"/>
        <v>97.27272727272728</v>
      </c>
    </row>
    <row r="83" spans="1:9" ht="18" customHeight="1" x14ac:dyDescent="0.2">
      <c r="A83" s="30" t="s">
        <v>226</v>
      </c>
      <c r="B83" s="1"/>
      <c r="C83" s="42" t="s">
        <v>361</v>
      </c>
      <c r="D83" s="45">
        <v>3500</v>
      </c>
      <c r="E83" s="45">
        <v>3500</v>
      </c>
      <c r="F83" s="45">
        <v>3363</v>
      </c>
      <c r="G83" s="58">
        <f t="shared" si="14"/>
        <v>96.085714285714289</v>
      </c>
    </row>
    <row r="84" spans="1:9" ht="18" customHeight="1" x14ac:dyDescent="0.2">
      <c r="A84" s="30" t="s">
        <v>227</v>
      </c>
      <c r="B84" s="1"/>
      <c r="C84" s="42" t="s">
        <v>357</v>
      </c>
      <c r="D84" s="45">
        <v>300</v>
      </c>
      <c r="E84" s="45">
        <v>300</v>
      </c>
      <c r="F84" s="45">
        <v>195</v>
      </c>
      <c r="G84" s="58">
        <f t="shared" si="14"/>
        <v>65</v>
      </c>
    </row>
    <row r="85" spans="1:9" ht="18" customHeight="1" x14ac:dyDescent="0.2">
      <c r="A85" s="30" t="s">
        <v>228</v>
      </c>
      <c r="B85" s="1"/>
      <c r="C85" s="42" t="s">
        <v>292</v>
      </c>
      <c r="D85" s="45">
        <v>150</v>
      </c>
      <c r="E85" s="45">
        <v>150</v>
      </c>
      <c r="F85" s="45">
        <v>177</v>
      </c>
      <c r="G85" s="58">
        <f t="shared" si="14"/>
        <v>118</v>
      </c>
    </row>
    <row r="86" spans="1:9" ht="18" customHeight="1" x14ac:dyDescent="0.2">
      <c r="A86" s="30" t="s">
        <v>229</v>
      </c>
      <c r="B86" s="1"/>
      <c r="C86" s="42" t="s">
        <v>370</v>
      </c>
      <c r="D86" s="45">
        <v>200</v>
      </c>
      <c r="E86" s="45">
        <v>200</v>
      </c>
      <c r="F86" s="45">
        <v>240</v>
      </c>
      <c r="G86" s="58">
        <f t="shared" si="14"/>
        <v>120</v>
      </c>
    </row>
    <row r="87" spans="1:9" ht="18" customHeight="1" x14ac:dyDescent="0.2">
      <c r="A87" s="30" t="s">
        <v>230</v>
      </c>
      <c r="B87" s="1"/>
      <c r="C87" s="42" t="s">
        <v>293</v>
      </c>
      <c r="D87" s="45">
        <v>5124</v>
      </c>
      <c r="E87" s="45">
        <v>27189</v>
      </c>
      <c r="F87" s="45">
        <v>26346</v>
      </c>
      <c r="G87" s="58">
        <f t="shared" si="14"/>
        <v>96.899481407922323</v>
      </c>
      <c r="I87" s="52"/>
    </row>
    <row r="88" spans="1:9" ht="18" customHeight="1" x14ac:dyDescent="0.2">
      <c r="A88" s="30" t="s">
        <v>231</v>
      </c>
      <c r="B88" s="1" t="s">
        <v>89</v>
      </c>
      <c r="C88" s="9" t="s">
        <v>372</v>
      </c>
      <c r="D88" s="45">
        <f>SUM(D82:D87)</f>
        <v>9824</v>
      </c>
      <c r="E88" s="45">
        <f>SUM(E82:E87)</f>
        <v>31889</v>
      </c>
      <c r="F88" s="45">
        <f>SUM(F82:F87)</f>
        <v>30856</v>
      </c>
      <c r="G88" s="58">
        <f t="shared" si="14"/>
        <v>96.760638464674344</v>
      </c>
      <c r="I88" s="52"/>
    </row>
    <row r="89" spans="1:9" ht="18" customHeight="1" x14ac:dyDescent="0.2">
      <c r="A89" s="30" t="s">
        <v>232</v>
      </c>
      <c r="B89" s="3" t="s">
        <v>35</v>
      </c>
      <c r="C89" s="11" t="s">
        <v>353</v>
      </c>
      <c r="D89" s="46">
        <f>SUM(D74+D76+D77+D78+D79+D80+D81+D88)</f>
        <v>11354</v>
      </c>
      <c r="E89" s="46">
        <f t="shared" ref="E89:F89" si="17">SUM(E74+E76+E77+E78+E79+E80+E81+E88)</f>
        <v>33368</v>
      </c>
      <c r="F89" s="46">
        <f t="shared" si="17"/>
        <v>32335</v>
      </c>
      <c r="G89" s="58">
        <f t="shared" si="14"/>
        <v>96.904219611603935</v>
      </c>
    </row>
    <row r="90" spans="1:9" ht="18" customHeight="1" x14ac:dyDescent="0.2">
      <c r="A90" s="30" t="s">
        <v>233</v>
      </c>
      <c r="B90" s="1" t="s">
        <v>97</v>
      </c>
      <c r="C90" s="12" t="s">
        <v>108</v>
      </c>
      <c r="D90" s="45">
        <v>0</v>
      </c>
      <c r="E90" s="45">
        <v>0</v>
      </c>
      <c r="F90" s="45">
        <v>0</v>
      </c>
      <c r="G90" s="58">
        <v>0</v>
      </c>
    </row>
    <row r="91" spans="1:9" ht="18" customHeight="1" x14ac:dyDescent="0.2">
      <c r="A91" s="30" t="s">
        <v>234</v>
      </c>
      <c r="B91" s="1" t="s">
        <v>98</v>
      </c>
      <c r="C91" s="12" t="s">
        <v>109</v>
      </c>
      <c r="D91" s="45">
        <v>0</v>
      </c>
      <c r="E91" s="45">
        <v>4040</v>
      </c>
      <c r="F91" s="45">
        <v>4040</v>
      </c>
      <c r="G91" s="58">
        <f t="shared" si="14"/>
        <v>100</v>
      </c>
    </row>
    <row r="92" spans="1:9" ht="28.5" customHeight="1" x14ac:dyDescent="0.2">
      <c r="A92" s="30" t="s">
        <v>235</v>
      </c>
      <c r="B92" s="1" t="s">
        <v>99</v>
      </c>
      <c r="C92" s="12" t="s">
        <v>110</v>
      </c>
      <c r="D92" s="45">
        <v>0</v>
      </c>
      <c r="E92" s="45">
        <v>0</v>
      </c>
      <c r="F92" s="45">
        <v>0</v>
      </c>
      <c r="G92" s="58">
        <v>0</v>
      </c>
    </row>
    <row r="93" spans="1:9" ht="24.75" customHeight="1" x14ac:dyDescent="0.2">
      <c r="A93" s="30" t="s">
        <v>236</v>
      </c>
      <c r="B93" s="1" t="s">
        <v>100</v>
      </c>
      <c r="C93" s="12" t="s">
        <v>111</v>
      </c>
      <c r="D93" s="45">
        <v>0</v>
      </c>
      <c r="E93" s="45">
        <v>0</v>
      </c>
      <c r="F93" s="45">
        <v>0</v>
      </c>
      <c r="G93" s="58">
        <v>0</v>
      </c>
    </row>
    <row r="94" spans="1:9" ht="27" customHeight="1" x14ac:dyDescent="0.2">
      <c r="A94" s="30" t="s">
        <v>237</v>
      </c>
      <c r="B94" s="1" t="s">
        <v>101</v>
      </c>
      <c r="C94" s="12" t="s">
        <v>112</v>
      </c>
      <c r="D94" s="45">
        <v>0</v>
      </c>
      <c r="E94" s="45">
        <v>0</v>
      </c>
      <c r="F94" s="45">
        <v>0</v>
      </c>
      <c r="G94" s="58">
        <v>0</v>
      </c>
    </row>
    <row r="95" spans="1:9" ht="28.5" customHeight="1" x14ac:dyDescent="0.2">
      <c r="A95" s="30" t="s">
        <v>238</v>
      </c>
      <c r="B95" s="1" t="s">
        <v>102</v>
      </c>
      <c r="C95" s="12" t="s">
        <v>113</v>
      </c>
      <c r="D95" s="45">
        <v>39271</v>
      </c>
      <c r="E95" s="45">
        <v>274</v>
      </c>
      <c r="F95" s="45">
        <v>274</v>
      </c>
      <c r="G95" s="58">
        <f t="shared" si="14"/>
        <v>100</v>
      </c>
    </row>
    <row r="96" spans="1:9" ht="27.75" customHeight="1" x14ac:dyDescent="0.2">
      <c r="A96" s="30" t="s">
        <v>300</v>
      </c>
      <c r="B96" s="1" t="s">
        <v>103</v>
      </c>
      <c r="C96" s="12" t="s">
        <v>114</v>
      </c>
      <c r="D96" s="45">
        <v>0</v>
      </c>
      <c r="E96" s="45">
        <v>0</v>
      </c>
      <c r="F96" s="45">
        <v>0</v>
      </c>
      <c r="G96" s="58">
        <v>0</v>
      </c>
    </row>
    <row r="97" spans="1:7" ht="29.25" customHeight="1" x14ac:dyDescent="0.2">
      <c r="A97" s="30" t="s">
        <v>301</v>
      </c>
      <c r="B97" s="1" t="s">
        <v>104</v>
      </c>
      <c r="C97" s="12" t="s">
        <v>115</v>
      </c>
      <c r="D97" s="45">
        <v>0</v>
      </c>
      <c r="E97" s="45">
        <v>0</v>
      </c>
      <c r="F97" s="45">
        <v>0</v>
      </c>
      <c r="G97" s="58">
        <v>0</v>
      </c>
    </row>
    <row r="98" spans="1:7" ht="18" customHeight="1" x14ac:dyDescent="0.2">
      <c r="A98" s="30" t="s">
        <v>302</v>
      </c>
      <c r="B98" s="1" t="s">
        <v>105</v>
      </c>
      <c r="C98" s="12" t="s">
        <v>116</v>
      </c>
      <c r="D98" s="45">
        <v>0</v>
      </c>
      <c r="E98" s="45">
        <v>0</v>
      </c>
      <c r="F98" s="45">
        <v>0</v>
      </c>
      <c r="G98" s="58">
        <v>0</v>
      </c>
    </row>
    <row r="99" spans="1:7" ht="18" customHeight="1" x14ac:dyDescent="0.2">
      <c r="A99" s="30" t="s">
        <v>303</v>
      </c>
      <c r="B99" s="1" t="s">
        <v>106</v>
      </c>
      <c r="C99" s="13" t="s">
        <v>117</v>
      </c>
      <c r="D99" s="45">
        <v>0</v>
      </c>
      <c r="E99" s="45">
        <v>0</v>
      </c>
      <c r="F99" s="45">
        <v>0</v>
      </c>
      <c r="G99" s="58">
        <v>0</v>
      </c>
    </row>
    <row r="100" spans="1:7" ht="18" customHeight="1" x14ac:dyDescent="0.2">
      <c r="A100" s="30" t="s">
        <v>304</v>
      </c>
      <c r="B100" s="1"/>
      <c r="C100" s="18" t="s">
        <v>294</v>
      </c>
      <c r="D100" s="45">
        <v>1840</v>
      </c>
      <c r="E100" s="45">
        <v>1700</v>
      </c>
      <c r="F100" s="45">
        <v>1602</v>
      </c>
      <c r="G100" s="58">
        <f t="shared" si="14"/>
        <v>94.235294117647058</v>
      </c>
    </row>
    <row r="101" spans="1:7" ht="18" customHeight="1" x14ac:dyDescent="0.2">
      <c r="A101" s="30" t="s">
        <v>305</v>
      </c>
      <c r="B101" s="1"/>
      <c r="C101" s="18" t="s">
        <v>295</v>
      </c>
      <c r="D101" s="45">
        <v>900</v>
      </c>
      <c r="E101" s="45">
        <v>0</v>
      </c>
      <c r="F101" s="45">
        <v>0</v>
      </c>
      <c r="G101" s="58">
        <v>0</v>
      </c>
    </row>
    <row r="102" spans="1:7" ht="18" customHeight="1" x14ac:dyDescent="0.2">
      <c r="A102" s="30" t="s">
        <v>306</v>
      </c>
      <c r="B102" s="1"/>
      <c r="C102" s="18" t="s">
        <v>358</v>
      </c>
      <c r="D102" s="45">
        <v>20000</v>
      </c>
      <c r="E102" s="45">
        <v>18600</v>
      </c>
      <c r="F102" s="45">
        <v>18354</v>
      </c>
      <c r="G102" s="58">
        <f t="shared" si="14"/>
        <v>98.677419354838719</v>
      </c>
    </row>
    <row r="103" spans="1:7" ht="18" customHeight="1" x14ac:dyDescent="0.2">
      <c r="A103" s="30" t="s">
        <v>307</v>
      </c>
      <c r="B103" s="1"/>
      <c r="C103" s="18" t="s">
        <v>296</v>
      </c>
      <c r="D103" s="45">
        <v>5000</v>
      </c>
      <c r="E103" s="45">
        <v>300</v>
      </c>
      <c r="F103" s="45">
        <v>187</v>
      </c>
      <c r="G103" s="58">
        <f t="shared" si="14"/>
        <v>62.333333333333329</v>
      </c>
    </row>
    <row r="104" spans="1:7" ht="28.5" customHeight="1" x14ac:dyDescent="0.2">
      <c r="A104" s="30" t="s">
        <v>308</v>
      </c>
      <c r="B104" s="38" t="s">
        <v>107</v>
      </c>
      <c r="C104" s="12" t="s">
        <v>362</v>
      </c>
      <c r="D104" s="45">
        <f>SUM(D100:D103)</f>
        <v>27740</v>
      </c>
      <c r="E104" s="45">
        <f>SUM(E100:E103)</f>
        <v>20600</v>
      </c>
      <c r="F104" s="45">
        <f>SUM(F100:F103)</f>
        <v>20143</v>
      </c>
      <c r="G104" s="58">
        <f t="shared" si="14"/>
        <v>97.78155339805825</v>
      </c>
    </row>
    <row r="105" spans="1:7" ht="18" customHeight="1" x14ac:dyDescent="0.2">
      <c r="A105" s="30" t="s">
        <v>309</v>
      </c>
      <c r="B105" s="38" t="s">
        <v>359</v>
      </c>
      <c r="C105" s="13" t="s">
        <v>118</v>
      </c>
      <c r="D105" s="45">
        <v>0</v>
      </c>
      <c r="E105" s="45">
        <v>0</v>
      </c>
      <c r="F105" s="45">
        <v>0</v>
      </c>
      <c r="G105" s="58">
        <v>0</v>
      </c>
    </row>
    <row r="106" spans="1:7" ht="18" customHeight="1" x14ac:dyDescent="0.2">
      <c r="A106" s="30" t="s">
        <v>310</v>
      </c>
      <c r="B106" s="3" t="s">
        <v>36</v>
      </c>
      <c r="C106" s="11" t="s">
        <v>363</v>
      </c>
      <c r="D106" s="46">
        <f>SUM(D90+D91+D92+D93+D94+D95+D96+D97+D98+D99+D104+D105)</f>
        <v>67011</v>
      </c>
      <c r="E106" s="46">
        <f t="shared" ref="E106:F106" si="18">SUM(E90+E91+E92+E93+E94+E95+E96+E97+E98+E99+E104+E105)</f>
        <v>24914</v>
      </c>
      <c r="F106" s="46">
        <f t="shared" si="18"/>
        <v>24457</v>
      </c>
      <c r="G106" s="58">
        <f t="shared" si="14"/>
        <v>98.165689973508876</v>
      </c>
    </row>
    <row r="107" spans="1:7" ht="18" customHeight="1" x14ac:dyDescent="0.2">
      <c r="A107" s="30" t="s">
        <v>311</v>
      </c>
      <c r="B107" s="1" t="s">
        <v>90</v>
      </c>
      <c r="C107" s="14" t="s">
        <v>119</v>
      </c>
      <c r="D107" s="45">
        <v>0</v>
      </c>
      <c r="E107" s="45">
        <v>0</v>
      </c>
      <c r="F107" s="45">
        <v>0</v>
      </c>
      <c r="G107" s="58">
        <v>0</v>
      </c>
    </row>
    <row r="108" spans="1:7" ht="18" customHeight="1" x14ac:dyDescent="0.2">
      <c r="A108" s="30" t="s">
        <v>312</v>
      </c>
      <c r="B108" s="1" t="s">
        <v>91</v>
      </c>
      <c r="C108" s="14" t="s">
        <v>120</v>
      </c>
      <c r="D108" s="45">
        <v>1000</v>
      </c>
      <c r="E108" s="45">
        <v>4327</v>
      </c>
      <c r="F108" s="45">
        <v>4327</v>
      </c>
      <c r="G108" s="58">
        <f t="shared" si="14"/>
        <v>100</v>
      </c>
    </row>
    <row r="109" spans="1:7" ht="18" customHeight="1" x14ac:dyDescent="0.2">
      <c r="A109" s="30" t="s">
        <v>313</v>
      </c>
      <c r="B109" s="1" t="s">
        <v>92</v>
      </c>
      <c r="C109" s="14" t="s">
        <v>121</v>
      </c>
      <c r="D109" s="45">
        <v>4715</v>
      </c>
      <c r="E109" s="45">
        <v>4715</v>
      </c>
      <c r="F109" s="45">
        <v>0</v>
      </c>
      <c r="G109" s="58">
        <f t="shared" si="14"/>
        <v>0</v>
      </c>
    </row>
    <row r="110" spans="1:7" ht="18" customHeight="1" x14ac:dyDescent="0.2">
      <c r="A110" s="30" t="s">
        <v>314</v>
      </c>
      <c r="B110" s="1" t="s">
        <v>93</v>
      </c>
      <c r="C110" s="14" t="s">
        <v>122</v>
      </c>
      <c r="D110" s="45">
        <v>10456</v>
      </c>
      <c r="E110" s="45">
        <v>10456</v>
      </c>
      <c r="F110" s="45">
        <v>10210</v>
      </c>
      <c r="G110" s="58">
        <f t="shared" si="14"/>
        <v>97.647283856159135</v>
      </c>
    </row>
    <row r="111" spans="1:7" ht="18" customHeight="1" x14ac:dyDescent="0.2">
      <c r="A111" s="30" t="s">
        <v>315</v>
      </c>
      <c r="B111" s="1" t="s">
        <v>94</v>
      </c>
      <c r="C111" s="8" t="s">
        <v>123</v>
      </c>
      <c r="D111" s="45">
        <v>0</v>
      </c>
      <c r="E111" s="45">
        <v>0</v>
      </c>
      <c r="F111" s="45">
        <v>0</v>
      </c>
      <c r="G111" s="58">
        <v>0</v>
      </c>
    </row>
    <row r="112" spans="1:7" ht="18" customHeight="1" x14ac:dyDescent="0.2">
      <c r="A112" s="30" t="s">
        <v>316</v>
      </c>
      <c r="B112" s="1" t="s">
        <v>95</v>
      </c>
      <c r="C112" s="8" t="s">
        <v>124</v>
      </c>
      <c r="D112" s="45">
        <v>0</v>
      </c>
      <c r="E112" s="45">
        <v>0</v>
      </c>
      <c r="F112" s="45">
        <v>0</v>
      </c>
      <c r="G112" s="58">
        <v>0</v>
      </c>
    </row>
    <row r="113" spans="1:7" ht="18" customHeight="1" x14ac:dyDescent="0.2">
      <c r="A113" s="30" t="s">
        <v>317</v>
      </c>
      <c r="B113" s="1" t="s">
        <v>96</v>
      </c>
      <c r="C113" s="35" t="s">
        <v>255</v>
      </c>
      <c r="D113" s="45">
        <v>4093</v>
      </c>
      <c r="E113" s="45">
        <v>4093</v>
      </c>
      <c r="F113" s="45">
        <v>2703</v>
      </c>
      <c r="G113" s="58">
        <f t="shared" si="14"/>
        <v>66.0395797703396</v>
      </c>
    </row>
    <row r="114" spans="1:7" ht="18" customHeight="1" x14ac:dyDescent="0.2">
      <c r="A114" s="30" t="s">
        <v>318</v>
      </c>
      <c r="B114" s="3" t="s">
        <v>37</v>
      </c>
      <c r="C114" s="15" t="s">
        <v>364</v>
      </c>
      <c r="D114" s="46">
        <f>SUM(D107:D113)</f>
        <v>20264</v>
      </c>
      <c r="E114" s="46">
        <f t="shared" ref="E114:F114" si="19">SUM(E107:E113)</f>
        <v>23591</v>
      </c>
      <c r="F114" s="46">
        <f t="shared" si="19"/>
        <v>17240</v>
      </c>
      <c r="G114" s="58">
        <f t="shared" si="14"/>
        <v>73.078716459666822</v>
      </c>
    </row>
    <row r="115" spans="1:7" ht="18" customHeight="1" x14ac:dyDescent="0.2">
      <c r="A115" s="30" t="s">
        <v>319</v>
      </c>
      <c r="B115" s="1" t="s">
        <v>125</v>
      </c>
      <c r="C115" s="9" t="s">
        <v>137</v>
      </c>
      <c r="D115" s="45">
        <v>10502</v>
      </c>
      <c r="E115" s="45">
        <v>192882</v>
      </c>
      <c r="F115" s="45">
        <v>10493</v>
      </c>
      <c r="G115" s="58">
        <f t="shared" si="14"/>
        <v>5.4401136446117313</v>
      </c>
    </row>
    <row r="116" spans="1:7" ht="18" customHeight="1" x14ac:dyDescent="0.2">
      <c r="A116" s="30" t="s">
        <v>320</v>
      </c>
      <c r="B116" s="1" t="s">
        <v>126</v>
      </c>
      <c r="C116" s="9" t="s">
        <v>138</v>
      </c>
      <c r="D116" s="45">
        <v>0</v>
      </c>
      <c r="E116" s="45">
        <v>0</v>
      </c>
      <c r="F116" s="45">
        <v>0</v>
      </c>
      <c r="G116" s="58">
        <v>0</v>
      </c>
    </row>
    <row r="117" spans="1:7" ht="18" customHeight="1" x14ac:dyDescent="0.2">
      <c r="A117" s="30" t="s">
        <v>321</v>
      </c>
      <c r="B117" s="1" t="s">
        <v>127</v>
      </c>
      <c r="C117" s="9" t="s">
        <v>139</v>
      </c>
      <c r="D117" s="45">
        <v>0</v>
      </c>
      <c r="E117" s="45">
        <v>0</v>
      </c>
      <c r="F117" s="45">
        <v>0</v>
      </c>
      <c r="G117" s="58">
        <v>0</v>
      </c>
    </row>
    <row r="118" spans="1:7" ht="24.75" customHeight="1" x14ac:dyDescent="0.2">
      <c r="A118" s="30" t="s">
        <v>322</v>
      </c>
      <c r="B118" s="1" t="s">
        <v>128</v>
      </c>
      <c r="C118" s="9" t="s">
        <v>140</v>
      </c>
      <c r="D118" s="45">
        <v>2839</v>
      </c>
      <c r="E118" s="45">
        <v>52081</v>
      </c>
      <c r="F118" s="45">
        <v>2833</v>
      </c>
      <c r="G118" s="58">
        <f t="shared" si="14"/>
        <v>5.4396036942455019</v>
      </c>
    </row>
    <row r="119" spans="1:7" ht="18" customHeight="1" x14ac:dyDescent="0.2">
      <c r="A119" s="30" t="s">
        <v>323</v>
      </c>
      <c r="B119" s="3" t="s">
        <v>38</v>
      </c>
      <c r="C119" s="11" t="s">
        <v>365</v>
      </c>
      <c r="D119" s="46">
        <f>SUM(D115:D118)</f>
        <v>13341</v>
      </c>
      <c r="E119" s="46">
        <f t="shared" ref="E119:F119" si="20">SUM(E115:E118)</f>
        <v>244963</v>
      </c>
      <c r="F119" s="46">
        <f t="shared" si="20"/>
        <v>13326</v>
      </c>
      <c r="G119" s="58">
        <f t="shared" si="14"/>
        <v>5.4400052252789193</v>
      </c>
    </row>
    <row r="120" spans="1:7" ht="27.75" customHeight="1" x14ac:dyDescent="0.2">
      <c r="A120" s="30" t="s">
        <v>324</v>
      </c>
      <c r="B120" s="1" t="s">
        <v>129</v>
      </c>
      <c r="C120" s="9" t="s">
        <v>141</v>
      </c>
      <c r="D120" s="45">
        <v>0</v>
      </c>
      <c r="E120" s="45">
        <v>0</v>
      </c>
      <c r="F120" s="45">
        <v>0</v>
      </c>
      <c r="G120" s="58">
        <v>0</v>
      </c>
    </row>
    <row r="121" spans="1:7" ht="27.75" customHeight="1" x14ac:dyDescent="0.2">
      <c r="A121" s="30" t="s">
        <v>325</v>
      </c>
      <c r="B121" s="1" t="s">
        <v>130</v>
      </c>
      <c r="C121" s="9" t="s">
        <v>142</v>
      </c>
      <c r="D121" s="45">
        <v>0</v>
      </c>
      <c r="E121" s="45">
        <v>0</v>
      </c>
      <c r="F121" s="45">
        <v>0</v>
      </c>
      <c r="G121" s="58">
        <v>0</v>
      </c>
    </row>
    <row r="122" spans="1:7" ht="28.5" customHeight="1" x14ac:dyDescent="0.2">
      <c r="A122" s="30" t="s">
        <v>326</v>
      </c>
      <c r="B122" s="1" t="s">
        <v>131</v>
      </c>
      <c r="C122" s="9" t="s">
        <v>143</v>
      </c>
      <c r="D122" s="45">
        <v>0</v>
      </c>
      <c r="E122" s="45">
        <v>0</v>
      </c>
      <c r="F122" s="45">
        <v>0</v>
      </c>
      <c r="G122" s="58">
        <v>0</v>
      </c>
    </row>
    <row r="123" spans="1:7" ht="27.75" customHeight="1" x14ac:dyDescent="0.2">
      <c r="A123" s="30" t="s">
        <v>327</v>
      </c>
      <c r="B123" s="1" t="s">
        <v>132</v>
      </c>
      <c r="C123" s="9" t="s">
        <v>144</v>
      </c>
      <c r="D123" s="45">
        <v>0</v>
      </c>
      <c r="E123" s="45">
        <v>0</v>
      </c>
      <c r="F123" s="45">
        <v>0</v>
      </c>
      <c r="G123" s="58">
        <v>0</v>
      </c>
    </row>
    <row r="124" spans="1:7" ht="26.25" customHeight="1" x14ac:dyDescent="0.2">
      <c r="A124" s="30" t="s">
        <v>328</v>
      </c>
      <c r="B124" s="1" t="s">
        <v>133</v>
      </c>
      <c r="C124" s="9" t="s">
        <v>145</v>
      </c>
      <c r="D124" s="45">
        <v>0</v>
      </c>
      <c r="E124" s="45">
        <v>0</v>
      </c>
      <c r="F124" s="45">
        <v>0</v>
      </c>
      <c r="G124" s="58">
        <v>0</v>
      </c>
    </row>
    <row r="125" spans="1:7" ht="30" customHeight="1" x14ac:dyDescent="0.2">
      <c r="A125" s="30" t="s">
        <v>329</v>
      </c>
      <c r="B125" s="1" t="s">
        <v>134</v>
      </c>
      <c r="C125" s="9" t="s">
        <v>146</v>
      </c>
      <c r="D125" s="45">
        <v>0</v>
      </c>
      <c r="E125" s="45">
        <v>0</v>
      </c>
      <c r="F125" s="45">
        <v>0</v>
      </c>
      <c r="G125" s="58">
        <v>0</v>
      </c>
    </row>
    <row r="126" spans="1:7" ht="18" customHeight="1" x14ac:dyDescent="0.2">
      <c r="A126" s="30" t="s">
        <v>330</v>
      </c>
      <c r="B126" s="1" t="s">
        <v>135</v>
      </c>
      <c r="C126" s="9" t="s">
        <v>147</v>
      </c>
      <c r="D126" s="45">
        <v>0</v>
      </c>
      <c r="E126" s="45">
        <v>0</v>
      </c>
      <c r="F126" s="45">
        <v>0</v>
      </c>
      <c r="G126" s="58">
        <v>0</v>
      </c>
    </row>
    <row r="127" spans="1:7" ht="30" customHeight="1" x14ac:dyDescent="0.2">
      <c r="A127" s="30" t="s">
        <v>331</v>
      </c>
      <c r="B127" s="1" t="s">
        <v>136</v>
      </c>
      <c r="C127" s="9" t="s">
        <v>148</v>
      </c>
      <c r="D127" s="45">
        <v>0</v>
      </c>
      <c r="E127" s="45">
        <v>0</v>
      </c>
      <c r="F127" s="45">
        <v>0</v>
      </c>
      <c r="G127" s="58">
        <v>0</v>
      </c>
    </row>
    <row r="128" spans="1:7" ht="18" customHeight="1" x14ac:dyDescent="0.2">
      <c r="A128" s="30" t="s">
        <v>332</v>
      </c>
      <c r="B128" s="3" t="s">
        <v>39</v>
      </c>
      <c r="C128" s="19" t="s">
        <v>366</v>
      </c>
      <c r="D128" s="47">
        <f>SUM(D120:D127)</f>
        <v>0</v>
      </c>
      <c r="E128" s="47">
        <f t="shared" ref="E128:F128" si="21">SUM(E120:E127)</f>
        <v>0</v>
      </c>
      <c r="F128" s="47">
        <f t="shared" si="21"/>
        <v>0</v>
      </c>
      <c r="G128" s="58">
        <v>0</v>
      </c>
    </row>
    <row r="129" spans="1:15" ht="18" customHeight="1" x14ac:dyDescent="0.2">
      <c r="A129" s="30" t="s">
        <v>333</v>
      </c>
      <c r="B129" s="2" t="s">
        <v>149</v>
      </c>
      <c r="C129" s="21" t="s">
        <v>367</v>
      </c>
      <c r="D129" s="46">
        <f>SUM(D24+D29+D73+D89+D106+D114+D119+D128)</f>
        <v>344686</v>
      </c>
      <c r="E129" s="46">
        <f>SUM(E24+E29+E73+E89+E106+E114+E119+E128)</f>
        <v>560979</v>
      </c>
      <c r="F129" s="46">
        <f>SUM(F24+F29+F73+F89+F106+F114+F119+F128)</f>
        <v>302245</v>
      </c>
      <c r="G129" s="58">
        <f t="shared" si="14"/>
        <v>53.878130910426236</v>
      </c>
      <c r="H129" s="20"/>
      <c r="I129" s="20"/>
      <c r="J129" s="20"/>
      <c r="K129" s="20"/>
      <c r="L129" s="20"/>
      <c r="M129" s="20"/>
      <c r="N129" s="20"/>
      <c r="O129" s="20"/>
    </row>
    <row r="130" spans="1:15" ht="18" customHeight="1" x14ac:dyDescent="0.2">
      <c r="A130" s="30" t="s">
        <v>334</v>
      </c>
      <c r="B130" s="55" t="s">
        <v>379</v>
      </c>
      <c r="C130" s="56" t="s">
        <v>380</v>
      </c>
      <c r="D130" s="57">
        <v>0</v>
      </c>
      <c r="E130" s="57">
        <v>5828</v>
      </c>
      <c r="F130" s="57">
        <v>5828</v>
      </c>
      <c r="G130" s="58">
        <f t="shared" si="14"/>
        <v>100</v>
      </c>
      <c r="H130" s="20"/>
      <c r="I130" s="20"/>
      <c r="J130" s="20"/>
      <c r="K130" s="20"/>
      <c r="L130" s="20"/>
      <c r="M130" s="20"/>
      <c r="N130" s="20"/>
      <c r="O130" s="20"/>
    </row>
    <row r="131" spans="1:15" ht="18" customHeight="1" x14ac:dyDescent="0.2">
      <c r="A131" s="30" t="s">
        <v>335</v>
      </c>
      <c r="B131" s="38" t="s">
        <v>297</v>
      </c>
      <c r="C131" s="9" t="s">
        <v>298</v>
      </c>
      <c r="D131" s="53">
        <v>68574</v>
      </c>
      <c r="E131" s="53">
        <v>108032</v>
      </c>
      <c r="F131" s="53">
        <v>108032</v>
      </c>
      <c r="G131" s="58">
        <f t="shared" si="14"/>
        <v>100</v>
      </c>
    </row>
    <row r="132" spans="1:15" ht="18" customHeight="1" x14ac:dyDescent="0.2">
      <c r="A132" s="30" t="s">
        <v>378</v>
      </c>
      <c r="B132" s="4"/>
      <c r="C132" s="11" t="s">
        <v>382</v>
      </c>
      <c r="D132" s="46">
        <f>SUM(D129:D131)</f>
        <v>413260</v>
      </c>
      <c r="E132" s="46">
        <f t="shared" ref="E132:F132" si="22">SUM(E129:E131)</f>
        <v>674839</v>
      </c>
      <c r="F132" s="46">
        <f t="shared" si="22"/>
        <v>416105</v>
      </c>
      <c r="G132" s="58">
        <f t="shared" si="14"/>
        <v>61.659892211327438</v>
      </c>
    </row>
    <row r="133" spans="1:15" ht="18" customHeight="1" x14ac:dyDescent="0.2">
      <c r="D133" t="s">
        <v>373</v>
      </c>
    </row>
    <row r="134" spans="1:15" ht="18" customHeight="1" x14ac:dyDescent="0.2">
      <c r="C134" s="54"/>
      <c r="D134" s="52"/>
    </row>
    <row r="135" spans="1:15" ht="18" customHeight="1" x14ac:dyDescent="0.2">
      <c r="D135" s="52"/>
    </row>
  </sheetData>
  <phoneticPr fontId="9" type="noConversion"/>
  <pageMargins left="0.62992125984251968" right="0.23622047244094491" top="0.55118110236220474" bottom="0.55118110236220474" header="0" footer="0"/>
  <pageSetup paperSize="9" orientation="portrait" r:id="rId1"/>
  <ignoredErrors>
    <ignoredError sqref="D88:F88 D104:E104 F104 D62:F6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2018-05-17T08:29:31Z</cp:lastPrinted>
  <dcterms:created xsi:type="dcterms:W3CDTF">1998-12-06T10:54:59Z</dcterms:created>
  <dcterms:modified xsi:type="dcterms:W3CDTF">2018-05-17T08:29:46Z</dcterms:modified>
</cp:coreProperties>
</file>