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0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'BEVÉTEL'!$A$1:$N$37</definedName>
    <definedName name="_xlnm.Print_Area" localSheetId="1">'KIADÁS'!$A$1:$P$32</definedName>
  </definedNames>
  <calcPr fullCalcOnLoad="1"/>
</workbook>
</file>

<file path=xl/sharedStrings.xml><?xml version="1.0" encoding="utf-8"?>
<sst xmlns="http://schemas.openxmlformats.org/spreadsheetml/2006/main" count="159" uniqueCount="90">
  <si>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</si>
  <si>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</si>
  <si>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</si>
  <si>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</si>
  <si>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</si>
  <si>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</si>
  <si>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</si>
  <si>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</si>
  <si>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</si>
  <si>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</si>
  <si>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</si>
  <si>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</si>
  <si>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</si>
  <si>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</si>
  <si>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</si>
  <si>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</si>
  <si>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</si>
  <si>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</si>
  <si>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</si>
  <si>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</si>
  <si>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</si>
  <si>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</si>
  <si>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</si>
  <si>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</si>
  <si>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</si>
  <si>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</si>
  <si>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</si>
  <si>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</si>
  <si>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</si>
  <si>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</si>
  <si>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</si>
  <si>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</si>
  <si>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</si>
  <si>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</si>
  <si>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</si>
  <si>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</si>
  <si>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</si>
  <si>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</si>
  <si>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</si>
  <si>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</si>
  <si>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</si>
  <si>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</si>
  <si>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</si>
  <si>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</si>
  <si>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</si>
  <si>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</si>
  <si>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</si>
  <si>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</si>
  <si>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</si>
  <si>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</si>
  <si>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</si>
  <si>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</si>
  <si>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</si>
  <si>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</si>
  <si>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</si>
  <si>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</si>
  <si>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</si>
  <si>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</si>
  <si>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</si>
  <si>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</si>
  <si>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</si>
  <si>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</si>
  <si>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</si>
  <si>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</si>
  <si>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</si>
  <si>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</si>
  <si>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</si>
  <si>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>Eredeti</t>
  </si>
  <si>
    <t>Módosított</t>
  </si>
  <si>
    <t>6.</t>
  </si>
  <si>
    <t>7.</t>
  </si>
  <si>
    <t>8.</t>
  </si>
  <si>
    <t>9.</t>
  </si>
  <si>
    <t>10.</t>
  </si>
  <si>
    <t>O</t>
  </si>
  <si>
    <t>11.</t>
  </si>
  <si>
    <t>12.</t>
  </si>
  <si>
    <t>Teljesítés</t>
  </si>
  <si>
    <t xml:space="preserve">9. </t>
  </si>
  <si>
    <t>13.</t>
  </si>
  <si>
    <t>14.</t>
  </si>
  <si>
    <t>15.</t>
  </si>
  <si>
    <t>Teljeítés</t>
  </si>
  <si>
    <t>16.</t>
  </si>
  <si>
    <t>17.</t>
  </si>
  <si>
    <t>18.</t>
  </si>
  <si>
    <t xml:space="preserve"> forint</t>
  </si>
  <si>
    <t>Tardosi Hétszínvirág Óvoda   2016. évi költségvetés bevételi és kiadási előirányzatainak teljesítése feladatonként</t>
  </si>
  <si>
    <t xml:space="preserve">     5. melléklet      6 /2017. (V.31.) önkormányzati rendelethez</t>
  </si>
  <si>
    <t xml:space="preserve">   5. melléklet        6 /2017. (V.31.) önkormányzati rendelethez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</si>
</sst>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"/>
    <numFmt numFmtId="173" formatCode="0.0"/>
    <numFmt numFmtId="174" formatCode="#,##0_ ;\-#,##0\ "/>
  </numFmts>
  <fonts count="5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ck"/>
      <bottom style="thick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medium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ck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5" xfId="0" applyNumberFormat="1" applyFont="1" applyBorder="1" applyAlignment="1">
      <alignment horizontal="center" vertical="top" shrinkToFit="1"/>
    </xf>
    <xf numFmtId="0" fontId="14" fillId="0" borderId="27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49" fontId="15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top" shrinkToFit="1"/>
    </xf>
    <xf numFmtId="0" fontId="0" fillId="0" borderId="27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49" fontId="1" fillId="0" borderId="31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49" fontId="1" fillId="0" borderId="32" xfId="0" applyNumberFormat="1" applyFont="1" applyBorder="1" applyAlignment="1">
      <alignment horizontal="center"/>
    </xf>
    <xf numFmtId="0" fontId="0" fillId="0" borderId="33" xfId="0" applyBorder="1" applyAlignment="1">
      <alignment wrapText="1"/>
    </xf>
    <xf numFmtId="0" fontId="0" fillId="0" borderId="33" xfId="0" applyFont="1" applyBorder="1" applyAlignment="1">
      <alignment horizontal="left" wrapText="1"/>
    </xf>
    <xf numFmtId="49" fontId="0" fillId="0" borderId="34" xfId="0" applyNumberFormat="1" applyBorder="1" applyAlignment="1">
      <alignment horizontal="center" vertical="center" shrinkToFit="1"/>
    </xf>
    <xf numFmtId="49" fontId="0" fillId="0" borderId="27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3" fontId="16" fillId="0" borderId="35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14" fillId="0" borderId="37" xfId="0" applyNumberFormat="1" applyFont="1" applyBorder="1" applyAlignment="1">
      <alignment/>
    </xf>
    <xf numFmtId="49" fontId="16" fillId="0" borderId="38" xfId="0" applyNumberFormat="1" applyFont="1" applyBorder="1" applyAlignment="1">
      <alignment vertical="top" shrinkToFit="1"/>
    </xf>
    <xf numFmtId="49" fontId="1" fillId="0" borderId="39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3" fontId="1" fillId="0" borderId="40" xfId="0" applyNumberFormat="1" applyFont="1" applyBorder="1" applyAlignment="1">
      <alignment/>
    </xf>
    <xf numFmtId="49" fontId="10" fillId="0" borderId="27" xfId="0" applyNumberFormat="1" applyFont="1" applyBorder="1" applyAlignment="1">
      <alignment horizontal="left"/>
    </xf>
    <xf numFmtId="49" fontId="0" fillId="0" borderId="41" xfId="0" applyNumberFormat="1" applyBorder="1" applyAlignment="1">
      <alignment horizontal="left"/>
    </xf>
    <xf numFmtId="3" fontId="1" fillId="0" borderId="37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6" fillId="0" borderId="48" xfId="0" applyNumberFormat="1" applyFont="1" applyBorder="1" applyAlignment="1">
      <alignment/>
    </xf>
    <xf numFmtId="3" fontId="16" fillId="0" borderId="49" xfId="0" applyNumberFormat="1" applyFont="1" applyBorder="1" applyAlignment="1">
      <alignment/>
    </xf>
    <xf numFmtId="3" fontId="16" fillId="0" borderId="50" xfId="0" applyNumberFormat="1" applyFont="1" applyBorder="1" applyAlignment="1">
      <alignment/>
    </xf>
    <xf numFmtId="3" fontId="16" fillId="0" borderId="51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3" fontId="14" fillId="0" borderId="53" xfId="0" applyNumberFormat="1" applyFont="1" applyBorder="1" applyAlignment="1">
      <alignment/>
    </xf>
    <xf numFmtId="3" fontId="14" fillId="0" borderId="54" xfId="0" applyNumberFormat="1" applyFont="1" applyBorder="1" applyAlignment="1">
      <alignment/>
    </xf>
    <xf numFmtId="3" fontId="16" fillId="0" borderId="55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left"/>
    </xf>
    <xf numFmtId="3" fontId="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49" fontId="14" fillId="0" borderId="27" xfId="0" applyNumberFormat="1" applyFont="1" applyBorder="1" applyAlignment="1">
      <alignment horizontal="center" vertical="center" shrinkToFit="1"/>
    </xf>
    <xf numFmtId="49" fontId="10" fillId="0" borderId="59" xfId="0" applyNumberFormat="1" applyFont="1" applyBorder="1" applyAlignment="1">
      <alignment horizontal="left"/>
    </xf>
    <xf numFmtId="49" fontId="14" fillId="0" borderId="60" xfId="0" applyNumberFormat="1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left" wrapText="1"/>
    </xf>
    <xf numFmtId="49" fontId="16" fillId="0" borderId="22" xfId="0" applyNumberFormat="1" applyFont="1" applyBorder="1" applyAlignment="1">
      <alignment vertical="top" shrinkToFit="1"/>
    </xf>
    <xf numFmtId="49" fontId="16" fillId="0" borderId="0" xfId="0" applyNumberFormat="1" applyFont="1" applyBorder="1" applyAlignment="1">
      <alignment vertical="top" shrinkToFit="1"/>
    </xf>
    <xf numFmtId="49" fontId="14" fillId="0" borderId="19" xfId="0" applyNumberFormat="1" applyFont="1" applyBorder="1" applyAlignment="1">
      <alignment horizontal="center" vertical="center" shrinkToFit="1"/>
    </xf>
    <xf numFmtId="49" fontId="14" fillId="0" borderId="34" xfId="0" applyNumberFormat="1" applyFont="1" applyBorder="1" applyAlignment="1">
      <alignment horizontal="center" vertical="center" shrinkToFit="1"/>
    </xf>
    <xf numFmtId="49" fontId="14" fillId="0" borderId="34" xfId="0" applyNumberFormat="1" applyFont="1" applyBorder="1" applyAlignment="1">
      <alignment horizontal="center" vertical="top" shrinkToFit="1"/>
    </xf>
    <xf numFmtId="49" fontId="14" fillId="0" borderId="61" xfId="0" applyNumberFormat="1" applyFont="1" applyBorder="1" applyAlignment="1">
      <alignment horizontal="center" vertical="top" shrinkToFit="1"/>
    </xf>
    <xf numFmtId="0" fontId="21" fillId="0" borderId="27" xfId="0" applyFont="1" applyBorder="1" applyAlignment="1">
      <alignment wrapText="1"/>
    </xf>
    <xf numFmtId="3" fontId="14" fillId="0" borderId="62" xfId="0" applyNumberFormat="1" applyFont="1" applyBorder="1" applyAlignment="1">
      <alignment/>
    </xf>
    <xf numFmtId="3" fontId="14" fillId="0" borderId="63" xfId="0" applyNumberFormat="1" applyFont="1" applyBorder="1" applyAlignment="1">
      <alignment/>
    </xf>
    <xf numFmtId="3" fontId="14" fillId="0" borderId="64" xfId="0" applyNumberFormat="1" applyFont="1" applyBorder="1" applyAlignment="1">
      <alignment/>
    </xf>
    <xf numFmtId="3" fontId="14" fillId="0" borderId="65" xfId="0" applyNumberFormat="1" applyFont="1" applyBorder="1" applyAlignment="1">
      <alignment/>
    </xf>
    <xf numFmtId="49" fontId="14" fillId="0" borderId="61" xfId="0" applyNumberFormat="1" applyFont="1" applyBorder="1" applyAlignment="1">
      <alignment horizontal="center" vertical="center" shrinkToFit="1"/>
    </xf>
    <xf numFmtId="3" fontId="16" fillId="0" borderId="66" xfId="0" applyNumberFormat="1" applyFont="1" applyBorder="1" applyAlignment="1">
      <alignment/>
    </xf>
    <xf numFmtId="3" fontId="16" fillId="0" borderId="67" xfId="0" applyNumberFormat="1" applyFont="1" applyBorder="1" applyAlignment="1">
      <alignment/>
    </xf>
    <xf numFmtId="3" fontId="16" fillId="0" borderId="30" xfId="0" applyNumberFormat="1" applyFont="1" applyBorder="1" applyAlignment="1">
      <alignment/>
    </xf>
    <xf numFmtId="0" fontId="0" fillId="0" borderId="27" xfId="0" applyFont="1" applyBorder="1" applyAlignment="1">
      <alignment horizontal="left" wrapText="1"/>
    </xf>
    <xf numFmtId="49" fontId="0" fillId="0" borderId="61" xfId="0" applyNumberFormat="1" applyBorder="1" applyAlignment="1">
      <alignment horizontal="center" vertical="center" shrinkToFit="1"/>
    </xf>
    <xf numFmtId="49" fontId="14" fillId="0" borderId="68" xfId="0" applyNumberFormat="1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left" wrapText="1"/>
    </xf>
    <xf numFmtId="49" fontId="0" fillId="0" borderId="19" xfId="0" applyNumberFormat="1" applyBorder="1" applyAlignment="1">
      <alignment horizontal="center" vertical="top" shrinkToFit="1"/>
    </xf>
    <xf numFmtId="49" fontId="0" fillId="0" borderId="34" xfId="0" applyNumberFormat="1" applyFont="1" applyBorder="1" applyAlignment="1">
      <alignment horizontal="center" vertical="top" shrinkToFit="1"/>
    </xf>
    <xf numFmtId="49" fontId="0" fillId="0" borderId="19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0" fillId="0" borderId="61" xfId="0" applyNumberFormat="1" applyFont="1" applyBorder="1" applyAlignment="1">
      <alignment horizontal="center" vertical="top" shrinkToFit="1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left"/>
    </xf>
    <xf numFmtId="174" fontId="1" fillId="0" borderId="29" xfId="40" applyNumberFormat="1" applyFont="1" applyBorder="1" applyAlignment="1">
      <alignment horizontal="center"/>
    </xf>
    <xf numFmtId="174" fontId="1" fillId="0" borderId="31" xfId="40" applyNumberFormat="1" applyFont="1" applyBorder="1" applyAlignment="1">
      <alignment horizontal="center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49" fontId="0" fillId="0" borderId="0" xfId="0" applyNumberFormat="1" applyBorder="1" applyAlignment="1">
      <alignment/>
    </xf>
    <xf numFmtId="0" fontId="16" fillId="0" borderId="3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0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2.25390625" style="0" customWidth="1"/>
    <col min="4" max="4" width="10.00390625" style="0" customWidth="1"/>
    <col min="5" max="5" width="7.875" style="0" customWidth="1"/>
    <col min="6" max="6" width="11.125" style="0" customWidth="1"/>
    <col min="7" max="7" width="12.25390625" style="0" bestFit="1" customWidth="1"/>
    <col min="8" max="11" width="7.875" style="0" customWidth="1"/>
    <col min="12" max="12" width="9.375" style="0" customWidth="1"/>
    <col min="13" max="13" width="7.875" style="0" customWidth="1"/>
    <col min="14" max="14" width="10.375" style="0" customWidth="1"/>
  </cols>
  <sheetData>
    <row r="3" spans="1:12" ht="12.75">
      <c r="A3" s="181" t="s">
        <v>89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5" spans="1:14" ht="15">
      <c r="A5" s="183" t="s">
        <v>87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15">
      <c r="A6" s="183" t="s">
        <v>46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86</v>
      </c>
      <c r="N8" s="15"/>
    </row>
    <row r="9" spans="1:14" s="1" customFormat="1" ht="90" customHeight="1">
      <c r="A9" s="53"/>
      <c r="B9" s="65" t="s">
        <v>47</v>
      </c>
      <c r="C9" s="66" t="s">
        <v>48</v>
      </c>
      <c r="D9" s="66"/>
      <c r="E9" s="20" t="s">
        <v>49</v>
      </c>
      <c r="F9" s="17" t="s">
        <v>50</v>
      </c>
      <c r="G9" s="50" t="s">
        <v>51</v>
      </c>
      <c r="H9" s="50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51" t="s">
        <v>4</v>
      </c>
    </row>
    <row r="10" spans="1:14" s="2" customFormat="1" ht="13.5" thickBot="1">
      <c r="A10" s="18"/>
      <c r="B10" s="52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66" t="s">
        <v>9</v>
      </c>
      <c r="B11" s="169" t="s">
        <v>64</v>
      </c>
      <c r="C11" s="170" t="s">
        <v>63</v>
      </c>
      <c r="D11" s="106" t="s">
        <v>67</v>
      </c>
      <c r="E11" s="101"/>
      <c r="F11" s="173">
        <v>41927000</v>
      </c>
      <c r="G11" s="93"/>
      <c r="H11" s="93"/>
      <c r="I11" s="93"/>
      <c r="J11" s="93"/>
      <c r="K11" s="93"/>
      <c r="L11" s="93"/>
      <c r="M11" s="23"/>
      <c r="N11" s="56">
        <f>SUM(E11+F11+G11+H11+I11+J11+K11+L11+M11)</f>
        <v>41927000</v>
      </c>
    </row>
    <row r="12" spans="1:14" s="2" customFormat="1" ht="24" customHeight="1">
      <c r="A12" s="167" t="s">
        <v>10</v>
      </c>
      <c r="B12" s="171"/>
      <c r="C12" s="172"/>
      <c r="D12" s="114" t="s">
        <v>68</v>
      </c>
      <c r="E12" s="99"/>
      <c r="F12" s="174">
        <v>39867000</v>
      </c>
      <c r="G12" s="99"/>
      <c r="H12" s="99"/>
      <c r="I12" s="99"/>
      <c r="J12" s="99"/>
      <c r="K12" s="99"/>
      <c r="L12" s="99"/>
      <c r="M12" s="131">
        <v>252000</v>
      </c>
      <c r="N12" s="56">
        <f>SUM(E12+F12+G12+H12+I12+J12+K12+L12+M12)</f>
        <v>40119000</v>
      </c>
    </row>
    <row r="13" spans="1:14" s="2" customFormat="1" ht="24" customHeight="1">
      <c r="A13" s="130" t="s">
        <v>5</v>
      </c>
      <c r="B13" s="171"/>
      <c r="C13" s="172"/>
      <c r="D13" s="114" t="s">
        <v>77</v>
      </c>
      <c r="E13" s="99"/>
      <c r="F13" s="174">
        <v>36990307</v>
      </c>
      <c r="G13" s="99"/>
      <c r="H13" s="99"/>
      <c r="I13" s="99"/>
      <c r="J13" s="99"/>
      <c r="K13" s="99"/>
      <c r="L13" s="99"/>
      <c r="M13" s="135">
        <v>252335</v>
      </c>
      <c r="N13" s="56">
        <f>SUM(E13+F13+G13+H13+I13+J13+K13+L13+M13)</f>
        <v>37242642</v>
      </c>
    </row>
    <row r="14" spans="1:14" ht="25.5" customHeight="1">
      <c r="A14" s="94" t="s">
        <v>6</v>
      </c>
      <c r="B14" s="91" t="s">
        <v>65</v>
      </c>
      <c r="C14" s="102" t="s">
        <v>66</v>
      </c>
      <c r="D14" s="105" t="s">
        <v>67</v>
      </c>
      <c r="E14" s="22"/>
      <c r="F14" s="22"/>
      <c r="G14" s="22"/>
      <c r="H14" s="22"/>
      <c r="I14" s="22">
        <v>455000</v>
      </c>
      <c r="J14" s="22"/>
      <c r="K14" s="22"/>
      <c r="L14" s="22"/>
      <c r="M14" s="55"/>
      <c r="N14" s="56">
        <f>SUM(E14+F14+G14+H14+I14+J14+K14+L14+M14)</f>
        <v>455000</v>
      </c>
    </row>
    <row r="15" spans="1:14" ht="25.5" customHeight="1">
      <c r="A15" s="94" t="s">
        <v>38</v>
      </c>
      <c r="B15" s="91"/>
      <c r="C15" s="102"/>
      <c r="D15" s="114" t="s">
        <v>68</v>
      </c>
      <c r="E15" s="22"/>
      <c r="F15" s="22"/>
      <c r="G15" s="22"/>
      <c r="H15" s="22"/>
      <c r="I15" s="22">
        <v>455000</v>
      </c>
      <c r="J15" s="22"/>
      <c r="K15" s="22"/>
      <c r="L15" s="22"/>
      <c r="M15" s="55"/>
      <c r="N15" s="56">
        <f aca="true" t="shared" si="0" ref="N15:N26">SUM(E15:M15)</f>
        <v>455000</v>
      </c>
    </row>
    <row r="16" spans="1:14" ht="25.5" customHeight="1">
      <c r="A16" s="94" t="s">
        <v>69</v>
      </c>
      <c r="B16" s="91"/>
      <c r="C16" s="102"/>
      <c r="D16" s="114" t="s">
        <v>77</v>
      </c>
      <c r="E16" s="22"/>
      <c r="F16" s="22"/>
      <c r="G16" s="22"/>
      <c r="H16" s="22"/>
      <c r="I16" s="22">
        <v>673000</v>
      </c>
      <c r="J16" s="22"/>
      <c r="K16" s="22"/>
      <c r="L16" s="22"/>
      <c r="M16" s="55"/>
      <c r="N16" s="56">
        <f t="shared" si="0"/>
        <v>673000</v>
      </c>
    </row>
    <row r="17" spans="1:14" ht="33.75" customHeight="1">
      <c r="A17" s="95" t="s">
        <v>70</v>
      </c>
      <c r="B17" s="91" t="s">
        <v>56</v>
      </c>
      <c r="C17" s="103" t="s">
        <v>57</v>
      </c>
      <c r="D17" s="105" t="s">
        <v>67</v>
      </c>
      <c r="E17" s="22"/>
      <c r="F17" s="4"/>
      <c r="G17" s="47"/>
      <c r="H17" s="4"/>
      <c r="I17" s="4"/>
      <c r="J17" s="4"/>
      <c r="K17" s="4"/>
      <c r="L17" s="4"/>
      <c r="M17" s="11"/>
      <c r="N17" s="56">
        <f t="shared" si="0"/>
        <v>0</v>
      </c>
    </row>
    <row r="18" spans="1:14" ht="33.75" customHeight="1">
      <c r="A18" s="95" t="s">
        <v>71</v>
      </c>
      <c r="B18" s="91"/>
      <c r="C18" s="103"/>
      <c r="D18" s="114" t="s">
        <v>68</v>
      </c>
      <c r="E18" s="22"/>
      <c r="F18" s="22"/>
      <c r="G18" s="100"/>
      <c r="H18" s="22"/>
      <c r="I18" s="22"/>
      <c r="J18" s="22"/>
      <c r="K18" s="22"/>
      <c r="L18" s="22"/>
      <c r="M18" s="55"/>
      <c r="N18" s="56">
        <f t="shared" si="0"/>
        <v>0</v>
      </c>
    </row>
    <row r="19" spans="1:14" ht="33.75" customHeight="1">
      <c r="A19" s="95" t="s">
        <v>72</v>
      </c>
      <c r="B19" s="91"/>
      <c r="C19" s="103"/>
      <c r="D19" s="114" t="s">
        <v>77</v>
      </c>
      <c r="E19" s="22"/>
      <c r="F19" s="22"/>
      <c r="G19" s="100"/>
      <c r="H19" s="22"/>
      <c r="I19" s="22">
        <v>3223</v>
      </c>
      <c r="J19" s="22"/>
      <c r="K19" s="22"/>
      <c r="L19" s="22"/>
      <c r="M19" s="55"/>
      <c r="N19" s="56">
        <f t="shared" si="0"/>
        <v>3223</v>
      </c>
    </row>
    <row r="20" spans="1:14" ht="31.5" customHeight="1">
      <c r="A20" s="104" t="s">
        <v>73</v>
      </c>
      <c r="B20" s="91" t="s">
        <v>58</v>
      </c>
      <c r="C20" s="103" t="s">
        <v>59</v>
      </c>
      <c r="D20" s="105" t="s">
        <v>67</v>
      </c>
      <c r="E20" s="24"/>
      <c r="F20" s="24"/>
      <c r="G20" s="48"/>
      <c r="H20" s="24"/>
      <c r="I20" s="24"/>
      <c r="J20" s="24"/>
      <c r="K20" s="24"/>
      <c r="L20" s="24"/>
      <c r="M20" s="49"/>
      <c r="N20" s="57">
        <f t="shared" si="0"/>
        <v>0</v>
      </c>
    </row>
    <row r="21" spans="1:14" ht="31.5" customHeight="1">
      <c r="A21" s="94" t="s">
        <v>75</v>
      </c>
      <c r="B21" s="91"/>
      <c r="C21" s="103"/>
      <c r="D21" s="114" t="s">
        <v>68</v>
      </c>
      <c r="E21" s="116"/>
      <c r="F21" s="24"/>
      <c r="G21" s="48"/>
      <c r="H21" s="24"/>
      <c r="I21" s="24"/>
      <c r="J21" s="24"/>
      <c r="K21" s="24"/>
      <c r="L21" s="24"/>
      <c r="M21" s="117"/>
      <c r="N21" s="57">
        <f t="shared" si="0"/>
        <v>0</v>
      </c>
    </row>
    <row r="22" spans="1:14" ht="31.5" customHeight="1">
      <c r="A22" s="94" t="s">
        <v>76</v>
      </c>
      <c r="B22" s="91"/>
      <c r="C22" s="103"/>
      <c r="D22" s="136" t="s">
        <v>77</v>
      </c>
      <c r="E22" s="116"/>
      <c r="F22" s="24"/>
      <c r="G22" s="48"/>
      <c r="H22" s="24"/>
      <c r="I22" s="24"/>
      <c r="J22" s="24"/>
      <c r="K22" s="24"/>
      <c r="L22" s="24"/>
      <c r="M22" s="117"/>
      <c r="N22" s="57">
        <f t="shared" si="0"/>
        <v>0</v>
      </c>
    </row>
    <row r="23" spans="1:14" ht="30" customHeight="1">
      <c r="A23" s="94" t="s">
        <v>79</v>
      </c>
      <c r="B23" s="92" t="s">
        <v>60</v>
      </c>
      <c r="C23" s="103" t="s">
        <v>61</v>
      </c>
      <c r="D23" s="115" t="s">
        <v>67</v>
      </c>
      <c r="E23" s="116"/>
      <c r="F23" s="24"/>
      <c r="G23" s="48"/>
      <c r="H23" s="24"/>
      <c r="I23" s="24"/>
      <c r="J23" s="24"/>
      <c r="K23" s="24"/>
      <c r="L23" s="24"/>
      <c r="M23" s="117"/>
      <c r="N23" s="57">
        <f t="shared" si="0"/>
        <v>0</v>
      </c>
    </row>
    <row r="24" spans="1:14" ht="30" customHeight="1">
      <c r="A24" s="104" t="s">
        <v>80</v>
      </c>
      <c r="B24" s="141"/>
      <c r="C24" s="160"/>
      <c r="D24" s="136" t="s">
        <v>68</v>
      </c>
      <c r="E24" s="137"/>
      <c r="F24" s="138"/>
      <c r="G24" s="139"/>
      <c r="H24" s="138"/>
      <c r="I24" s="138"/>
      <c r="J24" s="138"/>
      <c r="K24" s="138"/>
      <c r="L24" s="138"/>
      <c r="M24" s="140"/>
      <c r="N24" s="57">
        <f>SUM(E24:M24)</f>
        <v>0</v>
      </c>
    </row>
    <row r="25" spans="1:14" ht="30" customHeight="1" thickBot="1">
      <c r="A25" s="161" t="s">
        <v>81</v>
      </c>
      <c r="B25" s="162"/>
      <c r="C25" s="163"/>
      <c r="D25" s="142" t="s">
        <v>82</v>
      </c>
      <c r="E25" s="118"/>
      <c r="F25" s="119"/>
      <c r="G25" s="120"/>
      <c r="H25" s="119"/>
      <c r="I25" s="119"/>
      <c r="J25" s="119"/>
      <c r="K25" s="119"/>
      <c r="L25" s="119"/>
      <c r="M25" s="121"/>
      <c r="N25" s="57">
        <f t="shared" si="0"/>
        <v>0</v>
      </c>
    </row>
    <row r="26" spans="1:15" ht="27" customHeight="1" thickBot="1">
      <c r="A26" s="164" t="s">
        <v>83</v>
      </c>
      <c r="B26" s="175" t="s">
        <v>23</v>
      </c>
      <c r="C26" s="176"/>
      <c r="D26" s="111" t="s">
        <v>67</v>
      </c>
      <c r="E26" s="122">
        <f aca="true" t="shared" si="1" ref="E26:M26">SUM(E14:E20)</f>
        <v>0</v>
      </c>
      <c r="F26" s="122">
        <f>SUM(F11+F14+F17+F20+F23)</f>
        <v>41927000</v>
      </c>
      <c r="G26" s="122">
        <f t="shared" si="1"/>
        <v>0</v>
      </c>
      <c r="H26" s="122">
        <f t="shared" si="1"/>
        <v>0</v>
      </c>
      <c r="I26" s="122">
        <f>SUM(I14)</f>
        <v>455000</v>
      </c>
      <c r="J26" s="122">
        <f t="shared" si="1"/>
        <v>0</v>
      </c>
      <c r="K26" s="122">
        <f t="shared" si="1"/>
        <v>0</v>
      </c>
      <c r="L26" s="122">
        <f t="shared" si="1"/>
        <v>0</v>
      </c>
      <c r="M26" s="123">
        <f t="shared" si="1"/>
        <v>0</v>
      </c>
      <c r="N26" s="129">
        <f t="shared" si="0"/>
        <v>42382000</v>
      </c>
      <c r="O26" s="54"/>
    </row>
    <row r="27" spans="1:14" ht="25.5" customHeight="1" thickBot="1">
      <c r="A27" s="165" t="s">
        <v>84</v>
      </c>
      <c r="B27" s="177"/>
      <c r="C27" s="178"/>
      <c r="D27" s="112" t="s">
        <v>68</v>
      </c>
      <c r="E27" s="124">
        <v>0</v>
      </c>
      <c r="F27" s="124">
        <f>SUM(F12)</f>
        <v>39867000</v>
      </c>
      <c r="G27" s="124">
        <v>0</v>
      </c>
      <c r="H27" s="124">
        <v>0</v>
      </c>
      <c r="I27" s="124">
        <f>SUM(I15)</f>
        <v>455000</v>
      </c>
      <c r="J27" s="124">
        <f>SUM(J15)</f>
        <v>0</v>
      </c>
      <c r="K27" s="124">
        <f>SUM(K15)</f>
        <v>0</v>
      </c>
      <c r="L27" s="124">
        <f>SUM(L15)</f>
        <v>0</v>
      </c>
      <c r="M27" s="124">
        <f>SUM(M12)</f>
        <v>252000</v>
      </c>
      <c r="N27" s="113">
        <f>SUM(N12+N15+N18+N21+N25)</f>
        <v>40574000</v>
      </c>
    </row>
    <row r="28" spans="1:14" ht="12.75" customHeight="1" thickBot="1">
      <c r="A28" s="168" t="s">
        <v>85</v>
      </c>
      <c r="B28" s="179"/>
      <c r="C28" s="180"/>
      <c r="D28" s="112" t="s">
        <v>77</v>
      </c>
      <c r="E28" s="124">
        <f>E13+E16+E19+E22+E25</f>
        <v>0</v>
      </c>
      <c r="F28" s="124">
        <f aca="true" t="shared" si="2" ref="F28:N28">F13+F16+F19+F22+F25</f>
        <v>36990307</v>
      </c>
      <c r="G28" s="124">
        <f t="shared" si="2"/>
        <v>0</v>
      </c>
      <c r="H28" s="124">
        <f t="shared" si="2"/>
        <v>0</v>
      </c>
      <c r="I28" s="124">
        <f t="shared" si="2"/>
        <v>676223</v>
      </c>
      <c r="J28" s="124">
        <f t="shared" si="2"/>
        <v>0</v>
      </c>
      <c r="K28" s="124">
        <f t="shared" si="2"/>
        <v>0</v>
      </c>
      <c r="L28" s="124">
        <f t="shared" si="2"/>
        <v>0</v>
      </c>
      <c r="M28" s="124">
        <f t="shared" si="2"/>
        <v>252335</v>
      </c>
      <c r="N28" s="124">
        <f t="shared" si="2"/>
        <v>37918865</v>
      </c>
    </row>
    <row r="29" spans="1:14" ht="12.75" customHeight="1">
      <c r="A29" s="25"/>
      <c r="B29" s="25"/>
      <c r="C29" s="26"/>
      <c r="D29" s="2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 customHeight="1">
      <c r="A30" s="25"/>
      <c r="B30" s="25"/>
      <c r="C30" s="26"/>
      <c r="D30" s="26"/>
      <c r="E30" s="14"/>
      <c r="F30" s="14"/>
      <c r="G30" s="58" t="s">
        <v>2</v>
      </c>
      <c r="H30" s="58"/>
      <c r="I30" s="58"/>
      <c r="J30" s="58" t="s">
        <v>3</v>
      </c>
      <c r="K30" s="58"/>
      <c r="L30" s="58"/>
      <c r="M30" s="14"/>
      <c r="N30" s="14"/>
    </row>
    <row r="31" spans="1:14" ht="12.75" customHeight="1">
      <c r="A31" s="25"/>
      <c r="B31" s="25"/>
      <c r="C31" s="26"/>
      <c r="D31" s="26"/>
      <c r="E31" s="14"/>
      <c r="F31" s="14"/>
      <c r="G31" s="14" t="s">
        <v>0</v>
      </c>
      <c r="H31" s="14"/>
      <c r="I31" s="14"/>
      <c r="J31" s="14" t="s">
        <v>1</v>
      </c>
      <c r="K31" s="14"/>
      <c r="L31" s="14"/>
      <c r="M31" s="14"/>
      <c r="N31" s="14"/>
    </row>
    <row r="32" spans="1:14" ht="12.75" customHeight="1">
      <c r="A32" s="25"/>
      <c r="B32" s="25"/>
      <c r="C32" s="26"/>
      <c r="D32" s="26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2.75" customHeight="1">
      <c r="A33" s="25"/>
      <c r="B33" s="25"/>
      <c r="C33" s="26"/>
      <c r="D33" s="2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3.5" customHeight="1">
      <c r="A34" s="13"/>
      <c r="B34" s="13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3.5" customHeight="1">
      <c r="A35" s="27"/>
      <c r="B35" s="27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" customFormat="1" ht="90" customHeight="1">
      <c r="A36" s="28"/>
      <c r="B36" s="28"/>
      <c r="C36" s="29"/>
      <c r="D36" s="29"/>
      <c r="E36" s="30"/>
      <c r="F36" s="30"/>
      <c r="G36" s="30"/>
      <c r="H36" s="30"/>
      <c r="I36" s="30"/>
      <c r="J36" s="30"/>
      <c r="K36" s="31"/>
      <c r="L36" s="30"/>
      <c r="M36" s="30"/>
      <c r="N36" s="30"/>
    </row>
    <row r="37" spans="1:14" s="6" customFormat="1" ht="12.75" customHeight="1">
      <c r="A37" s="32"/>
      <c r="B37" s="32"/>
      <c r="C37" s="33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2.75" customHeight="1">
      <c r="A38" s="36"/>
      <c r="B38" s="36"/>
      <c r="C38" s="16"/>
      <c r="D38" s="16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2.75" customHeight="1">
      <c r="A39" s="36"/>
      <c r="B39" s="36"/>
      <c r="C39" s="16"/>
      <c r="D39" s="16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2.75" customHeight="1">
      <c r="A40" s="36"/>
      <c r="B40" s="36"/>
      <c r="C40" s="16"/>
      <c r="D40" s="16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s="12" customFormat="1" ht="12.75" customHeight="1">
      <c r="A41" s="36"/>
      <c r="B41" s="36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37"/>
      <c r="B42" s="37"/>
      <c r="C42" s="38"/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2.75" customHeight="1">
      <c r="A43" s="37"/>
      <c r="B43" s="37"/>
      <c r="C43" s="38"/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2.75" customHeight="1">
      <c r="A44" s="39"/>
      <c r="B44" s="39"/>
      <c r="C44" s="40"/>
      <c r="D44" s="40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2.75" customHeight="1">
      <c r="A45" s="41"/>
      <c r="B45" s="41"/>
      <c r="C45" s="33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2.75" customHeight="1">
      <c r="A46" s="42"/>
      <c r="B46" s="42"/>
      <c r="C46" s="16"/>
      <c r="D46" s="16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 customHeight="1">
      <c r="A47" s="42"/>
      <c r="B47" s="42"/>
      <c r="C47" s="16"/>
      <c r="D47" s="16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 customHeight="1">
      <c r="A48" s="42"/>
      <c r="B48" s="42"/>
      <c r="C48" s="16"/>
      <c r="D48" s="16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s="5" customFormat="1" ht="19.5" customHeight="1">
      <c r="A49" s="43"/>
      <c r="B49" s="43"/>
      <c r="C49" s="44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5" s="8" customFormat="1" ht="12.75">
      <c r="A50" s="46"/>
      <c r="B50" s="4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7"/>
    </row>
    <row r="51" spans="1:15" s="8" customFormat="1" ht="12.75">
      <c r="A51" s="185"/>
      <c r="B51" s="185"/>
      <c r="C51" s="185"/>
      <c r="D51" s="4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7"/>
    </row>
    <row r="52" spans="1:15" s="8" customFormat="1" ht="12.75">
      <c r="A52" s="3"/>
      <c r="B52" s="3"/>
      <c r="C52"/>
      <c r="D52"/>
      <c r="E52"/>
      <c r="F52"/>
      <c r="G52"/>
      <c r="H52"/>
      <c r="I52"/>
      <c r="J52"/>
      <c r="K52"/>
      <c r="L52"/>
      <c r="M52"/>
      <c r="N52"/>
      <c r="O52" s="9"/>
    </row>
    <row r="53" spans="1:15" s="8" customFormat="1" ht="12.75">
      <c r="A53" s="3"/>
      <c r="B53" s="3"/>
      <c r="C53"/>
      <c r="D53"/>
      <c r="E53" s="184"/>
      <c r="F53" s="184"/>
      <c r="G53" s="15"/>
      <c r="H53"/>
      <c r="I53" s="184"/>
      <c r="J53" s="184"/>
      <c r="K53" s="15"/>
      <c r="L53"/>
      <c r="M53"/>
      <c r="N53"/>
      <c r="O53" s="7"/>
    </row>
    <row r="54" spans="1:15" s="8" customFormat="1" ht="12.75">
      <c r="A54" s="3"/>
      <c r="B54" s="3"/>
      <c r="C54"/>
      <c r="D54"/>
      <c r="E54" s="182"/>
      <c r="F54" s="182"/>
      <c r="G54" s="15"/>
      <c r="H54"/>
      <c r="I54" s="182"/>
      <c r="J54" s="182"/>
      <c r="K54" s="15"/>
      <c r="L54"/>
      <c r="M54"/>
      <c r="N54"/>
      <c r="O54" s="10"/>
    </row>
    <row r="55" spans="1:15" s="8" customFormat="1" ht="12.75">
      <c r="A55" s="3"/>
      <c r="B55" s="3"/>
      <c r="C55"/>
      <c r="D55"/>
      <c r="E55"/>
      <c r="F55"/>
      <c r="G55"/>
      <c r="H55"/>
      <c r="I55"/>
      <c r="J55"/>
      <c r="K55"/>
      <c r="L55"/>
      <c r="M55"/>
      <c r="N55"/>
      <c r="O55" s="10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</sheetData>
  <sheetProtection/>
  <mergeCells count="9">
    <mergeCell ref="B26:C28"/>
    <mergeCell ref="A3:L3"/>
    <mergeCell ref="E54:F54"/>
    <mergeCell ref="I54:J54"/>
    <mergeCell ref="A5:N5"/>
    <mergeCell ref="A6:N6"/>
    <mergeCell ref="E53:F53"/>
    <mergeCell ref="I53:J53"/>
    <mergeCell ref="A51:C51"/>
  </mergeCells>
  <printOptions horizontalCentered="1"/>
  <pageMargins left="0.1968503937007874" right="0.1968503937007874" top="0" bottom="0" header="0" footer="0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4"/>
  <sheetViews>
    <sheetView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47.25390625" style="0" customWidth="1"/>
    <col min="4" max="4" width="9.625" style="0" customWidth="1"/>
    <col min="5" max="5" width="13.00390625" style="0" customWidth="1"/>
    <col min="6" max="6" width="11.125" style="0" customWidth="1"/>
    <col min="7" max="7" width="12.625" style="0" customWidth="1"/>
    <col min="8" max="8" width="10.25390625" style="0" customWidth="1"/>
    <col min="9" max="9" width="11.625" style="0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0" ht="25.5" customHeight="1">
      <c r="A2" s="186" t="s">
        <v>88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6" ht="15">
      <c r="A3" s="189"/>
      <c r="B3" s="189"/>
      <c r="C3" s="189"/>
      <c r="D3" s="77"/>
      <c r="E3" s="77"/>
      <c r="F3" s="77"/>
      <c r="G3" s="77"/>
      <c r="H3" s="77"/>
      <c r="I3" s="77"/>
      <c r="J3" s="77"/>
      <c r="K3" s="61"/>
      <c r="L3" s="61"/>
      <c r="M3" s="61"/>
      <c r="N3" s="61"/>
      <c r="O3" s="61"/>
      <c r="P3" s="61"/>
    </row>
    <row r="4" spans="1:16" ht="15">
      <c r="A4" s="183" t="s">
        <v>87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P4"/>
    </row>
    <row r="5" spans="1:16" ht="15">
      <c r="A5" s="89" t="s">
        <v>44</v>
      </c>
      <c r="B5" s="89"/>
      <c r="C5" s="89"/>
      <c r="D5" s="89"/>
      <c r="E5" s="90"/>
      <c r="F5" s="187" t="s">
        <v>45</v>
      </c>
      <c r="G5" s="187"/>
      <c r="H5" s="187"/>
      <c r="I5" s="187"/>
      <c r="J5" s="90"/>
      <c r="K5" s="62"/>
      <c r="L5" s="62"/>
      <c r="M5" s="62"/>
      <c r="N5" s="62"/>
      <c r="O5" s="62"/>
      <c r="P5" s="62" t="s">
        <v>43</v>
      </c>
    </row>
    <row r="6" spans="1:16" ht="13.5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 t="s">
        <v>86</v>
      </c>
      <c r="P6" s="63"/>
    </row>
    <row r="7" spans="1:17" s="1" customFormat="1" ht="103.5" customHeight="1">
      <c r="A7" s="64"/>
      <c r="B7" s="65" t="s">
        <v>47</v>
      </c>
      <c r="C7" s="66" t="s">
        <v>48</v>
      </c>
      <c r="D7" s="66"/>
      <c r="E7" s="17" t="s">
        <v>24</v>
      </c>
      <c r="F7" s="17" t="s">
        <v>25</v>
      </c>
      <c r="G7" s="50" t="s">
        <v>26</v>
      </c>
      <c r="H7" s="50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51" t="s">
        <v>35</v>
      </c>
      <c r="Q7" s="29"/>
    </row>
    <row r="8" spans="1:17" s="69" customFormat="1" ht="13.5" thickBot="1">
      <c r="A8" s="18"/>
      <c r="B8" s="52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19" t="s">
        <v>37</v>
      </c>
      <c r="P8" s="67" t="s">
        <v>74</v>
      </c>
      <c r="Q8" s="68"/>
    </row>
    <row r="9" spans="1:17" s="74" customFormat="1" ht="24.75" customHeight="1">
      <c r="A9" s="70" t="s">
        <v>9</v>
      </c>
      <c r="B9" s="91" t="s">
        <v>65</v>
      </c>
      <c r="C9" s="96" t="s">
        <v>66</v>
      </c>
      <c r="D9" s="98" t="s">
        <v>67</v>
      </c>
      <c r="E9" s="108">
        <v>1616000</v>
      </c>
      <c r="F9" s="71">
        <v>441000</v>
      </c>
      <c r="G9" s="71">
        <v>7043000</v>
      </c>
      <c r="H9" s="71"/>
      <c r="I9" s="71"/>
      <c r="J9" s="71"/>
      <c r="K9" s="71"/>
      <c r="L9" s="71"/>
      <c r="M9" s="71"/>
      <c r="N9" s="71"/>
      <c r="O9" s="71"/>
      <c r="P9" s="72">
        <f aca="true" t="shared" si="0" ref="P9:P20">SUM(E9:O9)</f>
        <v>9100000</v>
      </c>
      <c r="Q9" s="73"/>
    </row>
    <row r="10" spans="1:17" s="74" customFormat="1" ht="24.75" customHeight="1">
      <c r="A10" s="70" t="s">
        <v>10</v>
      </c>
      <c r="B10" s="91"/>
      <c r="C10" s="96"/>
      <c r="D10" s="96" t="s">
        <v>68</v>
      </c>
      <c r="E10" s="109">
        <v>1830000</v>
      </c>
      <c r="F10" s="71">
        <v>501000</v>
      </c>
      <c r="G10" s="71">
        <v>7643000</v>
      </c>
      <c r="H10" s="71"/>
      <c r="I10" s="71">
        <v>770000</v>
      </c>
      <c r="J10" s="71"/>
      <c r="K10" s="71"/>
      <c r="L10" s="71"/>
      <c r="M10" s="71"/>
      <c r="N10" s="71"/>
      <c r="O10" s="71"/>
      <c r="P10" s="72">
        <f t="shared" si="0"/>
        <v>10744000</v>
      </c>
      <c r="Q10" s="73"/>
    </row>
    <row r="11" spans="1:17" s="74" customFormat="1" ht="24.75" customHeight="1">
      <c r="A11" s="70" t="s">
        <v>5</v>
      </c>
      <c r="B11" s="91"/>
      <c r="C11" s="96"/>
      <c r="D11" s="96" t="s">
        <v>77</v>
      </c>
      <c r="E11" s="109">
        <v>1832439</v>
      </c>
      <c r="F11" s="71">
        <v>499270</v>
      </c>
      <c r="G11" s="71">
        <v>6582885</v>
      </c>
      <c r="H11" s="71"/>
      <c r="I11" s="71">
        <v>802405</v>
      </c>
      <c r="J11" s="71"/>
      <c r="K11" s="71"/>
      <c r="L11" s="71"/>
      <c r="M11" s="71"/>
      <c r="N11" s="71"/>
      <c r="O11" s="71"/>
      <c r="P11" s="72">
        <f t="shared" si="0"/>
        <v>9716999</v>
      </c>
      <c r="Q11" s="73"/>
    </row>
    <row r="12" spans="1:17" s="74" customFormat="1" ht="24.75" customHeight="1">
      <c r="A12" s="75" t="s">
        <v>6</v>
      </c>
      <c r="B12" s="91" t="s">
        <v>56</v>
      </c>
      <c r="C12" s="76" t="s">
        <v>57</v>
      </c>
      <c r="D12" s="96" t="s">
        <v>67</v>
      </c>
      <c r="E12" s="109">
        <v>17149000</v>
      </c>
      <c r="F12" s="71">
        <v>4614000</v>
      </c>
      <c r="G12" s="78">
        <v>1463000</v>
      </c>
      <c r="H12" s="78"/>
      <c r="I12" s="78">
        <v>2040000</v>
      </c>
      <c r="J12" s="78"/>
      <c r="K12" s="78"/>
      <c r="L12" s="78"/>
      <c r="M12" s="78"/>
      <c r="N12" s="78"/>
      <c r="O12" s="78"/>
      <c r="P12" s="72">
        <f t="shared" si="0"/>
        <v>25266000</v>
      </c>
      <c r="Q12" s="73"/>
    </row>
    <row r="13" spans="1:17" s="74" customFormat="1" ht="24.75" customHeight="1">
      <c r="A13" s="75" t="s">
        <v>38</v>
      </c>
      <c r="B13" s="91"/>
      <c r="C13" s="76"/>
      <c r="D13" s="96" t="s">
        <v>68</v>
      </c>
      <c r="E13" s="109">
        <v>14235000</v>
      </c>
      <c r="F13" s="71">
        <v>3824000</v>
      </c>
      <c r="G13" s="78">
        <v>1555000</v>
      </c>
      <c r="H13" s="78"/>
      <c r="I13" s="78">
        <v>2200000</v>
      </c>
      <c r="J13" s="78"/>
      <c r="K13" s="78"/>
      <c r="L13" s="78"/>
      <c r="M13" s="78"/>
      <c r="N13" s="78"/>
      <c r="O13" s="78"/>
      <c r="P13" s="72">
        <f t="shared" si="0"/>
        <v>21814000</v>
      </c>
      <c r="Q13" s="73"/>
    </row>
    <row r="14" spans="1:17" s="74" customFormat="1" ht="24.75" customHeight="1">
      <c r="A14" s="75" t="s">
        <v>69</v>
      </c>
      <c r="B14" s="91"/>
      <c r="C14" s="76"/>
      <c r="D14" s="96" t="s">
        <v>77</v>
      </c>
      <c r="E14" s="109">
        <v>13920652</v>
      </c>
      <c r="F14" s="71">
        <v>3776593</v>
      </c>
      <c r="G14" s="78">
        <v>1623691</v>
      </c>
      <c r="H14" s="78"/>
      <c r="I14" s="78">
        <v>2125746</v>
      </c>
      <c r="J14" s="78"/>
      <c r="K14" s="78"/>
      <c r="L14" s="78"/>
      <c r="M14" s="78"/>
      <c r="N14" s="78"/>
      <c r="O14" s="78"/>
      <c r="P14" s="72">
        <f t="shared" si="0"/>
        <v>21446682</v>
      </c>
      <c r="Q14" s="73"/>
    </row>
    <row r="15" spans="1:17" s="74" customFormat="1" ht="30" customHeight="1">
      <c r="A15" s="70" t="s">
        <v>70</v>
      </c>
      <c r="B15" s="91" t="s">
        <v>58</v>
      </c>
      <c r="C15" s="151" t="s">
        <v>62</v>
      </c>
      <c r="D15" s="96" t="s">
        <v>67</v>
      </c>
      <c r="E15" s="109">
        <v>4152000</v>
      </c>
      <c r="F15" s="71">
        <v>1121000</v>
      </c>
      <c r="G15" s="78"/>
      <c r="H15" s="78"/>
      <c r="I15" s="78"/>
      <c r="J15" s="78"/>
      <c r="K15" s="78"/>
      <c r="L15" s="78"/>
      <c r="M15" s="78"/>
      <c r="N15" s="78"/>
      <c r="O15" s="78"/>
      <c r="P15" s="72">
        <f t="shared" si="0"/>
        <v>5273000</v>
      </c>
      <c r="Q15" s="73"/>
    </row>
    <row r="16" spans="1:17" s="74" customFormat="1" ht="24.75" customHeight="1">
      <c r="A16" s="70" t="s">
        <v>71</v>
      </c>
      <c r="B16" s="91"/>
      <c r="C16" s="76"/>
      <c r="D16" s="96" t="s">
        <v>68</v>
      </c>
      <c r="E16" s="109">
        <v>4152000</v>
      </c>
      <c r="F16" s="71">
        <v>1121000</v>
      </c>
      <c r="G16" s="78"/>
      <c r="H16" s="78"/>
      <c r="I16" s="78"/>
      <c r="J16" s="78"/>
      <c r="K16" s="78"/>
      <c r="L16" s="78"/>
      <c r="M16" s="78"/>
      <c r="N16" s="78"/>
      <c r="O16" s="78"/>
      <c r="P16" s="72">
        <f t="shared" si="0"/>
        <v>5273000</v>
      </c>
      <c r="Q16" s="73"/>
    </row>
    <row r="17" spans="1:17" s="74" customFormat="1" ht="24.75" customHeight="1">
      <c r="A17" s="70" t="s">
        <v>78</v>
      </c>
      <c r="B17" s="91"/>
      <c r="C17" s="76"/>
      <c r="D17" s="96" t="s">
        <v>77</v>
      </c>
      <c r="E17" s="109">
        <v>4046120</v>
      </c>
      <c r="F17" s="71">
        <v>1092455</v>
      </c>
      <c r="G17" s="78">
        <v>7320</v>
      </c>
      <c r="H17" s="78"/>
      <c r="I17" s="78"/>
      <c r="J17" s="78"/>
      <c r="K17" s="78"/>
      <c r="L17" s="78"/>
      <c r="M17" s="78"/>
      <c r="N17" s="78"/>
      <c r="O17" s="78"/>
      <c r="P17" s="72">
        <f t="shared" si="0"/>
        <v>5145895</v>
      </c>
      <c r="Q17" s="73"/>
    </row>
    <row r="18" spans="1:17" s="74" customFormat="1" ht="24.75" customHeight="1">
      <c r="A18" s="75" t="s">
        <v>73</v>
      </c>
      <c r="B18" s="92" t="s">
        <v>60</v>
      </c>
      <c r="C18" s="76" t="s">
        <v>61</v>
      </c>
      <c r="D18" s="96" t="s">
        <v>67</v>
      </c>
      <c r="E18" s="109"/>
      <c r="F18" s="71"/>
      <c r="G18" s="78">
        <v>2743000</v>
      </c>
      <c r="H18" s="78"/>
      <c r="I18" s="78"/>
      <c r="J18" s="78"/>
      <c r="K18" s="78"/>
      <c r="L18" s="78"/>
      <c r="M18" s="78"/>
      <c r="N18" s="78"/>
      <c r="O18" s="78"/>
      <c r="P18" s="72">
        <f t="shared" si="0"/>
        <v>2743000</v>
      </c>
      <c r="Q18" s="73"/>
    </row>
    <row r="19" spans="1:17" s="74" customFormat="1" ht="24.75" customHeight="1">
      <c r="A19" s="149" t="s">
        <v>75</v>
      </c>
      <c r="B19" s="141"/>
      <c r="C19" s="76"/>
      <c r="D19" s="98" t="s">
        <v>68</v>
      </c>
      <c r="E19" s="132"/>
      <c r="F19" s="78"/>
      <c r="G19" s="71">
        <v>2743000</v>
      </c>
      <c r="H19" s="71"/>
      <c r="I19" s="71"/>
      <c r="J19" s="71"/>
      <c r="K19" s="71"/>
      <c r="L19" s="71"/>
      <c r="M19" s="71"/>
      <c r="N19" s="71"/>
      <c r="O19" s="152"/>
      <c r="P19" s="72">
        <f>SUM(E19:O19)</f>
        <v>2743000</v>
      </c>
      <c r="Q19" s="73"/>
    </row>
    <row r="20" spans="1:17" s="74" customFormat="1" ht="24.75" customHeight="1" thickBot="1">
      <c r="A20" s="150" t="s">
        <v>76</v>
      </c>
      <c r="B20" s="143"/>
      <c r="C20" s="144"/>
      <c r="D20" s="98" t="s">
        <v>77</v>
      </c>
      <c r="E20" s="133"/>
      <c r="F20" s="153"/>
      <c r="G20" s="154">
        <v>1493520</v>
      </c>
      <c r="H20" s="154"/>
      <c r="I20" s="154"/>
      <c r="J20" s="154"/>
      <c r="K20" s="154"/>
      <c r="L20" s="154"/>
      <c r="M20" s="154"/>
      <c r="N20" s="154"/>
      <c r="O20" s="155"/>
      <c r="P20" s="72">
        <f t="shared" si="0"/>
        <v>1493520</v>
      </c>
      <c r="Q20" s="73"/>
    </row>
    <row r="21" spans="1:17" s="74" customFormat="1" ht="24.75" customHeight="1" thickBot="1" thickTop="1">
      <c r="A21" s="147" t="s">
        <v>79</v>
      </c>
      <c r="B21" s="110"/>
      <c r="C21" s="192" t="s">
        <v>39</v>
      </c>
      <c r="D21" s="97" t="s">
        <v>67</v>
      </c>
      <c r="E21" s="125">
        <f>SUM(E9+E12+E15+E18)</f>
        <v>22917000</v>
      </c>
      <c r="F21" s="126">
        <f aca="true" t="shared" si="1" ref="F21:P21">SUM(F9+F12+F15+F18)</f>
        <v>6176000</v>
      </c>
      <c r="G21" s="126">
        <f t="shared" si="1"/>
        <v>11249000</v>
      </c>
      <c r="H21" s="126">
        <f t="shared" si="1"/>
        <v>0</v>
      </c>
      <c r="I21" s="126">
        <f t="shared" si="1"/>
        <v>2040000</v>
      </c>
      <c r="J21" s="126">
        <f t="shared" si="1"/>
        <v>0</v>
      </c>
      <c r="K21" s="126">
        <f t="shared" si="1"/>
        <v>0</v>
      </c>
      <c r="L21" s="126">
        <f t="shared" si="1"/>
        <v>0</v>
      </c>
      <c r="M21" s="126">
        <f t="shared" si="1"/>
        <v>0</v>
      </c>
      <c r="N21" s="126">
        <f t="shared" si="1"/>
        <v>0</v>
      </c>
      <c r="O21" s="127">
        <f t="shared" si="1"/>
        <v>0</v>
      </c>
      <c r="P21" s="107">
        <f t="shared" si="1"/>
        <v>42382000</v>
      </c>
      <c r="Q21" s="73"/>
    </row>
    <row r="22" spans="1:17" s="74" customFormat="1" ht="24.75" customHeight="1" thickBot="1" thickTop="1">
      <c r="A22" s="148" t="s">
        <v>80</v>
      </c>
      <c r="B22" s="146"/>
      <c r="C22" s="193"/>
      <c r="D22" s="97" t="s">
        <v>68</v>
      </c>
      <c r="E22" s="128">
        <f>SUM(E10+E13+E16+E19)</f>
        <v>20217000</v>
      </c>
      <c r="F22" s="128">
        <f aca="true" t="shared" si="2" ref="F22:P22">SUM(F10+F13+F16+F19)</f>
        <v>5446000</v>
      </c>
      <c r="G22" s="128">
        <f>SUM(G10+G13+G16+G19)</f>
        <v>11941000</v>
      </c>
      <c r="H22" s="128">
        <f t="shared" si="2"/>
        <v>0</v>
      </c>
      <c r="I22" s="128">
        <f t="shared" si="2"/>
        <v>2970000</v>
      </c>
      <c r="J22" s="128">
        <f t="shared" si="2"/>
        <v>0</v>
      </c>
      <c r="K22" s="128">
        <f t="shared" si="2"/>
        <v>0</v>
      </c>
      <c r="L22" s="128">
        <f t="shared" si="2"/>
        <v>0</v>
      </c>
      <c r="M22" s="128">
        <f t="shared" si="2"/>
        <v>0</v>
      </c>
      <c r="N22" s="128">
        <f t="shared" si="2"/>
        <v>0</v>
      </c>
      <c r="O22" s="128">
        <f t="shared" si="2"/>
        <v>0</v>
      </c>
      <c r="P22" s="158">
        <f t="shared" si="2"/>
        <v>40574000</v>
      </c>
      <c r="Q22" s="73"/>
    </row>
    <row r="23" spans="1:17" s="74" customFormat="1" ht="24.75" customHeight="1" thickBot="1">
      <c r="A23" s="156" t="s">
        <v>81</v>
      </c>
      <c r="B23" s="145"/>
      <c r="C23" s="194"/>
      <c r="D23" s="97" t="s">
        <v>77</v>
      </c>
      <c r="E23" s="134">
        <f>E11+E14+E17+E20</f>
        <v>19799211</v>
      </c>
      <c r="F23" s="134">
        <f aca="true" t="shared" si="3" ref="F23:P23">F11+F14+F17+F20</f>
        <v>5368318</v>
      </c>
      <c r="G23" s="134">
        <f t="shared" si="3"/>
        <v>9707416</v>
      </c>
      <c r="H23" s="134">
        <f t="shared" si="3"/>
        <v>0</v>
      </c>
      <c r="I23" s="134">
        <f t="shared" si="3"/>
        <v>2928151</v>
      </c>
      <c r="J23" s="134">
        <f t="shared" si="3"/>
        <v>0</v>
      </c>
      <c r="K23" s="134">
        <f t="shared" si="3"/>
        <v>0</v>
      </c>
      <c r="L23" s="134">
        <f t="shared" si="3"/>
        <v>0</v>
      </c>
      <c r="M23" s="134">
        <f t="shared" si="3"/>
        <v>0</v>
      </c>
      <c r="N23" s="134">
        <f t="shared" si="3"/>
        <v>0</v>
      </c>
      <c r="O23" s="157">
        <f t="shared" si="3"/>
        <v>0</v>
      </c>
      <c r="P23" s="159">
        <f t="shared" si="3"/>
        <v>37803096</v>
      </c>
      <c r="Q23" s="73"/>
    </row>
    <row r="24" spans="1:17" s="74" customFormat="1" ht="18" customHeight="1">
      <c r="A24" s="79"/>
      <c r="B24" s="80"/>
      <c r="C24" s="81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73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3"/>
    </row>
    <row r="26" spans="1:16" ht="12.75" customHeight="1">
      <c r="A26" s="190"/>
      <c r="B26" s="190"/>
      <c r="C26" s="190"/>
      <c r="D26" s="59"/>
      <c r="E26" s="59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3"/>
    </row>
    <row r="27" spans="1:16" ht="12.75" customHeight="1">
      <c r="A27" s="25"/>
      <c r="B27" s="25"/>
      <c r="C27" s="26"/>
      <c r="D27" s="26"/>
      <c r="E27" s="26"/>
      <c r="F27" s="14"/>
      <c r="G27" s="14"/>
      <c r="H27" s="14"/>
      <c r="I27" s="84"/>
      <c r="J27" s="14"/>
      <c r="K27" s="14"/>
      <c r="L27" s="14"/>
      <c r="M27" s="14"/>
      <c r="N27" s="14"/>
      <c r="O27" s="14"/>
      <c r="P27" s="83"/>
    </row>
    <row r="28" spans="1:16" ht="12.75" customHeight="1">
      <c r="A28" s="25"/>
      <c r="B28" s="25"/>
      <c r="C28" s="26"/>
      <c r="D28" s="26"/>
      <c r="E28" s="26"/>
      <c r="F28" s="14"/>
      <c r="G28" s="14"/>
      <c r="H28" s="14"/>
      <c r="I28" s="85" t="s">
        <v>2</v>
      </c>
      <c r="J28" s="85"/>
      <c r="K28" s="85"/>
      <c r="L28" s="85"/>
      <c r="M28" s="85"/>
      <c r="N28" s="85" t="s">
        <v>3</v>
      </c>
      <c r="O28" s="85"/>
      <c r="P28" s="83"/>
    </row>
    <row r="29" spans="1:16" ht="12.75" customHeight="1">
      <c r="A29" s="25"/>
      <c r="B29" s="25"/>
      <c r="C29" s="26"/>
      <c r="D29" s="26"/>
      <c r="E29" s="26"/>
      <c r="F29" s="14"/>
      <c r="G29" s="14"/>
      <c r="H29" s="14"/>
      <c r="I29" s="14" t="s">
        <v>40</v>
      </c>
      <c r="J29" s="14"/>
      <c r="K29" s="14"/>
      <c r="L29" s="14"/>
      <c r="M29" s="14"/>
      <c r="N29" s="14" t="s">
        <v>41</v>
      </c>
      <c r="O29" s="14"/>
      <c r="P29" s="83"/>
    </row>
    <row r="30" spans="1:16" ht="12.75" customHeight="1">
      <c r="A30" s="25"/>
      <c r="B30" s="25"/>
      <c r="C30" s="26"/>
      <c r="D30" s="26"/>
      <c r="E30" s="2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83"/>
    </row>
    <row r="31" spans="1:16" ht="12.75" customHeight="1">
      <c r="A31" s="25"/>
      <c r="B31" s="25"/>
      <c r="C31" s="26"/>
      <c r="D31" s="26"/>
      <c r="E31" s="2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83"/>
    </row>
    <row r="32" spans="1:16" ht="13.5" customHeight="1">
      <c r="A32" s="13"/>
      <c r="B32" s="13"/>
      <c r="C32" s="16"/>
      <c r="D32" s="16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83"/>
    </row>
    <row r="33" spans="1:16" ht="13.5" customHeight="1">
      <c r="A33" s="13"/>
      <c r="B33" s="13"/>
      <c r="C33" s="16"/>
      <c r="D33" s="16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3"/>
    </row>
    <row r="34" spans="1:16" ht="13.5" customHeight="1">
      <c r="A34" s="191"/>
      <c r="B34" s="191"/>
      <c r="C34" s="191"/>
      <c r="D34" s="27"/>
      <c r="E34" s="2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3"/>
    </row>
    <row r="35" spans="1:16" s="1" customFormat="1" ht="90" customHeight="1">
      <c r="A35" s="86"/>
      <c r="B35" s="86"/>
      <c r="C35" s="86"/>
      <c r="D35" s="86"/>
      <c r="E35" s="86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31"/>
    </row>
    <row r="36" spans="1:16" s="2" customFormat="1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68"/>
    </row>
    <row r="37" spans="1:16" s="2" customFormat="1" ht="12.75">
      <c r="A37" s="32"/>
      <c r="B37" s="32"/>
      <c r="C37" s="33"/>
      <c r="D37" s="33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s="2" customFormat="1" ht="12.75">
      <c r="A38" s="25"/>
      <c r="B38" s="25"/>
      <c r="C38" s="26"/>
      <c r="D38" s="26"/>
      <c r="E38" s="26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83"/>
    </row>
    <row r="39" spans="1:16" s="2" customFormat="1" ht="12.75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3"/>
    </row>
    <row r="40" spans="1:16" s="2" customFormat="1" ht="12.75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3"/>
    </row>
    <row r="41" spans="1:16" s="2" customFormat="1" ht="12.75">
      <c r="A41" s="25"/>
      <c r="B41" s="25"/>
      <c r="C41" s="26"/>
      <c r="D41" s="26"/>
      <c r="E41" s="26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3"/>
    </row>
    <row r="42" spans="1:16" s="2" customFormat="1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7"/>
    </row>
    <row r="43" spans="1:16" s="6" customFormat="1" ht="12.75" customHeight="1">
      <c r="A43" s="32"/>
      <c r="B43" s="32"/>
      <c r="C43" s="33"/>
      <c r="D43" s="33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3"/>
    </row>
    <row r="45" spans="1:16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3"/>
    </row>
    <row r="46" spans="1:16" ht="12.75" customHeight="1">
      <c r="A46" s="25"/>
      <c r="B46" s="25"/>
      <c r="C46" s="35"/>
      <c r="D46" s="35"/>
      <c r="E46" s="3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83"/>
    </row>
    <row r="47" spans="1:16" ht="12.75" customHeight="1">
      <c r="A47" s="25"/>
      <c r="B47" s="25"/>
      <c r="C47" s="26"/>
      <c r="D47" s="26"/>
      <c r="E47" s="2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83"/>
    </row>
    <row r="48" spans="1:16" ht="12.75" customHeight="1">
      <c r="A48" s="25"/>
      <c r="B48" s="25"/>
      <c r="C48" s="26"/>
      <c r="D48" s="26"/>
      <c r="E48" s="2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83"/>
    </row>
    <row r="49" spans="1:16" s="12" customFormat="1" ht="12.75" customHeight="1">
      <c r="A49" s="25"/>
      <c r="B49" s="25"/>
      <c r="C49" s="26"/>
      <c r="D49" s="26"/>
      <c r="E49" s="2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83"/>
    </row>
    <row r="50" spans="1:16" s="12" customFormat="1" ht="12.75" customHeight="1">
      <c r="A50" s="25"/>
      <c r="B50" s="25"/>
      <c r="C50" s="26"/>
      <c r="D50" s="26"/>
      <c r="E50" s="2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83"/>
    </row>
    <row r="51" spans="1:16" s="6" customFormat="1" ht="12.75" customHeight="1">
      <c r="A51" s="32"/>
      <c r="B51" s="32"/>
      <c r="C51" s="33"/>
      <c r="D51" s="33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ht="12.75" customHeight="1">
      <c r="A52" s="36"/>
      <c r="B52" s="36"/>
      <c r="C52" s="16"/>
      <c r="D52" s="16"/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4"/>
    </row>
    <row r="53" spans="1:16" ht="12.75" customHeight="1">
      <c r="A53" s="36"/>
      <c r="B53" s="36"/>
      <c r="C53" s="16"/>
      <c r="D53" s="16"/>
      <c r="E53" s="1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34"/>
    </row>
    <row r="54" spans="1:16" ht="12.75" customHeight="1">
      <c r="A54" s="36"/>
      <c r="B54" s="36"/>
      <c r="C54" s="16"/>
      <c r="D54" s="16"/>
      <c r="E54" s="16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34"/>
    </row>
    <row r="55" spans="1:16" s="12" customFormat="1" ht="12.75" customHeight="1">
      <c r="A55" s="36"/>
      <c r="B55" s="36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34"/>
    </row>
    <row r="56" spans="1:16" ht="12.75" customHeight="1">
      <c r="A56" s="37"/>
      <c r="B56" s="37"/>
      <c r="C56" s="38"/>
      <c r="D56" s="38"/>
      <c r="E56" s="38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2.75" customHeight="1">
      <c r="A57" s="37"/>
      <c r="B57" s="37"/>
      <c r="C57" s="38"/>
      <c r="D57" s="38"/>
      <c r="E57" s="38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12.75" customHeight="1">
      <c r="A58" s="39"/>
      <c r="B58" s="39"/>
      <c r="C58" s="40"/>
      <c r="D58" s="40"/>
      <c r="E58" s="40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ht="12.75" customHeight="1">
      <c r="A59" s="41"/>
      <c r="B59" s="41"/>
      <c r="C59" s="33"/>
      <c r="D59" s="33"/>
      <c r="E59" s="33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ht="12.75" customHeight="1">
      <c r="A60" s="42"/>
      <c r="B60" s="42"/>
      <c r="C60" s="16"/>
      <c r="D60" s="16"/>
      <c r="E60" s="16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83"/>
    </row>
    <row r="61" spans="1:16" ht="12.75" customHeight="1">
      <c r="A61" s="42"/>
      <c r="B61" s="42"/>
      <c r="C61" s="16"/>
      <c r="D61" s="16"/>
      <c r="E61" s="1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83"/>
    </row>
    <row r="62" spans="1:16" ht="12.75" customHeight="1">
      <c r="A62" s="42"/>
      <c r="B62" s="42"/>
      <c r="C62" s="16"/>
      <c r="D62" s="16"/>
      <c r="E62" s="16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83"/>
    </row>
    <row r="63" spans="1:16" s="5" customFormat="1" ht="19.5" customHeight="1">
      <c r="A63" s="43"/>
      <c r="B63" s="43"/>
      <c r="C63" s="44"/>
      <c r="D63" s="44"/>
      <c r="E63" s="44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9"/>
    </row>
    <row r="65" spans="1:16" s="8" customFormat="1" ht="12.75">
      <c r="A65" s="188"/>
      <c r="B65" s="188"/>
      <c r="C65" s="188"/>
      <c r="D65" s="3"/>
      <c r="E65" s="3"/>
      <c r="F65"/>
      <c r="G65"/>
      <c r="H65"/>
      <c r="I65"/>
      <c r="J65"/>
      <c r="K65"/>
      <c r="L65"/>
      <c r="M65"/>
      <c r="N65"/>
      <c r="O65"/>
      <c r="P65" s="9"/>
    </row>
    <row r="66" spans="1:16" s="8" customFormat="1" ht="12.75">
      <c r="A66" s="3"/>
      <c r="B66" s="3"/>
      <c r="C66"/>
      <c r="D66"/>
      <c r="E66"/>
      <c r="F66"/>
      <c r="G66"/>
      <c r="H66"/>
      <c r="I66"/>
      <c r="J66"/>
      <c r="K66"/>
      <c r="L66"/>
      <c r="M66"/>
      <c r="N66"/>
      <c r="O66"/>
      <c r="P66" s="9"/>
    </row>
    <row r="67" spans="1:16" s="8" customFormat="1" ht="12.75">
      <c r="A67" s="3"/>
      <c r="B67" s="3"/>
      <c r="C67"/>
      <c r="D67"/>
      <c r="E67"/>
      <c r="F67" s="184"/>
      <c r="G67" s="184"/>
      <c r="H67" s="15"/>
      <c r="I67"/>
      <c r="J67" s="184"/>
      <c r="K67" s="184"/>
      <c r="L67" s="15"/>
      <c r="M67" s="15"/>
      <c r="N67"/>
      <c r="O67"/>
      <c r="P67" s="88"/>
    </row>
    <row r="68" spans="1:16" s="8" customFormat="1" ht="12.75">
      <c r="A68" s="3"/>
      <c r="B68" s="3"/>
      <c r="C68"/>
      <c r="D68"/>
      <c r="E68"/>
      <c r="F68" s="182"/>
      <c r="G68" s="182"/>
      <c r="H68" s="15"/>
      <c r="I68"/>
      <c r="J68" s="182"/>
      <c r="K68" s="182"/>
      <c r="L68" s="15"/>
      <c r="M68" s="15"/>
      <c r="N68"/>
      <c r="O68"/>
      <c r="P68" s="88"/>
    </row>
    <row r="69" spans="1:16" s="8" customFormat="1" ht="12.75">
      <c r="A69" s="3"/>
      <c r="B69" s="3"/>
      <c r="C69"/>
      <c r="D69"/>
      <c r="E69"/>
      <c r="F69"/>
      <c r="G69"/>
      <c r="H69"/>
      <c r="I69"/>
      <c r="J69"/>
      <c r="K69"/>
      <c r="L69"/>
      <c r="M69"/>
      <c r="N69"/>
      <c r="O69"/>
      <c r="P69" s="88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</sheetData>
  <sheetProtection/>
  <mergeCells count="12">
    <mergeCell ref="A34:C34"/>
    <mergeCell ref="C21:C23"/>
    <mergeCell ref="F68:G68"/>
    <mergeCell ref="J68:K68"/>
    <mergeCell ref="A4:N4"/>
    <mergeCell ref="A2:J2"/>
    <mergeCell ref="F5:I5"/>
    <mergeCell ref="F67:G67"/>
    <mergeCell ref="J67:K67"/>
    <mergeCell ref="A65:C65"/>
    <mergeCell ref="A3:C3"/>
    <mergeCell ref="A26:C26"/>
  </mergeCells>
  <printOptions/>
  <pageMargins left="0.75" right="0.75" top="1" bottom="1" header="0.5" footer="0.5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2017-05-25T11:26:36Z</cp:lastPrinted>
  <dcterms:created xsi:type="dcterms:W3CDTF">2002-03-10T14:02:10Z</dcterms:created>
  <dcterms:modified xsi:type="dcterms:W3CDTF">2017-05-31T13:33:47Z</dcterms:modified>
  <cp:category/>
  <cp:version/>
  <cp:contentType/>
  <cp:contentStatus/>
</cp:coreProperties>
</file>