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330" windowHeight="4065" tabRatio="598" activeTab="0"/>
  </bookViews>
  <sheets>
    <sheet name="Adatlap" sheetId="1" r:id="rId1"/>
    <sheet name="Ktv-jelelentés" sheetId="2" r:id="rId2"/>
    <sheet name="Ktv-jelelentés_Működ-Felhalm" sheetId="3" r:id="rId3"/>
    <sheet name="Ktv-jelelentés_Kötelező_Önként" sheetId="4" r:id="rId4"/>
    <sheet name="Ktv-Jel_Intézm_Össz" sheetId="5" r:id="rId5"/>
  </sheets>
  <externalReferences>
    <externalReference r:id="rId8"/>
    <externalReference r:id="rId9"/>
    <externalReference r:id="rId10"/>
  </externalReferences>
  <definedNames>
    <definedName name="kst">#REF!</definedName>
    <definedName name="nev">'[2]kod'!$CD$8:$CD$3150</definedName>
    <definedName name="_xlnm.Print_Titles" localSheetId="4">'Ktv-Jel_Intézm_Össz'!$A:$B</definedName>
    <definedName name="_xlnm.Print_Titles" localSheetId="1">'Ktv-jelelentés'!$A:$B</definedName>
    <definedName name="_xlnm.Print_Titles" localSheetId="3">'Ktv-jelelentés_Kötelező_Önként'!$A:$B</definedName>
    <definedName name="_xlnm.Print_Titles" localSheetId="2">'Ktv-jelelentés_Működ-Felhalm'!$A:$B</definedName>
    <definedName name="_xlnm.Print_Area" localSheetId="4">'Ktv-Jel_Intézm_Össz'!$A$1:$N$57</definedName>
    <definedName name="onev">'[3]kod'!$BT$34:$BT$3184</definedName>
  </definedNames>
  <calcPr fullCalcOnLoad="1"/>
</workbook>
</file>

<file path=xl/sharedStrings.xml><?xml version="1.0" encoding="utf-8"?>
<sst xmlns="http://schemas.openxmlformats.org/spreadsheetml/2006/main" count="271" uniqueCount="87">
  <si>
    <t>Megnevezés</t>
  </si>
  <si>
    <t>Önkormányzat</t>
  </si>
  <si>
    <t>Önkormányzat összesen</t>
  </si>
  <si>
    <t>Sor-szám</t>
  </si>
  <si>
    <t>Mellékletszám</t>
  </si>
  <si>
    <t>Személyi juttatások</t>
  </si>
  <si>
    <t>Ellátottak pénzbeli juttatásiai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</si>
  <si>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</si>
  <si>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</si>
  <si>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</si>
  <si>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</si>
  <si>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</si>
  <si>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</si>
  <si>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</si>
  <si>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</si>
  <si>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</si>
  <si>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</si>
  <si>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</si>
  <si>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</si>
  <si>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</si>
  <si>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</si>
  <si>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</si>
  <si>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</si>
  <si>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</si>
  <si>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</si>
  <si>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</si>
  <si>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</si>
  <si>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</si>
  <si>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</si>
  <si>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</si>
  <si>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</si>
  <si>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</si>
  <si>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</si>
  <si>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</si>
  <si>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</si>
  <si>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</si>
  <si>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</si>
  <si>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</si>
  <si>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</si>
  <si>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</si>
  <si>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</si>
  <si>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</si>
  <si>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</si>
  <si>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</si>
  <si>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</si>
  <si>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</si>
  <si>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</si>
  <si>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</si>
  <si>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</si>
  <si>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</si>
  <si>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</si>
  <si>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Működési kiadások-áfa</t>
  </si>
  <si>
    <t>Felhalmozási kiadások-áfa</t>
  </si>
  <si>
    <t>Működési</t>
  </si>
  <si>
    <t>Felhalmozási</t>
  </si>
  <si>
    <t>Összesen</t>
  </si>
  <si>
    <t>Kötelező</t>
  </si>
  <si>
    <t>Önként vállalt</t>
  </si>
  <si>
    <t>Költségvetési egyenleg</t>
  </si>
  <si>
    <t>Belső finanszírozás</t>
  </si>
  <si>
    <t>Külső finanszírozási igény</t>
  </si>
  <si>
    <t>Tárgyév eredeti előirányzat</t>
  </si>
  <si>
    <t>Közös Hivatal</t>
  </si>
  <si>
    <t>Óvoda</t>
  </si>
  <si>
    <t>1. sz.melléklet</t>
  </si>
  <si>
    <t>2. sz.melléklet</t>
  </si>
  <si>
    <t>3. sz.melléklet</t>
  </si>
  <si>
    <t>4. sz.melléklet</t>
  </si>
  <si>
    <t>Költségvetési mérleg (Önkormányzati összevont)</t>
  </si>
  <si>
    <t>Költségvetési mérleg (Önkormányzati összevont): működési-felhalmozási</t>
  </si>
  <si>
    <t>Költségvetési mérleg (Önkormányzati összevont): kötelező-önként vállalt</t>
  </si>
  <si>
    <t>Költségvetési mérleg (Intézményi összesítő)</t>
  </si>
  <si>
    <t>eFt</t>
  </si>
  <si>
    <t>Tartalék</t>
  </si>
  <si>
    <t>Finanszírozási bevételek összesen (39+…+46)</t>
  </si>
  <si>
    <t>Bevételek összesen (38+47+48+49)</t>
  </si>
  <si>
    <t>Költségvetési bevételek és kiadások különbsége (53-13) [ktgv hiány (-), ktgv többlet (+)]</t>
  </si>
  <si>
    <t>Finanszírozási műveletek eredménye(47-19)</t>
  </si>
  <si>
    <t>Bevételek és kiadások különbsége (50-22)</t>
  </si>
  <si>
    <t>Finanszírozási bevételek összesen (39+..+46)</t>
  </si>
  <si>
    <t>Módosított előirányzat</t>
  </si>
  <si>
    <t>Módosított előirámnyzat</t>
  </si>
  <si>
    <t>I. félév előirányzat módosítás</t>
  </si>
  <si>
    <t>I. KÖLTSÉGVETÉSI RENDELET MÓDOSÍTÁS TARTALOMJEGYZÉK</t>
  </si>
  <si>
    <t>I. előirányzat módosítás</t>
  </si>
  <si>
    <t>Költségvetési év: 2016. év</t>
  </si>
  <si>
    <t>Nagyréde Községi Önkormányzat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</si>
</sst>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%"/>
    <numFmt numFmtId="169" formatCode="#,##0.000"/>
    <numFmt numFmtId="170" formatCode="#,##0.0"/>
    <numFmt numFmtId="171" formatCode="_(* #,##0.00_);_(* \(#,##0.00\);_(* &quot;-&quot;??_);_(@_)"/>
  </numFmts>
  <fonts count="52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Times New Roman CE"/>
      <family val="0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b/>
      <sz val="14"/>
      <name val="Garamond"/>
      <family val="1"/>
    </font>
    <font>
      <b/>
      <sz val="13"/>
      <name val="Arial CE"/>
      <family val="0"/>
    </font>
    <font>
      <sz val="9"/>
      <name val="Garamond"/>
      <family val="1"/>
    </font>
    <font>
      <b/>
      <sz val="9"/>
      <name val="Garamond"/>
      <family val="1"/>
    </font>
    <font>
      <b/>
      <sz val="8"/>
      <name val="Garamond"/>
      <family val="1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9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3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5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3" fontId="0" fillId="0" borderId="0">
      <alignment vertical="center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" fontId="0" fillId="0" borderId="0">
      <alignment vertical="center"/>
      <protection/>
    </xf>
    <xf numFmtId="0" fontId="24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22" borderId="1" applyNumberFormat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6">
    <xf numFmtId="3" fontId="0" fillId="0" borderId="0" xfId="0" applyAlignment="1">
      <alignment vertical="center"/>
    </xf>
    <xf numFmtId="3" fontId="7" fillId="0" borderId="0" xfId="0" applyFont="1" applyAlignment="1">
      <alignment vertical="center"/>
    </xf>
    <xf numFmtId="3" fontId="32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33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28" fillId="0" borderId="0" xfId="66" applyNumberFormat="1" applyFont="1">
      <alignment/>
      <protection/>
    </xf>
    <xf numFmtId="0" fontId="9" fillId="0" borderId="0" xfId="66">
      <alignment/>
      <protection/>
    </xf>
    <xf numFmtId="0" fontId="28" fillId="0" borderId="0" xfId="66" applyFont="1">
      <alignment/>
      <protection/>
    </xf>
    <xf numFmtId="3" fontId="9" fillId="0" borderId="0" xfId="66" applyNumberFormat="1">
      <alignment/>
      <protection/>
    </xf>
    <xf numFmtId="3" fontId="33" fillId="24" borderId="0" xfId="0" applyFont="1" applyFill="1" applyBorder="1" applyAlignment="1">
      <alignment horizontal="left" vertical="center"/>
    </xf>
    <xf numFmtId="0" fontId="35" fillId="0" borderId="0" xfId="66" applyFont="1">
      <alignment/>
      <protection/>
    </xf>
    <xf numFmtId="3" fontId="35" fillId="0" borderId="0" xfId="66" applyNumberFormat="1" applyFont="1">
      <alignment/>
      <protection/>
    </xf>
    <xf numFmtId="3" fontId="35" fillId="0" borderId="0" xfId="66" applyNumberFormat="1" applyFont="1" applyAlignment="1">
      <alignment horizontal="right"/>
      <protection/>
    </xf>
    <xf numFmtId="0" fontId="40" fillId="0" borderId="10" xfId="66" applyFont="1" applyBorder="1" applyAlignment="1">
      <alignment horizontal="center"/>
      <protection/>
    </xf>
    <xf numFmtId="0" fontId="40" fillId="0" borderId="10" xfId="66" applyFont="1" applyBorder="1" applyAlignment="1">
      <alignment vertical="center"/>
      <protection/>
    </xf>
    <xf numFmtId="3" fontId="39" fillId="0" borderId="10" xfId="66" applyNumberFormat="1" applyFont="1" applyBorder="1" applyAlignment="1">
      <alignment vertical="center"/>
      <protection/>
    </xf>
    <xf numFmtId="3" fontId="39" fillId="0" borderId="10" xfId="66" applyNumberFormat="1" applyFont="1" applyFill="1" applyBorder="1" applyAlignment="1">
      <alignment vertical="center"/>
      <protection/>
    </xf>
    <xf numFmtId="49" fontId="40" fillId="0" borderId="10" xfId="66" applyNumberFormat="1" applyFont="1" applyBorder="1" applyAlignment="1">
      <alignment vertical="center"/>
      <protection/>
    </xf>
    <xf numFmtId="0" fontId="36" fillId="17" borderId="10" xfId="66" applyFont="1" applyFill="1" applyBorder="1" applyAlignment="1">
      <alignment horizontal="center"/>
      <protection/>
    </xf>
    <xf numFmtId="0" fontId="36" fillId="17" borderId="10" xfId="66" applyFont="1" applyFill="1" applyBorder="1" applyAlignment="1">
      <alignment vertical="center"/>
      <protection/>
    </xf>
    <xf numFmtId="3" fontId="37" fillId="17" borderId="10" xfId="66" applyNumberFormat="1" applyFont="1" applyFill="1" applyBorder="1" applyAlignment="1">
      <alignment vertical="center"/>
      <protection/>
    </xf>
    <xf numFmtId="0" fontId="36" fillId="0" borderId="10" xfId="66" applyFont="1" applyBorder="1" applyAlignment="1">
      <alignment horizontal="center"/>
      <protection/>
    </xf>
    <xf numFmtId="0" fontId="36" fillId="0" borderId="10" xfId="66" applyFont="1" applyBorder="1" applyAlignment="1">
      <alignment vertical="center"/>
      <protection/>
    </xf>
    <xf numFmtId="3" fontId="37" fillId="0" borderId="10" xfId="66" applyNumberFormat="1" applyFont="1" applyBorder="1" applyAlignment="1">
      <alignment vertical="center"/>
      <protection/>
    </xf>
    <xf numFmtId="3" fontId="36" fillId="0" borderId="10" xfId="66" applyNumberFormat="1" applyFont="1" applyBorder="1" applyAlignment="1">
      <alignment vertical="center"/>
      <protection/>
    </xf>
    <xf numFmtId="49" fontId="40" fillId="0" borderId="10" xfId="66" applyNumberFormat="1" applyFont="1" applyBorder="1" applyAlignment="1">
      <alignment horizontal="left" vertical="center" wrapText="1"/>
      <protection/>
    </xf>
    <xf numFmtId="0" fontId="36" fillId="17" borderId="10" xfId="66" applyFont="1" applyFill="1" applyBorder="1" applyAlignment="1">
      <alignment vertical="center" wrapText="1"/>
      <protection/>
    </xf>
    <xf numFmtId="3" fontId="37" fillId="0" borderId="10" xfId="66" applyNumberFormat="1" applyFont="1" applyFill="1" applyBorder="1" applyAlignment="1">
      <alignment vertical="center"/>
      <protection/>
    </xf>
    <xf numFmtId="3" fontId="36" fillId="0" borderId="10" xfId="66" applyNumberFormat="1" applyFont="1" applyFill="1" applyBorder="1" applyAlignment="1">
      <alignment vertical="center"/>
      <protection/>
    </xf>
    <xf numFmtId="0" fontId="36" fillId="17" borderId="10" xfId="66" applyFont="1" applyFill="1" applyBorder="1" applyAlignment="1">
      <alignment horizontal="left" vertical="center" wrapText="1"/>
      <protection/>
    </xf>
    <xf numFmtId="0" fontId="40" fillId="0" borderId="10" xfId="66" applyFont="1" applyBorder="1" applyAlignment="1">
      <alignment vertical="center" wrapText="1"/>
      <protection/>
    </xf>
    <xf numFmtId="49" fontId="40" fillId="0" borderId="10" xfId="66" applyNumberFormat="1" applyFont="1" applyBorder="1" applyAlignment="1">
      <alignment vertical="center" wrapText="1"/>
      <protection/>
    </xf>
    <xf numFmtId="0" fontId="36" fillId="0" borderId="10" xfId="66" applyFont="1" applyBorder="1" applyAlignment="1">
      <alignment vertical="center" wrapText="1"/>
      <protection/>
    </xf>
    <xf numFmtId="3" fontId="40" fillId="0" borderId="10" xfId="66" applyNumberFormat="1" applyFont="1" applyBorder="1" applyAlignment="1">
      <alignment vertical="center"/>
      <protection/>
    </xf>
    <xf numFmtId="3" fontId="40" fillId="0" borderId="10" xfId="66" applyNumberFormat="1" applyFont="1" applyFill="1" applyBorder="1" applyAlignment="1">
      <alignment vertical="center"/>
      <protection/>
    </xf>
    <xf numFmtId="3" fontId="36" fillId="17" borderId="10" xfId="66" applyNumberFormat="1" applyFont="1" applyFill="1" applyBorder="1" applyAlignment="1">
      <alignment vertical="center"/>
      <protection/>
    </xf>
    <xf numFmtId="3" fontId="40" fillId="0" borderId="10" xfId="0" applyNumberFormat="1" applyFont="1" applyBorder="1" applyAlignment="1">
      <alignment horizontal="right" vertical="top" wrapText="1"/>
    </xf>
    <xf numFmtId="3" fontId="10" fillId="0" borderId="0" xfId="66" applyNumberFormat="1" applyFont="1">
      <alignment/>
      <protection/>
    </xf>
    <xf numFmtId="3" fontId="42" fillId="0" borderId="0" xfId="66" applyNumberFormat="1" applyFont="1">
      <alignment/>
      <protection/>
    </xf>
    <xf numFmtId="3" fontId="43" fillId="0" borderId="0" xfId="66" applyNumberFormat="1" applyFont="1">
      <alignment/>
      <protection/>
    </xf>
    <xf numFmtId="0" fontId="35" fillId="0" borderId="10" xfId="66" applyFont="1" applyBorder="1" applyAlignment="1">
      <alignment vertical="center"/>
      <protection/>
    </xf>
    <xf numFmtId="49" fontId="35" fillId="0" borderId="10" xfId="66" applyNumberFormat="1" applyFont="1" applyBorder="1" applyAlignment="1">
      <alignment vertical="center"/>
      <protection/>
    </xf>
    <xf numFmtId="0" fontId="38" fillId="17" borderId="10" xfId="66" applyFont="1" applyFill="1" applyBorder="1" applyAlignment="1">
      <alignment vertical="center"/>
      <protection/>
    </xf>
    <xf numFmtId="0" fontId="38" fillId="0" borderId="10" xfId="66" applyFont="1" applyBorder="1" applyAlignment="1">
      <alignment vertical="center"/>
      <protection/>
    </xf>
    <xf numFmtId="49" fontId="35" fillId="0" borderId="10" xfId="66" applyNumberFormat="1" applyFont="1" applyBorder="1" applyAlignment="1">
      <alignment horizontal="left" vertical="center" wrapText="1"/>
      <protection/>
    </xf>
    <xf numFmtId="0" fontId="38" fillId="17" borderId="10" xfId="66" applyFont="1" applyFill="1" applyBorder="1" applyAlignment="1">
      <alignment vertical="center" wrapText="1"/>
      <protection/>
    </xf>
    <xf numFmtId="0" fontId="38" fillId="17" borderId="10" xfId="66" applyFont="1" applyFill="1" applyBorder="1" applyAlignment="1">
      <alignment horizontal="left" vertical="center" wrapText="1"/>
      <protection/>
    </xf>
    <xf numFmtId="0" fontId="38" fillId="17" borderId="11" xfId="66" applyFont="1" applyFill="1" applyBorder="1" applyAlignment="1">
      <alignment horizontal="left" vertical="center" wrapText="1"/>
      <protection/>
    </xf>
    <xf numFmtId="0" fontId="29" fillId="0" borderId="12" xfId="66" applyFont="1" applyBorder="1" applyAlignment="1">
      <alignment horizontal="center" vertical="center"/>
      <protection/>
    </xf>
    <xf numFmtId="0" fontId="29" fillId="0" borderId="13" xfId="66" applyFont="1" applyBorder="1" applyAlignment="1">
      <alignment horizontal="center" vertical="center"/>
      <protection/>
    </xf>
    <xf numFmtId="0" fontId="38" fillId="17" borderId="14" xfId="66" applyFont="1" applyFill="1" applyBorder="1">
      <alignment/>
      <protection/>
    </xf>
    <xf numFmtId="0" fontId="38" fillId="17" borderId="15" xfId="66" applyFont="1" applyFill="1" applyBorder="1">
      <alignment/>
      <protection/>
    </xf>
    <xf numFmtId="0" fontId="38" fillId="17" borderId="16" xfId="66" applyFont="1" applyFill="1" applyBorder="1">
      <alignment/>
      <protection/>
    </xf>
    <xf numFmtId="0" fontId="29" fillId="0" borderId="17" xfId="66" applyFont="1" applyBorder="1" applyAlignment="1">
      <alignment horizontal="center" vertical="center"/>
      <protection/>
    </xf>
    <xf numFmtId="3" fontId="7" fillId="0" borderId="0" xfId="0" applyFont="1" applyFill="1" applyAlignment="1">
      <alignment vertical="center"/>
    </xf>
    <xf numFmtId="3" fontId="33" fillId="0" borderId="0" xfId="0" applyFont="1" applyBorder="1" applyAlignment="1">
      <alignment horizontal="center" vertical="center" wrapText="1"/>
    </xf>
    <xf numFmtId="3" fontId="33" fillId="0" borderId="0" xfId="0" applyFont="1" applyBorder="1" applyAlignment="1">
      <alignment horizontal="center" vertical="center"/>
    </xf>
    <xf numFmtId="3" fontId="32" fillId="0" borderId="0" xfId="0" applyFont="1" applyFill="1" applyBorder="1" applyAlignment="1">
      <alignment horizontal="center" vertical="center" wrapText="1"/>
    </xf>
    <xf numFmtId="3" fontId="41" fillId="0" borderId="0" xfId="0" applyFont="1" applyFill="1" applyBorder="1" applyAlignment="1">
      <alignment vertical="center" wrapText="1"/>
    </xf>
    <xf numFmtId="0" fontId="9" fillId="0" borderId="0" xfId="66" applyFont="1" applyAlignment="1">
      <alignment horizontal="right"/>
      <protection/>
    </xf>
    <xf numFmtId="0" fontId="40" fillId="0" borderId="12" xfId="66" applyFont="1" applyBorder="1" applyAlignment="1">
      <alignment horizontal="center" vertical="center"/>
      <protection/>
    </xf>
    <xf numFmtId="0" fontId="36" fillId="17" borderId="12" xfId="66" applyFont="1" applyFill="1" applyBorder="1" applyAlignment="1">
      <alignment horizontal="center" vertical="center"/>
      <protection/>
    </xf>
    <xf numFmtId="0" fontId="36" fillId="0" borderId="12" xfId="66" applyFont="1" applyBorder="1" applyAlignment="1">
      <alignment horizontal="center" vertical="center"/>
      <protection/>
    </xf>
    <xf numFmtId="0" fontId="36" fillId="17" borderId="13" xfId="66" applyFont="1" applyFill="1" applyBorder="1" applyAlignment="1">
      <alignment horizontal="center" vertical="center"/>
      <protection/>
    </xf>
    <xf numFmtId="0" fontId="36" fillId="17" borderId="18" xfId="66" applyFont="1" applyFill="1" applyBorder="1" applyAlignment="1">
      <alignment horizontal="left" vertical="center" wrapText="1"/>
      <protection/>
    </xf>
    <xf numFmtId="3" fontId="36" fillId="17" borderId="18" xfId="66" applyNumberFormat="1" applyFont="1" applyFill="1" applyBorder="1" applyAlignment="1">
      <alignment vertical="center"/>
      <protection/>
    </xf>
    <xf numFmtId="0" fontId="35" fillId="0" borderId="10" xfId="66" applyFont="1" applyBorder="1" applyAlignment="1">
      <alignment vertical="center" wrapText="1"/>
      <protection/>
    </xf>
    <xf numFmtId="49" fontId="35" fillId="0" borderId="10" xfId="66" applyNumberFormat="1" applyFont="1" applyBorder="1" applyAlignment="1">
      <alignment vertical="center" wrapText="1"/>
      <protection/>
    </xf>
    <xf numFmtId="0" fontId="44" fillId="0" borderId="10" xfId="66" applyFont="1" applyBorder="1" applyAlignment="1">
      <alignment vertical="center" wrapText="1"/>
      <protection/>
    </xf>
    <xf numFmtId="3" fontId="35" fillId="0" borderId="10" xfId="66" applyNumberFormat="1" applyFont="1" applyBorder="1">
      <alignment/>
      <protection/>
    </xf>
    <xf numFmtId="3" fontId="35" fillId="0" borderId="19" xfId="66" applyNumberFormat="1" applyFont="1" applyBorder="1">
      <alignment/>
      <protection/>
    </xf>
    <xf numFmtId="3" fontId="28" fillId="0" borderId="18" xfId="66" applyNumberFormat="1" applyFont="1" applyBorder="1">
      <alignment/>
      <protection/>
    </xf>
    <xf numFmtId="0" fontId="36" fillId="0" borderId="10" xfId="66" applyFont="1" applyFill="1" applyBorder="1" applyAlignment="1">
      <alignment horizontal="center"/>
      <protection/>
    </xf>
    <xf numFmtId="0" fontId="36" fillId="0" borderId="10" xfId="66" applyFont="1" applyFill="1" applyBorder="1" applyAlignment="1">
      <alignment vertical="center"/>
      <protection/>
    </xf>
    <xf numFmtId="0" fontId="38" fillId="0" borderId="10" xfId="66" applyFont="1" applyFill="1" applyBorder="1" applyAlignment="1">
      <alignment vertical="center"/>
      <protection/>
    </xf>
    <xf numFmtId="0" fontId="46" fillId="0" borderId="10" xfId="66" applyFont="1" applyBorder="1" applyAlignment="1">
      <alignment vertical="center"/>
      <protection/>
    </xf>
    <xf numFmtId="0" fontId="45" fillId="17" borderId="10" xfId="66" applyFont="1" applyFill="1" applyBorder="1" applyAlignment="1">
      <alignment vertical="center"/>
      <protection/>
    </xf>
    <xf numFmtId="0" fontId="36" fillId="0" borderId="12" xfId="66" applyFont="1" applyFill="1" applyBorder="1" applyAlignment="1">
      <alignment horizontal="center" vertical="center"/>
      <protection/>
    </xf>
    <xf numFmtId="0" fontId="36" fillId="0" borderId="10" xfId="66" applyFont="1" applyFill="1" applyBorder="1" applyAlignment="1">
      <alignment vertical="center" wrapText="1"/>
      <protection/>
    </xf>
    <xf numFmtId="3" fontId="40" fillId="0" borderId="20" xfId="66" applyNumberFormat="1" applyFont="1" applyBorder="1" applyAlignment="1">
      <alignment vertical="center"/>
      <protection/>
    </xf>
    <xf numFmtId="3" fontId="36" fillId="17" borderId="20" xfId="66" applyNumberFormat="1" applyFont="1" applyFill="1" applyBorder="1" applyAlignment="1">
      <alignment vertical="center"/>
      <protection/>
    </xf>
    <xf numFmtId="3" fontId="36" fillId="0" borderId="20" xfId="66" applyNumberFormat="1" applyFont="1" applyFill="1" applyBorder="1" applyAlignment="1">
      <alignment vertical="center"/>
      <protection/>
    </xf>
    <xf numFmtId="3" fontId="36" fillId="17" borderId="21" xfId="66" applyNumberFormat="1" applyFont="1" applyFill="1" applyBorder="1" applyAlignment="1">
      <alignment vertical="center"/>
      <protection/>
    </xf>
    <xf numFmtId="3" fontId="32" fillId="25" borderId="0" xfId="0" applyFont="1" applyFill="1" applyBorder="1" applyAlignment="1">
      <alignment horizontal="center" vertical="center" wrapText="1"/>
    </xf>
    <xf numFmtId="3" fontId="41" fillId="25" borderId="0" xfId="0" applyFont="1" applyFill="1" applyBorder="1" applyAlignment="1">
      <alignment vertical="center" wrapText="1"/>
    </xf>
    <xf numFmtId="3" fontId="32" fillId="17" borderId="10" xfId="0" applyFont="1" applyFill="1" applyBorder="1" applyAlignment="1">
      <alignment horizontal="center" vertical="center" wrapText="1"/>
    </xf>
    <xf numFmtId="3" fontId="34" fillId="17" borderId="10" xfId="0" applyFont="1" applyFill="1" applyBorder="1" applyAlignment="1">
      <alignment vertical="center" wrapText="1"/>
    </xf>
    <xf numFmtId="3" fontId="41" fillId="17" borderId="10" xfId="0" applyFont="1" applyFill="1" applyBorder="1" applyAlignment="1">
      <alignment vertical="center" wrapText="1"/>
    </xf>
    <xf numFmtId="3" fontId="8" fillId="24" borderId="0" xfId="0" applyFont="1" applyFill="1" applyBorder="1" applyAlignment="1">
      <alignment horizontal="center" vertical="center" wrapText="1"/>
    </xf>
    <xf numFmtId="0" fontId="36" fillId="17" borderId="10" xfId="66" applyFont="1" applyFill="1" applyBorder="1" applyAlignment="1">
      <alignment horizontal="center" vertical="center" wrapText="1"/>
      <protection/>
    </xf>
    <xf numFmtId="0" fontId="37" fillId="17" borderId="10" xfId="66" applyFont="1" applyFill="1" applyBorder="1" applyAlignment="1">
      <alignment horizontal="center" vertical="center"/>
      <protection/>
    </xf>
    <xf numFmtId="3" fontId="37" fillId="17" borderId="11" xfId="66" applyNumberFormat="1" applyFont="1" applyFill="1" applyBorder="1" applyAlignment="1">
      <alignment horizontal="center" vertical="center" wrapText="1"/>
      <protection/>
    </xf>
    <xf numFmtId="3" fontId="37" fillId="17" borderId="22" xfId="66" applyNumberFormat="1" applyFont="1" applyFill="1" applyBorder="1" applyAlignment="1">
      <alignment horizontal="center" vertical="center" wrapText="1"/>
      <protection/>
    </xf>
    <xf numFmtId="3" fontId="37" fillId="17" borderId="19" xfId="66" applyNumberFormat="1" applyFont="1" applyFill="1" applyBorder="1" applyAlignment="1">
      <alignment horizontal="center" vertical="center" wrapText="1"/>
      <protection/>
    </xf>
    <xf numFmtId="3" fontId="37" fillId="17" borderId="15" xfId="66" applyNumberFormat="1" applyFont="1" applyFill="1" applyBorder="1" applyAlignment="1">
      <alignment horizontal="center" vertical="center"/>
      <protection/>
    </xf>
    <xf numFmtId="3" fontId="37" fillId="17" borderId="23" xfId="66" applyNumberFormat="1" applyFont="1" applyFill="1" applyBorder="1" applyAlignment="1">
      <alignment horizontal="center" vertical="center"/>
      <protection/>
    </xf>
    <xf numFmtId="3" fontId="37" fillId="17" borderId="24" xfId="66" applyNumberFormat="1" applyFont="1" applyFill="1" applyBorder="1" applyAlignment="1">
      <alignment horizontal="center" vertical="center"/>
      <protection/>
    </xf>
    <xf numFmtId="0" fontId="38" fillId="17" borderId="11" xfId="66" applyFont="1" applyFill="1" applyBorder="1" applyAlignment="1">
      <alignment horizontal="center" vertical="center"/>
      <protection/>
    </xf>
    <xf numFmtId="0" fontId="38" fillId="17" borderId="19" xfId="66" applyFont="1" applyFill="1" applyBorder="1" applyAlignment="1">
      <alignment horizontal="center" vertical="center"/>
      <protection/>
    </xf>
    <xf numFmtId="3" fontId="38" fillId="17" borderId="11" xfId="66" applyNumberFormat="1" applyFont="1" applyFill="1" applyBorder="1" applyAlignment="1">
      <alignment horizontal="center" vertical="center"/>
      <protection/>
    </xf>
    <xf numFmtId="3" fontId="38" fillId="17" borderId="19" xfId="66" applyNumberFormat="1" applyFont="1" applyFill="1" applyBorder="1" applyAlignment="1">
      <alignment horizontal="center" vertical="center"/>
      <protection/>
    </xf>
    <xf numFmtId="0" fontId="38" fillId="17" borderId="11" xfId="66" applyFont="1" applyFill="1" applyBorder="1" applyAlignment="1">
      <alignment horizontal="center" vertical="center" wrapText="1"/>
      <protection/>
    </xf>
    <xf numFmtId="0" fontId="38" fillId="17" borderId="19" xfId="66" applyFont="1" applyFill="1" applyBorder="1" applyAlignment="1">
      <alignment horizontal="center" vertical="center" wrapText="1"/>
      <protection/>
    </xf>
    <xf numFmtId="3" fontId="36" fillId="17" borderId="14" xfId="66" applyNumberFormat="1" applyFont="1" applyFill="1" applyBorder="1" applyAlignment="1">
      <alignment horizontal="center" vertical="center"/>
      <protection/>
    </xf>
    <xf numFmtId="3" fontId="36" fillId="17" borderId="25" xfId="66" applyNumberFormat="1" applyFont="1" applyFill="1" applyBorder="1" applyAlignment="1">
      <alignment horizontal="center" vertical="center"/>
      <protection/>
    </xf>
    <xf numFmtId="3" fontId="36" fillId="17" borderId="26" xfId="66" applyNumberFormat="1" applyFont="1" applyFill="1" applyBorder="1" applyAlignment="1">
      <alignment horizontal="center" vertical="center"/>
      <protection/>
    </xf>
    <xf numFmtId="3" fontId="36" fillId="17" borderId="10" xfId="66" applyNumberFormat="1" applyFont="1" applyFill="1" applyBorder="1" applyAlignment="1">
      <alignment horizontal="center" vertical="center" wrapText="1"/>
      <protection/>
    </xf>
    <xf numFmtId="3" fontId="36" fillId="17" borderId="27" xfId="66" applyNumberFormat="1" applyFont="1" applyFill="1" applyBorder="1" applyAlignment="1">
      <alignment horizontal="center" vertical="center" wrapText="1"/>
      <protection/>
    </xf>
    <xf numFmtId="3" fontId="36" fillId="17" borderId="15" xfId="66" applyNumberFormat="1" applyFont="1" applyFill="1" applyBorder="1" applyAlignment="1">
      <alignment horizontal="center" vertical="center" wrapText="1"/>
      <protection/>
    </xf>
    <xf numFmtId="3" fontId="36" fillId="17" borderId="28" xfId="66" applyNumberFormat="1" applyFont="1" applyFill="1" applyBorder="1" applyAlignment="1">
      <alignment horizontal="center" vertical="center"/>
      <protection/>
    </xf>
    <xf numFmtId="0" fontId="36" fillId="17" borderId="29" xfId="66" applyFont="1" applyFill="1" applyBorder="1" applyAlignment="1">
      <alignment horizontal="center" vertical="center" wrapText="1"/>
      <protection/>
    </xf>
    <xf numFmtId="0" fontId="36" fillId="17" borderId="12" xfId="66" applyFont="1" applyFill="1" applyBorder="1" applyAlignment="1">
      <alignment horizontal="center" vertical="center" wrapText="1"/>
      <protection/>
    </xf>
    <xf numFmtId="0" fontId="36" fillId="17" borderId="30" xfId="66" applyFont="1" applyFill="1" applyBorder="1" applyAlignment="1">
      <alignment horizontal="center" vertical="center"/>
      <protection/>
    </xf>
    <xf numFmtId="0" fontId="36" fillId="17" borderId="10" xfId="66" applyFont="1" applyFill="1" applyBorder="1" applyAlignment="1">
      <alignment horizontal="center" vertical="center"/>
      <protection/>
    </xf>
  </cellXfs>
  <cellStyles count="8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Ezres 3 2" xfId="46"/>
    <cellStyle name="Ezres 4" xfId="47"/>
    <cellStyle name="Ezres 5" xfId="48"/>
    <cellStyle name="Ezres 5 2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ktsgv" xfId="62"/>
    <cellStyle name="Magyarázó szöveg" xfId="63"/>
    <cellStyle name="Már látott hiperhivatkozás" xfId="64"/>
    <cellStyle name="Normál 10" xfId="65"/>
    <cellStyle name="Normál 2" xfId="66"/>
    <cellStyle name="Normál 2 2" xfId="67"/>
    <cellStyle name="Normál 2 3" xfId="68"/>
    <cellStyle name="Normál 3" xfId="69"/>
    <cellStyle name="Normál 3 2" xfId="70"/>
    <cellStyle name="Normál 4" xfId="71"/>
    <cellStyle name="Normál 4 2" xfId="72"/>
    <cellStyle name="Normál 5" xfId="73"/>
    <cellStyle name="Normál 5 2" xfId="74"/>
    <cellStyle name="Normál 6" xfId="75"/>
    <cellStyle name="Normál 6 2" xfId="76"/>
    <cellStyle name="Normál 7" xfId="77"/>
    <cellStyle name="Normál 8" xfId="78"/>
    <cellStyle name="Normál 9" xfId="79"/>
    <cellStyle name="Normal_1997os osztalékkorlát" xfId="80"/>
    <cellStyle name="Normal_KARSZJ3" xfId="81"/>
    <cellStyle name="Normál12" xfId="82"/>
    <cellStyle name="Összesen" xfId="83"/>
    <cellStyle name="Currency" xfId="84"/>
    <cellStyle name="Currency [0]" xfId="85"/>
    <cellStyle name="Pénznem 2" xfId="86"/>
    <cellStyle name="Rossz" xfId="87"/>
    <cellStyle name="Semleges" xfId="88"/>
    <cellStyle name="SIMA" xfId="89"/>
    <cellStyle name="Standard_BRPRINT" xfId="90"/>
    <cellStyle name="Számítás" xfId="91"/>
    <cellStyle name="Percent" xfId="92"/>
    <cellStyle name="Százalék 2" xfId="93"/>
    <cellStyle name="Százalék 2 2" xfId="94"/>
    <cellStyle name="Százalék 2 3" xfId="95"/>
    <cellStyle name="Százalék 3" xfId="96"/>
    <cellStyle name="Százalék 4" xfId="97"/>
    <cellStyle name="Százalék 5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8" sqref="A18"/>
    </sheetView>
  </sheetViews>
  <sheetFormatPr defaultColWidth="8.796875" defaultRowHeight="15"/>
  <cols>
    <col min="1" max="1" width="28.3984375" style="0" customWidth="1"/>
    <col min="2" max="2" width="66.59765625" style="0" customWidth="1"/>
    <col min="3" max="3" width="45" style="0" customWidth="1"/>
  </cols>
  <sheetData>
    <row r="1" spans="1:7" ht="32.25" customHeight="1">
      <c r="A1" s="11" t="s">
        <v>86</v>
      </c>
      <c r="B1" s="2"/>
      <c r="C1" s="1"/>
      <c r="D1" s="1"/>
      <c r="E1" s="1"/>
      <c r="F1" s="1"/>
      <c r="G1" s="1"/>
    </row>
    <row r="2" spans="1:7" ht="16.5" customHeight="1">
      <c r="A2" s="3"/>
      <c r="B2" s="4"/>
      <c r="C2" s="1"/>
      <c r="D2" s="1"/>
      <c r="E2" s="1"/>
      <c r="F2" s="1"/>
      <c r="G2" s="1"/>
    </row>
    <row r="3" spans="1:7" ht="33" customHeight="1">
      <c r="A3" s="87" t="s">
        <v>83</v>
      </c>
      <c r="B3" s="88"/>
      <c r="C3" s="1"/>
      <c r="D3" s="1"/>
      <c r="E3" s="1"/>
      <c r="F3" s="1"/>
      <c r="G3" s="1"/>
    </row>
    <row r="4" spans="1:7" ht="24.75" customHeight="1">
      <c r="A4" s="87" t="s">
        <v>85</v>
      </c>
      <c r="B4" s="89"/>
      <c r="C4" s="1"/>
      <c r="D4" s="1"/>
      <c r="E4" s="1"/>
      <c r="F4" s="1"/>
      <c r="G4" s="1"/>
    </row>
    <row r="5" spans="1:7" ht="24.75" customHeight="1">
      <c r="A5" s="85"/>
      <c r="B5" s="86"/>
      <c r="C5" s="1"/>
      <c r="D5" s="1"/>
      <c r="E5" s="1"/>
      <c r="F5" s="1"/>
      <c r="G5" s="1"/>
    </row>
    <row r="6" spans="1:7" ht="24.75" customHeight="1">
      <c r="A6" s="85"/>
      <c r="B6" s="86"/>
      <c r="C6" s="1"/>
      <c r="D6" s="1"/>
      <c r="E6" s="1"/>
      <c r="F6" s="1"/>
      <c r="G6" s="1"/>
    </row>
    <row r="7" spans="1:7" ht="24.75" customHeight="1">
      <c r="A7" s="59"/>
      <c r="B7" s="60"/>
      <c r="C7" s="1"/>
      <c r="D7" s="1"/>
      <c r="E7" s="1"/>
      <c r="F7" s="1"/>
      <c r="G7" s="1"/>
    </row>
    <row r="8" spans="1:7" ht="19.5" customHeight="1">
      <c r="A8" s="57" t="s">
        <v>4</v>
      </c>
      <c r="B8" s="58" t="s">
        <v>0</v>
      </c>
      <c r="C8" s="1"/>
      <c r="D8" s="1"/>
      <c r="E8" s="1"/>
      <c r="F8" s="1"/>
      <c r="G8" s="1"/>
    </row>
    <row r="9" spans="1:7" ht="30" customHeight="1">
      <c r="A9" s="90"/>
      <c r="B9" s="90"/>
      <c r="C9" s="1"/>
      <c r="D9" s="1"/>
      <c r="E9" s="1"/>
      <c r="F9" s="1"/>
      <c r="G9" s="1"/>
    </row>
    <row r="10" spans="1:7" ht="30" customHeight="1">
      <c r="A10" s="6" t="s">
        <v>64</v>
      </c>
      <c r="B10" s="1" t="s">
        <v>68</v>
      </c>
      <c r="C10" s="1"/>
      <c r="D10" s="1"/>
      <c r="E10" s="1"/>
      <c r="F10" s="1"/>
      <c r="G10" s="1"/>
    </row>
    <row r="11" spans="1:7" ht="30" customHeight="1">
      <c r="A11" s="6" t="s">
        <v>65</v>
      </c>
      <c r="B11" s="1" t="s">
        <v>69</v>
      </c>
      <c r="C11" s="1"/>
      <c r="D11" s="1"/>
      <c r="E11" s="1"/>
      <c r="F11" s="1"/>
      <c r="G11" s="1"/>
    </row>
    <row r="12" spans="1:7" ht="30" customHeight="1">
      <c r="A12" s="6" t="s">
        <v>66</v>
      </c>
      <c r="B12" s="1" t="s">
        <v>70</v>
      </c>
      <c r="C12" s="1"/>
      <c r="D12" s="1"/>
      <c r="E12" s="1"/>
      <c r="F12" s="1"/>
      <c r="G12" s="1"/>
    </row>
    <row r="13" spans="1:7" ht="30" customHeight="1">
      <c r="A13" s="6" t="s">
        <v>67</v>
      </c>
      <c r="B13" s="1" t="s">
        <v>71</v>
      </c>
      <c r="C13" s="1"/>
      <c r="D13" s="1"/>
      <c r="E13" s="1"/>
      <c r="F13" s="1"/>
      <c r="G13" s="1"/>
    </row>
    <row r="14" spans="1:7" ht="30" customHeight="1">
      <c r="A14" s="6"/>
      <c r="B14" s="1"/>
      <c r="C14" s="1"/>
      <c r="D14" s="1"/>
      <c r="E14" s="1"/>
      <c r="F14" s="1"/>
      <c r="G14" s="1"/>
    </row>
    <row r="15" spans="1:7" ht="30" customHeight="1">
      <c r="A15" s="6"/>
      <c r="B15" s="1"/>
      <c r="C15" s="1"/>
      <c r="D15" s="1"/>
      <c r="E15" s="1"/>
      <c r="F15" s="1"/>
      <c r="G15" s="1"/>
    </row>
    <row r="16" spans="1:7" ht="30" customHeight="1">
      <c r="A16" s="6"/>
      <c r="B16" s="1"/>
      <c r="C16" s="1"/>
      <c r="D16" s="1"/>
      <c r="E16" s="1"/>
      <c r="F16" s="1"/>
      <c r="G16" s="1"/>
    </row>
    <row r="17" spans="1:7" ht="30" customHeight="1">
      <c r="A17" s="6"/>
      <c r="B17" s="1"/>
      <c r="C17" s="1"/>
      <c r="D17" s="1"/>
      <c r="E17" s="1"/>
      <c r="F17" s="1"/>
      <c r="G17" s="1"/>
    </row>
    <row r="18" spans="1:7" ht="30" customHeight="1">
      <c r="A18" s="6"/>
      <c r="B18" s="1"/>
      <c r="C18" s="1"/>
      <c r="D18" s="1"/>
      <c r="E18" s="1"/>
      <c r="F18" s="1"/>
      <c r="G18" s="1"/>
    </row>
    <row r="19" spans="1:7" ht="30" customHeight="1">
      <c r="A19" s="6"/>
      <c r="B19" s="1"/>
      <c r="C19" s="1"/>
      <c r="D19" s="1"/>
      <c r="E19" s="1"/>
      <c r="F19" s="1"/>
      <c r="G19" s="1"/>
    </row>
    <row r="20" spans="1:7" ht="30" customHeight="1">
      <c r="A20" s="6"/>
      <c r="B20" s="1"/>
      <c r="C20" s="1"/>
      <c r="D20" s="1"/>
      <c r="E20" s="1"/>
      <c r="F20" s="1"/>
      <c r="G20" s="1"/>
    </row>
    <row r="21" spans="1:7" ht="30" customHeight="1">
      <c r="A21" s="6"/>
      <c r="B21" s="1"/>
      <c r="C21" s="1"/>
      <c r="D21" s="1"/>
      <c r="E21" s="1"/>
      <c r="F21" s="1"/>
      <c r="G21" s="1"/>
    </row>
    <row r="22" spans="1:7" ht="30" customHeight="1">
      <c r="A22" s="6"/>
      <c r="B22" s="1"/>
      <c r="C22" s="1"/>
      <c r="D22" s="1"/>
      <c r="E22" s="1"/>
      <c r="F22" s="1"/>
      <c r="G22" s="1"/>
    </row>
    <row r="23" spans="1:7" ht="30" customHeight="1">
      <c r="A23" s="6"/>
      <c r="B23" s="1"/>
      <c r="C23" s="1"/>
      <c r="D23" s="1"/>
      <c r="E23" s="1"/>
      <c r="F23" s="1"/>
      <c r="G23" s="1"/>
    </row>
    <row r="24" spans="1:7" ht="30" customHeight="1">
      <c r="A24" s="6"/>
      <c r="B24" s="56"/>
      <c r="C24" s="1"/>
      <c r="D24" s="1"/>
      <c r="E24" s="1"/>
      <c r="F24" s="1"/>
      <c r="G24" s="1"/>
    </row>
    <row r="25" spans="1:7" ht="30" customHeight="1">
      <c r="A25" s="6"/>
      <c r="B25" s="1"/>
      <c r="C25" s="1"/>
      <c r="D25" s="1"/>
      <c r="E25" s="1"/>
      <c r="F25" s="1"/>
      <c r="G25" s="1"/>
    </row>
    <row r="26" spans="1:7" ht="30" customHeight="1">
      <c r="A26" s="6"/>
      <c r="B26" s="3"/>
      <c r="C26" s="1"/>
      <c r="D26" s="1"/>
      <c r="E26" s="1"/>
      <c r="F26" s="1"/>
      <c r="G26" s="1"/>
    </row>
    <row r="27" spans="1:7" ht="30" customHeight="1">
      <c r="A27" s="6"/>
      <c r="B27" s="3"/>
      <c r="C27" s="1"/>
      <c r="D27" s="1"/>
      <c r="E27" s="1"/>
      <c r="F27" s="1"/>
      <c r="G27" s="1"/>
    </row>
    <row r="28" spans="1:7" ht="30" customHeight="1">
      <c r="A28" s="6"/>
      <c r="B28" s="1"/>
      <c r="C28" s="1"/>
      <c r="D28" s="1"/>
      <c r="E28" s="1"/>
      <c r="F28" s="1"/>
      <c r="G28" s="1"/>
    </row>
    <row r="29" spans="1:7" ht="30" customHeight="1">
      <c r="A29" s="6"/>
      <c r="B29" s="3"/>
      <c r="C29" s="1"/>
      <c r="D29" s="1"/>
      <c r="E29" s="1"/>
      <c r="F29" s="1"/>
      <c r="G29" s="1"/>
    </row>
    <row r="30" spans="1:7" ht="30" customHeight="1">
      <c r="A30" s="6"/>
      <c r="B30" s="1"/>
      <c r="C30" s="1"/>
      <c r="D30" s="1"/>
      <c r="E30" s="1"/>
      <c r="F30" s="1"/>
      <c r="G30" s="1"/>
    </row>
    <row r="31" spans="1:7" ht="30" customHeight="1">
      <c r="A31" s="6"/>
      <c r="B31" s="1"/>
      <c r="C31" s="1"/>
      <c r="D31" s="1"/>
      <c r="E31" s="1"/>
      <c r="F31" s="1"/>
      <c r="G31" s="1"/>
    </row>
    <row r="32" spans="1:7" ht="30" customHeight="1">
      <c r="A32" s="6"/>
      <c r="B32" s="1"/>
      <c r="C32" s="1"/>
      <c r="D32" s="1"/>
      <c r="E32" s="1"/>
      <c r="F32" s="1"/>
      <c r="G32" s="1"/>
    </row>
    <row r="33" spans="1:7" ht="30" customHeight="1">
      <c r="A33" s="6"/>
      <c r="B33" s="1"/>
      <c r="C33" s="1"/>
      <c r="D33" s="1"/>
      <c r="E33" s="1"/>
      <c r="F33" s="1"/>
      <c r="G33" s="1"/>
    </row>
    <row r="34" spans="1:2" ht="30" customHeight="1">
      <c r="A34" s="6"/>
      <c r="B34" s="1"/>
    </row>
    <row r="35" spans="1:2" ht="24.75" customHeight="1">
      <c r="A35" s="6"/>
      <c r="B35" s="1"/>
    </row>
    <row r="36" spans="1:2" ht="24.75" customHeight="1">
      <c r="A36" s="6"/>
      <c r="B36" s="5"/>
    </row>
    <row r="37" spans="1:2" ht="24.75" customHeight="1">
      <c r="A37" s="6"/>
      <c r="B37" s="1"/>
    </row>
    <row r="38" spans="1:2" ht="24.75" customHeight="1">
      <c r="A38" s="6"/>
      <c r="B38" s="1"/>
    </row>
    <row r="39" spans="1:2" ht="24.75" customHeight="1">
      <c r="A39" s="6"/>
      <c r="B39" s="1"/>
    </row>
  </sheetData>
  <sheetProtection/>
  <mergeCells count="3">
    <mergeCell ref="A3:B3"/>
    <mergeCell ref="A4:B4"/>
    <mergeCell ref="A9:B9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view="pageLayout" workbookViewId="0" topLeftCell="A1">
      <selection activeCell="D31" sqref="D31"/>
    </sheetView>
  </sheetViews>
  <sheetFormatPr defaultColWidth="8.796875" defaultRowHeight="15"/>
  <cols>
    <col min="1" max="1" width="4.8984375" style="8" customWidth="1"/>
    <col min="2" max="2" width="39.8984375" style="8" customWidth="1"/>
    <col min="3" max="3" width="15.59765625" style="10" customWidth="1"/>
    <col min="4" max="4" width="15.69921875" style="8" customWidth="1"/>
    <col min="5" max="5" width="13.19921875" style="8" customWidth="1"/>
    <col min="6" max="16384" width="9" style="8" customWidth="1"/>
  </cols>
  <sheetData>
    <row r="1" spans="1:5" ht="20.25" customHeight="1">
      <c r="A1" s="40" t="str">
        <f>Adatlap!A1</f>
        <v>Nagyréde Községi Önkormányzat</v>
      </c>
      <c r="B1" s="12"/>
      <c r="C1" s="14"/>
      <c r="D1" s="14"/>
      <c r="E1" s="14" t="s">
        <v>72</v>
      </c>
    </row>
    <row r="2" spans="1:5" ht="29.25" customHeight="1">
      <c r="A2" s="91" t="s">
        <v>3</v>
      </c>
      <c r="B2" s="92" t="s">
        <v>0</v>
      </c>
      <c r="C2" s="93" t="s">
        <v>61</v>
      </c>
      <c r="D2" s="93" t="s">
        <v>84</v>
      </c>
      <c r="E2" s="93" t="s">
        <v>81</v>
      </c>
    </row>
    <row r="3" spans="1:5" ht="15.75" customHeight="1">
      <c r="A3" s="91"/>
      <c r="B3" s="92"/>
      <c r="C3" s="94"/>
      <c r="D3" s="94"/>
      <c r="E3" s="94"/>
    </row>
    <row r="4" spans="1:5" ht="16.5" customHeight="1">
      <c r="A4" s="91"/>
      <c r="B4" s="92"/>
      <c r="C4" s="95"/>
      <c r="D4" s="95"/>
      <c r="E4" s="95"/>
    </row>
    <row r="5" spans="1:5" ht="13.5" customHeight="1">
      <c r="A5" s="15">
        <v>1</v>
      </c>
      <c r="B5" s="16" t="s">
        <v>5</v>
      </c>
      <c r="C5" s="18">
        <v>145650</v>
      </c>
      <c r="D5" s="18">
        <v>20560</v>
      </c>
      <c r="E5" s="18">
        <f>SUM(C5:D5)</f>
        <v>166210</v>
      </c>
    </row>
    <row r="6" spans="1:5" ht="13.5" customHeight="1">
      <c r="A6" s="15">
        <v>2</v>
      </c>
      <c r="B6" s="16" t="s">
        <v>7</v>
      </c>
      <c r="C6" s="18">
        <v>40438</v>
      </c>
      <c r="D6" s="18">
        <v>5551</v>
      </c>
      <c r="E6" s="18">
        <f aca="true" t="shared" si="0" ref="E6:E16">SUM(C6:D6)</f>
        <v>45989</v>
      </c>
    </row>
    <row r="7" spans="1:5" ht="13.5" customHeight="1">
      <c r="A7" s="15">
        <v>3</v>
      </c>
      <c r="B7" s="16" t="s">
        <v>8</v>
      </c>
      <c r="C7" s="18">
        <v>118049</v>
      </c>
      <c r="D7" s="18">
        <v>4030</v>
      </c>
      <c r="E7" s="18">
        <f t="shared" si="0"/>
        <v>122079</v>
      </c>
    </row>
    <row r="8" spans="1:5" ht="13.5" customHeight="1">
      <c r="A8" s="15">
        <v>4</v>
      </c>
      <c r="B8" s="16" t="s">
        <v>6</v>
      </c>
      <c r="C8" s="18">
        <v>1550</v>
      </c>
      <c r="D8" s="18"/>
      <c r="E8" s="18">
        <f t="shared" si="0"/>
        <v>1550</v>
      </c>
    </row>
    <row r="9" spans="1:5" ht="13.5" customHeight="1">
      <c r="A9" s="15">
        <v>5</v>
      </c>
      <c r="B9" s="16" t="s">
        <v>9</v>
      </c>
      <c r="C9" s="18">
        <v>13246</v>
      </c>
      <c r="D9" s="18"/>
      <c r="E9" s="18">
        <f t="shared" si="0"/>
        <v>13246</v>
      </c>
    </row>
    <row r="10" spans="1:5" ht="13.5" customHeight="1">
      <c r="A10" s="15">
        <v>6</v>
      </c>
      <c r="B10" s="16" t="s">
        <v>51</v>
      </c>
      <c r="C10" s="18">
        <v>0</v>
      </c>
      <c r="D10" s="18"/>
      <c r="E10" s="18">
        <f t="shared" si="0"/>
        <v>0</v>
      </c>
    </row>
    <row r="11" spans="1:5" ht="13.5" customHeight="1">
      <c r="A11" s="15">
        <v>7</v>
      </c>
      <c r="B11" s="16" t="s">
        <v>10</v>
      </c>
      <c r="C11" s="18">
        <v>19241</v>
      </c>
      <c r="D11" s="18"/>
      <c r="E11" s="18">
        <f t="shared" si="0"/>
        <v>19241</v>
      </c>
    </row>
    <row r="12" spans="1:5" ht="13.5" customHeight="1">
      <c r="A12" s="15">
        <v>8</v>
      </c>
      <c r="B12" s="19" t="s">
        <v>11</v>
      </c>
      <c r="C12" s="17">
        <v>100</v>
      </c>
      <c r="D12" s="17"/>
      <c r="E12" s="18">
        <f t="shared" si="0"/>
        <v>100</v>
      </c>
    </row>
    <row r="13" spans="1:5" ht="13.5" customHeight="1">
      <c r="A13" s="15">
        <v>9</v>
      </c>
      <c r="B13" s="16" t="s">
        <v>12</v>
      </c>
      <c r="C13" s="17">
        <v>19890</v>
      </c>
      <c r="D13" s="17"/>
      <c r="E13" s="18">
        <f t="shared" si="0"/>
        <v>19890</v>
      </c>
    </row>
    <row r="14" spans="1:5" ht="13.5" customHeight="1">
      <c r="A14" s="15">
        <v>10</v>
      </c>
      <c r="B14" s="16" t="s">
        <v>52</v>
      </c>
      <c r="C14" s="17">
        <v>0</v>
      </c>
      <c r="D14" s="17"/>
      <c r="E14" s="18">
        <f t="shared" si="0"/>
        <v>0</v>
      </c>
    </row>
    <row r="15" spans="1:5" ht="13.5" customHeight="1">
      <c r="A15" s="15">
        <v>11</v>
      </c>
      <c r="B15" s="16" t="s">
        <v>13</v>
      </c>
      <c r="C15" s="18">
        <v>0</v>
      </c>
      <c r="D15" s="18"/>
      <c r="E15" s="18">
        <f t="shared" si="0"/>
        <v>0</v>
      </c>
    </row>
    <row r="16" spans="1:5" ht="13.5" customHeight="1">
      <c r="A16" s="15">
        <v>12</v>
      </c>
      <c r="B16" s="16" t="s">
        <v>73</v>
      </c>
      <c r="C16" s="17">
        <v>500</v>
      </c>
      <c r="D16" s="17">
        <v>318</v>
      </c>
      <c r="E16" s="18">
        <f t="shared" si="0"/>
        <v>818</v>
      </c>
    </row>
    <row r="17" spans="1:5" ht="13.5" customHeight="1">
      <c r="A17" s="20">
        <v>13</v>
      </c>
      <c r="B17" s="21" t="s">
        <v>14</v>
      </c>
      <c r="C17" s="22">
        <f>SUM(C5:C16)-C12</f>
        <v>358564</v>
      </c>
      <c r="D17" s="22">
        <f>SUM(D5:D16)-D12</f>
        <v>30459</v>
      </c>
      <c r="E17" s="22">
        <f>SUM(E5:E16)-E12</f>
        <v>389023</v>
      </c>
    </row>
    <row r="18" spans="1:5" ht="13.5" customHeight="1">
      <c r="A18" s="15">
        <v>14</v>
      </c>
      <c r="B18" s="16" t="s">
        <v>15</v>
      </c>
      <c r="C18" s="17">
        <v>44968</v>
      </c>
      <c r="D18" s="17">
        <v>0</v>
      </c>
      <c r="E18" s="17">
        <f>SUM(C18:D18)</f>
        <v>44968</v>
      </c>
    </row>
    <row r="19" spans="1:5" ht="13.5" customHeight="1">
      <c r="A19" s="15">
        <v>15</v>
      </c>
      <c r="B19" s="16" t="s">
        <v>16</v>
      </c>
      <c r="C19" s="17">
        <v>0</v>
      </c>
      <c r="D19" s="17">
        <v>0</v>
      </c>
      <c r="E19" s="17">
        <f>SUM(C19:D19)</f>
        <v>0</v>
      </c>
    </row>
    <row r="20" spans="1:5" ht="13.5" customHeight="1">
      <c r="A20" s="15">
        <v>16</v>
      </c>
      <c r="B20" s="16" t="s">
        <v>17</v>
      </c>
      <c r="C20" s="17">
        <v>0</v>
      </c>
      <c r="D20" s="17">
        <v>0</v>
      </c>
      <c r="E20" s="17">
        <f>SUM(C20:D20)</f>
        <v>0</v>
      </c>
    </row>
    <row r="21" spans="1:5" ht="13.5" customHeight="1">
      <c r="A21" s="15">
        <v>17</v>
      </c>
      <c r="B21" s="16" t="s">
        <v>18</v>
      </c>
      <c r="C21" s="17">
        <v>0</v>
      </c>
      <c r="D21" s="17">
        <v>0</v>
      </c>
      <c r="E21" s="17">
        <f>SUM(C21:D21)</f>
        <v>0</v>
      </c>
    </row>
    <row r="22" spans="1:5" ht="13.5" customHeight="1">
      <c r="A22" s="15">
        <v>18</v>
      </c>
      <c r="B22" s="16" t="s">
        <v>19</v>
      </c>
      <c r="C22" s="17">
        <v>0</v>
      </c>
      <c r="D22" s="17">
        <v>0</v>
      </c>
      <c r="E22" s="17">
        <f>SUM(C22:D22)</f>
        <v>0</v>
      </c>
    </row>
    <row r="23" spans="1:5" ht="13.5" customHeight="1">
      <c r="A23" s="23">
        <v>19</v>
      </c>
      <c r="B23" s="24" t="s">
        <v>20</v>
      </c>
      <c r="C23" s="25">
        <f>SUM(C18:C22)</f>
        <v>44968</v>
      </c>
      <c r="D23" s="25">
        <f>SUM(D18:D22)</f>
        <v>0</v>
      </c>
      <c r="E23" s="25">
        <f>SUM(E18:E22)</f>
        <v>44968</v>
      </c>
    </row>
    <row r="24" spans="1:5" ht="13.5" customHeight="1">
      <c r="A24" s="15">
        <v>20</v>
      </c>
      <c r="B24" s="16" t="s">
        <v>21</v>
      </c>
      <c r="C24" s="18">
        <v>0</v>
      </c>
      <c r="D24" s="18">
        <v>0</v>
      </c>
      <c r="E24" s="18">
        <f>SUM(C24:D24)</f>
        <v>0</v>
      </c>
    </row>
    <row r="25" spans="1:5" ht="13.5" customHeight="1">
      <c r="A25" s="15">
        <v>21</v>
      </c>
      <c r="B25" s="16"/>
      <c r="C25" s="18">
        <v>0</v>
      </c>
      <c r="D25" s="18">
        <v>0</v>
      </c>
      <c r="E25" s="18">
        <v>0</v>
      </c>
    </row>
    <row r="26" spans="1:5" ht="13.5" customHeight="1">
      <c r="A26" s="20">
        <v>22</v>
      </c>
      <c r="B26" s="21" t="s">
        <v>22</v>
      </c>
      <c r="C26" s="22">
        <f>C17+C23+C24+C25</f>
        <v>403532</v>
      </c>
      <c r="D26" s="22">
        <f>D17+D23+D24+D25</f>
        <v>30459</v>
      </c>
      <c r="E26" s="22">
        <f>E17+E23+E24+E25</f>
        <v>433991</v>
      </c>
    </row>
    <row r="27" spans="1:5" ht="13.5" customHeight="1">
      <c r="A27" s="74">
        <v>23</v>
      </c>
      <c r="B27" s="75"/>
      <c r="C27" s="29"/>
      <c r="D27" s="29"/>
      <c r="E27" s="29"/>
    </row>
    <row r="28" spans="1:5" ht="13.5" customHeight="1">
      <c r="A28" s="15">
        <v>24</v>
      </c>
      <c r="B28" s="16" t="s">
        <v>23</v>
      </c>
      <c r="C28" s="18">
        <v>158476</v>
      </c>
      <c r="D28" s="18">
        <v>30459</v>
      </c>
      <c r="E28" s="18">
        <f>SUM(C28:D28)</f>
        <v>188935</v>
      </c>
    </row>
    <row r="29" spans="1:5" ht="13.5" customHeight="1">
      <c r="A29" s="15">
        <v>25</v>
      </c>
      <c r="B29" s="19" t="s">
        <v>24</v>
      </c>
      <c r="C29" s="18">
        <v>151156</v>
      </c>
      <c r="D29" s="18">
        <v>30459</v>
      </c>
      <c r="E29" s="18">
        <f aca="true" t="shared" si="1" ref="E29:E41">SUM(C29:D29)</f>
        <v>181615</v>
      </c>
    </row>
    <row r="30" spans="1:5" ht="13.5" customHeight="1">
      <c r="A30" s="15">
        <v>26</v>
      </c>
      <c r="B30" s="16" t="s">
        <v>25</v>
      </c>
      <c r="C30" s="18">
        <v>0</v>
      </c>
      <c r="D30" s="18">
        <v>0</v>
      </c>
      <c r="E30" s="18">
        <f t="shared" si="1"/>
        <v>0</v>
      </c>
    </row>
    <row r="31" spans="1:5" ht="13.5" customHeight="1">
      <c r="A31" s="15">
        <v>27</v>
      </c>
      <c r="B31" s="19" t="s">
        <v>26</v>
      </c>
      <c r="C31" s="18">
        <v>0</v>
      </c>
      <c r="D31" s="18">
        <v>0</v>
      </c>
      <c r="E31" s="18">
        <f t="shared" si="1"/>
        <v>0</v>
      </c>
    </row>
    <row r="32" spans="1:5" ht="13.5" customHeight="1">
      <c r="A32" s="15">
        <v>28</v>
      </c>
      <c r="B32" s="19" t="s">
        <v>27</v>
      </c>
      <c r="C32" s="18">
        <v>151800</v>
      </c>
      <c r="D32" s="18">
        <v>0</v>
      </c>
      <c r="E32" s="18">
        <f t="shared" si="1"/>
        <v>151800</v>
      </c>
    </row>
    <row r="33" spans="1:5" ht="13.5" customHeight="1">
      <c r="A33" s="15">
        <v>29</v>
      </c>
      <c r="B33" s="19" t="s">
        <v>28</v>
      </c>
      <c r="C33" s="18">
        <v>141000</v>
      </c>
      <c r="D33" s="18">
        <v>0</v>
      </c>
      <c r="E33" s="18">
        <f t="shared" si="1"/>
        <v>141000</v>
      </c>
    </row>
    <row r="34" spans="1:5" ht="13.5" customHeight="1">
      <c r="A34" s="15">
        <v>30</v>
      </c>
      <c r="B34" s="19" t="s">
        <v>29</v>
      </c>
      <c r="C34" s="18">
        <v>10000</v>
      </c>
      <c r="D34" s="18">
        <v>0</v>
      </c>
      <c r="E34" s="18">
        <f t="shared" si="1"/>
        <v>10000</v>
      </c>
    </row>
    <row r="35" spans="1:5" ht="13.5" customHeight="1">
      <c r="A35" s="15">
        <v>31</v>
      </c>
      <c r="B35" s="16" t="s">
        <v>30</v>
      </c>
      <c r="C35" s="18">
        <v>30354</v>
      </c>
      <c r="D35" s="18">
        <v>0</v>
      </c>
      <c r="E35" s="18">
        <f t="shared" si="1"/>
        <v>30354</v>
      </c>
    </row>
    <row r="36" spans="1:5" ht="13.5" customHeight="1">
      <c r="A36" s="15">
        <v>32</v>
      </c>
      <c r="B36" s="16" t="s">
        <v>31</v>
      </c>
      <c r="C36" s="17">
        <v>0</v>
      </c>
      <c r="D36" s="17">
        <v>0</v>
      </c>
      <c r="E36" s="18">
        <f t="shared" si="1"/>
        <v>0</v>
      </c>
    </row>
    <row r="37" spans="1:5" ht="13.5" customHeight="1">
      <c r="A37" s="15">
        <v>33</v>
      </c>
      <c r="B37" s="19" t="s">
        <v>32</v>
      </c>
      <c r="C37" s="17">
        <v>0</v>
      </c>
      <c r="D37" s="17">
        <v>0</v>
      </c>
      <c r="E37" s="18">
        <f t="shared" si="1"/>
        <v>0</v>
      </c>
    </row>
    <row r="38" spans="1:5" ht="13.5" customHeight="1">
      <c r="A38" s="15">
        <v>34</v>
      </c>
      <c r="B38" s="16" t="s">
        <v>33</v>
      </c>
      <c r="C38" s="17">
        <v>0</v>
      </c>
      <c r="D38" s="17">
        <v>0</v>
      </c>
      <c r="E38" s="18">
        <f t="shared" si="1"/>
        <v>0</v>
      </c>
    </row>
    <row r="39" spans="1:5" ht="30" customHeight="1">
      <c r="A39" s="15">
        <v>35</v>
      </c>
      <c r="B39" s="27" t="s">
        <v>34</v>
      </c>
      <c r="C39" s="17">
        <v>0</v>
      </c>
      <c r="D39" s="17">
        <v>0</v>
      </c>
      <c r="E39" s="18">
        <f t="shared" si="1"/>
        <v>0</v>
      </c>
    </row>
    <row r="40" spans="1:5" ht="13.5" customHeight="1">
      <c r="A40" s="15">
        <v>36</v>
      </c>
      <c r="B40" s="16" t="s">
        <v>35</v>
      </c>
      <c r="C40" s="17">
        <v>0</v>
      </c>
      <c r="D40" s="17">
        <v>0</v>
      </c>
      <c r="E40" s="18">
        <f t="shared" si="1"/>
        <v>0</v>
      </c>
    </row>
    <row r="41" spans="1:5" ht="30.75" customHeight="1">
      <c r="A41" s="15">
        <v>37</v>
      </c>
      <c r="B41" s="27" t="s">
        <v>36</v>
      </c>
      <c r="C41" s="17">
        <v>0</v>
      </c>
      <c r="D41" s="17">
        <v>0</v>
      </c>
      <c r="E41" s="18">
        <f t="shared" si="1"/>
        <v>0</v>
      </c>
    </row>
    <row r="42" spans="1:5" ht="27.75" customHeight="1">
      <c r="A42" s="20">
        <v>38</v>
      </c>
      <c r="B42" s="28" t="s">
        <v>37</v>
      </c>
      <c r="C42" s="22">
        <f>SUM(C28:C41)-C29-C31-C33-C34-C37-C39-C41</f>
        <v>340630</v>
      </c>
      <c r="D42" s="22">
        <f>SUM(D28:D41)-D29-D31-D33-D34-D37-D39-D41</f>
        <v>30459</v>
      </c>
      <c r="E42" s="22">
        <f>SUM(E28:E41)-E29-E31-E33-E34-E37-E39-E41</f>
        <v>371089</v>
      </c>
    </row>
    <row r="43" spans="1:5" ht="13.5" customHeight="1">
      <c r="A43" s="15">
        <v>39</v>
      </c>
      <c r="B43" s="16" t="s">
        <v>38</v>
      </c>
      <c r="C43" s="17">
        <v>30000</v>
      </c>
      <c r="D43" s="17">
        <v>0</v>
      </c>
      <c r="E43" s="17">
        <f>SUM(C43:D43)</f>
        <v>30000</v>
      </c>
    </row>
    <row r="44" spans="1:5" ht="13.5" customHeight="1">
      <c r="A44" s="15">
        <v>40</v>
      </c>
      <c r="B44" s="16" t="s">
        <v>39</v>
      </c>
      <c r="C44" s="17">
        <v>0</v>
      </c>
      <c r="D44" s="17">
        <v>0</v>
      </c>
      <c r="E44" s="17">
        <f aca="true" t="shared" si="2" ref="E44:E50">SUM(C44:D44)</f>
        <v>0</v>
      </c>
    </row>
    <row r="45" spans="1:5" ht="13.5" customHeight="1">
      <c r="A45" s="15">
        <v>41</v>
      </c>
      <c r="B45" s="16" t="s">
        <v>40</v>
      </c>
      <c r="C45" s="17">
        <v>32902</v>
      </c>
      <c r="D45" s="17"/>
      <c r="E45" s="17">
        <f t="shared" si="2"/>
        <v>32902</v>
      </c>
    </row>
    <row r="46" spans="1:5" ht="13.5" customHeight="1">
      <c r="A46" s="15">
        <v>42</v>
      </c>
      <c r="B46" s="16" t="s">
        <v>17</v>
      </c>
      <c r="C46" s="17">
        <v>0</v>
      </c>
      <c r="D46" s="17">
        <v>0</v>
      </c>
      <c r="E46" s="17">
        <f t="shared" si="2"/>
        <v>0</v>
      </c>
    </row>
    <row r="47" spans="1:5" ht="13.5" customHeight="1">
      <c r="A47" s="15">
        <v>43</v>
      </c>
      <c r="B47" s="16" t="s">
        <v>41</v>
      </c>
      <c r="C47" s="17">
        <v>0</v>
      </c>
      <c r="D47" s="17">
        <v>0</v>
      </c>
      <c r="E47" s="17">
        <f t="shared" si="2"/>
        <v>0</v>
      </c>
    </row>
    <row r="48" spans="1:5" ht="13.5" customHeight="1">
      <c r="A48" s="15">
        <v>44</v>
      </c>
      <c r="B48" s="16" t="s">
        <v>42</v>
      </c>
      <c r="C48" s="17"/>
      <c r="D48" s="17"/>
      <c r="E48" s="17">
        <f t="shared" si="2"/>
        <v>0</v>
      </c>
    </row>
    <row r="49" spans="1:5" ht="13.5" customHeight="1">
      <c r="A49" s="15">
        <v>45</v>
      </c>
      <c r="B49" s="16" t="s">
        <v>43</v>
      </c>
      <c r="C49" s="17">
        <v>0</v>
      </c>
      <c r="D49" s="17">
        <v>0</v>
      </c>
      <c r="E49" s="17">
        <f t="shared" si="2"/>
        <v>0</v>
      </c>
    </row>
    <row r="50" spans="1:5" ht="13.5" customHeight="1">
      <c r="A50" s="15">
        <v>46</v>
      </c>
      <c r="B50" s="16" t="s">
        <v>44</v>
      </c>
      <c r="C50" s="18">
        <v>0</v>
      </c>
      <c r="D50" s="18">
        <v>0</v>
      </c>
      <c r="E50" s="17">
        <f t="shared" si="2"/>
        <v>0</v>
      </c>
    </row>
    <row r="51" spans="1:5" ht="13.5" customHeight="1">
      <c r="A51" s="23">
        <v>47</v>
      </c>
      <c r="B51" s="24" t="s">
        <v>74</v>
      </c>
      <c r="C51" s="29">
        <f>SUM(C43:C50)</f>
        <v>62902</v>
      </c>
      <c r="D51" s="29">
        <f>SUM(D43:D50)</f>
        <v>0</v>
      </c>
      <c r="E51" s="29">
        <f>SUM(E43:E50)</f>
        <v>62902</v>
      </c>
    </row>
    <row r="52" spans="1:5" ht="13.5" customHeight="1">
      <c r="A52" s="15">
        <v>48</v>
      </c>
      <c r="B52" s="16" t="s">
        <v>46</v>
      </c>
      <c r="C52" s="18">
        <v>0</v>
      </c>
      <c r="D52" s="18">
        <v>0</v>
      </c>
      <c r="E52" s="18">
        <v>0</v>
      </c>
    </row>
    <row r="53" spans="1:5" ht="13.5" customHeight="1">
      <c r="A53" s="15">
        <v>49</v>
      </c>
      <c r="B53" s="16"/>
      <c r="C53" s="18">
        <v>0</v>
      </c>
      <c r="D53" s="18">
        <v>0</v>
      </c>
      <c r="E53" s="18">
        <v>0</v>
      </c>
    </row>
    <row r="54" spans="1:5" ht="18" customHeight="1">
      <c r="A54" s="20">
        <v>50</v>
      </c>
      <c r="B54" s="21" t="s">
        <v>75</v>
      </c>
      <c r="C54" s="22">
        <f>C42+C51+SUM(C52:C53)</f>
        <v>403532</v>
      </c>
      <c r="D54" s="22">
        <f>D42+D51+SUM(D52:D53)</f>
        <v>30459</v>
      </c>
      <c r="E54" s="22">
        <f>E42+E51+SUM(E52:E53)</f>
        <v>433991</v>
      </c>
    </row>
    <row r="55" spans="1:5" ht="30" customHeight="1">
      <c r="A55" s="20">
        <v>51</v>
      </c>
      <c r="B55" s="31" t="s">
        <v>76</v>
      </c>
      <c r="C55" s="22">
        <f>C42-C17</f>
        <v>-17934</v>
      </c>
      <c r="D55" s="22">
        <f>D42-D17</f>
        <v>0</v>
      </c>
      <c r="E55" s="22">
        <f>E42-E17</f>
        <v>-17934</v>
      </c>
    </row>
    <row r="56" spans="1:5" ht="21" customHeight="1">
      <c r="A56" s="20">
        <v>52</v>
      </c>
      <c r="B56" s="21" t="s">
        <v>77</v>
      </c>
      <c r="C56" s="22">
        <f>C51-C23</f>
        <v>17934</v>
      </c>
      <c r="D56" s="22">
        <f>D51-D23</f>
        <v>0</v>
      </c>
      <c r="E56" s="22">
        <f>E51-E23</f>
        <v>17934</v>
      </c>
    </row>
    <row r="57" spans="1:5" ht="26.25" customHeight="1">
      <c r="A57" s="20">
        <v>53</v>
      </c>
      <c r="B57" s="31" t="s">
        <v>78</v>
      </c>
      <c r="C57" s="22">
        <f>C54-C26</f>
        <v>0</v>
      </c>
      <c r="D57" s="22">
        <f>D54-D26</f>
        <v>0</v>
      </c>
      <c r="E57" s="22">
        <f>E54-E26</f>
        <v>0</v>
      </c>
    </row>
    <row r="58" spans="1:3" ht="13.5">
      <c r="A58" s="9"/>
      <c r="B58" s="9"/>
      <c r="C58" s="7"/>
    </row>
    <row r="59" spans="1:3" ht="13.5">
      <c r="A59" s="9"/>
      <c r="B59" s="9"/>
      <c r="C59" s="7"/>
    </row>
    <row r="60" spans="1:3" ht="13.5">
      <c r="A60" s="9"/>
      <c r="B60" s="9"/>
      <c r="C60" s="7"/>
    </row>
    <row r="61" spans="1:3" ht="13.5">
      <c r="A61" s="9"/>
      <c r="B61" s="9"/>
      <c r="C61" s="7"/>
    </row>
    <row r="62" spans="1:3" ht="13.5">
      <c r="A62" s="9"/>
      <c r="B62" s="9"/>
      <c r="C62" s="7"/>
    </row>
    <row r="63" spans="1:3" ht="13.5">
      <c r="A63" s="9"/>
      <c r="B63" s="9"/>
      <c r="C63" s="7"/>
    </row>
  </sheetData>
  <sheetProtection/>
  <mergeCells count="5">
    <mergeCell ref="A2:A4"/>
    <mergeCell ref="B2:B4"/>
    <mergeCell ref="C2:C4"/>
    <mergeCell ref="D2:D4"/>
    <mergeCell ref="E2:E4"/>
  </mergeCells>
  <printOptions horizontalCentered="1" verticalCentered="1"/>
  <pageMargins left="0.11811023622047245" right="0.11811023622047245" top="0.73" bottom="0.1968503937007874" header="0.35433070866141736" footer="0.2755905511811024"/>
  <pageSetup horizontalDpi="600" verticalDpi="600" orientation="portrait" paperSize="9" scale="78" r:id="rId1"/>
  <headerFooter alignWithMargins="0">
    <oddHeader>&amp;C
&amp;"Garamond,Félkövér"&amp;16KÖLTSÉGVETÉSI MÉRLEG (KÖLTSÉGVETÉSI JELENTÉS) 2016. ÉV&amp;R&amp;"Garamond,Normál"&amp;14 1. sz.melléklet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view="pageLayout" workbookViewId="0" topLeftCell="A1">
      <selection activeCell="I1" sqref="I1"/>
    </sheetView>
  </sheetViews>
  <sheetFormatPr defaultColWidth="8.796875" defaultRowHeight="15"/>
  <cols>
    <col min="1" max="1" width="4.8984375" style="8" customWidth="1"/>
    <col min="2" max="2" width="29.3984375" style="8" customWidth="1"/>
    <col min="3" max="5" width="10.59765625" style="10" customWidth="1"/>
    <col min="6" max="16384" width="9" style="8" customWidth="1"/>
  </cols>
  <sheetData>
    <row r="1" spans="1:11" ht="20.25" customHeight="1">
      <c r="A1" s="40" t="str">
        <f>Adatlap!A1</f>
        <v>Nagyréde Községi Önkormányzat</v>
      </c>
      <c r="B1" s="12"/>
      <c r="C1" s="13"/>
      <c r="D1" s="13"/>
      <c r="K1" s="14" t="s">
        <v>72</v>
      </c>
    </row>
    <row r="2" spans="1:11" ht="22.5" customHeight="1">
      <c r="A2" s="91" t="s">
        <v>3</v>
      </c>
      <c r="B2" s="92" t="s">
        <v>0</v>
      </c>
      <c r="C2" s="96" t="s">
        <v>61</v>
      </c>
      <c r="D2" s="97"/>
      <c r="E2" s="98"/>
      <c r="F2" s="96" t="s">
        <v>82</v>
      </c>
      <c r="G2" s="97"/>
      <c r="H2" s="98"/>
      <c r="I2" s="96" t="s">
        <v>80</v>
      </c>
      <c r="J2" s="97"/>
      <c r="K2" s="98"/>
    </row>
    <row r="3" spans="1:11" ht="15.75" customHeight="1">
      <c r="A3" s="91"/>
      <c r="B3" s="92"/>
      <c r="C3" s="99" t="s">
        <v>53</v>
      </c>
      <c r="D3" s="99" t="s">
        <v>54</v>
      </c>
      <c r="E3" s="101" t="s">
        <v>55</v>
      </c>
      <c r="F3" s="99" t="s">
        <v>53</v>
      </c>
      <c r="G3" s="99" t="s">
        <v>54</v>
      </c>
      <c r="H3" s="101" t="s">
        <v>55</v>
      </c>
      <c r="I3" s="99" t="s">
        <v>53</v>
      </c>
      <c r="J3" s="99" t="s">
        <v>54</v>
      </c>
      <c r="K3" s="101" t="s">
        <v>55</v>
      </c>
    </row>
    <row r="4" spans="1:11" ht="22.5" customHeight="1">
      <c r="A4" s="91"/>
      <c r="B4" s="92"/>
      <c r="C4" s="100"/>
      <c r="D4" s="100"/>
      <c r="E4" s="102"/>
      <c r="F4" s="100"/>
      <c r="G4" s="100"/>
      <c r="H4" s="102"/>
      <c r="I4" s="100"/>
      <c r="J4" s="100"/>
      <c r="K4" s="102"/>
    </row>
    <row r="5" spans="1:11" ht="13.5" customHeight="1">
      <c r="A5" s="15">
        <v>1</v>
      </c>
      <c r="B5" s="42" t="s">
        <v>5</v>
      </c>
      <c r="C5" s="35">
        <v>145650</v>
      </c>
      <c r="D5" s="35">
        <v>0</v>
      </c>
      <c r="E5" s="35">
        <f>SUM(C5:D5)</f>
        <v>145650</v>
      </c>
      <c r="F5" s="35">
        <v>20560</v>
      </c>
      <c r="G5" s="35">
        <v>0</v>
      </c>
      <c r="H5" s="35">
        <f>SUM(F5:G5)</f>
        <v>20560</v>
      </c>
      <c r="I5" s="35">
        <f>C5+F5</f>
        <v>166210</v>
      </c>
      <c r="J5" s="35">
        <f>D5+G5</f>
        <v>0</v>
      </c>
      <c r="K5" s="35">
        <f>E5+H5</f>
        <v>166210</v>
      </c>
    </row>
    <row r="6" spans="1:11" ht="13.5" customHeight="1">
      <c r="A6" s="15">
        <v>2</v>
      </c>
      <c r="B6" s="42" t="s">
        <v>7</v>
      </c>
      <c r="C6" s="35">
        <v>40438</v>
      </c>
      <c r="D6" s="35">
        <v>0</v>
      </c>
      <c r="E6" s="35">
        <f aca="true" t="shared" si="0" ref="E6:E16">SUM(C6:D6)</f>
        <v>40438</v>
      </c>
      <c r="F6" s="35">
        <v>5551</v>
      </c>
      <c r="G6" s="35">
        <v>0</v>
      </c>
      <c r="H6" s="35">
        <f aca="true" t="shared" si="1" ref="H6:H16">SUM(F6:G6)</f>
        <v>5551</v>
      </c>
      <c r="I6" s="35">
        <f aca="true" t="shared" si="2" ref="I6:I16">C6+F6</f>
        <v>45989</v>
      </c>
      <c r="J6" s="35">
        <f aca="true" t="shared" si="3" ref="J6:J16">D6+G6</f>
        <v>0</v>
      </c>
      <c r="K6" s="35">
        <f aca="true" t="shared" si="4" ref="K6:K16">E6+H6</f>
        <v>45989</v>
      </c>
    </row>
    <row r="7" spans="1:11" ht="13.5" customHeight="1">
      <c r="A7" s="15">
        <v>3</v>
      </c>
      <c r="B7" s="42" t="s">
        <v>8</v>
      </c>
      <c r="C7" s="35">
        <v>118049</v>
      </c>
      <c r="D7" s="35">
        <v>0</v>
      </c>
      <c r="E7" s="35">
        <f t="shared" si="0"/>
        <v>118049</v>
      </c>
      <c r="F7" s="35">
        <v>4030</v>
      </c>
      <c r="G7" s="35">
        <v>0</v>
      </c>
      <c r="H7" s="35">
        <f t="shared" si="1"/>
        <v>4030</v>
      </c>
      <c r="I7" s="35">
        <f t="shared" si="2"/>
        <v>122079</v>
      </c>
      <c r="J7" s="35">
        <f t="shared" si="3"/>
        <v>0</v>
      </c>
      <c r="K7" s="35">
        <f t="shared" si="4"/>
        <v>122079</v>
      </c>
    </row>
    <row r="8" spans="1:11" ht="13.5" customHeight="1">
      <c r="A8" s="15">
        <v>4</v>
      </c>
      <c r="B8" s="42" t="s">
        <v>6</v>
      </c>
      <c r="C8" s="35">
        <v>1550</v>
      </c>
      <c r="D8" s="35">
        <v>0</v>
      </c>
      <c r="E8" s="35">
        <f t="shared" si="0"/>
        <v>1550</v>
      </c>
      <c r="F8" s="35">
        <v>0</v>
      </c>
      <c r="G8" s="35">
        <v>0</v>
      </c>
      <c r="H8" s="35">
        <f t="shared" si="1"/>
        <v>0</v>
      </c>
      <c r="I8" s="35">
        <f t="shared" si="2"/>
        <v>1550</v>
      </c>
      <c r="J8" s="35">
        <f t="shared" si="3"/>
        <v>0</v>
      </c>
      <c r="K8" s="35">
        <f t="shared" si="4"/>
        <v>1550</v>
      </c>
    </row>
    <row r="9" spans="1:11" ht="13.5" customHeight="1">
      <c r="A9" s="15">
        <v>5</v>
      </c>
      <c r="B9" s="42" t="s">
        <v>9</v>
      </c>
      <c r="C9" s="35">
        <v>13246</v>
      </c>
      <c r="D9" s="35">
        <v>0</v>
      </c>
      <c r="E9" s="35">
        <f t="shared" si="0"/>
        <v>13246</v>
      </c>
      <c r="F9" s="35">
        <v>0</v>
      </c>
      <c r="G9" s="35">
        <v>0</v>
      </c>
      <c r="H9" s="35">
        <f t="shared" si="1"/>
        <v>0</v>
      </c>
      <c r="I9" s="35">
        <f t="shared" si="2"/>
        <v>13246</v>
      </c>
      <c r="J9" s="35">
        <f t="shared" si="3"/>
        <v>0</v>
      </c>
      <c r="K9" s="35">
        <f t="shared" si="4"/>
        <v>13246</v>
      </c>
    </row>
    <row r="10" spans="1:11" ht="13.5" customHeight="1">
      <c r="A10" s="15">
        <v>6</v>
      </c>
      <c r="B10" s="42" t="s">
        <v>51</v>
      </c>
      <c r="C10" s="35">
        <v>0</v>
      </c>
      <c r="D10" s="35">
        <v>0</v>
      </c>
      <c r="E10" s="35">
        <f t="shared" si="0"/>
        <v>0</v>
      </c>
      <c r="F10" s="35">
        <v>0</v>
      </c>
      <c r="G10" s="35">
        <v>0</v>
      </c>
      <c r="H10" s="35">
        <f t="shared" si="1"/>
        <v>0</v>
      </c>
      <c r="I10" s="35">
        <f t="shared" si="2"/>
        <v>0</v>
      </c>
      <c r="J10" s="35">
        <f t="shared" si="3"/>
        <v>0</v>
      </c>
      <c r="K10" s="35">
        <f t="shared" si="4"/>
        <v>0</v>
      </c>
    </row>
    <row r="11" spans="1:11" ht="13.5" customHeight="1">
      <c r="A11" s="15">
        <v>7</v>
      </c>
      <c r="B11" s="42" t="s">
        <v>10</v>
      </c>
      <c r="C11" s="35">
        <v>0</v>
      </c>
      <c r="D11" s="35">
        <v>19241</v>
      </c>
      <c r="E11" s="35">
        <f t="shared" si="0"/>
        <v>19241</v>
      </c>
      <c r="F11" s="35">
        <v>0</v>
      </c>
      <c r="G11" s="35">
        <v>0</v>
      </c>
      <c r="H11" s="35">
        <f t="shared" si="1"/>
        <v>0</v>
      </c>
      <c r="I11" s="35">
        <f t="shared" si="2"/>
        <v>0</v>
      </c>
      <c r="J11" s="35">
        <f t="shared" si="3"/>
        <v>19241</v>
      </c>
      <c r="K11" s="35">
        <f t="shared" si="4"/>
        <v>19241</v>
      </c>
    </row>
    <row r="12" spans="1:11" ht="13.5" customHeight="1">
      <c r="A12" s="15">
        <v>8</v>
      </c>
      <c r="B12" s="43" t="s">
        <v>11</v>
      </c>
      <c r="C12" s="35">
        <v>0</v>
      </c>
      <c r="D12" s="35">
        <v>100</v>
      </c>
      <c r="E12" s="35">
        <f t="shared" si="0"/>
        <v>100</v>
      </c>
      <c r="F12" s="35">
        <v>0</v>
      </c>
      <c r="G12" s="35">
        <v>0</v>
      </c>
      <c r="H12" s="35">
        <f t="shared" si="1"/>
        <v>0</v>
      </c>
      <c r="I12" s="35">
        <f t="shared" si="2"/>
        <v>0</v>
      </c>
      <c r="J12" s="35">
        <f t="shared" si="3"/>
        <v>100</v>
      </c>
      <c r="K12" s="35">
        <f t="shared" si="4"/>
        <v>100</v>
      </c>
    </row>
    <row r="13" spans="1:11" ht="13.5" customHeight="1">
      <c r="A13" s="15">
        <v>9</v>
      </c>
      <c r="B13" s="42" t="s">
        <v>12</v>
      </c>
      <c r="C13" s="35">
        <v>0</v>
      </c>
      <c r="D13" s="35">
        <v>19890</v>
      </c>
      <c r="E13" s="35">
        <f t="shared" si="0"/>
        <v>19890</v>
      </c>
      <c r="F13" s="35">
        <v>0</v>
      </c>
      <c r="G13" s="35">
        <v>0</v>
      </c>
      <c r="H13" s="35">
        <f t="shared" si="1"/>
        <v>0</v>
      </c>
      <c r="I13" s="35">
        <f t="shared" si="2"/>
        <v>0</v>
      </c>
      <c r="J13" s="35">
        <f t="shared" si="3"/>
        <v>19890</v>
      </c>
      <c r="K13" s="35">
        <f t="shared" si="4"/>
        <v>19890</v>
      </c>
    </row>
    <row r="14" spans="1:11" ht="13.5" customHeight="1">
      <c r="A14" s="15">
        <v>10</v>
      </c>
      <c r="B14" s="42" t="s">
        <v>52</v>
      </c>
      <c r="C14" s="35">
        <v>0</v>
      </c>
      <c r="D14" s="35">
        <v>0</v>
      </c>
      <c r="E14" s="35">
        <f t="shared" si="0"/>
        <v>0</v>
      </c>
      <c r="F14" s="35">
        <v>0</v>
      </c>
      <c r="G14" s="35">
        <v>0</v>
      </c>
      <c r="H14" s="35">
        <f t="shared" si="1"/>
        <v>0</v>
      </c>
      <c r="I14" s="35">
        <f t="shared" si="2"/>
        <v>0</v>
      </c>
      <c r="J14" s="35">
        <f t="shared" si="3"/>
        <v>0</v>
      </c>
      <c r="K14" s="35">
        <f t="shared" si="4"/>
        <v>0</v>
      </c>
    </row>
    <row r="15" spans="1:11" ht="13.5" customHeight="1">
      <c r="A15" s="15">
        <v>11</v>
      </c>
      <c r="B15" s="42" t="s">
        <v>13</v>
      </c>
      <c r="C15" s="35">
        <v>0</v>
      </c>
      <c r="D15" s="35">
        <v>0</v>
      </c>
      <c r="E15" s="35">
        <f t="shared" si="0"/>
        <v>0</v>
      </c>
      <c r="F15" s="35">
        <v>0</v>
      </c>
      <c r="G15" s="35">
        <v>0</v>
      </c>
      <c r="H15" s="35">
        <f t="shared" si="1"/>
        <v>0</v>
      </c>
      <c r="I15" s="35">
        <f t="shared" si="2"/>
        <v>0</v>
      </c>
      <c r="J15" s="35">
        <f t="shared" si="3"/>
        <v>0</v>
      </c>
      <c r="K15" s="35">
        <f t="shared" si="4"/>
        <v>0</v>
      </c>
    </row>
    <row r="16" spans="1:11" ht="15">
      <c r="A16" s="15">
        <v>12</v>
      </c>
      <c r="B16" s="42" t="s">
        <v>73</v>
      </c>
      <c r="C16" s="35">
        <v>500</v>
      </c>
      <c r="D16" s="35">
        <v>0</v>
      </c>
      <c r="E16" s="35">
        <f t="shared" si="0"/>
        <v>500</v>
      </c>
      <c r="F16" s="35">
        <v>318</v>
      </c>
      <c r="G16" s="35">
        <v>0</v>
      </c>
      <c r="H16" s="35">
        <f t="shared" si="1"/>
        <v>318</v>
      </c>
      <c r="I16" s="35">
        <f t="shared" si="2"/>
        <v>818</v>
      </c>
      <c r="J16" s="35">
        <f t="shared" si="3"/>
        <v>0</v>
      </c>
      <c r="K16" s="35">
        <f t="shared" si="4"/>
        <v>818</v>
      </c>
    </row>
    <row r="17" spans="1:11" ht="13.5" customHeight="1">
      <c r="A17" s="20">
        <v>13</v>
      </c>
      <c r="B17" s="44" t="s">
        <v>14</v>
      </c>
      <c r="C17" s="37">
        <f>SUM(C5:C16)-C13</f>
        <v>319433</v>
      </c>
      <c r="D17" s="37">
        <f>SUM(D5:D16)-D12</f>
        <v>39131</v>
      </c>
      <c r="E17" s="37">
        <f>SUM(E5:E16)-E12</f>
        <v>358564</v>
      </c>
      <c r="F17" s="37">
        <f>SUM(F5:F16)-F13</f>
        <v>30459</v>
      </c>
      <c r="G17" s="37">
        <f>SUM(G5:G16)-G12</f>
        <v>0</v>
      </c>
      <c r="H17" s="37">
        <f>SUM(H5:H16)-H12</f>
        <v>30459</v>
      </c>
      <c r="I17" s="37">
        <f>SUM(I5:I16)-I13</f>
        <v>349892</v>
      </c>
      <c r="J17" s="37">
        <f>SUM(J5:J16)-J12</f>
        <v>39131</v>
      </c>
      <c r="K17" s="37">
        <f>SUM(K5:K16)-K12</f>
        <v>389023</v>
      </c>
    </row>
    <row r="18" spans="1:11" ht="13.5" customHeight="1">
      <c r="A18" s="15">
        <v>14</v>
      </c>
      <c r="B18" s="42" t="s">
        <v>15</v>
      </c>
      <c r="C18" s="35">
        <v>30000</v>
      </c>
      <c r="D18" s="35">
        <v>14968</v>
      </c>
      <c r="E18" s="35">
        <f>SUM(C18:D18)</f>
        <v>44968</v>
      </c>
      <c r="F18" s="35">
        <v>0</v>
      </c>
      <c r="G18" s="35">
        <v>0</v>
      </c>
      <c r="H18" s="35">
        <f>SUM(F18:G18)</f>
        <v>0</v>
      </c>
      <c r="I18" s="35">
        <f aca="true" t="shared" si="5" ref="I18:J22">C18+F18</f>
        <v>30000</v>
      </c>
      <c r="J18" s="35">
        <f t="shared" si="5"/>
        <v>14968</v>
      </c>
      <c r="K18" s="35">
        <f>SUM(I18:J18)</f>
        <v>44968</v>
      </c>
    </row>
    <row r="19" spans="1:11" ht="13.5" customHeight="1">
      <c r="A19" s="15">
        <v>15</v>
      </c>
      <c r="B19" s="42" t="s">
        <v>16</v>
      </c>
      <c r="C19" s="35">
        <v>0</v>
      </c>
      <c r="D19" s="35">
        <v>0</v>
      </c>
      <c r="E19" s="35">
        <f>SUM(C19:D19)</f>
        <v>0</v>
      </c>
      <c r="F19" s="35">
        <v>0</v>
      </c>
      <c r="G19" s="35">
        <v>0</v>
      </c>
      <c r="H19" s="35">
        <f>SUM(F19:G19)</f>
        <v>0</v>
      </c>
      <c r="I19" s="35">
        <f t="shared" si="5"/>
        <v>0</v>
      </c>
      <c r="J19" s="35">
        <f t="shared" si="5"/>
        <v>0</v>
      </c>
      <c r="K19" s="35">
        <f>SUM(I19:J19)</f>
        <v>0</v>
      </c>
    </row>
    <row r="20" spans="1:11" ht="13.5" customHeight="1">
      <c r="A20" s="15">
        <v>16</v>
      </c>
      <c r="B20" s="42" t="s">
        <v>17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f t="shared" si="5"/>
        <v>0</v>
      </c>
      <c r="J20" s="35">
        <f t="shared" si="5"/>
        <v>0</v>
      </c>
      <c r="K20" s="35">
        <f>SUM(I20:J20)</f>
        <v>0</v>
      </c>
    </row>
    <row r="21" spans="1:11" ht="13.5" customHeight="1">
      <c r="A21" s="15">
        <v>17</v>
      </c>
      <c r="B21" s="42" t="s">
        <v>18</v>
      </c>
      <c r="C21" s="35">
        <v>0</v>
      </c>
      <c r="D21" s="35">
        <v>0</v>
      </c>
      <c r="E21" s="35">
        <f>SUM(C21:D21)</f>
        <v>0</v>
      </c>
      <c r="F21" s="35">
        <v>0</v>
      </c>
      <c r="G21" s="35">
        <v>0</v>
      </c>
      <c r="H21" s="35">
        <f>SUM(F21:G21)</f>
        <v>0</v>
      </c>
      <c r="I21" s="35">
        <f t="shared" si="5"/>
        <v>0</v>
      </c>
      <c r="J21" s="35">
        <f t="shared" si="5"/>
        <v>0</v>
      </c>
      <c r="K21" s="35">
        <f>SUM(I21:J21)</f>
        <v>0</v>
      </c>
    </row>
    <row r="22" spans="1:11" ht="13.5" customHeight="1">
      <c r="A22" s="15">
        <v>18</v>
      </c>
      <c r="B22" s="42" t="s">
        <v>19</v>
      </c>
      <c r="C22" s="35"/>
      <c r="D22" s="35">
        <v>0</v>
      </c>
      <c r="E22" s="35">
        <f>SUM(C22:D22)</f>
        <v>0</v>
      </c>
      <c r="F22" s="35"/>
      <c r="G22" s="35">
        <v>0</v>
      </c>
      <c r="H22" s="35">
        <f>SUM(F22:G22)</f>
        <v>0</v>
      </c>
      <c r="I22" s="35">
        <f t="shared" si="5"/>
        <v>0</v>
      </c>
      <c r="J22" s="35">
        <f t="shared" si="5"/>
        <v>0</v>
      </c>
      <c r="K22" s="35">
        <f>SUM(I22:J22)</f>
        <v>0</v>
      </c>
    </row>
    <row r="23" spans="1:11" ht="13.5" customHeight="1">
      <c r="A23" s="23">
        <v>19</v>
      </c>
      <c r="B23" s="45" t="s">
        <v>20</v>
      </c>
      <c r="C23" s="26">
        <f aca="true" t="shared" si="6" ref="C23:K23">SUM(C18:C22)</f>
        <v>30000</v>
      </c>
      <c r="D23" s="26">
        <f t="shared" si="6"/>
        <v>14968</v>
      </c>
      <c r="E23" s="26">
        <f t="shared" si="6"/>
        <v>44968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I23" s="26">
        <f t="shared" si="6"/>
        <v>30000</v>
      </c>
      <c r="J23" s="26">
        <f t="shared" si="6"/>
        <v>14968</v>
      </c>
      <c r="K23" s="26">
        <f t="shared" si="6"/>
        <v>44968</v>
      </c>
    </row>
    <row r="24" spans="1:11" ht="13.5" customHeight="1">
      <c r="A24" s="15">
        <v>20</v>
      </c>
      <c r="B24" s="42" t="s">
        <v>21</v>
      </c>
      <c r="C24" s="35">
        <v>0</v>
      </c>
      <c r="D24" s="35">
        <v>0</v>
      </c>
      <c r="E24" s="35">
        <f>SUM(C24:D24)</f>
        <v>0</v>
      </c>
      <c r="F24" s="35">
        <v>0</v>
      </c>
      <c r="G24" s="35">
        <v>0</v>
      </c>
      <c r="H24" s="35">
        <f>SUM(F24:G24)</f>
        <v>0</v>
      </c>
      <c r="I24" s="35">
        <f>C24+F24</f>
        <v>0</v>
      </c>
      <c r="J24" s="35">
        <f>D24+G24</f>
        <v>0</v>
      </c>
      <c r="K24" s="35">
        <f>SUM(I24:J24)</f>
        <v>0</v>
      </c>
    </row>
    <row r="25" spans="1:11" ht="10.5" customHeight="1">
      <c r="A25" s="15">
        <v>21</v>
      </c>
      <c r="B25" s="42"/>
      <c r="C25" s="35">
        <v>0</v>
      </c>
      <c r="D25" s="35">
        <v>0</v>
      </c>
      <c r="E25" s="35">
        <f>SUM(C25:D25)</f>
        <v>0</v>
      </c>
      <c r="F25" s="35">
        <v>0</v>
      </c>
      <c r="G25" s="35">
        <v>0</v>
      </c>
      <c r="H25" s="35">
        <f>SUM(F25:G25)</f>
        <v>0</v>
      </c>
      <c r="I25" s="35">
        <v>0</v>
      </c>
      <c r="J25" s="35">
        <v>0</v>
      </c>
      <c r="K25" s="35">
        <f>SUM(I25:J25)</f>
        <v>0</v>
      </c>
    </row>
    <row r="26" spans="1:11" ht="13.5" customHeight="1">
      <c r="A26" s="20">
        <v>22</v>
      </c>
      <c r="B26" s="44" t="s">
        <v>22</v>
      </c>
      <c r="C26" s="37">
        <f aca="true" t="shared" si="7" ref="C26:K26">C17+C23+C24+C25</f>
        <v>349433</v>
      </c>
      <c r="D26" s="37">
        <f t="shared" si="7"/>
        <v>54099</v>
      </c>
      <c r="E26" s="37">
        <f t="shared" si="7"/>
        <v>403532</v>
      </c>
      <c r="F26" s="37">
        <f t="shared" si="7"/>
        <v>30459</v>
      </c>
      <c r="G26" s="37">
        <f t="shared" si="7"/>
        <v>0</v>
      </c>
      <c r="H26" s="37">
        <f t="shared" si="7"/>
        <v>30459</v>
      </c>
      <c r="I26" s="37">
        <f t="shared" si="7"/>
        <v>379892</v>
      </c>
      <c r="J26" s="37">
        <f t="shared" si="7"/>
        <v>54099</v>
      </c>
      <c r="K26" s="37">
        <f t="shared" si="7"/>
        <v>433991</v>
      </c>
    </row>
    <row r="27" spans="1:11" ht="13.5" customHeight="1">
      <c r="A27" s="74">
        <v>23</v>
      </c>
      <c r="B27" s="76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3.5" customHeight="1">
      <c r="A28" s="15">
        <v>24</v>
      </c>
      <c r="B28" s="42" t="s">
        <v>23</v>
      </c>
      <c r="C28" s="35">
        <v>158476</v>
      </c>
      <c r="D28" s="35">
        <v>0</v>
      </c>
      <c r="E28" s="35">
        <f aca="true" t="shared" si="8" ref="E28:E41">SUM(C28:D28)</f>
        <v>158476</v>
      </c>
      <c r="F28" s="35">
        <v>30459</v>
      </c>
      <c r="G28" s="35">
        <v>0</v>
      </c>
      <c r="H28" s="35">
        <f aca="true" t="shared" si="9" ref="H28:H41">SUM(F28:G28)</f>
        <v>30459</v>
      </c>
      <c r="I28" s="35">
        <f>C28+F28</f>
        <v>188935</v>
      </c>
      <c r="J28" s="35">
        <f>D28+G28</f>
        <v>0</v>
      </c>
      <c r="K28" s="35">
        <f>E28+H28</f>
        <v>188935</v>
      </c>
    </row>
    <row r="29" spans="1:11" ht="13.5" customHeight="1">
      <c r="A29" s="15">
        <v>25</v>
      </c>
      <c r="B29" s="43" t="s">
        <v>24</v>
      </c>
      <c r="C29" s="35">
        <v>151156</v>
      </c>
      <c r="D29" s="35">
        <v>0</v>
      </c>
      <c r="E29" s="35">
        <f t="shared" si="8"/>
        <v>151156</v>
      </c>
      <c r="F29" s="35">
        <v>30459</v>
      </c>
      <c r="G29" s="35">
        <v>0</v>
      </c>
      <c r="H29" s="35">
        <f t="shared" si="9"/>
        <v>30459</v>
      </c>
      <c r="I29" s="35">
        <f aca="true" t="shared" si="10" ref="I29:I41">C29+F29</f>
        <v>181615</v>
      </c>
      <c r="J29" s="35">
        <f aca="true" t="shared" si="11" ref="J29:J41">D29+G29</f>
        <v>0</v>
      </c>
      <c r="K29" s="35">
        <f aca="true" t="shared" si="12" ref="K29:K41">E29+H29</f>
        <v>181615</v>
      </c>
    </row>
    <row r="30" spans="1:11" ht="13.5" customHeight="1">
      <c r="A30" s="15">
        <v>26</v>
      </c>
      <c r="B30" s="42" t="s">
        <v>25</v>
      </c>
      <c r="C30" s="35">
        <v>0</v>
      </c>
      <c r="D30" s="35">
        <v>0</v>
      </c>
      <c r="E30" s="35">
        <f t="shared" si="8"/>
        <v>0</v>
      </c>
      <c r="F30" s="35">
        <v>0</v>
      </c>
      <c r="G30" s="35">
        <v>0</v>
      </c>
      <c r="H30" s="35">
        <f t="shared" si="9"/>
        <v>0</v>
      </c>
      <c r="I30" s="35">
        <f t="shared" si="10"/>
        <v>0</v>
      </c>
      <c r="J30" s="35">
        <f t="shared" si="11"/>
        <v>0</v>
      </c>
      <c r="K30" s="35">
        <f t="shared" si="12"/>
        <v>0</v>
      </c>
    </row>
    <row r="31" spans="1:11" ht="13.5" customHeight="1">
      <c r="A31" s="15">
        <v>27</v>
      </c>
      <c r="B31" s="43" t="s">
        <v>26</v>
      </c>
      <c r="C31" s="35">
        <v>0</v>
      </c>
      <c r="D31" s="35">
        <v>0</v>
      </c>
      <c r="E31" s="35">
        <f t="shared" si="8"/>
        <v>0</v>
      </c>
      <c r="F31" s="35">
        <v>0</v>
      </c>
      <c r="G31" s="35">
        <v>0</v>
      </c>
      <c r="H31" s="35">
        <f t="shared" si="9"/>
        <v>0</v>
      </c>
      <c r="I31" s="35">
        <f t="shared" si="10"/>
        <v>0</v>
      </c>
      <c r="J31" s="35">
        <f t="shared" si="11"/>
        <v>0</v>
      </c>
      <c r="K31" s="35">
        <f t="shared" si="12"/>
        <v>0</v>
      </c>
    </row>
    <row r="32" spans="1:11" ht="13.5" customHeight="1">
      <c r="A32" s="15">
        <v>28</v>
      </c>
      <c r="B32" s="43" t="s">
        <v>27</v>
      </c>
      <c r="C32" s="35">
        <v>151800</v>
      </c>
      <c r="D32" s="35">
        <v>0</v>
      </c>
      <c r="E32" s="35">
        <f t="shared" si="8"/>
        <v>151800</v>
      </c>
      <c r="F32" s="35">
        <v>0</v>
      </c>
      <c r="G32" s="35">
        <v>0</v>
      </c>
      <c r="H32" s="35">
        <f t="shared" si="9"/>
        <v>0</v>
      </c>
      <c r="I32" s="35">
        <f t="shared" si="10"/>
        <v>151800</v>
      </c>
      <c r="J32" s="35">
        <f t="shared" si="11"/>
        <v>0</v>
      </c>
      <c r="K32" s="35">
        <f t="shared" si="12"/>
        <v>151800</v>
      </c>
    </row>
    <row r="33" spans="1:11" ht="13.5" customHeight="1">
      <c r="A33" s="15">
        <v>29</v>
      </c>
      <c r="B33" s="43" t="s">
        <v>28</v>
      </c>
      <c r="C33" s="35">
        <v>141000</v>
      </c>
      <c r="D33" s="35">
        <v>0</v>
      </c>
      <c r="E33" s="35">
        <f t="shared" si="8"/>
        <v>141000</v>
      </c>
      <c r="F33" s="35">
        <v>0</v>
      </c>
      <c r="G33" s="35">
        <v>0</v>
      </c>
      <c r="H33" s="35">
        <f t="shared" si="9"/>
        <v>0</v>
      </c>
      <c r="I33" s="35">
        <f t="shared" si="10"/>
        <v>141000</v>
      </c>
      <c r="J33" s="35">
        <f t="shared" si="11"/>
        <v>0</v>
      </c>
      <c r="K33" s="35">
        <f t="shared" si="12"/>
        <v>141000</v>
      </c>
    </row>
    <row r="34" spans="1:11" ht="13.5" customHeight="1">
      <c r="A34" s="15">
        <v>30</v>
      </c>
      <c r="B34" s="43" t="s">
        <v>29</v>
      </c>
      <c r="C34" s="35">
        <v>10000</v>
      </c>
      <c r="D34" s="35">
        <v>0</v>
      </c>
      <c r="E34" s="35">
        <f t="shared" si="8"/>
        <v>10000</v>
      </c>
      <c r="F34" s="35">
        <v>0</v>
      </c>
      <c r="G34" s="35">
        <v>0</v>
      </c>
      <c r="H34" s="35">
        <f t="shared" si="9"/>
        <v>0</v>
      </c>
      <c r="I34" s="35">
        <f t="shared" si="10"/>
        <v>10000</v>
      </c>
      <c r="J34" s="35">
        <f t="shared" si="11"/>
        <v>0</v>
      </c>
      <c r="K34" s="35">
        <f t="shared" si="12"/>
        <v>10000</v>
      </c>
    </row>
    <row r="35" spans="1:11" ht="13.5" customHeight="1">
      <c r="A35" s="15">
        <v>31</v>
      </c>
      <c r="B35" s="42" t="s">
        <v>30</v>
      </c>
      <c r="C35" s="35">
        <v>30354</v>
      </c>
      <c r="D35" s="35">
        <v>0</v>
      </c>
      <c r="E35" s="35">
        <f t="shared" si="8"/>
        <v>30354</v>
      </c>
      <c r="F35" s="35">
        <v>0</v>
      </c>
      <c r="G35" s="35">
        <v>0</v>
      </c>
      <c r="H35" s="35">
        <f t="shared" si="9"/>
        <v>0</v>
      </c>
      <c r="I35" s="35">
        <f t="shared" si="10"/>
        <v>30354</v>
      </c>
      <c r="J35" s="35">
        <f t="shared" si="11"/>
        <v>0</v>
      </c>
      <c r="K35" s="35">
        <f t="shared" si="12"/>
        <v>30354</v>
      </c>
    </row>
    <row r="36" spans="1:11" ht="13.5" customHeight="1">
      <c r="A36" s="15">
        <v>32</v>
      </c>
      <c r="B36" s="42" t="s">
        <v>31</v>
      </c>
      <c r="C36" s="35">
        <v>0</v>
      </c>
      <c r="D36" s="35">
        <v>0</v>
      </c>
      <c r="E36" s="35">
        <f t="shared" si="8"/>
        <v>0</v>
      </c>
      <c r="F36" s="35">
        <v>0</v>
      </c>
      <c r="G36" s="35">
        <v>0</v>
      </c>
      <c r="H36" s="35">
        <f t="shared" si="9"/>
        <v>0</v>
      </c>
      <c r="I36" s="35">
        <f t="shared" si="10"/>
        <v>0</v>
      </c>
      <c r="J36" s="35">
        <f t="shared" si="11"/>
        <v>0</v>
      </c>
      <c r="K36" s="35">
        <f t="shared" si="12"/>
        <v>0</v>
      </c>
    </row>
    <row r="37" spans="1:11" ht="13.5" customHeight="1">
      <c r="A37" s="15">
        <v>33</v>
      </c>
      <c r="B37" s="43" t="s">
        <v>32</v>
      </c>
      <c r="C37" s="35">
        <v>0</v>
      </c>
      <c r="D37" s="35">
        <v>0</v>
      </c>
      <c r="E37" s="35">
        <f t="shared" si="8"/>
        <v>0</v>
      </c>
      <c r="F37" s="35">
        <v>0</v>
      </c>
      <c r="G37" s="35">
        <v>0</v>
      </c>
      <c r="H37" s="35">
        <f t="shared" si="9"/>
        <v>0</v>
      </c>
      <c r="I37" s="35">
        <f t="shared" si="10"/>
        <v>0</v>
      </c>
      <c r="J37" s="35">
        <f t="shared" si="11"/>
        <v>0</v>
      </c>
      <c r="K37" s="35">
        <f t="shared" si="12"/>
        <v>0</v>
      </c>
    </row>
    <row r="38" spans="1:11" ht="13.5" customHeight="1">
      <c r="A38" s="15">
        <v>34</v>
      </c>
      <c r="B38" s="42" t="s">
        <v>33</v>
      </c>
      <c r="C38" s="35">
        <v>0</v>
      </c>
      <c r="D38" s="35">
        <v>0</v>
      </c>
      <c r="E38" s="35">
        <f t="shared" si="8"/>
        <v>0</v>
      </c>
      <c r="F38" s="35">
        <v>0</v>
      </c>
      <c r="G38" s="35">
        <v>0</v>
      </c>
      <c r="H38" s="35">
        <f t="shared" si="9"/>
        <v>0</v>
      </c>
      <c r="I38" s="35">
        <f t="shared" si="10"/>
        <v>0</v>
      </c>
      <c r="J38" s="35">
        <f t="shared" si="11"/>
        <v>0</v>
      </c>
      <c r="K38" s="35">
        <f t="shared" si="12"/>
        <v>0</v>
      </c>
    </row>
    <row r="39" spans="1:11" ht="24.75" customHeight="1">
      <c r="A39" s="15">
        <v>35</v>
      </c>
      <c r="B39" s="46" t="s">
        <v>34</v>
      </c>
      <c r="C39" s="35">
        <v>0</v>
      </c>
      <c r="D39" s="35">
        <v>0</v>
      </c>
      <c r="E39" s="35">
        <f t="shared" si="8"/>
        <v>0</v>
      </c>
      <c r="F39" s="35">
        <v>0</v>
      </c>
      <c r="G39" s="35">
        <v>0</v>
      </c>
      <c r="H39" s="35">
        <f t="shared" si="9"/>
        <v>0</v>
      </c>
      <c r="I39" s="35">
        <f t="shared" si="10"/>
        <v>0</v>
      </c>
      <c r="J39" s="35">
        <f t="shared" si="11"/>
        <v>0</v>
      </c>
      <c r="K39" s="35">
        <f t="shared" si="12"/>
        <v>0</v>
      </c>
    </row>
    <row r="40" spans="1:11" ht="13.5" customHeight="1">
      <c r="A40" s="15">
        <v>36</v>
      </c>
      <c r="B40" s="42" t="s">
        <v>35</v>
      </c>
      <c r="C40" s="35">
        <v>0</v>
      </c>
      <c r="D40" s="35">
        <v>0</v>
      </c>
      <c r="E40" s="35">
        <f t="shared" si="8"/>
        <v>0</v>
      </c>
      <c r="F40" s="35">
        <v>0</v>
      </c>
      <c r="G40" s="35">
        <v>0</v>
      </c>
      <c r="H40" s="35">
        <f t="shared" si="9"/>
        <v>0</v>
      </c>
      <c r="I40" s="35">
        <f t="shared" si="10"/>
        <v>0</v>
      </c>
      <c r="J40" s="35">
        <f t="shared" si="11"/>
        <v>0</v>
      </c>
      <c r="K40" s="35">
        <f t="shared" si="12"/>
        <v>0</v>
      </c>
    </row>
    <row r="41" spans="1:11" ht="36" customHeight="1">
      <c r="A41" s="15">
        <v>37</v>
      </c>
      <c r="B41" s="46" t="s">
        <v>36</v>
      </c>
      <c r="C41" s="35">
        <v>0</v>
      </c>
      <c r="D41" s="35">
        <v>0</v>
      </c>
      <c r="E41" s="35">
        <f t="shared" si="8"/>
        <v>0</v>
      </c>
      <c r="F41" s="35">
        <v>0</v>
      </c>
      <c r="G41" s="35">
        <v>0</v>
      </c>
      <c r="H41" s="35">
        <f t="shared" si="9"/>
        <v>0</v>
      </c>
      <c r="I41" s="35">
        <f t="shared" si="10"/>
        <v>0</v>
      </c>
      <c r="J41" s="35">
        <f t="shared" si="11"/>
        <v>0</v>
      </c>
      <c r="K41" s="35">
        <f t="shared" si="12"/>
        <v>0</v>
      </c>
    </row>
    <row r="42" spans="1:11" ht="27.75" customHeight="1">
      <c r="A42" s="20">
        <v>38</v>
      </c>
      <c r="B42" s="47" t="s">
        <v>37</v>
      </c>
      <c r="C42" s="37">
        <f aca="true" t="shared" si="13" ref="C42:K42">SUM(C28:C41)-C29-C31-C33-C34-C37-C39-C41</f>
        <v>340630</v>
      </c>
      <c r="D42" s="37">
        <f t="shared" si="13"/>
        <v>0</v>
      </c>
      <c r="E42" s="37">
        <f t="shared" si="13"/>
        <v>340630</v>
      </c>
      <c r="F42" s="37">
        <f t="shared" si="13"/>
        <v>30459</v>
      </c>
      <c r="G42" s="37">
        <f t="shared" si="13"/>
        <v>0</v>
      </c>
      <c r="H42" s="37">
        <f t="shared" si="13"/>
        <v>30459</v>
      </c>
      <c r="I42" s="37">
        <f t="shared" si="13"/>
        <v>371089</v>
      </c>
      <c r="J42" s="37">
        <f t="shared" si="13"/>
        <v>0</v>
      </c>
      <c r="K42" s="37">
        <f t="shared" si="13"/>
        <v>371089</v>
      </c>
    </row>
    <row r="43" spans="1:11" ht="13.5" customHeight="1">
      <c r="A43" s="15">
        <v>39</v>
      </c>
      <c r="B43" s="42" t="s">
        <v>38</v>
      </c>
      <c r="C43" s="35">
        <v>30000</v>
      </c>
      <c r="D43" s="35">
        <v>0</v>
      </c>
      <c r="E43" s="35">
        <f aca="true" t="shared" si="14" ref="E43:E50">SUM(C43:D43)</f>
        <v>30000</v>
      </c>
      <c r="F43" s="35">
        <v>0</v>
      </c>
      <c r="G43" s="35">
        <v>0</v>
      </c>
      <c r="H43" s="35">
        <f aca="true" t="shared" si="15" ref="H43:H50">SUM(F43:G43)</f>
        <v>0</v>
      </c>
      <c r="I43" s="35">
        <f aca="true" t="shared" si="16" ref="I43:K50">C43+F43</f>
        <v>30000</v>
      </c>
      <c r="J43" s="35">
        <f t="shared" si="16"/>
        <v>0</v>
      </c>
      <c r="K43" s="35">
        <f aca="true" t="shared" si="17" ref="K43:K50">SUM(I43:J43)</f>
        <v>30000</v>
      </c>
    </row>
    <row r="44" spans="1:11" ht="13.5" customHeight="1">
      <c r="A44" s="15">
        <v>40</v>
      </c>
      <c r="B44" s="42" t="s">
        <v>39</v>
      </c>
      <c r="C44" s="35">
        <v>0</v>
      </c>
      <c r="D44" s="35">
        <v>0</v>
      </c>
      <c r="E44" s="35">
        <f t="shared" si="14"/>
        <v>0</v>
      </c>
      <c r="F44" s="35">
        <v>0</v>
      </c>
      <c r="G44" s="35">
        <v>0</v>
      </c>
      <c r="H44" s="35">
        <f t="shared" si="15"/>
        <v>0</v>
      </c>
      <c r="I44" s="35">
        <f t="shared" si="16"/>
        <v>0</v>
      </c>
      <c r="J44" s="35">
        <f t="shared" si="16"/>
        <v>0</v>
      </c>
      <c r="K44" s="35">
        <f t="shared" si="17"/>
        <v>0</v>
      </c>
    </row>
    <row r="45" spans="1:11" ht="13.5" customHeight="1">
      <c r="A45" s="15">
        <v>41</v>
      </c>
      <c r="B45" s="42" t="s">
        <v>40</v>
      </c>
      <c r="C45" s="35">
        <v>32902</v>
      </c>
      <c r="D45" s="35">
        <v>0</v>
      </c>
      <c r="E45" s="35">
        <f t="shared" si="14"/>
        <v>32902</v>
      </c>
      <c r="F45" s="35">
        <v>0</v>
      </c>
      <c r="G45" s="35">
        <v>0</v>
      </c>
      <c r="H45" s="35">
        <f t="shared" si="15"/>
        <v>0</v>
      </c>
      <c r="I45" s="35">
        <f t="shared" si="16"/>
        <v>32902</v>
      </c>
      <c r="J45" s="35">
        <f t="shared" si="16"/>
        <v>0</v>
      </c>
      <c r="K45" s="35">
        <f t="shared" si="16"/>
        <v>32902</v>
      </c>
    </row>
    <row r="46" spans="1:11" ht="13.5" customHeight="1">
      <c r="A46" s="15">
        <v>42</v>
      </c>
      <c r="B46" s="42" t="s">
        <v>17</v>
      </c>
      <c r="C46" s="35">
        <v>0</v>
      </c>
      <c r="D46" s="35">
        <v>0</v>
      </c>
      <c r="E46" s="35">
        <f t="shared" si="14"/>
        <v>0</v>
      </c>
      <c r="F46" s="35">
        <v>0</v>
      </c>
      <c r="G46" s="35">
        <v>0</v>
      </c>
      <c r="H46" s="35">
        <f t="shared" si="15"/>
        <v>0</v>
      </c>
      <c r="I46" s="35">
        <f t="shared" si="16"/>
        <v>0</v>
      </c>
      <c r="J46" s="35">
        <f t="shared" si="16"/>
        <v>0</v>
      </c>
      <c r="K46" s="35">
        <f t="shared" si="17"/>
        <v>0</v>
      </c>
    </row>
    <row r="47" spans="1:11" ht="13.5" customHeight="1">
      <c r="A47" s="15">
        <v>43</v>
      </c>
      <c r="B47" s="42" t="s">
        <v>41</v>
      </c>
      <c r="C47" s="35">
        <v>0</v>
      </c>
      <c r="D47" s="35">
        <v>0</v>
      </c>
      <c r="E47" s="35">
        <f t="shared" si="14"/>
        <v>0</v>
      </c>
      <c r="F47" s="35">
        <v>0</v>
      </c>
      <c r="G47" s="35">
        <v>0</v>
      </c>
      <c r="H47" s="35">
        <f t="shared" si="15"/>
        <v>0</v>
      </c>
      <c r="I47" s="35">
        <f t="shared" si="16"/>
        <v>0</v>
      </c>
      <c r="J47" s="35">
        <f t="shared" si="16"/>
        <v>0</v>
      </c>
      <c r="K47" s="35">
        <f t="shared" si="17"/>
        <v>0</v>
      </c>
    </row>
    <row r="48" spans="1:11" ht="13.5" customHeight="1">
      <c r="A48" s="15">
        <v>44</v>
      </c>
      <c r="B48" s="42" t="s">
        <v>42</v>
      </c>
      <c r="C48" s="35"/>
      <c r="D48" s="35"/>
      <c r="E48" s="35">
        <f t="shared" si="14"/>
        <v>0</v>
      </c>
      <c r="F48" s="35"/>
      <c r="G48" s="35"/>
      <c r="H48" s="35">
        <f t="shared" si="15"/>
        <v>0</v>
      </c>
      <c r="I48" s="35">
        <f t="shared" si="16"/>
        <v>0</v>
      </c>
      <c r="J48" s="35">
        <f t="shared" si="16"/>
        <v>0</v>
      </c>
      <c r="K48" s="35">
        <f t="shared" si="17"/>
        <v>0</v>
      </c>
    </row>
    <row r="49" spans="1:11" ht="13.5" customHeight="1">
      <c r="A49" s="15">
        <v>45</v>
      </c>
      <c r="B49" s="42" t="s">
        <v>43</v>
      </c>
      <c r="C49" s="35">
        <v>0</v>
      </c>
      <c r="D49" s="35">
        <v>0</v>
      </c>
      <c r="E49" s="35">
        <f t="shared" si="14"/>
        <v>0</v>
      </c>
      <c r="F49" s="35">
        <v>0</v>
      </c>
      <c r="G49" s="35">
        <v>0</v>
      </c>
      <c r="H49" s="35">
        <f t="shared" si="15"/>
        <v>0</v>
      </c>
      <c r="I49" s="35">
        <f t="shared" si="16"/>
        <v>0</v>
      </c>
      <c r="J49" s="35">
        <f t="shared" si="16"/>
        <v>0</v>
      </c>
      <c r="K49" s="35">
        <f t="shared" si="17"/>
        <v>0</v>
      </c>
    </row>
    <row r="50" spans="1:11" ht="13.5" customHeight="1">
      <c r="A50" s="15">
        <v>46</v>
      </c>
      <c r="B50" s="42" t="s">
        <v>44</v>
      </c>
      <c r="C50" s="35">
        <v>0</v>
      </c>
      <c r="D50" s="35">
        <v>0</v>
      </c>
      <c r="E50" s="35">
        <f t="shared" si="14"/>
        <v>0</v>
      </c>
      <c r="F50" s="35">
        <v>0</v>
      </c>
      <c r="G50" s="35">
        <v>0</v>
      </c>
      <c r="H50" s="35">
        <f t="shared" si="15"/>
        <v>0</v>
      </c>
      <c r="I50" s="35">
        <f t="shared" si="16"/>
        <v>0</v>
      </c>
      <c r="J50" s="35">
        <f t="shared" si="16"/>
        <v>0</v>
      </c>
      <c r="K50" s="35">
        <f t="shared" si="17"/>
        <v>0</v>
      </c>
    </row>
    <row r="51" spans="1:11" ht="13.5" customHeight="1">
      <c r="A51" s="23">
        <v>47</v>
      </c>
      <c r="B51" s="77" t="s">
        <v>79</v>
      </c>
      <c r="C51" s="30">
        <f aca="true" t="shared" si="18" ref="C51:K51">SUM(C43:C50)</f>
        <v>62902</v>
      </c>
      <c r="D51" s="30">
        <f t="shared" si="18"/>
        <v>0</v>
      </c>
      <c r="E51" s="30">
        <f t="shared" si="18"/>
        <v>62902</v>
      </c>
      <c r="F51" s="30">
        <f t="shared" si="18"/>
        <v>0</v>
      </c>
      <c r="G51" s="30">
        <f t="shared" si="18"/>
        <v>0</v>
      </c>
      <c r="H51" s="30">
        <f t="shared" si="18"/>
        <v>0</v>
      </c>
      <c r="I51" s="30">
        <f t="shared" si="18"/>
        <v>62902</v>
      </c>
      <c r="J51" s="30">
        <f t="shared" si="18"/>
        <v>0</v>
      </c>
      <c r="K51" s="30">
        <f t="shared" si="18"/>
        <v>62902</v>
      </c>
    </row>
    <row r="52" spans="1:11" ht="13.5" customHeight="1">
      <c r="A52" s="15">
        <v>48</v>
      </c>
      <c r="B52" s="42" t="s">
        <v>46</v>
      </c>
      <c r="C52" s="35">
        <v>0</v>
      </c>
      <c r="D52" s="35">
        <v>0</v>
      </c>
      <c r="E52" s="35">
        <f>SUM(C52:D52)</f>
        <v>0</v>
      </c>
      <c r="F52" s="35">
        <v>0</v>
      </c>
      <c r="G52" s="35">
        <v>0</v>
      </c>
      <c r="H52" s="35">
        <f>SUM(F52:G52)</f>
        <v>0</v>
      </c>
      <c r="I52" s="35">
        <v>0</v>
      </c>
      <c r="J52" s="35">
        <v>0</v>
      </c>
      <c r="K52" s="35">
        <f>SUM(I52:J52)</f>
        <v>0</v>
      </c>
    </row>
    <row r="53" spans="1:11" ht="11.25" customHeight="1">
      <c r="A53" s="15">
        <v>49</v>
      </c>
      <c r="B53" s="42"/>
      <c r="C53" s="35">
        <v>0</v>
      </c>
      <c r="D53" s="35">
        <v>0</v>
      </c>
      <c r="E53" s="35">
        <f>SUM(C53:D53)</f>
        <v>0</v>
      </c>
      <c r="F53" s="35">
        <v>0</v>
      </c>
      <c r="G53" s="35">
        <v>0</v>
      </c>
      <c r="H53" s="35">
        <f>SUM(F53:G53)</f>
        <v>0</v>
      </c>
      <c r="I53" s="35">
        <v>0</v>
      </c>
      <c r="J53" s="35">
        <v>0</v>
      </c>
      <c r="K53" s="35">
        <f>SUM(I53:J53)</f>
        <v>0</v>
      </c>
    </row>
    <row r="54" spans="1:11" ht="18" customHeight="1">
      <c r="A54" s="20">
        <v>50</v>
      </c>
      <c r="B54" s="44" t="s">
        <v>75</v>
      </c>
      <c r="C54" s="37">
        <f aca="true" t="shared" si="19" ref="C54:K54">C42+C51+SUM(C52:C53)</f>
        <v>403532</v>
      </c>
      <c r="D54" s="37">
        <f t="shared" si="19"/>
        <v>0</v>
      </c>
      <c r="E54" s="37">
        <f t="shared" si="19"/>
        <v>403532</v>
      </c>
      <c r="F54" s="37">
        <f t="shared" si="19"/>
        <v>30459</v>
      </c>
      <c r="G54" s="37">
        <f t="shared" si="19"/>
        <v>0</v>
      </c>
      <c r="H54" s="37">
        <f t="shared" si="19"/>
        <v>30459</v>
      </c>
      <c r="I54" s="37">
        <f t="shared" si="19"/>
        <v>433991</v>
      </c>
      <c r="J54" s="37">
        <f t="shared" si="19"/>
        <v>0</v>
      </c>
      <c r="K54" s="37">
        <f t="shared" si="19"/>
        <v>433991</v>
      </c>
    </row>
    <row r="55" spans="1:11" ht="35.25" customHeight="1">
      <c r="A55" s="20">
        <v>51</v>
      </c>
      <c r="B55" s="48" t="s">
        <v>48</v>
      </c>
      <c r="C55" s="37">
        <f aca="true" t="shared" si="20" ref="C55:K55">C42-C17</f>
        <v>21197</v>
      </c>
      <c r="D55" s="37">
        <f t="shared" si="20"/>
        <v>-39131</v>
      </c>
      <c r="E55" s="37">
        <f t="shared" si="20"/>
        <v>-17934</v>
      </c>
      <c r="F55" s="37">
        <f t="shared" si="20"/>
        <v>0</v>
      </c>
      <c r="G55" s="37">
        <f t="shared" si="20"/>
        <v>0</v>
      </c>
      <c r="H55" s="37">
        <f t="shared" si="20"/>
        <v>0</v>
      </c>
      <c r="I55" s="37">
        <f t="shared" si="20"/>
        <v>21197</v>
      </c>
      <c r="J55" s="37">
        <f t="shared" si="20"/>
        <v>-39131</v>
      </c>
      <c r="K55" s="37">
        <f t="shared" si="20"/>
        <v>-17934</v>
      </c>
    </row>
    <row r="56" spans="1:11" ht="17.25" customHeight="1">
      <c r="A56" s="20">
        <v>52</v>
      </c>
      <c r="B56" s="78" t="s">
        <v>77</v>
      </c>
      <c r="C56" s="37">
        <f aca="true" t="shared" si="21" ref="C56:K56">C51-C23</f>
        <v>32902</v>
      </c>
      <c r="D56" s="37">
        <f t="shared" si="21"/>
        <v>-14968</v>
      </c>
      <c r="E56" s="37">
        <f t="shared" si="21"/>
        <v>17934</v>
      </c>
      <c r="F56" s="37">
        <f t="shared" si="21"/>
        <v>0</v>
      </c>
      <c r="G56" s="37">
        <f t="shared" si="21"/>
        <v>0</v>
      </c>
      <c r="H56" s="37">
        <f t="shared" si="21"/>
        <v>0</v>
      </c>
      <c r="I56" s="37">
        <f t="shared" si="21"/>
        <v>32902</v>
      </c>
      <c r="J56" s="37">
        <f t="shared" si="21"/>
        <v>-14968</v>
      </c>
      <c r="K56" s="37">
        <f t="shared" si="21"/>
        <v>17934</v>
      </c>
    </row>
    <row r="57" spans="1:11" ht="16.5" customHeight="1" thickBot="1">
      <c r="A57" s="20">
        <v>53</v>
      </c>
      <c r="B57" s="49" t="s">
        <v>78</v>
      </c>
      <c r="C57" s="67">
        <f aca="true" t="shared" si="22" ref="C57:K57">C54-C26</f>
        <v>54099</v>
      </c>
      <c r="D57" s="67">
        <f t="shared" si="22"/>
        <v>-54099</v>
      </c>
      <c r="E57" s="67">
        <f t="shared" si="22"/>
        <v>0</v>
      </c>
      <c r="F57" s="67">
        <f t="shared" si="22"/>
        <v>0</v>
      </c>
      <c r="G57" s="67">
        <f t="shared" si="22"/>
        <v>0</v>
      </c>
      <c r="H57" s="67">
        <f t="shared" si="22"/>
        <v>0</v>
      </c>
      <c r="I57" s="67">
        <f t="shared" si="22"/>
        <v>54099</v>
      </c>
      <c r="J57" s="67">
        <f t="shared" si="22"/>
        <v>-54099</v>
      </c>
      <c r="K57" s="67">
        <f t="shared" si="22"/>
        <v>0</v>
      </c>
    </row>
    <row r="58" spans="1:11" ht="12.75">
      <c r="A58" s="55">
        <v>54</v>
      </c>
      <c r="B58" s="52" t="s">
        <v>58</v>
      </c>
      <c r="C58" s="72">
        <f aca="true" t="shared" si="23" ref="C58:K58">C42-C17</f>
        <v>21197</v>
      </c>
      <c r="D58" s="72">
        <f t="shared" si="23"/>
        <v>-39131</v>
      </c>
      <c r="E58" s="72">
        <f t="shared" si="23"/>
        <v>-17934</v>
      </c>
      <c r="F58" s="72">
        <f t="shared" si="23"/>
        <v>0</v>
      </c>
      <c r="G58" s="72">
        <f t="shared" si="23"/>
        <v>0</v>
      </c>
      <c r="H58" s="72">
        <f t="shared" si="23"/>
        <v>0</v>
      </c>
      <c r="I58" s="72">
        <f t="shared" si="23"/>
        <v>21197</v>
      </c>
      <c r="J58" s="72">
        <f t="shared" si="23"/>
        <v>-39131</v>
      </c>
      <c r="K58" s="72">
        <f t="shared" si="23"/>
        <v>-17934</v>
      </c>
    </row>
    <row r="59" spans="1:11" ht="12.75">
      <c r="A59" s="50">
        <v>55</v>
      </c>
      <c r="B59" s="53" t="s">
        <v>59</v>
      </c>
      <c r="C59" s="71">
        <f aca="true" t="shared" si="24" ref="C59:K59">C45</f>
        <v>32902</v>
      </c>
      <c r="D59" s="71">
        <f t="shared" si="24"/>
        <v>0</v>
      </c>
      <c r="E59" s="71">
        <f t="shared" si="24"/>
        <v>32902</v>
      </c>
      <c r="F59" s="71">
        <f t="shared" si="24"/>
        <v>0</v>
      </c>
      <c r="G59" s="71">
        <f t="shared" si="24"/>
        <v>0</v>
      </c>
      <c r="H59" s="71">
        <f t="shared" si="24"/>
        <v>0</v>
      </c>
      <c r="I59" s="71">
        <f t="shared" si="24"/>
        <v>32902</v>
      </c>
      <c r="J59" s="71">
        <f t="shared" si="24"/>
        <v>0</v>
      </c>
      <c r="K59" s="71">
        <f t="shared" si="24"/>
        <v>32902</v>
      </c>
    </row>
    <row r="60" spans="1:11" ht="14.25" thickBot="1">
      <c r="A60" s="51">
        <v>56</v>
      </c>
      <c r="B60" s="54" t="s">
        <v>60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14">
    <mergeCell ref="E3:E4"/>
    <mergeCell ref="A2:A4"/>
    <mergeCell ref="B2:B4"/>
    <mergeCell ref="C2:E2"/>
    <mergeCell ref="C3:C4"/>
    <mergeCell ref="D3:D4"/>
    <mergeCell ref="F2:H2"/>
    <mergeCell ref="F3:F4"/>
    <mergeCell ref="G3:G4"/>
    <mergeCell ref="H3:H4"/>
    <mergeCell ref="I2:K2"/>
    <mergeCell ref="I3:I4"/>
    <mergeCell ref="J3:J4"/>
    <mergeCell ref="K3:K4"/>
  </mergeCells>
  <printOptions horizontalCentered="1"/>
  <pageMargins left="0.5118110236220472" right="0.4724409448818898" top="2.0078740157480315" bottom="0.07874015748031496" header="0.6299212598425197" footer="0.2755905511811024"/>
  <pageSetup horizontalDpi="600" verticalDpi="600" orientation="portrait" paperSize="9" scale="70" r:id="rId1"/>
  <headerFooter alignWithMargins="0">
    <oddHeader>&amp;C&amp;"Garamond,Félkövér"&amp;16
MŰKÖDÉSI-FELHALMOZÁSI KÖLTSÉGVETÉSI MÉRLEG (KÖLTSÉGVETÉSI JELENTÉS) 2016. ÉV&amp;R&amp;"Garamond,Normál"&amp;14 2. sz.melléklet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view="pageLayout" workbookViewId="0" topLeftCell="A1">
      <selection activeCell="J1" sqref="J1"/>
    </sheetView>
  </sheetViews>
  <sheetFormatPr defaultColWidth="8.796875" defaultRowHeight="15"/>
  <cols>
    <col min="1" max="1" width="4.8984375" style="8" customWidth="1"/>
    <col min="2" max="2" width="35.59765625" style="8" customWidth="1"/>
    <col min="3" max="3" width="8" style="10" customWidth="1"/>
    <col min="4" max="4" width="8.09765625" style="10" customWidth="1"/>
    <col min="5" max="5" width="9.59765625" style="10" customWidth="1"/>
    <col min="6" max="6" width="9" style="8" customWidth="1"/>
    <col min="7" max="7" width="7.5" style="8" customWidth="1"/>
    <col min="8" max="8" width="9" style="8" customWidth="1"/>
    <col min="9" max="9" width="8.09765625" style="8" customWidth="1"/>
    <col min="10" max="10" width="8.19921875" style="8" customWidth="1"/>
    <col min="11" max="11" width="8.09765625" style="8" customWidth="1"/>
    <col min="12" max="16384" width="9" style="8" customWidth="1"/>
  </cols>
  <sheetData>
    <row r="1" spans="1:11" ht="20.25" customHeight="1">
      <c r="A1" s="40" t="str">
        <f>Adatlap!A1</f>
        <v>Nagyréde Községi Önkormányzat</v>
      </c>
      <c r="B1" s="12"/>
      <c r="C1" s="13"/>
      <c r="D1" s="13"/>
      <c r="K1" s="14" t="s">
        <v>72</v>
      </c>
    </row>
    <row r="2" spans="1:11" ht="22.5" customHeight="1">
      <c r="A2" s="91" t="s">
        <v>3</v>
      </c>
      <c r="B2" s="92" t="s">
        <v>0</v>
      </c>
      <c r="C2" s="96" t="s">
        <v>61</v>
      </c>
      <c r="D2" s="97"/>
      <c r="E2" s="98"/>
      <c r="F2" s="96" t="s">
        <v>84</v>
      </c>
      <c r="G2" s="97"/>
      <c r="H2" s="98"/>
      <c r="I2" s="96" t="s">
        <v>80</v>
      </c>
      <c r="J2" s="97"/>
      <c r="K2" s="98"/>
    </row>
    <row r="3" spans="1:11" ht="15.75" customHeight="1">
      <c r="A3" s="91"/>
      <c r="B3" s="92"/>
      <c r="C3" s="99" t="s">
        <v>56</v>
      </c>
      <c r="D3" s="103" t="s">
        <v>57</v>
      </c>
      <c r="E3" s="101" t="s">
        <v>55</v>
      </c>
      <c r="F3" s="99" t="s">
        <v>56</v>
      </c>
      <c r="G3" s="103" t="s">
        <v>57</v>
      </c>
      <c r="H3" s="101" t="s">
        <v>55</v>
      </c>
      <c r="I3" s="99" t="s">
        <v>56</v>
      </c>
      <c r="J3" s="103" t="s">
        <v>57</v>
      </c>
      <c r="K3" s="101" t="s">
        <v>55</v>
      </c>
    </row>
    <row r="4" spans="1:11" ht="22.5" customHeight="1">
      <c r="A4" s="91"/>
      <c r="B4" s="92"/>
      <c r="C4" s="100"/>
      <c r="D4" s="104"/>
      <c r="E4" s="102"/>
      <c r="F4" s="100"/>
      <c r="G4" s="104"/>
      <c r="H4" s="102"/>
      <c r="I4" s="100"/>
      <c r="J4" s="104"/>
      <c r="K4" s="102"/>
    </row>
    <row r="5" spans="1:11" ht="13.5" customHeight="1">
      <c r="A5" s="15">
        <v>1</v>
      </c>
      <c r="B5" s="42" t="s">
        <v>5</v>
      </c>
      <c r="C5" s="35">
        <v>145650</v>
      </c>
      <c r="D5" s="35">
        <v>0</v>
      </c>
      <c r="E5" s="35">
        <f aca="true" t="shared" si="0" ref="E5:E16">SUM(C5:D5)</f>
        <v>145650</v>
      </c>
      <c r="F5" s="35">
        <v>20560</v>
      </c>
      <c r="G5" s="35">
        <v>0</v>
      </c>
      <c r="H5" s="35">
        <f aca="true" t="shared" si="1" ref="H5:H16">SUM(F5:G5)</f>
        <v>20560</v>
      </c>
      <c r="I5" s="35">
        <f>C5+F5</f>
        <v>166210</v>
      </c>
      <c r="J5" s="35">
        <f>D5+G5</f>
        <v>0</v>
      </c>
      <c r="K5" s="35">
        <f>SUM(I5:J5)</f>
        <v>166210</v>
      </c>
    </row>
    <row r="6" spans="1:11" ht="13.5" customHeight="1">
      <c r="A6" s="15">
        <v>2</v>
      </c>
      <c r="B6" s="42" t="s">
        <v>7</v>
      </c>
      <c r="C6" s="35">
        <v>40438</v>
      </c>
      <c r="D6" s="35">
        <v>0</v>
      </c>
      <c r="E6" s="35">
        <f t="shared" si="0"/>
        <v>40438</v>
      </c>
      <c r="F6" s="35">
        <v>5551</v>
      </c>
      <c r="G6" s="35">
        <v>0</v>
      </c>
      <c r="H6" s="35">
        <f t="shared" si="1"/>
        <v>5551</v>
      </c>
      <c r="I6" s="35">
        <f aca="true" t="shared" si="2" ref="I6:I16">C6+F6</f>
        <v>45989</v>
      </c>
      <c r="J6" s="35">
        <f aca="true" t="shared" si="3" ref="J6:J16">D6+G6</f>
        <v>0</v>
      </c>
      <c r="K6" s="35">
        <f aca="true" t="shared" si="4" ref="K6:K16">SUM(I6:J6)</f>
        <v>45989</v>
      </c>
    </row>
    <row r="7" spans="1:11" ht="13.5" customHeight="1">
      <c r="A7" s="15">
        <v>3</v>
      </c>
      <c r="B7" s="42" t="s">
        <v>8</v>
      </c>
      <c r="C7" s="35">
        <v>118049</v>
      </c>
      <c r="D7" s="35">
        <v>0</v>
      </c>
      <c r="E7" s="35">
        <f t="shared" si="0"/>
        <v>118049</v>
      </c>
      <c r="F7" s="35">
        <v>4030</v>
      </c>
      <c r="G7" s="35">
        <v>0</v>
      </c>
      <c r="H7" s="35">
        <f t="shared" si="1"/>
        <v>4030</v>
      </c>
      <c r="I7" s="35">
        <f t="shared" si="2"/>
        <v>122079</v>
      </c>
      <c r="J7" s="35">
        <f t="shared" si="3"/>
        <v>0</v>
      </c>
      <c r="K7" s="35">
        <f t="shared" si="4"/>
        <v>122079</v>
      </c>
    </row>
    <row r="8" spans="1:11" ht="13.5" customHeight="1">
      <c r="A8" s="15">
        <v>4</v>
      </c>
      <c r="B8" s="42" t="s">
        <v>6</v>
      </c>
      <c r="C8" s="35">
        <v>1550</v>
      </c>
      <c r="D8" s="35">
        <v>0</v>
      </c>
      <c r="E8" s="35">
        <f t="shared" si="0"/>
        <v>1550</v>
      </c>
      <c r="F8" s="35">
        <v>0</v>
      </c>
      <c r="G8" s="35">
        <v>0</v>
      </c>
      <c r="H8" s="35">
        <f t="shared" si="1"/>
        <v>0</v>
      </c>
      <c r="I8" s="35">
        <f t="shared" si="2"/>
        <v>1550</v>
      </c>
      <c r="J8" s="35">
        <f t="shared" si="3"/>
        <v>0</v>
      </c>
      <c r="K8" s="35">
        <f t="shared" si="4"/>
        <v>1550</v>
      </c>
    </row>
    <row r="9" spans="1:11" ht="13.5" customHeight="1">
      <c r="A9" s="15">
        <v>5</v>
      </c>
      <c r="B9" s="42" t="s">
        <v>9</v>
      </c>
      <c r="C9" s="35">
        <v>1581</v>
      </c>
      <c r="D9" s="35">
        <v>11665</v>
      </c>
      <c r="E9" s="35">
        <f t="shared" si="0"/>
        <v>13246</v>
      </c>
      <c r="F9" s="35">
        <v>0</v>
      </c>
      <c r="G9" s="35">
        <v>0</v>
      </c>
      <c r="H9" s="35">
        <f t="shared" si="1"/>
        <v>0</v>
      </c>
      <c r="I9" s="35">
        <f t="shared" si="2"/>
        <v>1581</v>
      </c>
      <c r="J9" s="35">
        <f t="shared" si="3"/>
        <v>11665</v>
      </c>
      <c r="K9" s="35">
        <f t="shared" si="4"/>
        <v>13246</v>
      </c>
    </row>
    <row r="10" spans="1:11" ht="13.5" customHeight="1">
      <c r="A10" s="15">
        <v>6</v>
      </c>
      <c r="B10" s="42" t="s">
        <v>51</v>
      </c>
      <c r="C10" s="35">
        <v>0</v>
      </c>
      <c r="D10" s="35">
        <v>0</v>
      </c>
      <c r="E10" s="35">
        <f t="shared" si="0"/>
        <v>0</v>
      </c>
      <c r="F10" s="35">
        <v>0</v>
      </c>
      <c r="G10" s="35">
        <v>0</v>
      </c>
      <c r="H10" s="35">
        <f t="shared" si="1"/>
        <v>0</v>
      </c>
      <c r="I10" s="35">
        <f t="shared" si="2"/>
        <v>0</v>
      </c>
      <c r="J10" s="35">
        <f t="shared" si="3"/>
        <v>0</v>
      </c>
      <c r="K10" s="35">
        <f t="shared" si="4"/>
        <v>0</v>
      </c>
    </row>
    <row r="11" spans="1:11" ht="13.5" customHeight="1">
      <c r="A11" s="15">
        <v>7</v>
      </c>
      <c r="B11" s="42" t="s">
        <v>10</v>
      </c>
      <c r="C11" s="35">
        <v>19241</v>
      </c>
      <c r="D11" s="35">
        <v>0</v>
      </c>
      <c r="E11" s="35">
        <f t="shared" si="0"/>
        <v>19241</v>
      </c>
      <c r="F11" s="35">
        <v>0</v>
      </c>
      <c r="G11" s="35">
        <v>0</v>
      </c>
      <c r="H11" s="35">
        <f t="shared" si="1"/>
        <v>0</v>
      </c>
      <c r="I11" s="35">
        <f t="shared" si="2"/>
        <v>19241</v>
      </c>
      <c r="J11" s="35">
        <f t="shared" si="3"/>
        <v>0</v>
      </c>
      <c r="K11" s="35">
        <f t="shared" si="4"/>
        <v>19241</v>
      </c>
    </row>
    <row r="12" spans="1:11" ht="13.5" customHeight="1">
      <c r="A12" s="15">
        <v>8</v>
      </c>
      <c r="B12" s="43" t="s">
        <v>11</v>
      </c>
      <c r="C12" s="35">
        <v>100</v>
      </c>
      <c r="D12" s="35">
        <v>0</v>
      </c>
      <c r="E12" s="35">
        <f t="shared" si="0"/>
        <v>100</v>
      </c>
      <c r="F12" s="35">
        <v>0</v>
      </c>
      <c r="G12" s="35">
        <v>0</v>
      </c>
      <c r="H12" s="35">
        <f t="shared" si="1"/>
        <v>0</v>
      </c>
      <c r="I12" s="35">
        <f t="shared" si="2"/>
        <v>100</v>
      </c>
      <c r="J12" s="35">
        <f t="shared" si="3"/>
        <v>0</v>
      </c>
      <c r="K12" s="35">
        <f t="shared" si="4"/>
        <v>100</v>
      </c>
    </row>
    <row r="13" spans="1:11" ht="13.5" customHeight="1">
      <c r="A13" s="15">
        <v>9</v>
      </c>
      <c r="B13" s="42" t="s">
        <v>12</v>
      </c>
      <c r="C13" s="35">
        <v>19890</v>
      </c>
      <c r="D13" s="35">
        <v>0</v>
      </c>
      <c r="E13" s="35">
        <f t="shared" si="0"/>
        <v>19890</v>
      </c>
      <c r="F13" s="35">
        <v>0</v>
      </c>
      <c r="G13" s="35">
        <v>0</v>
      </c>
      <c r="H13" s="35">
        <f t="shared" si="1"/>
        <v>0</v>
      </c>
      <c r="I13" s="35">
        <f t="shared" si="2"/>
        <v>19890</v>
      </c>
      <c r="J13" s="35">
        <f t="shared" si="3"/>
        <v>0</v>
      </c>
      <c r="K13" s="35">
        <f t="shared" si="4"/>
        <v>19890</v>
      </c>
    </row>
    <row r="14" spans="1:11" ht="13.5" customHeight="1">
      <c r="A14" s="15">
        <v>10</v>
      </c>
      <c r="B14" s="42" t="s">
        <v>52</v>
      </c>
      <c r="C14" s="35">
        <v>0</v>
      </c>
      <c r="D14" s="35">
        <v>0</v>
      </c>
      <c r="E14" s="35">
        <f t="shared" si="0"/>
        <v>0</v>
      </c>
      <c r="F14" s="35">
        <v>0</v>
      </c>
      <c r="G14" s="35">
        <v>0</v>
      </c>
      <c r="H14" s="35">
        <f t="shared" si="1"/>
        <v>0</v>
      </c>
      <c r="I14" s="35">
        <f t="shared" si="2"/>
        <v>0</v>
      </c>
      <c r="J14" s="35">
        <f t="shared" si="3"/>
        <v>0</v>
      </c>
      <c r="K14" s="35">
        <f t="shared" si="4"/>
        <v>0</v>
      </c>
    </row>
    <row r="15" spans="1:11" ht="13.5" customHeight="1">
      <c r="A15" s="15">
        <v>11</v>
      </c>
      <c r="B15" s="42" t="s">
        <v>13</v>
      </c>
      <c r="C15" s="35">
        <v>0</v>
      </c>
      <c r="D15" s="35">
        <v>0</v>
      </c>
      <c r="E15" s="35">
        <f t="shared" si="0"/>
        <v>0</v>
      </c>
      <c r="F15" s="35">
        <v>0</v>
      </c>
      <c r="G15" s="35">
        <v>0</v>
      </c>
      <c r="H15" s="35">
        <f t="shared" si="1"/>
        <v>0</v>
      </c>
      <c r="I15" s="35">
        <f t="shared" si="2"/>
        <v>0</v>
      </c>
      <c r="J15" s="35">
        <f t="shared" si="3"/>
        <v>0</v>
      </c>
      <c r="K15" s="35">
        <f t="shared" si="4"/>
        <v>0</v>
      </c>
    </row>
    <row r="16" spans="1:11" ht="13.5" customHeight="1">
      <c r="A16" s="15">
        <v>12</v>
      </c>
      <c r="B16" s="42" t="s">
        <v>73</v>
      </c>
      <c r="C16" s="35">
        <v>500</v>
      </c>
      <c r="D16" s="35">
        <v>0</v>
      </c>
      <c r="E16" s="35">
        <f t="shared" si="0"/>
        <v>500</v>
      </c>
      <c r="F16" s="35">
        <v>318</v>
      </c>
      <c r="G16" s="35"/>
      <c r="H16" s="35">
        <f t="shared" si="1"/>
        <v>318</v>
      </c>
      <c r="I16" s="35">
        <f t="shared" si="2"/>
        <v>818</v>
      </c>
      <c r="J16" s="35">
        <f t="shared" si="3"/>
        <v>0</v>
      </c>
      <c r="K16" s="35">
        <f t="shared" si="4"/>
        <v>818</v>
      </c>
    </row>
    <row r="17" spans="1:11" ht="13.5" customHeight="1">
      <c r="A17" s="20">
        <v>13</v>
      </c>
      <c r="B17" s="44" t="s">
        <v>14</v>
      </c>
      <c r="C17" s="37">
        <f aca="true" t="shared" si="5" ref="C17:K17">SUM(C5:C16)-C12</f>
        <v>346899</v>
      </c>
      <c r="D17" s="37">
        <f t="shared" si="5"/>
        <v>11665</v>
      </c>
      <c r="E17" s="37">
        <f t="shared" si="5"/>
        <v>358564</v>
      </c>
      <c r="F17" s="37">
        <f t="shared" si="5"/>
        <v>30459</v>
      </c>
      <c r="G17" s="37">
        <f t="shared" si="5"/>
        <v>0</v>
      </c>
      <c r="H17" s="37">
        <f t="shared" si="5"/>
        <v>30459</v>
      </c>
      <c r="I17" s="37">
        <f t="shared" si="5"/>
        <v>377358</v>
      </c>
      <c r="J17" s="37">
        <f t="shared" si="5"/>
        <v>11665</v>
      </c>
      <c r="K17" s="37">
        <f t="shared" si="5"/>
        <v>389023</v>
      </c>
    </row>
    <row r="18" spans="1:11" ht="13.5" customHeight="1">
      <c r="A18" s="15">
        <v>14</v>
      </c>
      <c r="B18" s="42" t="s">
        <v>15</v>
      </c>
      <c r="C18" s="35">
        <v>44968</v>
      </c>
      <c r="D18" s="35">
        <v>0</v>
      </c>
      <c r="E18" s="35">
        <f>SUM(C18:D18)</f>
        <v>44968</v>
      </c>
      <c r="F18" s="35">
        <v>0</v>
      </c>
      <c r="G18" s="35">
        <v>0</v>
      </c>
      <c r="H18" s="35">
        <f>SUM(F18:G18)</f>
        <v>0</v>
      </c>
      <c r="I18" s="35">
        <f>C18+F18</f>
        <v>44968</v>
      </c>
      <c r="J18" s="35">
        <v>0</v>
      </c>
      <c r="K18" s="35">
        <f>SUM(I18:J18)</f>
        <v>44968</v>
      </c>
    </row>
    <row r="19" spans="1:11" ht="13.5" customHeight="1">
      <c r="A19" s="15">
        <v>15</v>
      </c>
      <c r="B19" s="42" t="s">
        <v>16</v>
      </c>
      <c r="C19" s="35">
        <v>0</v>
      </c>
      <c r="D19" s="35">
        <v>0</v>
      </c>
      <c r="E19" s="35">
        <f>SUM(C19:D19)</f>
        <v>0</v>
      </c>
      <c r="F19" s="35">
        <v>0</v>
      </c>
      <c r="G19" s="35">
        <v>0</v>
      </c>
      <c r="H19" s="35">
        <f>SUM(F19:G19)</f>
        <v>0</v>
      </c>
      <c r="I19" s="35">
        <v>0</v>
      </c>
      <c r="J19" s="35">
        <v>0</v>
      </c>
      <c r="K19" s="35">
        <f>SUM(I19:J19)</f>
        <v>0</v>
      </c>
    </row>
    <row r="20" spans="1:11" ht="13.5" customHeight="1">
      <c r="A20" s="15">
        <v>16</v>
      </c>
      <c r="B20" s="42" t="s">
        <v>17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v>0</v>
      </c>
      <c r="J20" s="35">
        <v>0</v>
      </c>
      <c r="K20" s="35">
        <f>SUM(I20:J20)</f>
        <v>0</v>
      </c>
    </row>
    <row r="21" spans="1:11" ht="13.5" customHeight="1">
      <c r="A21" s="15">
        <v>17</v>
      </c>
      <c r="B21" s="42" t="s">
        <v>18</v>
      </c>
      <c r="C21" s="35">
        <v>0</v>
      </c>
      <c r="D21" s="35">
        <v>0</v>
      </c>
      <c r="E21" s="35">
        <f>SUM(C21:D21)</f>
        <v>0</v>
      </c>
      <c r="F21" s="35">
        <v>0</v>
      </c>
      <c r="G21" s="35">
        <v>0</v>
      </c>
      <c r="H21" s="35">
        <f>SUM(F21:G21)</f>
        <v>0</v>
      </c>
      <c r="I21" s="35">
        <v>0</v>
      </c>
      <c r="J21" s="35">
        <v>0</v>
      </c>
      <c r="K21" s="35">
        <f>SUM(I21:J21)</f>
        <v>0</v>
      </c>
    </row>
    <row r="22" spans="1:11" ht="13.5" customHeight="1">
      <c r="A22" s="15">
        <v>18</v>
      </c>
      <c r="B22" s="42" t="s">
        <v>19</v>
      </c>
      <c r="C22" s="35">
        <v>0</v>
      </c>
      <c r="D22" s="35">
        <v>0</v>
      </c>
      <c r="E22" s="35">
        <f>SUM(C22:D22)</f>
        <v>0</v>
      </c>
      <c r="F22" s="35">
        <v>0</v>
      </c>
      <c r="G22" s="35">
        <v>0</v>
      </c>
      <c r="H22" s="35">
        <f>SUM(F22:G22)</f>
        <v>0</v>
      </c>
      <c r="I22" s="35">
        <v>0</v>
      </c>
      <c r="J22" s="35">
        <v>0</v>
      </c>
      <c r="K22" s="35">
        <f>SUM(I22:J22)</f>
        <v>0</v>
      </c>
    </row>
    <row r="23" spans="1:11" ht="13.5" customHeight="1">
      <c r="A23" s="23">
        <v>19</v>
      </c>
      <c r="B23" s="45" t="s">
        <v>20</v>
      </c>
      <c r="C23" s="26">
        <f aca="true" t="shared" si="6" ref="C23:K23">SUM(C18:C22)</f>
        <v>44968</v>
      </c>
      <c r="D23" s="26">
        <f t="shared" si="6"/>
        <v>0</v>
      </c>
      <c r="E23" s="26">
        <f t="shared" si="6"/>
        <v>44968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I23" s="26">
        <f t="shared" si="6"/>
        <v>44968</v>
      </c>
      <c r="J23" s="26">
        <f t="shared" si="6"/>
        <v>0</v>
      </c>
      <c r="K23" s="26">
        <f t="shared" si="6"/>
        <v>44968</v>
      </c>
    </row>
    <row r="24" spans="1:11" ht="13.5" customHeight="1">
      <c r="A24" s="15">
        <v>20</v>
      </c>
      <c r="B24" s="42" t="s">
        <v>21</v>
      </c>
      <c r="C24" s="35">
        <v>0</v>
      </c>
      <c r="D24" s="35">
        <v>0</v>
      </c>
      <c r="E24" s="35">
        <f>SUM(C24:D24)</f>
        <v>0</v>
      </c>
      <c r="F24" s="35">
        <v>0</v>
      </c>
      <c r="G24" s="35">
        <v>0</v>
      </c>
      <c r="H24" s="35">
        <f>SUM(F24:G24)</f>
        <v>0</v>
      </c>
      <c r="I24" s="35">
        <f>C24+F24</f>
        <v>0</v>
      </c>
      <c r="J24" s="35">
        <f>D24+G24</f>
        <v>0</v>
      </c>
      <c r="K24" s="35">
        <f>SUM(I24:J24)</f>
        <v>0</v>
      </c>
    </row>
    <row r="25" spans="1:11" ht="13.5" customHeight="1">
      <c r="A25" s="15">
        <v>21</v>
      </c>
      <c r="B25" s="42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3.5" customHeight="1">
      <c r="A26" s="20">
        <v>22</v>
      </c>
      <c r="B26" s="44" t="s">
        <v>22</v>
      </c>
      <c r="C26" s="37">
        <f aca="true" t="shared" si="7" ref="C26:K26">C17+C23+C24</f>
        <v>391867</v>
      </c>
      <c r="D26" s="37">
        <f t="shared" si="7"/>
        <v>11665</v>
      </c>
      <c r="E26" s="37">
        <f t="shared" si="7"/>
        <v>403532</v>
      </c>
      <c r="F26" s="37">
        <f t="shared" si="7"/>
        <v>30459</v>
      </c>
      <c r="G26" s="37">
        <f t="shared" si="7"/>
        <v>0</v>
      </c>
      <c r="H26" s="37">
        <f t="shared" si="7"/>
        <v>30459</v>
      </c>
      <c r="I26" s="37">
        <f t="shared" si="7"/>
        <v>422326</v>
      </c>
      <c r="J26" s="37">
        <f t="shared" si="7"/>
        <v>11665</v>
      </c>
      <c r="K26" s="37">
        <f t="shared" si="7"/>
        <v>433991</v>
      </c>
    </row>
    <row r="27" spans="1:11" ht="13.5" customHeight="1">
      <c r="A27" s="74">
        <v>23</v>
      </c>
      <c r="B27" s="76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3.5" customHeight="1">
      <c r="A28" s="15">
        <v>24</v>
      </c>
      <c r="B28" s="42" t="s">
        <v>23</v>
      </c>
      <c r="C28" s="35">
        <v>158476</v>
      </c>
      <c r="D28" s="35">
        <v>0</v>
      </c>
      <c r="E28" s="35">
        <f aca="true" t="shared" si="8" ref="E28:E41">SUM(C28:D28)</f>
        <v>158476</v>
      </c>
      <c r="F28" s="35">
        <v>30459</v>
      </c>
      <c r="G28" s="35">
        <v>0</v>
      </c>
      <c r="H28" s="35">
        <f aca="true" t="shared" si="9" ref="H28:H41">SUM(F28:G28)</f>
        <v>30459</v>
      </c>
      <c r="I28" s="35">
        <f>C28+F28</f>
        <v>188935</v>
      </c>
      <c r="J28" s="35">
        <f>D28+G28</f>
        <v>0</v>
      </c>
      <c r="K28" s="35">
        <f>SUM(I28:J28)</f>
        <v>188935</v>
      </c>
    </row>
    <row r="29" spans="1:11" ht="13.5" customHeight="1">
      <c r="A29" s="15">
        <v>25</v>
      </c>
      <c r="B29" s="43" t="s">
        <v>24</v>
      </c>
      <c r="C29" s="35">
        <v>151156</v>
      </c>
      <c r="D29" s="35">
        <v>0</v>
      </c>
      <c r="E29" s="35">
        <f t="shared" si="8"/>
        <v>151156</v>
      </c>
      <c r="F29" s="35">
        <v>30459</v>
      </c>
      <c r="G29" s="35">
        <v>0</v>
      </c>
      <c r="H29" s="35">
        <f t="shared" si="9"/>
        <v>30459</v>
      </c>
      <c r="I29" s="35">
        <f aca="true" t="shared" si="10" ref="I29:I41">C29+F29</f>
        <v>181615</v>
      </c>
      <c r="J29" s="35">
        <f aca="true" t="shared" si="11" ref="J29:J40">D29+G29</f>
        <v>0</v>
      </c>
      <c r="K29" s="35">
        <f aca="true" t="shared" si="12" ref="K29:K40">SUM(I29:J29)</f>
        <v>181615</v>
      </c>
    </row>
    <row r="30" spans="1:11" ht="13.5" customHeight="1">
      <c r="A30" s="15">
        <v>26</v>
      </c>
      <c r="B30" s="42" t="s">
        <v>25</v>
      </c>
      <c r="C30" s="35">
        <v>0</v>
      </c>
      <c r="D30" s="35">
        <v>0</v>
      </c>
      <c r="E30" s="35">
        <f t="shared" si="8"/>
        <v>0</v>
      </c>
      <c r="F30" s="35">
        <v>0</v>
      </c>
      <c r="G30" s="35">
        <v>0</v>
      </c>
      <c r="H30" s="35">
        <f t="shared" si="9"/>
        <v>0</v>
      </c>
      <c r="I30" s="35">
        <f t="shared" si="10"/>
        <v>0</v>
      </c>
      <c r="J30" s="35">
        <f t="shared" si="11"/>
        <v>0</v>
      </c>
      <c r="K30" s="35">
        <f t="shared" si="12"/>
        <v>0</v>
      </c>
    </row>
    <row r="31" spans="1:11" ht="13.5" customHeight="1">
      <c r="A31" s="15">
        <v>27</v>
      </c>
      <c r="B31" s="43" t="s">
        <v>26</v>
      </c>
      <c r="C31" s="35">
        <v>0</v>
      </c>
      <c r="D31" s="35">
        <v>0</v>
      </c>
      <c r="E31" s="35">
        <f t="shared" si="8"/>
        <v>0</v>
      </c>
      <c r="F31" s="35">
        <v>0</v>
      </c>
      <c r="G31" s="35">
        <v>0</v>
      </c>
      <c r="H31" s="35">
        <f t="shared" si="9"/>
        <v>0</v>
      </c>
      <c r="I31" s="35">
        <f t="shared" si="10"/>
        <v>0</v>
      </c>
      <c r="J31" s="35">
        <f t="shared" si="11"/>
        <v>0</v>
      </c>
      <c r="K31" s="35">
        <f t="shared" si="12"/>
        <v>0</v>
      </c>
    </row>
    <row r="32" spans="1:11" ht="13.5" customHeight="1">
      <c r="A32" s="15">
        <v>28</v>
      </c>
      <c r="B32" s="43" t="s">
        <v>27</v>
      </c>
      <c r="C32" s="35">
        <v>151800</v>
      </c>
      <c r="D32" s="35">
        <v>0</v>
      </c>
      <c r="E32" s="35">
        <f t="shared" si="8"/>
        <v>151800</v>
      </c>
      <c r="F32" s="35">
        <v>0</v>
      </c>
      <c r="G32" s="35">
        <v>0</v>
      </c>
      <c r="H32" s="35">
        <f t="shared" si="9"/>
        <v>0</v>
      </c>
      <c r="I32" s="35">
        <f t="shared" si="10"/>
        <v>151800</v>
      </c>
      <c r="J32" s="35">
        <f t="shared" si="11"/>
        <v>0</v>
      </c>
      <c r="K32" s="35">
        <f t="shared" si="12"/>
        <v>151800</v>
      </c>
    </row>
    <row r="33" spans="1:11" ht="13.5" customHeight="1">
      <c r="A33" s="15">
        <v>29</v>
      </c>
      <c r="B33" s="43" t="s">
        <v>28</v>
      </c>
      <c r="C33" s="35">
        <v>141000</v>
      </c>
      <c r="D33" s="35">
        <v>0</v>
      </c>
      <c r="E33" s="35">
        <f t="shared" si="8"/>
        <v>141000</v>
      </c>
      <c r="F33" s="35">
        <v>0</v>
      </c>
      <c r="G33" s="35">
        <v>0</v>
      </c>
      <c r="H33" s="35">
        <f t="shared" si="9"/>
        <v>0</v>
      </c>
      <c r="I33" s="35">
        <f t="shared" si="10"/>
        <v>141000</v>
      </c>
      <c r="J33" s="35">
        <f t="shared" si="11"/>
        <v>0</v>
      </c>
      <c r="K33" s="35">
        <f t="shared" si="12"/>
        <v>141000</v>
      </c>
    </row>
    <row r="34" spans="1:11" ht="13.5" customHeight="1">
      <c r="A34" s="15">
        <v>30</v>
      </c>
      <c r="B34" s="43" t="s">
        <v>29</v>
      </c>
      <c r="C34" s="35">
        <v>10000</v>
      </c>
      <c r="D34" s="35">
        <v>0</v>
      </c>
      <c r="E34" s="35">
        <f t="shared" si="8"/>
        <v>10000</v>
      </c>
      <c r="F34" s="35">
        <v>0</v>
      </c>
      <c r="G34" s="35">
        <v>0</v>
      </c>
      <c r="H34" s="35">
        <f t="shared" si="9"/>
        <v>0</v>
      </c>
      <c r="I34" s="35">
        <f t="shared" si="10"/>
        <v>10000</v>
      </c>
      <c r="J34" s="35">
        <f t="shared" si="11"/>
        <v>0</v>
      </c>
      <c r="K34" s="35">
        <f t="shared" si="12"/>
        <v>10000</v>
      </c>
    </row>
    <row r="35" spans="1:11" ht="13.5" customHeight="1">
      <c r="A35" s="15">
        <v>31</v>
      </c>
      <c r="B35" s="42" t="s">
        <v>30</v>
      </c>
      <c r="C35" s="35">
        <v>30354</v>
      </c>
      <c r="D35" s="35">
        <v>0</v>
      </c>
      <c r="E35" s="35">
        <f t="shared" si="8"/>
        <v>30354</v>
      </c>
      <c r="F35" s="35">
        <v>0</v>
      </c>
      <c r="G35" s="35">
        <v>0</v>
      </c>
      <c r="H35" s="35">
        <f t="shared" si="9"/>
        <v>0</v>
      </c>
      <c r="I35" s="35">
        <f t="shared" si="10"/>
        <v>30354</v>
      </c>
      <c r="J35" s="35">
        <f t="shared" si="11"/>
        <v>0</v>
      </c>
      <c r="K35" s="35">
        <f t="shared" si="12"/>
        <v>30354</v>
      </c>
    </row>
    <row r="36" spans="1:11" ht="13.5" customHeight="1">
      <c r="A36" s="15">
        <v>32</v>
      </c>
      <c r="B36" s="42" t="s">
        <v>31</v>
      </c>
      <c r="C36" s="35">
        <v>0</v>
      </c>
      <c r="D36" s="35">
        <v>0</v>
      </c>
      <c r="E36" s="35">
        <f t="shared" si="8"/>
        <v>0</v>
      </c>
      <c r="F36" s="35">
        <v>0</v>
      </c>
      <c r="G36" s="35">
        <v>0</v>
      </c>
      <c r="H36" s="35">
        <f t="shared" si="9"/>
        <v>0</v>
      </c>
      <c r="I36" s="35">
        <f t="shared" si="10"/>
        <v>0</v>
      </c>
      <c r="J36" s="35">
        <f t="shared" si="11"/>
        <v>0</v>
      </c>
      <c r="K36" s="35">
        <f t="shared" si="12"/>
        <v>0</v>
      </c>
    </row>
    <row r="37" spans="1:11" ht="13.5" customHeight="1">
      <c r="A37" s="15">
        <v>33</v>
      </c>
      <c r="B37" s="43" t="s">
        <v>32</v>
      </c>
      <c r="C37" s="35">
        <v>0</v>
      </c>
      <c r="D37" s="35">
        <v>0</v>
      </c>
      <c r="E37" s="35">
        <f t="shared" si="8"/>
        <v>0</v>
      </c>
      <c r="F37" s="35">
        <v>0</v>
      </c>
      <c r="G37" s="35">
        <v>0</v>
      </c>
      <c r="H37" s="35">
        <f t="shared" si="9"/>
        <v>0</v>
      </c>
      <c r="I37" s="35">
        <f t="shared" si="10"/>
        <v>0</v>
      </c>
      <c r="J37" s="35">
        <f t="shared" si="11"/>
        <v>0</v>
      </c>
      <c r="K37" s="35">
        <f t="shared" si="12"/>
        <v>0</v>
      </c>
    </row>
    <row r="38" spans="1:11" ht="13.5" customHeight="1">
      <c r="A38" s="15">
        <v>34</v>
      </c>
      <c r="B38" s="42" t="s">
        <v>33</v>
      </c>
      <c r="C38" s="35">
        <v>0</v>
      </c>
      <c r="D38" s="35">
        <v>0</v>
      </c>
      <c r="E38" s="35">
        <f t="shared" si="8"/>
        <v>0</v>
      </c>
      <c r="F38" s="35">
        <v>0</v>
      </c>
      <c r="G38" s="35">
        <v>0</v>
      </c>
      <c r="H38" s="35">
        <f t="shared" si="9"/>
        <v>0</v>
      </c>
      <c r="I38" s="35">
        <f t="shared" si="10"/>
        <v>0</v>
      </c>
      <c r="J38" s="35">
        <f t="shared" si="11"/>
        <v>0</v>
      </c>
      <c r="K38" s="35">
        <f t="shared" si="12"/>
        <v>0</v>
      </c>
    </row>
    <row r="39" spans="1:11" ht="24.75" customHeight="1">
      <c r="A39" s="15">
        <v>35</v>
      </c>
      <c r="B39" s="46" t="s">
        <v>34</v>
      </c>
      <c r="C39" s="35">
        <v>0</v>
      </c>
      <c r="D39" s="35">
        <v>0</v>
      </c>
      <c r="E39" s="35">
        <f t="shared" si="8"/>
        <v>0</v>
      </c>
      <c r="F39" s="35">
        <v>0</v>
      </c>
      <c r="G39" s="35">
        <v>0</v>
      </c>
      <c r="H39" s="35">
        <f t="shared" si="9"/>
        <v>0</v>
      </c>
      <c r="I39" s="35">
        <f t="shared" si="10"/>
        <v>0</v>
      </c>
      <c r="J39" s="35">
        <f t="shared" si="11"/>
        <v>0</v>
      </c>
      <c r="K39" s="35">
        <f t="shared" si="12"/>
        <v>0</v>
      </c>
    </row>
    <row r="40" spans="1:11" ht="13.5" customHeight="1">
      <c r="A40" s="15">
        <v>36</v>
      </c>
      <c r="B40" s="42" t="s">
        <v>35</v>
      </c>
      <c r="C40" s="35">
        <v>0</v>
      </c>
      <c r="D40" s="35">
        <v>0</v>
      </c>
      <c r="E40" s="35">
        <f t="shared" si="8"/>
        <v>0</v>
      </c>
      <c r="F40" s="35">
        <v>0</v>
      </c>
      <c r="G40" s="35">
        <v>0</v>
      </c>
      <c r="H40" s="35">
        <f t="shared" si="9"/>
        <v>0</v>
      </c>
      <c r="I40" s="35">
        <f t="shared" si="10"/>
        <v>0</v>
      </c>
      <c r="J40" s="35">
        <f t="shared" si="11"/>
        <v>0</v>
      </c>
      <c r="K40" s="35">
        <f t="shared" si="12"/>
        <v>0</v>
      </c>
    </row>
    <row r="41" spans="1:11" ht="25.5">
      <c r="A41" s="15">
        <v>37</v>
      </c>
      <c r="B41" s="46" t="s">
        <v>36</v>
      </c>
      <c r="C41" s="35">
        <v>0</v>
      </c>
      <c r="D41" s="35">
        <v>0</v>
      </c>
      <c r="E41" s="35">
        <f t="shared" si="8"/>
        <v>0</v>
      </c>
      <c r="F41" s="35">
        <v>0</v>
      </c>
      <c r="G41" s="35">
        <v>0</v>
      </c>
      <c r="H41" s="35">
        <f t="shared" si="9"/>
        <v>0</v>
      </c>
      <c r="I41" s="35">
        <f t="shared" si="10"/>
        <v>0</v>
      </c>
      <c r="J41" s="35">
        <v>0</v>
      </c>
      <c r="K41" s="35">
        <f>SUM(I41:J41)</f>
        <v>0</v>
      </c>
    </row>
    <row r="42" spans="1:11" ht="27.75" customHeight="1">
      <c r="A42" s="20">
        <v>38</v>
      </c>
      <c r="B42" s="47" t="s">
        <v>37</v>
      </c>
      <c r="C42" s="37">
        <f aca="true" t="shared" si="13" ref="C42:K42">SUM(C28:C41)-C29-C31-C33-C34-C37-C39-C41</f>
        <v>340630</v>
      </c>
      <c r="D42" s="37">
        <f t="shared" si="13"/>
        <v>0</v>
      </c>
      <c r="E42" s="37">
        <f t="shared" si="13"/>
        <v>340630</v>
      </c>
      <c r="F42" s="37">
        <f t="shared" si="13"/>
        <v>30459</v>
      </c>
      <c r="G42" s="37">
        <f t="shared" si="13"/>
        <v>0</v>
      </c>
      <c r="H42" s="37">
        <f t="shared" si="13"/>
        <v>30459</v>
      </c>
      <c r="I42" s="37">
        <f t="shared" si="13"/>
        <v>371089</v>
      </c>
      <c r="J42" s="37">
        <f t="shared" si="13"/>
        <v>0</v>
      </c>
      <c r="K42" s="37">
        <f t="shared" si="13"/>
        <v>371089</v>
      </c>
    </row>
    <row r="43" spans="1:11" ht="13.5" customHeight="1">
      <c r="A43" s="15">
        <v>39</v>
      </c>
      <c r="B43" s="42" t="s">
        <v>38</v>
      </c>
      <c r="C43" s="35">
        <v>30000</v>
      </c>
      <c r="D43" s="35">
        <v>0</v>
      </c>
      <c r="E43" s="35">
        <f aca="true" t="shared" si="14" ref="E43:E50">SUM(C43:D43)</f>
        <v>30000</v>
      </c>
      <c r="F43" s="35">
        <v>0</v>
      </c>
      <c r="G43" s="35">
        <v>0</v>
      </c>
      <c r="H43" s="35">
        <f aca="true" t="shared" si="15" ref="H43:H50">SUM(F43:G43)</f>
        <v>0</v>
      </c>
      <c r="I43" s="35">
        <f>C43+F43</f>
        <v>30000</v>
      </c>
      <c r="J43" s="35">
        <f>D43+G43</f>
        <v>0</v>
      </c>
      <c r="K43" s="35">
        <f aca="true" t="shared" si="16" ref="K43:K50">SUM(I43:J43)</f>
        <v>30000</v>
      </c>
    </row>
    <row r="44" spans="1:11" ht="13.5" customHeight="1">
      <c r="A44" s="15">
        <v>40</v>
      </c>
      <c r="B44" s="42" t="s">
        <v>39</v>
      </c>
      <c r="C44" s="35">
        <v>0</v>
      </c>
      <c r="D44" s="35">
        <v>0</v>
      </c>
      <c r="E44" s="35">
        <f t="shared" si="14"/>
        <v>0</v>
      </c>
      <c r="F44" s="35">
        <v>0</v>
      </c>
      <c r="G44" s="35">
        <v>0</v>
      </c>
      <c r="H44" s="35">
        <f t="shared" si="15"/>
        <v>0</v>
      </c>
      <c r="I44" s="35">
        <f aca="true" t="shared" si="17" ref="I44:I50">C44+F44</f>
        <v>0</v>
      </c>
      <c r="J44" s="35">
        <f aca="true" t="shared" si="18" ref="J44:J50">D44+G44</f>
        <v>0</v>
      </c>
      <c r="K44" s="35">
        <f t="shared" si="16"/>
        <v>0</v>
      </c>
    </row>
    <row r="45" spans="1:11" ht="13.5" customHeight="1">
      <c r="A45" s="15">
        <v>41</v>
      </c>
      <c r="B45" s="42" t="s">
        <v>40</v>
      </c>
      <c r="C45" s="35">
        <v>32902</v>
      </c>
      <c r="D45" s="35">
        <v>0</v>
      </c>
      <c r="E45" s="35">
        <f t="shared" si="14"/>
        <v>32902</v>
      </c>
      <c r="F45" s="35">
        <v>0</v>
      </c>
      <c r="G45" s="35">
        <v>0</v>
      </c>
      <c r="H45" s="35">
        <f t="shared" si="15"/>
        <v>0</v>
      </c>
      <c r="I45" s="35">
        <f t="shared" si="17"/>
        <v>32902</v>
      </c>
      <c r="J45" s="35">
        <f t="shared" si="18"/>
        <v>0</v>
      </c>
      <c r="K45" s="35">
        <f t="shared" si="16"/>
        <v>32902</v>
      </c>
    </row>
    <row r="46" spans="1:11" ht="13.5" customHeight="1">
      <c r="A46" s="15">
        <v>42</v>
      </c>
      <c r="B46" s="42" t="s">
        <v>17</v>
      </c>
      <c r="C46" s="35">
        <v>0</v>
      </c>
      <c r="D46" s="35">
        <v>0</v>
      </c>
      <c r="E46" s="35">
        <f t="shared" si="14"/>
        <v>0</v>
      </c>
      <c r="F46" s="35">
        <v>0</v>
      </c>
      <c r="G46" s="35">
        <v>0</v>
      </c>
      <c r="H46" s="35">
        <f t="shared" si="15"/>
        <v>0</v>
      </c>
      <c r="I46" s="35">
        <f t="shared" si="17"/>
        <v>0</v>
      </c>
      <c r="J46" s="35">
        <f t="shared" si="18"/>
        <v>0</v>
      </c>
      <c r="K46" s="35">
        <f t="shared" si="16"/>
        <v>0</v>
      </c>
    </row>
    <row r="47" spans="1:11" ht="13.5" customHeight="1">
      <c r="A47" s="15">
        <v>43</v>
      </c>
      <c r="B47" s="42" t="s">
        <v>41</v>
      </c>
      <c r="C47" s="35">
        <v>0</v>
      </c>
      <c r="D47" s="35">
        <v>0</v>
      </c>
      <c r="E47" s="35">
        <f t="shared" si="14"/>
        <v>0</v>
      </c>
      <c r="F47" s="35">
        <v>0</v>
      </c>
      <c r="G47" s="35">
        <v>0</v>
      </c>
      <c r="H47" s="35">
        <f t="shared" si="15"/>
        <v>0</v>
      </c>
      <c r="I47" s="35">
        <f t="shared" si="17"/>
        <v>0</v>
      </c>
      <c r="J47" s="35">
        <f t="shared" si="18"/>
        <v>0</v>
      </c>
      <c r="K47" s="35">
        <f t="shared" si="16"/>
        <v>0</v>
      </c>
    </row>
    <row r="48" spans="1:11" ht="13.5" customHeight="1">
      <c r="A48" s="15">
        <v>44</v>
      </c>
      <c r="B48" s="42" t="s">
        <v>42</v>
      </c>
      <c r="C48" s="35">
        <v>0</v>
      </c>
      <c r="D48" s="35">
        <v>0</v>
      </c>
      <c r="E48" s="35">
        <f t="shared" si="14"/>
        <v>0</v>
      </c>
      <c r="F48" s="35"/>
      <c r="G48" s="35">
        <v>0</v>
      </c>
      <c r="H48" s="35">
        <f t="shared" si="15"/>
        <v>0</v>
      </c>
      <c r="I48" s="35">
        <f t="shared" si="17"/>
        <v>0</v>
      </c>
      <c r="J48" s="35">
        <f t="shared" si="18"/>
        <v>0</v>
      </c>
      <c r="K48" s="35">
        <f t="shared" si="16"/>
        <v>0</v>
      </c>
    </row>
    <row r="49" spans="1:11" ht="13.5" customHeight="1">
      <c r="A49" s="15">
        <v>45</v>
      </c>
      <c r="B49" s="42" t="s">
        <v>43</v>
      </c>
      <c r="C49" s="35">
        <v>0</v>
      </c>
      <c r="D49" s="35">
        <v>0</v>
      </c>
      <c r="E49" s="35">
        <f t="shared" si="14"/>
        <v>0</v>
      </c>
      <c r="F49" s="35">
        <v>0</v>
      </c>
      <c r="G49" s="35">
        <v>0</v>
      </c>
      <c r="H49" s="35">
        <f t="shared" si="15"/>
        <v>0</v>
      </c>
      <c r="I49" s="35">
        <f t="shared" si="17"/>
        <v>0</v>
      </c>
      <c r="J49" s="35">
        <f t="shared" si="18"/>
        <v>0</v>
      </c>
      <c r="K49" s="35">
        <f t="shared" si="16"/>
        <v>0</v>
      </c>
    </row>
    <row r="50" spans="1:11" ht="13.5" customHeight="1">
      <c r="A50" s="15">
        <v>46</v>
      </c>
      <c r="B50" s="42" t="s">
        <v>44</v>
      </c>
      <c r="C50" s="35">
        <v>0</v>
      </c>
      <c r="D50" s="35">
        <v>0</v>
      </c>
      <c r="E50" s="35">
        <f t="shared" si="14"/>
        <v>0</v>
      </c>
      <c r="F50" s="35">
        <v>0</v>
      </c>
      <c r="G50" s="35">
        <v>0</v>
      </c>
      <c r="H50" s="35">
        <f t="shared" si="15"/>
        <v>0</v>
      </c>
      <c r="I50" s="35">
        <f t="shared" si="17"/>
        <v>0</v>
      </c>
      <c r="J50" s="35">
        <f t="shared" si="18"/>
        <v>0</v>
      </c>
      <c r="K50" s="35">
        <f t="shared" si="16"/>
        <v>0</v>
      </c>
    </row>
    <row r="51" spans="1:11" ht="13.5" customHeight="1">
      <c r="A51" s="23">
        <v>47</v>
      </c>
      <c r="B51" s="45" t="s">
        <v>45</v>
      </c>
      <c r="C51" s="30">
        <f aca="true" t="shared" si="19" ref="C51:K51">SUM(C43:C50)</f>
        <v>62902</v>
      </c>
      <c r="D51" s="30">
        <f t="shared" si="19"/>
        <v>0</v>
      </c>
      <c r="E51" s="30">
        <f t="shared" si="19"/>
        <v>62902</v>
      </c>
      <c r="F51" s="30">
        <f t="shared" si="19"/>
        <v>0</v>
      </c>
      <c r="G51" s="30">
        <f t="shared" si="19"/>
        <v>0</v>
      </c>
      <c r="H51" s="30">
        <f t="shared" si="19"/>
        <v>0</v>
      </c>
      <c r="I51" s="30">
        <f t="shared" si="19"/>
        <v>62902</v>
      </c>
      <c r="J51" s="30">
        <f t="shared" si="19"/>
        <v>0</v>
      </c>
      <c r="K51" s="30">
        <f t="shared" si="19"/>
        <v>62902</v>
      </c>
    </row>
    <row r="52" spans="1:11" ht="13.5" customHeight="1">
      <c r="A52" s="15">
        <v>48</v>
      </c>
      <c r="B52" s="42" t="s">
        <v>46</v>
      </c>
      <c r="C52" s="35">
        <v>0</v>
      </c>
      <c r="D52" s="35">
        <v>0</v>
      </c>
      <c r="E52" s="35">
        <f>SUM(C52:D52)</f>
        <v>0</v>
      </c>
      <c r="F52" s="35">
        <v>0</v>
      </c>
      <c r="G52" s="35">
        <v>0</v>
      </c>
      <c r="H52" s="35">
        <f>SUM(F52:G52)</f>
        <v>0</v>
      </c>
      <c r="I52" s="35">
        <v>0</v>
      </c>
      <c r="J52" s="35">
        <v>0</v>
      </c>
      <c r="K52" s="35">
        <f>SUM(I52:J52)</f>
        <v>0</v>
      </c>
    </row>
    <row r="53" spans="1:11" ht="13.5" customHeight="1">
      <c r="A53" s="15">
        <v>49</v>
      </c>
      <c r="B53" s="42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8" customHeight="1">
      <c r="A54" s="20">
        <v>50</v>
      </c>
      <c r="B54" s="44" t="s">
        <v>75</v>
      </c>
      <c r="C54" s="37">
        <f aca="true" t="shared" si="20" ref="C54:K54">C42+C51+SUM(C52:C52)</f>
        <v>403532</v>
      </c>
      <c r="D54" s="37">
        <f t="shared" si="20"/>
        <v>0</v>
      </c>
      <c r="E54" s="37">
        <f t="shared" si="20"/>
        <v>403532</v>
      </c>
      <c r="F54" s="37">
        <f t="shared" si="20"/>
        <v>30459</v>
      </c>
      <c r="G54" s="37">
        <f t="shared" si="20"/>
        <v>0</v>
      </c>
      <c r="H54" s="37">
        <f t="shared" si="20"/>
        <v>30459</v>
      </c>
      <c r="I54" s="37">
        <f t="shared" si="20"/>
        <v>433991</v>
      </c>
      <c r="J54" s="37">
        <f t="shared" si="20"/>
        <v>0</v>
      </c>
      <c r="K54" s="37">
        <f t="shared" si="20"/>
        <v>433991</v>
      </c>
    </row>
    <row r="55" spans="1:11" ht="35.25" customHeight="1">
      <c r="A55" s="20">
        <v>51</v>
      </c>
      <c r="B55" s="48" t="s">
        <v>48</v>
      </c>
      <c r="C55" s="37">
        <f aca="true" t="shared" si="21" ref="C55:K55">C42-C17</f>
        <v>-6269</v>
      </c>
      <c r="D55" s="37">
        <f t="shared" si="21"/>
        <v>-11665</v>
      </c>
      <c r="E55" s="37">
        <f t="shared" si="21"/>
        <v>-17934</v>
      </c>
      <c r="F55" s="37">
        <f t="shared" si="21"/>
        <v>0</v>
      </c>
      <c r="G55" s="37">
        <f t="shared" si="21"/>
        <v>0</v>
      </c>
      <c r="H55" s="37">
        <f t="shared" si="21"/>
        <v>0</v>
      </c>
      <c r="I55" s="37">
        <f t="shared" si="21"/>
        <v>-6269</v>
      </c>
      <c r="J55" s="37">
        <f t="shared" si="21"/>
        <v>-11665</v>
      </c>
      <c r="K55" s="37">
        <f t="shared" si="21"/>
        <v>-17934</v>
      </c>
    </row>
    <row r="56" spans="1:11" ht="17.25" customHeight="1">
      <c r="A56" s="20">
        <v>52</v>
      </c>
      <c r="B56" s="44" t="s">
        <v>77</v>
      </c>
      <c r="C56" s="37">
        <f aca="true" t="shared" si="22" ref="C56:K56">C51-C23</f>
        <v>17934</v>
      </c>
      <c r="D56" s="37">
        <f t="shared" si="22"/>
        <v>0</v>
      </c>
      <c r="E56" s="37">
        <f t="shared" si="22"/>
        <v>17934</v>
      </c>
      <c r="F56" s="37">
        <f t="shared" si="22"/>
        <v>0</v>
      </c>
      <c r="G56" s="37">
        <f t="shared" si="22"/>
        <v>0</v>
      </c>
      <c r="H56" s="37">
        <f t="shared" si="22"/>
        <v>0</v>
      </c>
      <c r="I56" s="37">
        <f t="shared" si="22"/>
        <v>17934</v>
      </c>
      <c r="J56" s="37">
        <f t="shared" si="22"/>
        <v>0</v>
      </c>
      <c r="K56" s="37">
        <f t="shared" si="22"/>
        <v>17934</v>
      </c>
    </row>
    <row r="57" spans="1:11" ht="16.5" customHeight="1">
      <c r="A57" s="20">
        <v>53</v>
      </c>
      <c r="B57" s="48" t="s">
        <v>78</v>
      </c>
      <c r="C57" s="37">
        <f aca="true" t="shared" si="23" ref="C57:K57">C54-C26</f>
        <v>11665</v>
      </c>
      <c r="D57" s="37">
        <f t="shared" si="23"/>
        <v>-11665</v>
      </c>
      <c r="E57" s="37">
        <f t="shared" si="23"/>
        <v>0</v>
      </c>
      <c r="F57" s="37">
        <f t="shared" si="23"/>
        <v>0</v>
      </c>
      <c r="G57" s="37">
        <f t="shared" si="23"/>
        <v>0</v>
      </c>
      <c r="H57" s="37">
        <f t="shared" si="23"/>
        <v>0</v>
      </c>
      <c r="I57" s="37">
        <f t="shared" si="23"/>
        <v>11665</v>
      </c>
      <c r="J57" s="37">
        <f t="shared" si="23"/>
        <v>-11665</v>
      </c>
      <c r="K57" s="37">
        <f t="shared" si="23"/>
        <v>0</v>
      </c>
    </row>
    <row r="58" spans="1:5" ht="13.5">
      <c r="A58" s="9"/>
      <c r="B58" s="9"/>
      <c r="C58" s="7"/>
      <c r="D58" s="7"/>
      <c r="E58" s="7"/>
    </row>
    <row r="59" spans="1:5" ht="13.5">
      <c r="A59" s="9"/>
      <c r="B59" s="9"/>
      <c r="C59" s="7"/>
      <c r="D59" s="7"/>
      <c r="E59" s="7"/>
    </row>
    <row r="60" spans="1:5" ht="13.5">
      <c r="A60" s="9"/>
      <c r="B60" s="9"/>
      <c r="C60" s="7"/>
      <c r="D60" s="7"/>
      <c r="E60" s="7"/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14">
    <mergeCell ref="E3:E4"/>
    <mergeCell ref="C3:C4"/>
    <mergeCell ref="A2:A4"/>
    <mergeCell ref="B2:B4"/>
    <mergeCell ref="C2:E2"/>
    <mergeCell ref="D3:D4"/>
    <mergeCell ref="F2:H2"/>
    <mergeCell ref="F3:F4"/>
    <mergeCell ref="G3:G4"/>
    <mergeCell ref="H3:H4"/>
    <mergeCell ref="I2:K2"/>
    <mergeCell ref="I3:I4"/>
    <mergeCell ref="J3:J4"/>
    <mergeCell ref="K3:K4"/>
  </mergeCells>
  <printOptions horizontalCentered="1"/>
  <pageMargins left="0.9055118110236221" right="0.5511811023622047" top="1.6141732283464567" bottom="0.07874015748031496" header="0.31496062992125984" footer="0.2755905511811024"/>
  <pageSetup horizontalDpi="600" verticalDpi="600" orientation="portrait" paperSize="9" scale="70" r:id="rId1"/>
  <headerFooter alignWithMargins="0">
    <oddHeader xml:space="preserve">&amp;C&amp;"Garamond,Normál"&amp;14 
                            &amp;"Garamond,Félkövér"
KÖTELEZŐ-ÖNKÉNT VÁLLALT FELADAT SZERINTI KÖLTSÉGVETÉSI MÉRLEG (JELENTÉS) 2016. ÉV&amp;R&amp;"Garamond,Normál"&amp;14 3. sz.melléklet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C31">
      <selection activeCell="D8" sqref="D8"/>
    </sheetView>
  </sheetViews>
  <sheetFormatPr defaultColWidth="8.796875" defaultRowHeight="15"/>
  <cols>
    <col min="1" max="1" width="4.8984375" style="8" customWidth="1"/>
    <col min="2" max="2" width="34.69921875" style="8" customWidth="1"/>
    <col min="3" max="3" width="12.69921875" style="10" customWidth="1"/>
    <col min="4" max="4" width="12.8984375" style="10" customWidth="1"/>
    <col min="5" max="5" width="12.09765625" style="10" customWidth="1"/>
    <col min="6" max="6" width="11.3984375" style="8" customWidth="1"/>
    <col min="7" max="7" width="13.3984375" style="8" customWidth="1"/>
    <col min="8" max="8" width="10.3984375" style="8" customWidth="1"/>
    <col min="9" max="9" width="11.59765625" style="8" customWidth="1"/>
    <col min="10" max="10" width="11.8984375" style="8" customWidth="1"/>
    <col min="11" max="11" width="10.69921875" style="8" customWidth="1"/>
    <col min="12" max="12" width="12.69921875" style="8" customWidth="1"/>
    <col min="13" max="13" width="11.59765625" style="8" customWidth="1"/>
    <col min="14" max="14" width="12.5" style="8" customWidth="1"/>
    <col min="15" max="16384" width="9" style="8" customWidth="1"/>
  </cols>
  <sheetData>
    <row r="1" spans="1:14" ht="16.5" customHeight="1" thickBot="1">
      <c r="A1" s="41" t="str">
        <f>Adatlap!A1</f>
        <v>Nagyréde Községi Önkormányzat</v>
      </c>
      <c r="N1" s="61" t="s">
        <v>72</v>
      </c>
    </row>
    <row r="2" spans="1:14" ht="20.25" customHeight="1">
      <c r="A2" s="112" t="s">
        <v>3</v>
      </c>
      <c r="B2" s="114" t="s">
        <v>0</v>
      </c>
      <c r="C2" s="105" t="s">
        <v>1</v>
      </c>
      <c r="D2" s="106"/>
      <c r="E2" s="111"/>
      <c r="F2" s="105" t="s">
        <v>62</v>
      </c>
      <c r="G2" s="106"/>
      <c r="H2" s="111"/>
      <c r="I2" s="105" t="s">
        <v>63</v>
      </c>
      <c r="J2" s="106"/>
      <c r="K2" s="111"/>
      <c r="L2" s="105" t="s">
        <v>2</v>
      </c>
      <c r="M2" s="106"/>
      <c r="N2" s="107"/>
    </row>
    <row r="3" spans="1:14" ht="29.25" customHeight="1">
      <c r="A3" s="113"/>
      <c r="B3" s="115"/>
      <c r="C3" s="108" t="s">
        <v>61</v>
      </c>
      <c r="D3" s="108" t="s">
        <v>84</v>
      </c>
      <c r="E3" s="108" t="s">
        <v>80</v>
      </c>
      <c r="F3" s="108" t="s">
        <v>61</v>
      </c>
      <c r="G3" s="108" t="s">
        <v>84</v>
      </c>
      <c r="H3" s="108" t="s">
        <v>80</v>
      </c>
      <c r="I3" s="108" t="s">
        <v>61</v>
      </c>
      <c r="J3" s="108" t="s">
        <v>84</v>
      </c>
      <c r="K3" s="108" t="s">
        <v>80</v>
      </c>
      <c r="L3" s="110" t="s">
        <v>61</v>
      </c>
      <c r="M3" s="108" t="s">
        <v>84</v>
      </c>
      <c r="N3" s="109" t="s">
        <v>80</v>
      </c>
    </row>
    <row r="4" spans="1:14" ht="15.75" customHeight="1">
      <c r="A4" s="113"/>
      <c r="B4" s="115"/>
      <c r="C4" s="108"/>
      <c r="D4" s="108"/>
      <c r="E4" s="108"/>
      <c r="F4" s="108"/>
      <c r="G4" s="108"/>
      <c r="H4" s="108"/>
      <c r="I4" s="108"/>
      <c r="J4" s="108"/>
      <c r="K4" s="108"/>
      <c r="L4" s="110"/>
      <c r="M4" s="108"/>
      <c r="N4" s="109"/>
    </row>
    <row r="5" spans="1:14" ht="12.75" customHeight="1" hidden="1">
      <c r="A5" s="113"/>
      <c r="B5" s="115"/>
      <c r="C5" s="108"/>
      <c r="D5" s="108"/>
      <c r="E5" s="108"/>
      <c r="F5" s="108"/>
      <c r="G5" s="108"/>
      <c r="H5" s="108"/>
      <c r="I5" s="108"/>
      <c r="J5" s="108"/>
      <c r="K5" s="108"/>
      <c r="L5" s="110"/>
      <c r="M5" s="108"/>
      <c r="N5" s="109"/>
    </row>
    <row r="6" spans="1:14" ht="13.5" customHeight="1">
      <c r="A6" s="62">
        <v>1</v>
      </c>
      <c r="B6" s="32" t="s">
        <v>5</v>
      </c>
      <c r="C6" s="35">
        <v>46959</v>
      </c>
      <c r="D6" s="35">
        <v>19989</v>
      </c>
      <c r="E6" s="35">
        <f aca="true" t="shared" si="0" ref="E6:E16">SUM(C6:D6)</f>
        <v>66948</v>
      </c>
      <c r="F6" s="38">
        <v>40904</v>
      </c>
      <c r="G6" s="38">
        <v>205</v>
      </c>
      <c r="H6" s="38">
        <f>SUM(F6:G6)</f>
        <v>41109</v>
      </c>
      <c r="I6" s="38">
        <v>57787</v>
      </c>
      <c r="J6" s="38">
        <v>366</v>
      </c>
      <c r="K6" s="38">
        <f>SUM(I6:J6)</f>
        <v>58153</v>
      </c>
      <c r="L6" s="35">
        <f>C6+F6+I6</f>
        <v>145650</v>
      </c>
      <c r="M6" s="35">
        <f>D6+G6+J6</f>
        <v>20560</v>
      </c>
      <c r="N6" s="81">
        <f>E6+H6+K6</f>
        <v>166210</v>
      </c>
    </row>
    <row r="7" spans="1:14" ht="13.5" customHeight="1">
      <c r="A7" s="62">
        <v>2</v>
      </c>
      <c r="B7" s="68" t="s">
        <v>7</v>
      </c>
      <c r="C7" s="35">
        <v>13094</v>
      </c>
      <c r="D7" s="35">
        <v>5396</v>
      </c>
      <c r="E7" s="35">
        <f t="shared" si="0"/>
        <v>18490</v>
      </c>
      <c r="F7" s="38">
        <v>11375</v>
      </c>
      <c r="G7" s="38">
        <v>56</v>
      </c>
      <c r="H7" s="38">
        <f>SUM(F7:G7)</f>
        <v>11431</v>
      </c>
      <c r="I7" s="38">
        <v>15969</v>
      </c>
      <c r="J7" s="38">
        <v>99</v>
      </c>
      <c r="K7" s="38">
        <f aca="true" t="shared" si="1" ref="K7:K17">SUM(I7:J7)</f>
        <v>16068</v>
      </c>
      <c r="L7" s="35">
        <f aca="true" t="shared" si="2" ref="L7:L17">C7+F7+I7</f>
        <v>40438</v>
      </c>
      <c r="M7" s="35">
        <f aca="true" t="shared" si="3" ref="M7:M17">D7+G7+J7</f>
        <v>5551</v>
      </c>
      <c r="N7" s="81">
        <f aca="true" t="shared" si="4" ref="N7:N17">E7+H7+K7</f>
        <v>45989</v>
      </c>
    </row>
    <row r="8" spans="1:14" ht="13.5" customHeight="1">
      <c r="A8" s="62">
        <v>3</v>
      </c>
      <c r="B8" s="32" t="s">
        <v>8</v>
      </c>
      <c r="C8" s="36">
        <v>68028</v>
      </c>
      <c r="D8" s="36">
        <v>4030</v>
      </c>
      <c r="E8" s="35">
        <f t="shared" si="0"/>
        <v>72058</v>
      </c>
      <c r="F8" s="38">
        <v>11466</v>
      </c>
      <c r="G8" s="38">
        <v>0</v>
      </c>
      <c r="H8" s="38">
        <f>SUM(F8:G8)</f>
        <v>11466</v>
      </c>
      <c r="I8" s="38">
        <v>38555</v>
      </c>
      <c r="J8" s="38">
        <v>0</v>
      </c>
      <c r="K8" s="38">
        <f t="shared" si="1"/>
        <v>38555</v>
      </c>
      <c r="L8" s="35">
        <f t="shared" si="2"/>
        <v>118049</v>
      </c>
      <c r="M8" s="35">
        <f t="shared" si="3"/>
        <v>4030</v>
      </c>
      <c r="N8" s="81">
        <f t="shared" si="4"/>
        <v>122079</v>
      </c>
    </row>
    <row r="9" spans="1:14" ht="13.5" customHeight="1">
      <c r="A9" s="62">
        <v>4</v>
      </c>
      <c r="B9" s="32" t="s">
        <v>6</v>
      </c>
      <c r="C9" s="36">
        <v>1550</v>
      </c>
      <c r="D9" s="36">
        <v>0</v>
      </c>
      <c r="E9" s="35">
        <f t="shared" si="0"/>
        <v>1550</v>
      </c>
      <c r="F9" s="36">
        <v>0</v>
      </c>
      <c r="G9" s="36">
        <v>0</v>
      </c>
      <c r="H9" s="38">
        <f aca="true" t="shared" si="5" ref="H9:H17">SUM(F9:G9)</f>
        <v>0</v>
      </c>
      <c r="I9" s="36">
        <v>0</v>
      </c>
      <c r="J9" s="38">
        <v>0</v>
      </c>
      <c r="K9" s="38">
        <f t="shared" si="1"/>
        <v>0</v>
      </c>
      <c r="L9" s="35">
        <f t="shared" si="2"/>
        <v>1550</v>
      </c>
      <c r="M9" s="35">
        <f t="shared" si="3"/>
        <v>0</v>
      </c>
      <c r="N9" s="81">
        <f t="shared" si="4"/>
        <v>1550</v>
      </c>
    </row>
    <row r="10" spans="1:14" ht="13.5" customHeight="1">
      <c r="A10" s="62">
        <v>5</v>
      </c>
      <c r="B10" s="32" t="s">
        <v>9</v>
      </c>
      <c r="C10" s="36">
        <v>13246</v>
      </c>
      <c r="D10" s="36">
        <v>0</v>
      </c>
      <c r="E10" s="35">
        <f t="shared" si="0"/>
        <v>13246</v>
      </c>
      <c r="F10" s="36">
        <v>0</v>
      </c>
      <c r="G10" s="36">
        <v>0</v>
      </c>
      <c r="H10" s="38">
        <f t="shared" si="5"/>
        <v>0</v>
      </c>
      <c r="I10" s="36">
        <v>0</v>
      </c>
      <c r="J10" s="38">
        <v>0</v>
      </c>
      <c r="K10" s="38">
        <f t="shared" si="1"/>
        <v>0</v>
      </c>
      <c r="L10" s="35">
        <f t="shared" si="2"/>
        <v>13246</v>
      </c>
      <c r="M10" s="35">
        <f t="shared" si="3"/>
        <v>0</v>
      </c>
      <c r="N10" s="81">
        <f t="shared" si="4"/>
        <v>13246</v>
      </c>
    </row>
    <row r="11" spans="1:14" ht="13.5" customHeight="1">
      <c r="A11" s="62">
        <v>6</v>
      </c>
      <c r="B11" s="16" t="s">
        <v>51</v>
      </c>
      <c r="C11" s="36">
        <v>0</v>
      </c>
      <c r="D11" s="36">
        <v>0</v>
      </c>
      <c r="E11" s="35">
        <f t="shared" si="0"/>
        <v>0</v>
      </c>
      <c r="F11" s="36">
        <v>0</v>
      </c>
      <c r="G11" s="36">
        <v>0</v>
      </c>
      <c r="H11" s="38">
        <f t="shared" si="5"/>
        <v>0</v>
      </c>
      <c r="I11" s="36">
        <v>0</v>
      </c>
      <c r="J11" s="38">
        <v>0</v>
      </c>
      <c r="K11" s="38">
        <f t="shared" si="1"/>
        <v>0</v>
      </c>
      <c r="L11" s="35">
        <f t="shared" si="2"/>
        <v>0</v>
      </c>
      <c r="M11" s="35">
        <f t="shared" si="3"/>
        <v>0</v>
      </c>
      <c r="N11" s="81">
        <f t="shared" si="4"/>
        <v>0</v>
      </c>
    </row>
    <row r="12" spans="1:14" ht="13.5" customHeight="1">
      <c r="A12" s="62">
        <v>7</v>
      </c>
      <c r="B12" s="32" t="s">
        <v>10</v>
      </c>
      <c r="C12" s="35">
        <v>14853</v>
      </c>
      <c r="D12" s="35">
        <v>0</v>
      </c>
      <c r="E12" s="35">
        <f t="shared" si="0"/>
        <v>14853</v>
      </c>
      <c r="F12" s="35">
        <v>2672</v>
      </c>
      <c r="G12" s="35">
        <v>0</v>
      </c>
      <c r="H12" s="38">
        <f t="shared" si="5"/>
        <v>2672</v>
      </c>
      <c r="I12" s="35">
        <v>1716</v>
      </c>
      <c r="J12" s="38">
        <v>0</v>
      </c>
      <c r="K12" s="38">
        <f t="shared" si="1"/>
        <v>1716</v>
      </c>
      <c r="L12" s="35">
        <f t="shared" si="2"/>
        <v>19241</v>
      </c>
      <c r="M12" s="35">
        <f t="shared" si="3"/>
        <v>0</v>
      </c>
      <c r="N12" s="81">
        <f t="shared" si="4"/>
        <v>19241</v>
      </c>
    </row>
    <row r="13" spans="1:14" ht="13.5" customHeight="1">
      <c r="A13" s="62">
        <v>8</v>
      </c>
      <c r="B13" s="33" t="s">
        <v>11</v>
      </c>
      <c r="C13" s="35">
        <v>100</v>
      </c>
      <c r="D13" s="35">
        <v>0</v>
      </c>
      <c r="E13" s="35">
        <f t="shared" si="0"/>
        <v>100</v>
      </c>
      <c r="F13" s="35">
        <v>0</v>
      </c>
      <c r="G13" s="35">
        <v>0</v>
      </c>
      <c r="H13" s="38">
        <f t="shared" si="5"/>
        <v>0</v>
      </c>
      <c r="I13" s="35">
        <v>0</v>
      </c>
      <c r="J13" s="38">
        <v>0</v>
      </c>
      <c r="K13" s="38">
        <f t="shared" si="1"/>
        <v>0</v>
      </c>
      <c r="L13" s="35">
        <f t="shared" si="2"/>
        <v>100</v>
      </c>
      <c r="M13" s="35">
        <f t="shared" si="3"/>
        <v>0</v>
      </c>
      <c r="N13" s="81">
        <f t="shared" si="4"/>
        <v>100</v>
      </c>
    </row>
    <row r="14" spans="1:14" ht="13.5" customHeight="1">
      <c r="A14" s="62">
        <v>9</v>
      </c>
      <c r="B14" s="32" t="s">
        <v>12</v>
      </c>
      <c r="C14" s="35">
        <v>19550</v>
      </c>
      <c r="D14" s="35">
        <v>0</v>
      </c>
      <c r="E14" s="35">
        <f t="shared" si="0"/>
        <v>19550</v>
      </c>
      <c r="F14" s="35">
        <v>340</v>
      </c>
      <c r="G14" s="35">
        <v>0</v>
      </c>
      <c r="H14" s="38">
        <f t="shared" si="5"/>
        <v>340</v>
      </c>
      <c r="I14" s="35">
        <v>0</v>
      </c>
      <c r="J14" s="38">
        <v>0</v>
      </c>
      <c r="K14" s="38">
        <f t="shared" si="1"/>
        <v>0</v>
      </c>
      <c r="L14" s="35">
        <f t="shared" si="2"/>
        <v>19890</v>
      </c>
      <c r="M14" s="35">
        <f t="shared" si="3"/>
        <v>0</v>
      </c>
      <c r="N14" s="81">
        <f t="shared" si="4"/>
        <v>19890</v>
      </c>
    </row>
    <row r="15" spans="1:14" ht="13.5" customHeight="1">
      <c r="A15" s="62">
        <v>10</v>
      </c>
      <c r="B15" s="16" t="s">
        <v>52</v>
      </c>
      <c r="C15" s="35">
        <v>0</v>
      </c>
      <c r="D15" s="35">
        <v>0</v>
      </c>
      <c r="E15" s="35">
        <f t="shared" si="0"/>
        <v>0</v>
      </c>
      <c r="F15" s="35">
        <v>0</v>
      </c>
      <c r="G15" s="35">
        <v>0</v>
      </c>
      <c r="H15" s="38">
        <f t="shared" si="5"/>
        <v>0</v>
      </c>
      <c r="I15" s="35">
        <v>0</v>
      </c>
      <c r="J15" s="38">
        <v>0</v>
      </c>
      <c r="K15" s="38">
        <f t="shared" si="1"/>
        <v>0</v>
      </c>
      <c r="L15" s="35">
        <f t="shared" si="2"/>
        <v>0</v>
      </c>
      <c r="M15" s="35">
        <f t="shared" si="3"/>
        <v>0</v>
      </c>
      <c r="N15" s="81">
        <f t="shared" si="4"/>
        <v>0</v>
      </c>
    </row>
    <row r="16" spans="1:14" ht="13.5" customHeight="1">
      <c r="A16" s="62">
        <v>11</v>
      </c>
      <c r="B16" s="32" t="s">
        <v>13</v>
      </c>
      <c r="C16" s="35">
        <v>0</v>
      </c>
      <c r="D16" s="35">
        <v>0</v>
      </c>
      <c r="E16" s="35">
        <f t="shared" si="0"/>
        <v>0</v>
      </c>
      <c r="F16" s="35">
        <v>0</v>
      </c>
      <c r="G16" s="35">
        <v>0</v>
      </c>
      <c r="H16" s="38">
        <f t="shared" si="5"/>
        <v>0</v>
      </c>
      <c r="I16" s="35">
        <v>0</v>
      </c>
      <c r="J16" s="38">
        <v>0</v>
      </c>
      <c r="K16" s="38">
        <f t="shared" si="1"/>
        <v>0</v>
      </c>
      <c r="L16" s="35">
        <f t="shared" si="2"/>
        <v>0</v>
      </c>
      <c r="M16" s="35">
        <f t="shared" si="3"/>
        <v>0</v>
      </c>
      <c r="N16" s="81">
        <f t="shared" si="4"/>
        <v>0</v>
      </c>
    </row>
    <row r="17" spans="1:14" ht="13.5" customHeight="1">
      <c r="A17" s="62">
        <v>12</v>
      </c>
      <c r="B17" s="32" t="s">
        <v>73</v>
      </c>
      <c r="C17" s="35">
        <v>500</v>
      </c>
      <c r="D17" s="35">
        <v>318</v>
      </c>
      <c r="E17" s="35">
        <f>SUM(C17:D17)</f>
        <v>818</v>
      </c>
      <c r="F17" s="35">
        <v>0</v>
      </c>
      <c r="G17" s="35">
        <v>0</v>
      </c>
      <c r="H17" s="38">
        <f t="shared" si="5"/>
        <v>0</v>
      </c>
      <c r="I17" s="35">
        <v>0</v>
      </c>
      <c r="J17" s="38">
        <v>0</v>
      </c>
      <c r="K17" s="38">
        <f t="shared" si="1"/>
        <v>0</v>
      </c>
      <c r="L17" s="35">
        <f t="shared" si="2"/>
        <v>500</v>
      </c>
      <c r="M17" s="35">
        <f t="shared" si="3"/>
        <v>318</v>
      </c>
      <c r="N17" s="81">
        <f t="shared" si="4"/>
        <v>818</v>
      </c>
    </row>
    <row r="18" spans="1:14" ht="13.5" customHeight="1">
      <c r="A18" s="63">
        <v>13</v>
      </c>
      <c r="B18" s="28" t="s">
        <v>14</v>
      </c>
      <c r="C18" s="37">
        <f aca="true" t="shared" si="6" ref="C18:N18">SUM(C6:C17)-C13</f>
        <v>177780</v>
      </c>
      <c r="D18" s="37">
        <f t="shared" si="6"/>
        <v>29733</v>
      </c>
      <c r="E18" s="37">
        <f t="shared" si="6"/>
        <v>207513</v>
      </c>
      <c r="F18" s="37">
        <f t="shared" si="6"/>
        <v>66757</v>
      </c>
      <c r="G18" s="37">
        <f t="shared" si="6"/>
        <v>261</v>
      </c>
      <c r="H18" s="37">
        <f t="shared" si="6"/>
        <v>67018</v>
      </c>
      <c r="I18" s="37">
        <f t="shared" si="6"/>
        <v>114027</v>
      </c>
      <c r="J18" s="37">
        <f t="shared" si="6"/>
        <v>465</v>
      </c>
      <c r="K18" s="37">
        <f t="shared" si="6"/>
        <v>114492</v>
      </c>
      <c r="L18" s="37">
        <f t="shared" si="6"/>
        <v>358564</v>
      </c>
      <c r="M18" s="37">
        <f t="shared" si="6"/>
        <v>30459</v>
      </c>
      <c r="N18" s="82">
        <f t="shared" si="6"/>
        <v>389023</v>
      </c>
    </row>
    <row r="19" spans="1:14" ht="13.5" customHeight="1">
      <c r="A19" s="62">
        <v>14</v>
      </c>
      <c r="B19" s="32" t="s">
        <v>15</v>
      </c>
      <c r="C19" s="35">
        <v>44968</v>
      </c>
      <c r="D19" s="35">
        <v>0</v>
      </c>
      <c r="E19" s="35">
        <f>SUM(C19:D19)</f>
        <v>44968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f>C19+F19+I19</f>
        <v>44968</v>
      </c>
      <c r="M19" s="35">
        <f>D19+G19+J19</f>
        <v>0</v>
      </c>
      <c r="N19" s="81">
        <f>E19+H19+K19</f>
        <v>44968</v>
      </c>
    </row>
    <row r="20" spans="1:14" ht="13.5" customHeight="1">
      <c r="A20" s="62">
        <v>15</v>
      </c>
      <c r="B20" s="32" t="s">
        <v>16</v>
      </c>
      <c r="C20" s="35">
        <v>0</v>
      </c>
      <c r="D20" s="35">
        <v>0</v>
      </c>
      <c r="E20" s="35">
        <f aca="true" t="shared" si="7" ref="E20:E25">SUM(C20:D20)</f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f aca="true" t="shared" si="8" ref="L20:L25">C20+F20+I20</f>
        <v>0</v>
      </c>
      <c r="M20" s="35">
        <f aca="true" t="shared" si="9" ref="M20:M25">D20+G20+J20</f>
        <v>0</v>
      </c>
      <c r="N20" s="81">
        <f aca="true" t="shared" si="10" ref="N20:N25">E20+H20+K20</f>
        <v>0</v>
      </c>
    </row>
    <row r="21" spans="1:14" ht="13.5" customHeight="1">
      <c r="A21" s="62">
        <v>16</v>
      </c>
      <c r="B21" s="32" t="s">
        <v>17</v>
      </c>
      <c r="C21" s="35">
        <v>0</v>
      </c>
      <c r="D21" s="35">
        <v>0</v>
      </c>
      <c r="E21" s="35">
        <f t="shared" si="7"/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f t="shared" si="8"/>
        <v>0</v>
      </c>
      <c r="M21" s="35">
        <f t="shared" si="9"/>
        <v>0</v>
      </c>
      <c r="N21" s="81">
        <f t="shared" si="10"/>
        <v>0</v>
      </c>
    </row>
    <row r="22" spans="1:14" ht="13.5" customHeight="1">
      <c r="A22" s="62">
        <v>17</v>
      </c>
      <c r="B22" s="32" t="s">
        <v>18</v>
      </c>
      <c r="C22" s="35">
        <v>0</v>
      </c>
      <c r="D22" s="35">
        <v>0</v>
      </c>
      <c r="E22" s="35">
        <f t="shared" si="7"/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f t="shared" si="8"/>
        <v>0</v>
      </c>
      <c r="M22" s="35">
        <f t="shared" si="9"/>
        <v>0</v>
      </c>
      <c r="N22" s="81">
        <f t="shared" si="10"/>
        <v>0</v>
      </c>
    </row>
    <row r="23" spans="1:14" ht="13.5" customHeight="1">
      <c r="A23" s="62">
        <v>18</v>
      </c>
      <c r="B23" s="32" t="s">
        <v>19</v>
      </c>
      <c r="C23" s="38">
        <v>167803</v>
      </c>
      <c r="D23" s="38">
        <v>726</v>
      </c>
      <c r="E23" s="35">
        <f t="shared" si="7"/>
        <v>168529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f t="shared" si="8"/>
        <v>167803</v>
      </c>
      <c r="M23" s="35">
        <f t="shared" si="9"/>
        <v>726</v>
      </c>
      <c r="N23" s="81">
        <f t="shared" si="10"/>
        <v>168529</v>
      </c>
    </row>
    <row r="24" spans="1:14" ht="13.5" customHeight="1">
      <c r="A24" s="64">
        <v>19</v>
      </c>
      <c r="B24" s="34" t="s">
        <v>20</v>
      </c>
      <c r="C24" s="26">
        <f aca="true" t="shared" si="11" ref="C24:K24">SUM(C19:C23)</f>
        <v>212771</v>
      </c>
      <c r="D24" s="26">
        <f t="shared" si="11"/>
        <v>726</v>
      </c>
      <c r="E24" s="26">
        <f t="shared" si="11"/>
        <v>213497</v>
      </c>
      <c r="F24" s="26">
        <f t="shared" si="11"/>
        <v>0</v>
      </c>
      <c r="G24" s="26">
        <f t="shared" si="11"/>
        <v>0</v>
      </c>
      <c r="H24" s="26">
        <f t="shared" si="11"/>
        <v>0</v>
      </c>
      <c r="I24" s="26">
        <f t="shared" si="11"/>
        <v>0</v>
      </c>
      <c r="J24" s="26">
        <f t="shared" si="11"/>
        <v>0</v>
      </c>
      <c r="K24" s="26">
        <f t="shared" si="11"/>
        <v>0</v>
      </c>
      <c r="L24" s="35">
        <f t="shared" si="8"/>
        <v>212771</v>
      </c>
      <c r="M24" s="35">
        <f t="shared" si="9"/>
        <v>726</v>
      </c>
      <c r="N24" s="81">
        <f t="shared" si="10"/>
        <v>213497</v>
      </c>
    </row>
    <row r="25" spans="1:14" ht="13.5" customHeight="1">
      <c r="A25" s="62">
        <v>20</v>
      </c>
      <c r="B25" s="32" t="s">
        <v>21</v>
      </c>
      <c r="C25" s="35">
        <v>0</v>
      </c>
      <c r="D25" s="35">
        <v>0</v>
      </c>
      <c r="E25" s="35">
        <f t="shared" si="7"/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f t="shared" si="8"/>
        <v>0</v>
      </c>
      <c r="M25" s="35">
        <f t="shared" si="9"/>
        <v>0</v>
      </c>
      <c r="N25" s="81">
        <f t="shared" si="10"/>
        <v>0</v>
      </c>
    </row>
    <row r="26" spans="1:14" ht="13.5" customHeight="1">
      <c r="A26" s="62">
        <v>21</v>
      </c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81"/>
    </row>
    <row r="27" spans="1:14" ht="13.5" customHeight="1">
      <c r="A27" s="63">
        <v>22</v>
      </c>
      <c r="B27" s="28" t="s">
        <v>22</v>
      </c>
      <c r="C27" s="37">
        <f aca="true" t="shared" si="12" ref="C27:N27">C18+C24+C25</f>
        <v>390551</v>
      </c>
      <c r="D27" s="37">
        <f t="shared" si="12"/>
        <v>30459</v>
      </c>
      <c r="E27" s="37">
        <f t="shared" si="12"/>
        <v>421010</v>
      </c>
      <c r="F27" s="37">
        <f t="shared" si="12"/>
        <v>66757</v>
      </c>
      <c r="G27" s="37">
        <f t="shared" si="12"/>
        <v>261</v>
      </c>
      <c r="H27" s="37">
        <f t="shared" si="12"/>
        <v>67018</v>
      </c>
      <c r="I27" s="37">
        <f t="shared" si="12"/>
        <v>114027</v>
      </c>
      <c r="J27" s="37">
        <f t="shared" si="12"/>
        <v>465</v>
      </c>
      <c r="K27" s="37">
        <f t="shared" si="12"/>
        <v>114492</v>
      </c>
      <c r="L27" s="37">
        <f t="shared" si="12"/>
        <v>571335</v>
      </c>
      <c r="M27" s="37">
        <f t="shared" si="12"/>
        <v>31185</v>
      </c>
      <c r="N27" s="82">
        <f t="shared" si="12"/>
        <v>602520</v>
      </c>
    </row>
    <row r="28" spans="1:14" ht="13.5" customHeight="1">
      <c r="A28" s="79">
        <v>23</v>
      </c>
      <c r="B28" s="8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83"/>
    </row>
    <row r="29" spans="1:14" ht="13.5" customHeight="1">
      <c r="A29" s="62">
        <v>24</v>
      </c>
      <c r="B29" s="68" t="s">
        <v>23</v>
      </c>
      <c r="C29" s="35">
        <v>158476</v>
      </c>
      <c r="D29" s="35">
        <v>30459</v>
      </c>
      <c r="E29" s="35">
        <f>SUM(C29:D29)</f>
        <v>188935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f>C29+F29+I29</f>
        <v>158476</v>
      </c>
      <c r="M29" s="35">
        <f>D29+G29+J29</f>
        <v>30459</v>
      </c>
      <c r="N29" s="81">
        <f>E29+H29+K29</f>
        <v>188935</v>
      </c>
    </row>
    <row r="30" spans="1:14" ht="13.5" customHeight="1">
      <c r="A30" s="62">
        <v>25</v>
      </c>
      <c r="B30" s="69" t="s">
        <v>24</v>
      </c>
      <c r="C30" s="35">
        <v>151156</v>
      </c>
      <c r="D30" s="35">
        <v>30459</v>
      </c>
      <c r="E30" s="35">
        <f aca="true" t="shared" si="13" ref="E30:E42">SUM(C30:D30)</f>
        <v>181615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f aca="true" t="shared" si="14" ref="L30:L42">C30+F30+I30</f>
        <v>151156</v>
      </c>
      <c r="M30" s="35">
        <f aca="true" t="shared" si="15" ref="M30:M42">D30+G30+J30</f>
        <v>30459</v>
      </c>
      <c r="N30" s="81">
        <f aca="true" t="shared" si="16" ref="N30:N42">E30+H30+K30</f>
        <v>181615</v>
      </c>
    </row>
    <row r="31" spans="1:14" ht="13.5" customHeight="1">
      <c r="A31" s="62">
        <v>26</v>
      </c>
      <c r="B31" s="70" t="s">
        <v>25</v>
      </c>
      <c r="C31" s="35">
        <v>0</v>
      </c>
      <c r="D31" s="35">
        <v>0</v>
      </c>
      <c r="E31" s="35">
        <f t="shared" si="13"/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f t="shared" si="14"/>
        <v>0</v>
      </c>
      <c r="M31" s="35">
        <f t="shared" si="15"/>
        <v>0</v>
      </c>
      <c r="N31" s="81">
        <f t="shared" si="16"/>
        <v>0</v>
      </c>
    </row>
    <row r="32" spans="1:14" ht="13.5" customHeight="1">
      <c r="A32" s="62">
        <v>27</v>
      </c>
      <c r="B32" s="69" t="s">
        <v>26</v>
      </c>
      <c r="C32" s="35">
        <v>0</v>
      </c>
      <c r="D32" s="35">
        <v>0</v>
      </c>
      <c r="E32" s="35">
        <f t="shared" si="13"/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f t="shared" si="14"/>
        <v>0</v>
      </c>
      <c r="M32" s="35">
        <f t="shared" si="15"/>
        <v>0</v>
      </c>
      <c r="N32" s="81">
        <f t="shared" si="16"/>
        <v>0</v>
      </c>
    </row>
    <row r="33" spans="1:14" ht="13.5" customHeight="1">
      <c r="A33" s="62">
        <v>28</v>
      </c>
      <c r="B33" s="33" t="s">
        <v>27</v>
      </c>
      <c r="C33" s="38">
        <v>151800</v>
      </c>
      <c r="D33" s="35">
        <v>0</v>
      </c>
      <c r="E33" s="35">
        <f t="shared" si="13"/>
        <v>151800</v>
      </c>
      <c r="F33" s="35">
        <v>0</v>
      </c>
      <c r="G33" s="36">
        <v>0</v>
      </c>
      <c r="H33" s="35">
        <v>0</v>
      </c>
      <c r="I33" s="36">
        <v>0</v>
      </c>
      <c r="J33" s="36">
        <v>0</v>
      </c>
      <c r="K33" s="36">
        <v>0</v>
      </c>
      <c r="L33" s="35">
        <f t="shared" si="14"/>
        <v>151800</v>
      </c>
      <c r="M33" s="35">
        <f t="shared" si="15"/>
        <v>0</v>
      </c>
      <c r="N33" s="81">
        <f t="shared" si="16"/>
        <v>151800</v>
      </c>
    </row>
    <row r="34" spans="1:14" ht="13.5" customHeight="1">
      <c r="A34" s="62">
        <v>29</v>
      </c>
      <c r="B34" s="33" t="s">
        <v>28</v>
      </c>
      <c r="C34" s="35">
        <v>141000</v>
      </c>
      <c r="D34" s="35">
        <v>0</v>
      </c>
      <c r="E34" s="35">
        <f t="shared" si="13"/>
        <v>141000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f t="shared" si="14"/>
        <v>141000</v>
      </c>
      <c r="M34" s="35">
        <f t="shared" si="15"/>
        <v>0</v>
      </c>
      <c r="N34" s="81">
        <f t="shared" si="16"/>
        <v>141000</v>
      </c>
    </row>
    <row r="35" spans="1:14" ht="13.5" customHeight="1">
      <c r="A35" s="62">
        <v>30</v>
      </c>
      <c r="B35" s="33" t="s">
        <v>29</v>
      </c>
      <c r="C35" s="35">
        <v>10000</v>
      </c>
      <c r="D35" s="35">
        <v>0</v>
      </c>
      <c r="E35" s="35">
        <f t="shared" si="13"/>
        <v>10000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f t="shared" si="14"/>
        <v>10000</v>
      </c>
      <c r="M35" s="35">
        <f t="shared" si="15"/>
        <v>0</v>
      </c>
      <c r="N35" s="81">
        <f t="shared" si="16"/>
        <v>10000</v>
      </c>
    </row>
    <row r="36" spans="1:14" ht="13.5" customHeight="1">
      <c r="A36" s="62">
        <v>31</v>
      </c>
      <c r="B36" s="32" t="s">
        <v>30</v>
      </c>
      <c r="C36" s="35">
        <v>17562</v>
      </c>
      <c r="D36" s="35">
        <v>0</v>
      </c>
      <c r="E36" s="35">
        <f t="shared" si="13"/>
        <v>17562</v>
      </c>
      <c r="F36" s="35">
        <v>0</v>
      </c>
      <c r="G36" s="35">
        <v>0</v>
      </c>
      <c r="H36" s="35">
        <v>0</v>
      </c>
      <c r="I36" s="35">
        <v>12792</v>
      </c>
      <c r="J36" s="35">
        <v>0</v>
      </c>
      <c r="K36" s="35">
        <f>SUM(I36:J36)</f>
        <v>12792</v>
      </c>
      <c r="L36" s="35">
        <f t="shared" si="14"/>
        <v>30354</v>
      </c>
      <c r="M36" s="35">
        <f t="shared" si="15"/>
        <v>0</v>
      </c>
      <c r="N36" s="81">
        <f t="shared" si="16"/>
        <v>30354</v>
      </c>
    </row>
    <row r="37" spans="1:14" ht="13.5" customHeight="1">
      <c r="A37" s="62">
        <v>32</v>
      </c>
      <c r="B37" s="32" t="s">
        <v>31</v>
      </c>
      <c r="C37" s="35">
        <v>0</v>
      </c>
      <c r="D37" s="35">
        <v>0</v>
      </c>
      <c r="E37" s="35">
        <f t="shared" si="13"/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f t="shared" si="14"/>
        <v>0</v>
      </c>
      <c r="M37" s="35">
        <f t="shared" si="15"/>
        <v>0</v>
      </c>
      <c r="N37" s="81">
        <f t="shared" si="16"/>
        <v>0</v>
      </c>
    </row>
    <row r="38" spans="1:14" ht="13.5" customHeight="1">
      <c r="A38" s="62">
        <v>33</v>
      </c>
      <c r="B38" s="33" t="s">
        <v>32</v>
      </c>
      <c r="C38" s="35">
        <v>0</v>
      </c>
      <c r="D38" s="35">
        <v>0</v>
      </c>
      <c r="E38" s="35">
        <f t="shared" si="13"/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f t="shared" si="14"/>
        <v>0</v>
      </c>
      <c r="M38" s="35">
        <f t="shared" si="15"/>
        <v>0</v>
      </c>
      <c r="N38" s="81">
        <f t="shared" si="16"/>
        <v>0</v>
      </c>
    </row>
    <row r="39" spans="1:14" ht="13.5" customHeight="1">
      <c r="A39" s="62">
        <v>34</v>
      </c>
      <c r="B39" s="32" t="s">
        <v>33</v>
      </c>
      <c r="C39" s="35">
        <v>0</v>
      </c>
      <c r="D39" s="35">
        <v>0</v>
      </c>
      <c r="E39" s="35">
        <f t="shared" si="13"/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f t="shared" si="14"/>
        <v>0</v>
      </c>
      <c r="M39" s="35">
        <f t="shared" si="15"/>
        <v>0</v>
      </c>
      <c r="N39" s="81">
        <f t="shared" si="16"/>
        <v>0</v>
      </c>
    </row>
    <row r="40" spans="1:14" ht="30" customHeight="1">
      <c r="A40" s="62">
        <v>35</v>
      </c>
      <c r="B40" s="27" t="s">
        <v>34</v>
      </c>
      <c r="C40" s="35">
        <v>0</v>
      </c>
      <c r="D40" s="35">
        <v>0</v>
      </c>
      <c r="E40" s="35">
        <f t="shared" si="13"/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f t="shared" si="14"/>
        <v>0</v>
      </c>
      <c r="M40" s="35">
        <f t="shared" si="15"/>
        <v>0</v>
      </c>
      <c r="N40" s="81">
        <f t="shared" si="16"/>
        <v>0</v>
      </c>
    </row>
    <row r="41" spans="1:14" ht="13.5" customHeight="1">
      <c r="A41" s="62">
        <v>36</v>
      </c>
      <c r="B41" s="32" t="s">
        <v>35</v>
      </c>
      <c r="C41" s="35">
        <v>0</v>
      </c>
      <c r="D41" s="35">
        <v>0</v>
      </c>
      <c r="E41" s="35">
        <f t="shared" si="13"/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f t="shared" si="14"/>
        <v>0</v>
      </c>
      <c r="M41" s="35">
        <f t="shared" si="15"/>
        <v>0</v>
      </c>
      <c r="N41" s="81">
        <f t="shared" si="16"/>
        <v>0</v>
      </c>
    </row>
    <row r="42" spans="1:14" ht="30.75" customHeight="1">
      <c r="A42" s="62">
        <v>37</v>
      </c>
      <c r="B42" s="27" t="s">
        <v>36</v>
      </c>
      <c r="C42" s="35">
        <v>0</v>
      </c>
      <c r="D42" s="35">
        <v>0</v>
      </c>
      <c r="E42" s="35">
        <f t="shared" si="13"/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f t="shared" si="14"/>
        <v>0</v>
      </c>
      <c r="M42" s="35">
        <f t="shared" si="15"/>
        <v>0</v>
      </c>
      <c r="N42" s="81">
        <f t="shared" si="16"/>
        <v>0</v>
      </c>
    </row>
    <row r="43" spans="1:14" ht="27.75" customHeight="1">
      <c r="A43" s="63">
        <v>38</v>
      </c>
      <c r="B43" s="28" t="s">
        <v>37</v>
      </c>
      <c r="C43" s="37">
        <f aca="true" t="shared" si="17" ref="C43:N43">SUM(C29:C42)-C30-C32-C34-C35-C38-C40-C42</f>
        <v>327838</v>
      </c>
      <c r="D43" s="37">
        <f t="shared" si="17"/>
        <v>30459</v>
      </c>
      <c r="E43" s="37">
        <f t="shared" si="17"/>
        <v>358297</v>
      </c>
      <c r="F43" s="37">
        <f t="shared" si="17"/>
        <v>0</v>
      </c>
      <c r="G43" s="37">
        <f t="shared" si="17"/>
        <v>0</v>
      </c>
      <c r="H43" s="37">
        <f t="shared" si="17"/>
        <v>0</v>
      </c>
      <c r="I43" s="37">
        <f t="shared" si="17"/>
        <v>12792</v>
      </c>
      <c r="J43" s="37">
        <f t="shared" si="17"/>
        <v>0</v>
      </c>
      <c r="K43" s="37">
        <f t="shared" si="17"/>
        <v>12792</v>
      </c>
      <c r="L43" s="37">
        <f t="shared" si="17"/>
        <v>340630</v>
      </c>
      <c r="M43" s="37">
        <f t="shared" si="17"/>
        <v>30459</v>
      </c>
      <c r="N43" s="82">
        <f t="shared" si="17"/>
        <v>371089</v>
      </c>
    </row>
    <row r="44" spans="1:14" ht="13.5" customHeight="1">
      <c r="A44" s="62">
        <v>36</v>
      </c>
      <c r="B44" s="32" t="s">
        <v>38</v>
      </c>
      <c r="C44" s="35">
        <v>30000</v>
      </c>
      <c r="D44" s="35">
        <v>0</v>
      </c>
      <c r="E44" s="35">
        <f>SUM(C44:D44)</f>
        <v>30000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f>C44+F44+I44</f>
        <v>30000</v>
      </c>
      <c r="M44" s="35">
        <f>D44+G44+J44</f>
        <v>0</v>
      </c>
      <c r="N44" s="81">
        <f>E44+H44+K44</f>
        <v>30000</v>
      </c>
    </row>
    <row r="45" spans="1:14" ht="13.5" customHeight="1">
      <c r="A45" s="62">
        <v>37</v>
      </c>
      <c r="B45" s="32" t="s">
        <v>39</v>
      </c>
      <c r="C45" s="35">
        <v>0</v>
      </c>
      <c r="D45" s="35">
        <v>0</v>
      </c>
      <c r="E45" s="35">
        <f>SUM(C45:D45)</f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f aca="true" t="shared" si="18" ref="L45:L53">C45+F45+I45</f>
        <v>0</v>
      </c>
      <c r="M45" s="35">
        <f aca="true" t="shared" si="19" ref="M45:M53">D45+G45+J45</f>
        <v>0</v>
      </c>
      <c r="N45" s="81">
        <f aca="true" t="shared" si="20" ref="N45:N53">E45+H45+K45</f>
        <v>0</v>
      </c>
    </row>
    <row r="46" spans="1:14" ht="13.5" customHeight="1">
      <c r="A46" s="62">
        <v>38</v>
      </c>
      <c r="B46" s="32" t="s">
        <v>40</v>
      </c>
      <c r="C46" s="35">
        <v>32713</v>
      </c>
      <c r="D46" s="35">
        <v>0</v>
      </c>
      <c r="E46" s="35">
        <f>SUM(C46:D46)</f>
        <v>32713</v>
      </c>
      <c r="F46" s="35">
        <v>29</v>
      </c>
      <c r="G46" s="35">
        <v>0</v>
      </c>
      <c r="H46" s="35">
        <v>0</v>
      </c>
      <c r="I46" s="35">
        <v>160</v>
      </c>
      <c r="J46" s="35">
        <v>0</v>
      </c>
      <c r="K46" s="35">
        <f>SUM(I46:J46)</f>
        <v>160</v>
      </c>
      <c r="L46" s="35">
        <f t="shared" si="18"/>
        <v>32902</v>
      </c>
      <c r="M46" s="35">
        <f t="shared" si="19"/>
        <v>0</v>
      </c>
      <c r="N46" s="81">
        <f t="shared" si="20"/>
        <v>32873</v>
      </c>
    </row>
    <row r="47" spans="1:14" ht="13.5" customHeight="1">
      <c r="A47" s="62">
        <v>39</v>
      </c>
      <c r="B47" s="32" t="s">
        <v>17</v>
      </c>
      <c r="C47" s="35">
        <v>0</v>
      </c>
      <c r="D47" s="35">
        <v>0</v>
      </c>
      <c r="E47" s="35">
        <f>SUM(C47:D47)</f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f>SUM(I47:J47)</f>
        <v>0</v>
      </c>
      <c r="L47" s="35">
        <f t="shared" si="18"/>
        <v>0</v>
      </c>
      <c r="M47" s="35">
        <f t="shared" si="19"/>
        <v>0</v>
      </c>
      <c r="N47" s="81">
        <f t="shared" si="20"/>
        <v>0</v>
      </c>
    </row>
    <row r="48" spans="1:14" ht="13.5" customHeight="1">
      <c r="A48" s="62">
        <v>40</v>
      </c>
      <c r="B48" s="32" t="s">
        <v>41</v>
      </c>
      <c r="C48" s="35">
        <v>0</v>
      </c>
      <c r="D48" s="35">
        <v>0</v>
      </c>
      <c r="E48" s="35">
        <f>SUM(C48:D48)</f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f>SUM(I48:J48)</f>
        <v>0</v>
      </c>
      <c r="L48" s="35">
        <f t="shared" si="18"/>
        <v>0</v>
      </c>
      <c r="M48" s="35">
        <f t="shared" si="19"/>
        <v>0</v>
      </c>
      <c r="N48" s="81">
        <f t="shared" si="20"/>
        <v>0</v>
      </c>
    </row>
    <row r="49" spans="1:14" ht="13.5" customHeight="1">
      <c r="A49" s="62">
        <v>41</v>
      </c>
      <c r="B49" s="32" t="s">
        <v>42</v>
      </c>
      <c r="C49" s="35">
        <v>0</v>
      </c>
      <c r="D49" s="35">
        <v>0</v>
      </c>
      <c r="E49" s="35">
        <f>SUM(C49:D49)</f>
        <v>0</v>
      </c>
      <c r="F49" s="35">
        <v>66728</v>
      </c>
      <c r="G49" s="35">
        <v>261</v>
      </c>
      <c r="H49" s="35">
        <f>SUM(F49:G49)</f>
        <v>66989</v>
      </c>
      <c r="I49" s="35">
        <v>101075</v>
      </c>
      <c r="J49" s="35">
        <v>465</v>
      </c>
      <c r="K49" s="35">
        <f>SUM(I49:J49)</f>
        <v>101540</v>
      </c>
      <c r="L49" s="35">
        <f t="shared" si="18"/>
        <v>167803</v>
      </c>
      <c r="M49" s="35">
        <f t="shared" si="19"/>
        <v>726</v>
      </c>
      <c r="N49" s="81">
        <f t="shared" si="20"/>
        <v>168529</v>
      </c>
    </row>
    <row r="50" spans="1:14" ht="13.5" customHeight="1">
      <c r="A50" s="62">
        <v>42</v>
      </c>
      <c r="B50" s="32" t="s">
        <v>43</v>
      </c>
      <c r="C50" s="35">
        <v>0</v>
      </c>
      <c r="D50" s="35">
        <v>0</v>
      </c>
      <c r="E50" s="35">
        <f>SUM(C50:D50)</f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f t="shared" si="18"/>
        <v>0</v>
      </c>
      <c r="M50" s="35">
        <f t="shared" si="19"/>
        <v>0</v>
      </c>
      <c r="N50" s="81">
        <f t="shared" si="20"/>
        <v>0</v>
      </c>
    </row>
    <row r="51" spans="1:14" ht="13.5" customHeight="1">
      <c r="A51" s="62">
        <v>43</v>
      </c>
      <c r="B51" s="32" t="s">
        <v>44</v>
      </c>
      <c r="C51" s="36">
        <v>0</v>
      </c>
      <c r="D51" s="35">
        <v>0</v>
      </c>
      <c r="E51" s="35">
        <f>SUM(C51:D51)</f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5">
        <f t="shared" si="18"/>
        <v>0</v>
      </c>
      <c r="M51" s="35">
        <f t="shared" si="19"/>
        <v>0</v>
      </c>
      <c r="N51" s="81">
        <f t="shared" si="20"/>
        <v>0</v>
      </c>
    </row>
    <row r="52" spans="1:14" ht="13.5" customHeight="1">
      <c r="A52" s="64">
        <v>44</v>
      </c>
      <c r="B52" s="34" t="s">
        <v>45</v>
      </c>
      <c r="C52" s="30">
        <f aca="true" t="shared" si="21" ref="C52:K52">SUM(C44:C51)</f>
        <v>62713</v>
      </c>
      <c r="D52" s="30">
        <f t="shared" si="21"/>
        <v>0</v>
      </c>
      <c r="E52" s="30">
        <f t="shared" si="21"/>
        <v>62713</v>
      </c>
      <c r="F52" s="30">
        <f t="shared" si="21"/>
        <v>66757</v>
      </c>
      <c r="G52" s="30">
        <f t="shared" si="21"/>
        <v>261</v>
      </c>
      <c r="H52" s="30">
        <f t="shared" si="21"/>
        <v>66989</v>
      </c>
      <c r="I52" s="30">
        <f t="shared" si="21"/>
        <v>101235</v>
      </c>
      <c r="J52" s="30">
        <f t="shared" si="21"/>
        <v>465</v>
      </c>
      <c r="K52" s="30">
        <f t="shared" si="21"/>
        <v>101700</v>
      </c>
      <c r="L52" s="35">
        <f t="shared" si="18"/>
        <v>230705</v>
      </c>
      <c r="M52" s="35">
        <f t="shared" si="19"/>
        <v>726</v>
      </c>
      <c r="N52" s="81">
        <f t="shared" si="20"/>
        <v>231402</v>
      </c>
    </row>
    <row r="53" spans="1:14" ht="13.5" customHeight="1">
      <c r="A53" s="62">
        <v>45</v>
      </c>
      <c r="B53" s="32" t="s">
        <v>46</v>
      </c>
      <c r="C53" s="35"/>
      <c r="D53" s="35"/>
      <c r="E53" s="35"/>
      <c r="F53" s="35"/>
      <c r="G53" s="35"/>
      <c r="H53" s="35"/>
      <c r="I53" s="35"/>
      <c r="J53" s="35"/>
      <c r="K53" s="35"/>
      <c r="L53" s="35">
        <f t="shared" si="18"/>
        <v>0</v>
      </c>
      <c r="M53" s="35">
        <f t="shared" si="19"/>
        <v>0</v>
      </c>
      <c r="N53" s="81">
        <f t="shared" si="20"/>
        <v>0</v>
      </c>
    </row>
    <row r="54" spans="1:14" ht="18" customHeight="1">
      <c r="A54" s="63">
        <v>47</v>
      </c>
      <c r="B54" s="28" t="s">
        <v>47</v>
      </c>
      <c r="C54" s="37">
        <f aca="true" t="shared" si="22" ref="C54:N54">C43+C52+SUM(C53:C53)</f>
        <v>390551</v>
      </c>
      <c r="D54" s="37">
        <f t="shared" si="22"/>
        <v>30459</v>
      </c>
      <c r="E54" s="37">
        <f t="shared" si="22"/>
        <v>421010</v>
      </c>
      <c r="F54" s="37">
        <f t="shared" si="22"/>
        <v>66757</v>
      </c>
      <c r="G54" s="37">
        <f t="shared" si="22"/>
        <v>261</v>
      </c>
      <c r="H54" s="37">
        <f t="shared" si="22"/>
        <v>66989</v>
      </c>
      <c r="I54" s="37">
        <f t="shared" si="22"/>
        <v>114027</v>
      </c>
      <c r="J54" s="37">
        <f t="shared" si="22"/>
        <v>465</v>
      </c>
      <c r="K54" s="37">
        <f t="shared" si="22"/>
        <v>114492</v>
      </c>
      <c r="L54" s="37">
        <f t="shared" si="22"/>
        <v>571335</v>
      </c>
      <c r="M54" s="37">
        <f t="shared" si="22"/>
        <v>31185</v>
      </c>
      <c r="N54" s="82">
        <f t="shared" si="22"/>
        <v>602491</v>
      </c>
    </row>
    <row r="55" spans="1:14" ht="30" customHeight="1">
      <c r="A55" s="63">
        <v>48</v>
      </c>
      <c r="B55" s="31" t="s">
        <v>48</v>
      </c>
      <c r="C55" s="37">
        <f aca="true" t="shared" si="23" ref="C55:N55">C43-C18</f>
        <v>150058</v>
      </c>
      <c r="D55" s="37">
        <f t="shared" si="23"/>
        <v>726</v>
      </c>
      <c r="E55" s="37">
        <f t="shared" si="23"/>
        <v>150784</v>
      </c>
      <c r="F55" s="37">
        <f t="shared" si="23"/>
        <v>-66757</v>
      </c>
      <c r="G55" s="37">
        <f t="shared" si="23"/>
        <v>-261</v>
      </c>
      <c r="H55" s="37">
        <f t="shared" si="23"/>
        <v>-67018</v>
      </c>
      <c r="I55" s="37">
        <f t="shared" si="23"/>
        <v>-101235</v>
      </c>
      <c r="J55" s="37">
        <f t="shared" si="23"/>
        <v>-465</v>
      </c>
      <c r="K55" s="37">
        <f t="shared" si="23"/>
        <v>-101700</v>
      </c>
      <c r="L55" s="37">
        <f t="shared" si="23"/>
        <v>-17934</v>
      </c>
      <c r="M55" s="37">
        <f t="shared" si="23"/>
        <v>0</v>
      </c>
      <c r="N55" s="82">
        <f t="shared" si="23"/>
        <v>-17934</v>
      </c>
    </row>
    <row r="56" spans="1:14" ht="18.75" customHeight="1">
      <c r="A56" s="63">
        <v>49</v>
      </c>
      <c r="B56" s="28" t="s">
        <v>49</v>
      </c>
      <c r="C56" s="37">
        <f aca="true" t="shared" si="24" ref="C56:N56">C52-C24</f>
        <v>-150058</v>
      </c>
      <c r="D56" s="37">
        <f t="shared" si="24"/>
        <v>-726</v>
      </c>
      <c r="E56" s="37">
        <f t="shared" si="24"/>
        <v>-150784</v>
      </c>
      <c r="F56" s="37">
        <f t="shared" si="24"/>
        <v>66757</v>
      </c>
      <c r="G56" s="37">
        <f t="shared" si="24"/>
        <v>261</v>
      </c>
      <c r="H56" s="37">
        <f t="shared" si="24"/>
        <v>66989</v>
      </c>
      <c r="I56" s="37">
        <f t="shared" si="24"/>
        <v>101235</v>
      </c>
      <c r="J56" s="37">
        <f t="shared" si="24"/>
        <v>465</v>
      </c>
      <c r="K56" s="37">
        <f t="shared" si="24"/>
        <v>101700</v>
      </c>
      <c r="L56" s="37">
        <f t="shared" si="24"/>
        <v>17934</v>
      </c>
      <c r="M56" s="37">
        <f t="shared" si="24"/>
        <v>0</v>
      </c>
      <c r="N56" s="82">
        <f t="shared" si="24"/>
        <v>17905</v>
      </c>
    </row>
    <row r="57" spans="1:14" ht="17.25" customHeight="1" thickBot="1">
      <c r="A57" s="65">
        <v>50</v>
      </c>
      <c r="B57" s="66" t="s">
        <v>50</v>
      </c>
      <c r="C57" s="67">
        <f aca="true" t="shared" si="25" ref="C57:N57">C54-C27</f>
        <v>0</v>
      </c>
      <c r="D57" s="67">
        <f t="shared" si="25"/>
        <v>0</v>
      </c>
      <c r="E57" s="67">
        <f t="shared" si="25"/>
        <v>0</v>
      </c>
      <c r="F57" s="67">
        <f t="shared" si="25"/>
        <v>0</v>
      </c>
      <c r="G57" s="67">
        <f t="shared" si="25"/>
        <v>0</v>
      </c>
      <c r="H57" s="67">
        <f t="shared" si="25"/>
        <v>-29</v>
      </c>
      <c r="I57" s="67">
        <f t="shared" si="25"/>
        <v>0</v>
      </c>
      <c r="J57" s="67">
        <f t="shared" si="25"/>
        <v>0</v>
      </c>
      <c r="K57" s="67">
        <f t="shared" si="25"/>
        <v>0</v>
      </c>
      <c r="L57" s="67">
        <f t="shared" si="25"/>
        <v>0</v>
      </c>
      <c r="M57" s="67">
        <f t="shared" si="25"/>
        <v>0</v>
      </c>
      <c r="N57" s="84">
        <f t="shared" si="25"/>
        <v>-29</v>
      </c>
    </row>
    <row r="58" spans="1:5" ht="13.5">
      <c r="A58" s="9"/>
      <c r="B58" s="9"/>
      <c r="C58" s="7"/>
      <c r="D58" s="7"/>
      <c r="E58" s="7"/>
    </row>
    <row r="59" spans="1:12" ht="13.5">
      <c r="A59" s="9"/>
      <c r="B59" s="9"/>
      <c r="C59" s="7"/>
      <c r="D59" s="7"/>
      <c r="E59" s="7"/>
      <c r="L59" s="39">
        <f>L54-L51</f>
        <v>571335</v>
      </c>
    </row>
    <row r="60" spans="1:12" ht="13.5">
      <c r="A60" s="9"/>
      <c r="B60" s="9"/>
      <c r="C60" s="7"/>
      <c r="D60" s="7"/>
      <c r="E60" s="7"/>
      <c r="L60" s="39">
        <f>L27-L23</f>
        <v>403532</v>
      </c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18">
    <mergeCell ref="I3:I5"/>
    <mergeCell ref="E3:E5"/>
    <mergeCell ref="C2:E2"/>
    <mergeCell ref="D3:D5"/>
    <mergeCell ref="A2:A5"/>
    <mergeCell ref="B2:B5"/>
    <mergeCell ref="F3:F5"/>
    <mergeCell ref="C3:C5"/>
    <mergeCell ref="L2:N2"/>
    <mergeCell ref="M3:M5"/>
    <mergeCell ref="N3:N5"/>
    <mergeCell ref="L3:L5"/>
    <mergeCell ref="G3:G5"/>
    <mergeCell ref="H3:H5"/>
    <mergeCell ref="F2:H2"/>
    <mergeCell ref="J3:J5"/>
    <mergeCell ref="K3:K5"/>
    <mergeCell ref="I2:K2"/>
  </mergeCells>
  <printOptions horizontalCentered="1"/>
  <pageMargins left="1" right="1" top="1" bottom="1" header="0.5" footer="0.5"/>
  <pageSetup fitToHeight="1" fitToWidth="1" horizontalDpi="600" verticalDpi="600" orientation="landscape" paperSize="8" scale="77" r:id="rId1"/>
  <headerFooter>
    <oddHeader>&amp;C&amp;"Arial,Normál"&amp;14KÖLTSÉGVETÉSI SZERVENKÉNTI &amp;"Times New Roman CE,Normál"&amp;12
&amp;"Garamond,Normál"&amp;16KÖLTSÉGVETÉSI MÉRLEG (JELENTÉS) 2016. ÉV&amp;R4. sz. melléklet</oddHeader>
  </headerFooter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Önkormányzati adósságrendezés</dc:title>
  <dc:subject>Táblák_Mellékletek</dc:subject>
  <dc:creator>Fekete Iván</dc:creator>
  <cp:keywords/>
  <dc:description/>
  <cp:lastModifiedBy>Konyveles</cp:lastModifiedBy>
  <cp:lastPrinted>2016-09-26T07:25:58Z</cp:lastPrinted>
  <dcterms:created xsi:type="dcterms:W3CDTF">1997-07-30T07:21:49Z</dcterms:created>
  <dcterms:modified xsi:type="dcterms:W3CDTF">2016-09-26T07:26:20Z</dcterms:modified>
  <cp:category/>
  <cp:version/>
  <cp:contentType/>
  <cp:contentStatus/>
</cp:coreProperties>
</file>