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<sst xmlns="http://schemas.openxmlformats.org/spreadsheetml/2006/main" count="1013" uniqueCount="761">
  <si>
    <t>Működési bevételek</t>
  </si>
  <si>
    <t>Felújítások</t>
  </si>
  <si>
    <t>Bevételeinek és kiadásainak alakulása</t>
  </si>
  <si>
    <t>BEVÉTELEK</t>
  </si>
  <si>
    <t>Megnevezés</t>
  </si>
  <si>
    <t>eredeti 
előirányzat</t>
  </si>
  <si>
    <t>módosított 
előirányzat</t>
  </si>
  <si>
    <t>teljesítés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</si>
  <si>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</si>
  <si>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</si>
  <si>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</si>
  <si>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</si>
  <si>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</si>
  <si>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</si>
  <si>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</si>
  <si>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</si>
  <si>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</si>
  <si>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</si>
  <si>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Teljesítés</t>
  </si>
  <si>
    <t>%</t>
  </si>
  <si>
    <t>Pénzeszköz átadás</t>
  </si>
  <si>
    <t>Előző évi költségvetési beszámoló záró adata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</si>
  <si>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</si>
  <si>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</si>
  <si>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</si>
  <si>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</si>
  <si>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</si>
  <si>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</si>
  <si>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</si>
  <si>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</si>
  <si>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</si>
  <si>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</si>
  <si>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</si>
  <si>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IV. Üzemeltetésre,kezelésre átadott eszk.</t>
  </si>
  <si>
    <t>I. Készletek</t>
  </si>
  <si>
    <t>ESZKÖZÖK ÖSSZESEN</t>
  </si>
  <si>
    <t>FORRÁSOK</t>
  </si>
  <si>
    <t>I.Költségvetési tartalékok</t>
  </si>
  <si>
    <t>II. Vállalkozási tartalékok</t>
  </si>
  <si>
    <t>FORRÁSOK ÖSSZESEN</t>
  </si>
  <si>
    <t>Tárgyévi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</si>
  <si>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</si>
  <si>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</si>
  <si>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</si>
  <si>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</si>
  <si>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</si>
  <si>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</si>
  <si>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</si>
  <si>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</si>
  <si>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</si>
  <si>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</si>
  <si>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</si>
  <si>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</si>
  <si>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</si>
  <si>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</si>
  <si>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</si>
  <si>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2. melléklet</t>
  </si>
  <si>
    <t>6. Melléklet</t>
  </si>
  <si>
    <t xml:space="preserve">E) TARTALÉKOK 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</si>
  <si>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</si>
  <si>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</si>
  <si>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</si>
  <si>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</si>
  <si>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</si>
  <si>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</si>
  <si>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Polgármester</t>
  </si>
  <si>
    <t>Önkorm. Működési támogatásai</t>
  </si>
  <si>
    <t>egyéb műk.c.tám.bev. Áh-on belül</t>
  </si>
  <si>
    <t>Maradvány igénybevétele</t>
  </si>
  <si>
    <t>Államháztartáson belüli megelőlegezések</t>
  </si>
  <si>
    <t>Központi, irányító szervi támogatás</t>
  </si>
  <si>
    <t>Személyi juttatások összesen</t>
  </si>
  <si>
    <t>Egyéb működési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</si>
  <si>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</si>
  <si>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</si>
  <si>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</si>
  <si>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</si>
  <si>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</si>
  <si>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</si>
  <si>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</si>
  <si>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</si>
  <si>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</si>
  <si>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</si>
  <si>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</si>
  <si>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</si>
  <si>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</si>
  <si>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</si>
  <si>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</si>
  <si>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</si>
  <si>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</si>
  <si>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</si>
  <si>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</si>
  <si>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</si>
  <si>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Idegenforgalmi adóB355</t>
  </si>
  <si>
    <t>talajterhelési díjB355</t>
  </si>
  <si>
    <t>Vállalkozók kummunális adójaB355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</si>
  <si>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</si>
  <si>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</si>
  <si>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</si>
  <si>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</si>
  <si>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</si>
  <si>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Ellátási díjak B406</t>
  </si>
  <si>
    <t>Kiszámlázott áfa B406</t>
  </si>
  <si>
    <t>Egyéb műk.bevétel B410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</si>
  <si>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</si>
  <si>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</si>
  <si>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</si>
  <si>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</si>
  <si>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</si>
  <si>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</si>
  <si>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</si>
  <si>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</si>
  <si>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</si>
  <si>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</si>
  <si>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</si>
  <si>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</si>
  <si>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</si>
  <si>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</si>
  <si>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</si>
  <si>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</si>
  <si>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</si>
  <si>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</si>
  <si>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</si>
  <si>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</si>
  <si>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</si>
  <si>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</si>
  <si>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</si>
  <si>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</si>
  <si>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</si>
  <si>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</si>
  <si>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</si>
  <si>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</si>
  <si>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</si>
  <si>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</si>
  <si>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</si>
  <si>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</si>
  <si>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</si>
  <si>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</si>
  <si>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</si>
  <si>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</si>
  <si>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</si>
  <si>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</si>
  <si>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</si>
  <si>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</si>
  <si>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</si>
  <si>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Végkielégítés K115</t>
  </si>
  <si>
    <t>Jubileumi jutalom K1106</t>
  </si>
  <si>
    <t>Béren kívüli juttatások K1107</t>
  </si>
  <si>
    <t>Közlekedési költségtérítés K1109</t>
  </si>
  <si>
    <t>Foglalkoztatottak személyi juttatásai K1101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</si>
  <si>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</si>
  <si>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</si>
  <si>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</si>
  <si>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</si>
  <si>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</si>
  <si>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</si>
  <si>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</si>
  <si>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</si>
  <si>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</si>
  <si>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</si>
  <si>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</si>
  <si>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</si>
  <si>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</si>
  <si>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</si>
  <si>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</si>
  <si>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</si>
  <si>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</si>
  <si>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Elvonások és befizetések K502</t>
  </si>
  <si>
    <t>Tartalékok K512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</si>
  <si>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</si>
  <si>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</si>
  <si>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</si>
  <si>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</si>
  <si>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</si>
  <si>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</si>
  <si>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</si>
  <si>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</si>
  <si>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</si>
  <si>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</si>
  <si>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</si>
  <si>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</si>
  <si>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</si>
  <si>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</si>
  <si>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Csabaszabadi Község Önkormányzata</t>
  </si>
  <si>
    <t>Csabaszabadi Község Önkormányzatának</t>
  </si>
  <si>
    <t>JövedelmadókB31</t>
  </si>
  <si>
    <t>Bérleti- és lízing díjak K333</t>
  </si>
  <si>
    <t>Kiküldetések kiadásai K341</t>
  </si>
  <si>
    <t>Csabaszabadi Község ÖNKORMÁNYZAT</t>
  </si>
  <si>
    <t>Csabaszabadi Község Önkormányzat</t>
  </si>
  <si>
    <t>07/A Maradványkimutatás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</si>
  <si>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</si>
  <si>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</si>
  <si>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</si>
  <si>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</si>
  <si>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</si>
  <si>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</si>
  <si>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</si>
  <si>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</si>
  <si>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</si>
  <si>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</si>
  <si>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</si>
  <si>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</si>
  <si>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</si>
  <si>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</si>
  <si>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</si>
  <si>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</si>
  <si>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</si>
  <si>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</si>
  <si>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</si>
  <si>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Közhatalmi eredményszemléletű bevételek</t>
  </si>
  <si>
    <t>tárgyi időszak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</si>
  <si>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</si>
  <si>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</si>
  <si>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</si>
  <si>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</si>
  <si>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</si>
  <si>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</si>
  <si>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</si>
  <si>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</si>
  <si>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</si>
  <si>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</si>
  <si>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</si>
  <si>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</si>
  <si>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</si>
  <si>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</si>
  <si>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</si>
  <si>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</si>
  <si>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</si>
  <si>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</si>
  <si>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</si>
  <si>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</si>
  <si>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</si>
  <si>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</si>
  <si>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</si>
  <si>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</si>
  <si>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</si>
  <si>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</si>
  <si>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</si>
  <si>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</si>
  <si>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</si>
  <si>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</si>
  <si>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</si>
  <si>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</si>
  <si>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</si>
  <si>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</si>
  <si>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</si>
  <si>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</si>
  <si>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</si>
  <si>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adatok:Eft-ban</t>
  </si>
  <si>
    <t>(fő)</t>
  </si>
  <si>
    <t>Terület</t>
  </si>
  <si>
    <t>Szakfeladat</t>
  </si>
  <si>
    <t>Teljes munkaidős</t>
  </si>
  <si>
    <t>részmunkaidős</t>
  </si>
  <si>
    <t>megbízott</t>
  </si>
  <si>
    <t>egyéb /választott tisztségviselő</t>
  </si>
  <si>
    <t>összesen</t>
  </si>
  <si>
    <t>Községgazdálkodás</t>
  </si>
  <si>
    <t>841403-1</t>
  </si>
  <si>
    <t xml:space="preserve">ebből </t>
  </si>
  <si>
    <t>közalkalmazott</t>
  </si>
  <si>
    <t>Munkatörvénykönyves</t>
  </si>
  <si>
    <t>Szociális/falugondnoki</t>
  </si>
  <si>
    <t>889928-1</t>
  </si>
  <si>
    <t>Képviselő</t>
  </si>
  <si>
    <t>Közfoglalkoztatottak</t>
  </si>
  <si>
    <t>890442-444</t>
  </si>
  <si>
    <t>Működési célú:</t>
  </si>
  <si>
    <t>4. Melléklet</t>
  </si>
  <si>
    <t>7.melléklet</t>
  </si>
  <si>
    <t>8.melléklet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</si>
  <si>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</si>
  <si>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</si>
  <si>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</si>
  <si>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</si>
  <si>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</si>
  <si>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9.melléklet</t>
  </si>
  <si>
    <t>KIMUTATÁS</t>
  </si>
  <si>
    <t>A BEFEKTETETT ESZKÖZÖKRŐL</t>
  </si>
  <si>
    <t>Asus Laptop</t>
  </si>
  <si>
    <t>Hótoló</t>
  </si>
  <si>
    <t>Műk.c. támogatások és kiegészítésekB115</t>
  </si>
  <si>
    <t>Elszámolásból származó bevételek B116</t>
  </si>
  <si>
    <t>előző év</t>
  </si>
  <si>
    <t>Emberi erőforrás kezelő bursa</t>
  </si>
  <si>
    <t xml:space="preserve"> forintban</t>
  </si>
  <si>
    <t xml:space="preserve"> forint</t>
  </si>
  <si>
    <t>Vásárolt élelmezés K332</t>
  </si>
  <si>
    <t>Egyéb műk.c.tám.áh-on kívülre K512</t>
  </si>
  <si>
    <t>(forintban)</t>
  </si>
  <si>
    <t>adatok:ft-ban</t>
  </si>
  <si>
    <t>Falugondnok duna-tisza k. egyesülete</t>
  </si>
  <si>
    <t>Békéscsabai atlétikai klub szupermaraton</t>
  </si>
  <si>
    <t>( forintban)</t>
  </si>
  <si>
    <t>100001</t>
  </si>
  <si>
    <t>MICROSOFT WINDOWS 7 HOME PREMIUM 64-BIT</t>
  </si>
  <si>
    <t>100002</t>
  </si>
  <si>
    <t>MICROSOFT OFFICE HOME AND BUSENESS 2010</t>
  </si>
  <si>
    <t>100004</t>
  </si>
  <si>
    <t>Szoftver MS Office 2013 Home, Business</t>
  </si>
  <si>
    <t>100005</t>
  </si>
  <si>
    <t>Szoftver NOD 32 Smart Security</t>
  </si>
  <si>
    <t>111912</t>
  </si>
  <si>
    <t>100003</t>
  </si>
  <si>
    <t>TELEPÜLÉS RENDEZÉSI TERVE SZELL. TERMÉK</t>
  </si>
  <si>
    <t>112913</t>
  </si>
  <si>
    <t>200001</t>
  </si>
  <si>
    <t>Belterületi kiszolgáló út Mező u. zöld terület</t>
  </si>
  <si>
    <t>200002</t>
  </si>
  <si>
    <t>Belterületi kiszolgáló út Darvas u. zöld terület</t>
  </si>
  <si>
    <t>200003</t>
  </si>
  <si>
    <t>Beépítetlen földterület Gerendási u. zöld terület</t>
  </si>
  <si>
    <t>200004</t>
  </si>
  <si>
    <t>Külterületi út Kórház tanyához vez. út</t>
  </si>
  <si>
    <t>200005</t>
  </si>
  <si>
    <t>Polgármesteri Hivatal telek</t>
  </si>
  <si>
    <t>200006</t>
  </si>
  <si>
    <t>Termőföld /földút/</t>
  </si>
  <si>
    <t>200007</t>
  </si>
  <si>
    <t>Nyílt vízelvezető árok /Homokbánya mellett/</t>
  </si>
  <si>
    <t>200008</t>
  </si>
  <si>
    <t>Nyílt vízelevezető árok Dögös- Kákafoki csatorna</t>
  </si>
  <si>
    <t>200009</t>
  </si>
  <si>
    <t>Külterületi út+árok Gera kanyartól út+árok</t>
  </si>
  <si>
    <t>200010</t>
  </si>
  <si>
    <t>Külterületi közút /Bekötő út Szász tanyához/</t>
  </si>
  <si>
    <t>200011</t>
  </si>
  <si>
    <t>Külterületi közút /Közig. határ Pusztaottlaka/</t>
  </si>
  <si>
    <t>200012</t>
  </si>
  <si>
    <t>Nyílt vízelevezető árok /Homokbánya mögötti/</t>
  </si>
  <si>
    <t>200014</t>
  </si>
  <si>
    <t>Külterületi közút /023.folytatása csatornán túl/</t>
  </si>
  <si>
    <t>200015</t>
  </si>
  <si>
    <t>Külterületi közút /Aradi útról 3. dűlő balra/</t>
  </si>
  <si>
    <t>200016</t>
  </si>
  <si>
    <t>Külterületi közút /Homokb. csatorna mell. terület/</t>
  </si>
  <si>
    <t>200017</t>
  </si>
  <si>
    <t>Általános Iskola+Óvoda AHK telek</t>
  </si>
  <si>
    <t>200018</t>
  </si>
  <si>
    <t>Termőföld /Mező u. porta elején/</t>
  </si>
  <si>
    <t>200019</t>
  </si>
  <si>
    <t>Zöldterület játszótér telek</t>
  </si>
  <si>
    <t>200020</t>
  </si>
  <si>
    <t>Telek - Mező u. 22.</t>
  </si>
  <si>
    <t>200021</t>
  </si>
  <si>
    <t>Közpark /Fő u. eleje gáztelepnél/</t>
  </si>
  <si>
    <t>200022</t>
  </si>
  <si>
    <t>Beépítetlen földterület /Apácai út zöld rész/</t>
  </si>
  <si>
    <t>200023</t>
  </si>
  <si>
    <t>Belterületi kiszolg. út /Gerendási u. mell. zöld terület/</t>
  </si>
  <si>
    <t>200024</t>
  </si>
  <si>
    <t>Belterületi kiszolgáló út /Fő u. mell. zöldterület/</t>
  </si>
  <si>
    <t>200025</t>
  </si>
  <si>
    <t>Belterületi kiszolgáló út /Gerendási u. zöld terület/</t>
  </si>
  <si>
    <t>200026</t>
  </si>
  <si>
    <t>Belterületi kiszolgáló út /Mező u. zöld terület/</t>
  </si>
  <si>
    <t>200027</t>
  </si>
  <si>
    <t>Külterületi közút /Közig. határ Bcs. utólsó út/</t>
  </si>
  <si>
    <t>200028</t>
  </si>
  <si>
    <t>Külterületi közút /Gerendási útról 1. dűlő jobbra/</t>
  </si>
  <si>
    <t>200029</t>
  </si>
  <si>
    <t>Külterületi közút /Gázkanyar utáni 1. dűlő jobbra/</t>
  </si>
  <si>
    <t>200030</t>
  </si>
  <si>
    <t>Külterületi közút /Gázkanyar előtti dűlő/</t>
  </si>
  <si>
    <t>200031</t>
  </si>
  <si>
    <t>Külterületi közút /Gerendási útról 2. dűlő jobbra/</t>
  </si>
  <si>
    <t>200032</t>
  </si>
  <si>
    <t>Külterületi közút /094-es út folytatása/</t>
  </si>
  <si>
    <t>200033</t>
  </si>
  <si>
    <t>Külterületi közút /Dögös-Kákafoli melletti út/</t>
  </si>
  <si>
    <t>200034</t>
  </si>
  <si>
    <t>Külterületi közút /Aradi út/</t>
  </si>
  <si>
    <t>200035</t>
  </si>
  <si>
    <t>Külterületi közút /052 út folytatása/</t>
  </si>
  <si>
    <t>200036</t>
  </si>
  <si>
    <t>Külterületi közút /27. út folytatása /</t>
  </si>
  <si>
    <t>200037</t>
  </si>
  <si>
    <t>Külterületi közút /015 út folytatása/</t>
  </si>
  <si>
    <t>200038</t>
  </si>
  <si>
    <t>Külterületi közút /Görbedi kanyar/</t>
  </si>
  <si>
    <t>200039</t>
  </si>
  <si>
    <t>Külterületi közút /038 út folytatása/</t>
  </si>
  <si>
    <t>200040</t>
  </si>
  <si>
    <t>Külterületi közút /037 út folyt. csatornán túl/</t>
  </si>
  <si>
    <t>200041</t>
  </si>
  <si>
    <t>Külterületi közút /Aradi úról 2. dűlő balra/</t>
  </si>
  <si>
    <t>200042</t>
  </si>
  <si>
    <t>Külterületi közút /Bánya melletti zöld rész/</t>
  </si>
  <si>
    <t>200043</t>
  </si>
  <si>
    <t>Külterületi közút /Bánya melletti zöld terület/</t>
  </si>
  <si>
    <t>200044</t>
  </si>
  <si>
    <t>Külterületi közút /Homokbánya után 1. dűlő/</t>
  </si>
  <si>
    <t>200045</t>
  </si>
  <si>
    <t>Külterületi közút /Kórháztanya után balra/</t>
  </si>
  <si>
    <t>200046</t>
  </si>
  <si>
    <t>Külterületi közút /Aradi útról 5. dűlő balra/</t>
  </si>
  <si>
    <t>200047</t>
  </si>
  <si>
    <t>Külterületi közút /Homokbánya mögötti/</t>
  </si>
  <si>
    <t>200048</t>
  </si>
  <si>
    <t>Külterületi közút /012. hrsz folytatása/</t>
  </si>
  <si>
    <t>200049</t>
  </si>
  <si>
    <t>Külterületi közút /011. út folytatása/</t>
  </si>
  <si>
    <t>200050</t>
  </si>
  <si>
    <t>Külterületi közút /Kastély mellett/</t>
  </si>
  <si>
    <t>200051</t>
  </si>
  <si>
    <t>Külterületi közút /falu mögött Darvas-Gerend. összek/</t>
  </si>
  <si>
    <t>200052</t>
  </si>
  <si>
    <t>Külterületi közút /019 folytatása/</t>
  </si>
  <si>
    <t>200053</t>
  </si>
  <si>
    <t>Külterületi közút /45-ös folytatása/</t>
  </si>
  <si>
    <t>200054</t>
  </si>
  <si>
    <t>200055</t>
  </si>
  <si>
    <t>Külterületi közút /Aradi útról 4. dűlő balra/</t>
  </si>
  <si>
    <t>200056</t>
  </si>
  <si>
    <t>Külterületi közút /Gerendási kövesről a Csat.után balra/</t>
  </si>
  <si>
    <t>200057</t>
  </si>
  <si>
    <t>Külterületi közút /061-es folytatása/</t>
  </si>
  <si>
    <t>200058</t>
  </si>
  <si>
    <t>200059</t>
  </si>
  <si>
    <t>Külterületi közút /063-as folytatása/</t>
  </si>
  <si>
    <t>200060</t>
  </si>
  <si>
    <t>Külterületi közút /064/10-es útról/</t>
  </si>
  <si>
    <t>200061</t>
  </si>
  <si>
    <t>Külterületi közút /Gerendási úról 1. dűlő jobbra/</t>
  </si>
  <si>
    <t>200062</t>
  </si>
  <si>
    <t>Külterületi közút /Ottlakai kövesút 1 dűlő balra/</t>
  </si>
  <si>
    <t>200063</t>
  </si>
  <si>
    <t>Külterületi földút /Gázkanyar utáni 3. dűlő/</t>
  </si>
  <si>
    <t>200064</t>
  </si>
  <si>
    <t>Külterületi földút /Gázkanyar utáni 2. dűlő/</t>
  </si>
  <si>
    <t>200065</t>
  </si>
  <si>
    <t>Külterületi földút /Gerendási útról 3 dűlő jobbra/</t>
  </si>
  <si>
    <t>200066</t>
  </si>
  <si>
    <t>Külterületi földút /Betonos útról/</t>
  </si>
  <si>
    <t>200067</t>
  </si>
  <si>
    <t>Külterületi földút /Betonos út/</t>
  </si>
  <si>
    <t>200068</t>
  </si>
  <si>
    <t>Külterületi földút /Gerendási útról 6. dűlő jobbra/</t>
  </si>
  <si>
    <t>200069</t>
  </si>
  <si>
    <t>Külterületi földút /078/55-ös útról/</t>
  </si>
  <si>
    <t>200070</t>
  </si>
  <si>
    <t>Külterületi földút /Gerendási úról 5. dűlő jobbra/</t>
  </si>
  <si>
    <t>200071</t>
  </si>
  <si>
    <t>Külterületi földút /Gerendási útról 4. dűlő jobbra/</t>
  </si>
  <si>
    <t>200072</t>
  </si>
  <si>
    <t>Külterületi földút</t>
  </si>
  <si>
    <t>200073</t>
  </si>
  <si>
    <t>Zöldterület /Játszótér/</t>
  </si>
  <si>
    <t>200074</t>
  </si>
  <si>
    <t>Közpark /Fő u. elelje/</t>
  </si>
  <si>
    <t>200075</t>
  </si>
  <si>
    <t>Közpark /Fő u. 1. fele/</t>
  </si>
  <si>
    <t>121111</t>
  </si>
  <si>
    <t>Forgalomképtelen földterület</t>
  </si>
  <si>
    <t>210001</t>
  </si>
  <si>
    <t>Disznóólak földterülete</t>
  </si>
  <si>
    <t>210002</t>
  </si>
  <si>
    <t>Közpark /Fő u. zöldövezet/</t>
  </si>
  <si>
    <t>121113</t>
  </si>
  <si>
    <t>Forgalomképes földterületek</t>
  </si>
  <si>
    <t>220001</t>
  </si>
  <si>
    <t>Beépítetlen földterület /telek, Apácai kövesútról/</t>
  </si>
  <si>
    <t>220002</t>
  </si>
  <si>
    <t>Beépítetlen földterület /Telek- Fő u.-Mező u. sarok/</t>
  </si>
  <si>
    <t>220004</t>
  </si>
  <si>
    <t>Beépítetlen terület /Telek- Darvas u. /</t>
  </si>
  <si>
    <t>1211213</t>
  </si>
  <si>
    <t>Forgalomképes telek</t>
  </si>
  <si>
    <t>400001</t>
  </si>
  <si>
    <t>Polgármesteri Hivatal épülete</t>
  </si>
  <si>
    <t>400003</t>
  </si>
  <si>
    <t>Disznóólak épülete</t>
  </si>
  <si>
    <t>400004</t>
  </si>
  <si>
    <t>Mező u. 22. épület</t>
  </si>
  <si>
    <t>1211311</t>
  </si>
  <si>
    <t>Forgalomképtelen egyéb épületek</t>
  </si>
  <si>
    <t>300001</t>
  </si>
  <si>
    <t>Belterületi kiszolgáló út- Mező u. I. fele</t>
  </si>
  <si>
    <t>300002</t>
  </si>
  <si>
    <t>Belterületi kiszolgáló út - Darvas utca</t>
  </si>
  <si>
    <t>300003</t>
  </si>
  <si>
    <t>Külterületi út /Kórháztanyához vezető út/</t>
  </si>
  <si>
    <t>300004</t>
  </si>
  <si>
    <t>Polgármesteri Hivatal útja</t>
  </si>
  <si>
    <t>300005</t>
  </si>
  <si>
    <t>Nyílt vízelevezető árok /Homokbánya mellett/</t>
  </si>
  <si>
    <t>300006</t>
  </si>
  <si>
    <t>Nyílt vízelvezető árok /Dögös-Kákafoki főcsatorna/</t>
  </si>
  <si>
    <t>300007</t>
  </si>
  <si>
    <t>Külterületi út+árok /Gera kanyartól/</t>
  </si>
  <si>
    <t>300008</t>
  </si>
  <si>
    <t>Külterületi közút /Bekötő út- Szász tanyához/</t>
  </si>
  <si>
    <t>300009</t>
  </si>
  <si>
    <t>Külterületi közút /Közig határ Pusztaottlaka/</t>
  </si>
  <si>
    <t>300010</t>
  </si>
  <si>
    <t>Nyílt vízelvezető árok /Homokbánya mögötti/</t>
  </si>
  <si>
    <t>300011</t>
  </si>
  <si>
    <t>Külterülti közút /Aradi útról 1. dűlő balra/</t>
  </si>
  <si>
    <t>300012</t>
  </si>
  <si>
    <t>Külterületi közút /023 hrsz. út folyt. csatornán túl/</t>
  </si>
  <si>
    <t>300013</t>
  </si>
  <si>
    <t>300014</t>
  </si>
  <si>
    <t>Külterületi közút /Homokbánya csatorna mell. út/</t>
  </si>
  <si>
    <t>300015</t>
  </si>
  <si>
    <t>Általános Humán Központ kopjafa</t>
  </si>
  <si>
    <t>300016</t>
  </si>
  <si>
    <t>Mező u. 22. építmény</t>
  </si>
  <si>
    <t>300017</t>
  </si>
  <si>
    <t>Belterületi kiszogáló út -Gerendási út I. szakasz</t>
  </si>
  <si>
    <t>300018</t>
  </si>
  <si>
    <t>Belterülti kiszolgáló út - Fő utca</t>
  </si>
  <si>
    <t>300019</t>
  </si>
  <si>
    <t>Belterülti kiszolgáló út - Gerendási út II. szakasz</t>
  </si>
  <si>
    <t>300020</t>
  </si>
  <si>
    <t>Belterületi kiszolgáló út - Mező utca</t>
  </si>
  <si>
    <t>300021</t>
  </si>
  <si>
    <t>Külterületi közút /Közig. határ Békéscsaba/</t>
  </si>
  <si>
    <t>300022</t>
  </si>
  <si>
    <t>Külterületi közőt /Gerendási útról 1. dűlő jobbra/</t>
  </si>
  <si>
    <t>300023</t>
  </si>
  <si>
    <t>Külterületi közút /Gázkanyar utáni 1. dűlő/</t>
  </si>
  <si>
    <t>300024</t>
  </si>
  <si>
    <t>Külterületi közút /Gázkanyar előtti dűlő út/</t>
  </si>
  <si>
    <t>300025</t>
  </si>
  <si>
    <t>Külterületi közút /Gerendási útról 2. dűlú jobbra/</t>
  </si>
  <si>
    <t>300026</t>
  </si>
  <si>
    <t>Külterületi közút /094 folytatása/</t>
  </si>
  <si>
    <t>300027</t>
  </si>
  <si>
    <t>Külterületi közút /Dögös-Kákafoki melleti út/</t>
  </si>
  <si>
    <t>300028</t>
  </si>
  <si>
    <t>Külterületi közút -Aradi út</t>
  </si>
  <si>
    <t>300029</t>
  </si>
  <si>
    <t>Külterületi közút /052 hrsz. folytatása/</t>
  </si>
  <si>
    <t>300030</t>
  </si>
  <si>
    <t>Külterületi közút /027 hrsz. folytatása/</t>
  </si>
  <si>
    <t>300031</t>
  </si>
  <si>
    <t>Külterületi közút /015 hrsz. folytatása/</t>
  </si>
  <si>
    <t>300032</t>
  </si>
  <si>
    <t>Külterületi közút- Görbedi kanyarnál</t>
  </si>
  <si>
    <t>300033</t>
  </si>
  <si>
    <t>Külterületi közút /038 hrsz. folytatása/</t>
  </si>
  <si>
    <t>300034</t>
  </si>
  <si>
    <t>Külterületi közút /037 hrsz. folytatása/</t>
  </si>
  <si>
    <t>300035</t>
  </si>
  <si>
    <t>Költerületi közút /Aradi úról 2. dűlő balra/</t>
  </si>
  <si>
    <t>300036</t>
  </si>
  <si>
    <t>Külterületi közút /Bánya melletti út/</t>
  </si>
  <si>
    <t>300037</t>
  </si>
  <si>
    <t>300038</t>
  </si>
  <si>
    <t>300039</t>
  </si>
  <si>
    <t>300040</t>
  </si>
  <si>
    <t>300041</t>
  </si>
  <si>
    <t>300042</t>
  </si>
  <si>
    <t>Külterületi közút /012 út folytatása/</t>
  </si>
  <si>
    <t>300043</t>
  </si>
  <si>
    <t>Külterületi közút /011 hrsz. folytatása/</t>
  </si>
  <si>
    <t>300044</t>
  </si>
  <si>
    <t>300045</t>
  </si>
  <si>
    <t>Külterületi közút /Darvas -Gerendási összekötő/</t>
  </si>
  <si>
    <t>300046</t>
  </si>
  <si>
    <t>Külterületi közút /019 hrsz. folytatása/</t>
  </si>
  <si>
    <t>300047</t>
  </si>
  <si>
    <t>Külterületi közút /045-ös útról/</t>
  </si>
  <si>
    <t>300048</t>
  </si>
  <si>
    <t>300049</t>
  </si>
  <si>
    <t>300050</t>
  </si>
  <si>
    <t>Külterületi közút /Gerendási kövestől a csat.u.balra/</t>
  </si>
  <si>
    <t>300051</t>
  </si>
  <si>
    <t>Külterületi közút /61 hrsz. folytatása/</t>
  </si>
  <si>
    <t>300052</t>
  </si>
  <si>
    <t>Külterületi közút /061 hrsz. folytatása/</t>
  </si>
  <si>
    <t>300053</t>
  </si>
  <si>
    <t>Külterületi közút /063-ról/</t>
  </si>
  <si>
    <t>300054</t>
  </si>
  <si>
    <t>Külterületi közút /064/10-ről/</t>
  </si>
  <si>
    <t>300055</t>
  </si>
  <si>
    <t>300056</t>
  </si>
  <si>
    <t>Külterületi közút /Ottlakai kövesút 1. dűlő balra/</t>
  </si>
  <si>
    <t>300057</t>
  </si>
  <si>
    <t>Külterületi földút /Gázkanyar után 3. dűlő/</t>
  </si>
  <si>
    <t>300058</t>
  </si>
  <si>
    <t>300059</t>
  </si>
  <si>
    <t>Külterületi földút /Gerendási útról 3. dűlő jobbra/</t>
  </si>
  <si>
    <t>300060</t>
  </si>
  <si>
    <t>Külterületi földút (Betonos útról)</t>
  </si>
  <si>
    <t>300061</t>
  </si>
  <si>
    <t>Külterületi földút (Betonos út)</t>
  </si>
  <si>
    <t>300062</t>
  </si>
  <si>
    <t>Külterületi földút (Gerendási útról 6.dűlő jobbra)</t>
  </si>
  <si>
    <t>300063</t>
  </si>
  <si>
    <t>Külterületi földút (078/55-ről)</t>
  </si>
  <si>
    <t>300064</t>
  </si>
  <si>
    <t>Külterületi földút (Gerendási útról 5. dűlő jobbra)</t>
  </si>
  <si>
    <t>300065</t>
  </si>
  <si>
    <t>Külterületi földút (Gerendási útról 4. dűlő jobbra)</t>
  </si>
  <si>
    <t>300066</t>
  </si>
  <si>
    <t>1211491</t>
  </si>
  <si>
    <t>Forgalomképtelen egyéb építmény</t>
  </si>
  <si>
    <t>310001</t>
  </si>
  <si>
    <t>Disznóólak - építmény</t>
  </si>
  <si>
    <t>1211493</t>
  </si>
  <si>
    <t>Forgalomképes egyéb építmény</t>
  </si>
  <si>
    <t>500001</t>
  </si>
  <si>
    <t>ÁHK. épülete</t>
  </si>
  <si>
    <t>1218311</t>
  </si>
  <si>
    <t>810001</t>
  </si>
  <si>
    <t>Regionális ivóvíz települési rész</t>
  </si>
  <si>
    <t>810002</t>
  </si>
  <si>
    <t>KEOP-2.2.3/B/09-2010-0004 beruházás</t>
  </si>
  <si>
    <t>1218331</t>
  </si>
  <si>
    <t>600006</t>
  </si>
  <si>
    <t xml:space="preserve">Sharp AR6020N Fénymásológép </t>
  </si>
  <si>
    <t>600007</t>
  </si>
  <si>
    <t>131112</t>
  </si>
  <si>
    <t>6100005</t>
  </si>
  <si>
    <t>Lovacska (játszótéri játék)</t>
  </si>
  <si>
    <t>610002</t>
  </si>
  <si>
    <t>Kisvonat (játszótéri játék)</t>
  </si>
  <si>
    <t>610003</t>
  </si>
  <si>
    <t>Libikóka (játszótéri játék)</t>
  </si>
  <si>
    <t>610004</t>
  </si>
  <si>
    <t>Kéttornyos vár gőrgőshíddal (játszótéri játék)</t>
  </si>
  <si>
    <t>610006</t>
  </si>
  <si>
    <t>Fűkasza HUSQVARNA 553RS</t>
  </si>
  <si>
    <t>610007</t>
  </si>
  <si>
    <t>Fűnyíró HUSQVARNA R52S</t>
  </si>
  <si>
    <t>610008</t>
  </si>
  <si>
    <t>Magassági ágvágó HUSQVARNA 327 PT5S</t>
  </si>
  <si>
    <t>610009</t>
  </si>
  <si>
    <t>131122</t>
  </si>
  <si>
    <t>700003</t>
  </si>
  <si>
    <t>Fűnyíró traktor HUSQVARNA CTH184T</t>
  </si>
  <si>
    <t>600003</t>
  </si>
  <si>
    <t>Asus K55VD Laptop</t>
  </si>
  <si>
    <t>600004</t>
  </si>
  <si>
    <t>ASUS S56CA-XO106H Laptop</t>
  </si>
  <si>
    <t>1319112</t>
  </si>
  <si>
    <t>600001</t>
  </si>
  <si>
    <t>Fujitsu Siemens számítógép konfiguráció</t>
  </si>
  <si>
    <t>600002</t>
  </si>
  <si>
    <t>Acer Pc egérrel</t>
  </si>
  <si>
    <t>1319121</t>
  </si>
  <si>
    <t>610001</t>
  </si>
  <si>
    <t>Stihl Fűkasza</t>
  </si>
  <si>
    <t>1319122</t>
  </si>
  <si>
    <t>900001</t>
  </si>
  <si>
    <t>STIHL TS 460 Motoros fűkasza</t>
  </si>
  <si>
    <t>900002</t>
  </si>
  <si>
    <t xml:space="preserve">STIHL TS 460 Motoros fűkasza </t>
  </si>
  <si>
    <t>900003</t>
  </si>
  <si>
    <t>Snow Power Benzinmotoros hómaró</t>
  </si>
  <si>
    <t>900004</t>
  </si>
  <si>
    <t>MTD Benzinmotoros fűnyíró</t>
  </si>
  <si>
    <t>900005</t>
  </si>
  <si>
    <t>Jelzőtábla- Úton folyó munka</t>
  </si>
  <si>
    <t>900006</t>
  </si>
  <si>
    <t>Teherhordó kerékpár 26" KONTRA 3SPD</t>
  </si>
  <si>
    <t>900007</t>
  </si>
  <si>
    <t>Kerékpár utánfutó BIG BOY</t>
  </si>
  <si>
    <t>1319129</t>
  </si>
  <si>
    <t>700001</t>
  </si>
  <si>
    <t>FIAT SCUDO MJET L241 Gépjármű 9 személyes</t>
  </si>
  <si>
    <t>1319163</t>
  </si>
  <si>
    <t>820001</t>
  </si>
  <si>
    <t>Bérelt AK-50-24 víztornyon végz. beruh.</t>
  </si>
  <si>
    <t>820002</t>
  </si>
  <si>
    <t>KPE cső 25-ös /bekötő/</t>
  </si>
  <si>
    <t>820003</t>
  </si>
  <si>
    <t>Bérelt KPE 25-ös bekötővezetéken végz.</t>
  </si>
  <si>
    <t>820004</t>
  </si>
  <si>
    <t>Bérelt KPE 32-es ivóvízvezetéken végz.</t>
  </si>
  <si>
    <t>1 Melléklet</t>
  </si>
  <si>
    <t>2017. évi</t>
  </si>
  <si>
    <t>Felhalmozási támogatások</t>
  </si>
  <si>
    <t>- ebből:központi kezelésű előirányzatok</t>
  </si>
  <si>
    <t>részesedésből származó bevétel</t>
  </si>
  <si>
    <t>Normatív jutalmak K1102</t>
  </si>
  <si>
    <t>Egyéb személyi juttatás K1113</t>
  </si>
  <si>
    <t>-ebből: helyi önkormányzatok</t>
  </si>
  <si>
    <t>Medicopter Alapítvány</t>
  </si>
  <si>
    <t>Rákóczi -Szövetség</t>
  </si>
  <si>
    <t>Országos Mentőszolgálat Alapítvány</t>
  </si>
  <si>
    <t>Békéscsabai Evangélikus Egyház</t>
  </si>
  <si>
    <t>Csabaszabadi Szlovák Önkormányzat</t>
  </si>
  <si>
    <t>Újkígyósi Polgárőr Egyesület</t>
  </si>
  <si>
    <t>KONSZOLIDÁLT MÉRLEG 2017. ÉV</t>
  </si>
  <si>
    <t>Nemzeti vagyon változásai</t>
  </si>
  <si>
    <t>2017. év 13/A Eredménykimutatás</t>
  </si>
  <si>
    <t>Részesedésekből származó eredményszemléletű bevételek</t>
  </si>
  <si>
    <t xml:space="preserve">Csabaszabadi Községi Önkormányzat dolgozói létszámának alakulása 2017. év </t>
  </si>
  <si>
    <t>2017. december 31. adósságot keletkeztető ügylet nem volt.</t>
  </si>
  <si>
    <t>10.melléklet</t>
  </si>
  <si>
    <t>2017. ÉV</t>
  </si>
  <si>
    <t>FOKSZAM</t>
  </si>
  <si>
    <t>AZONOSITO</t>
  </si>
  <si>
    <t>NEV</t>
  </si>
  <si>
    <t>BRUTTO</t>
  </si>
  <si>
    <t>ECS</t>
  </si>
  <si>
    <t>NETTO</t>
  </si>
  <si>
    <t>0-ig leírt KFK Vagyoni értékű jogok</t>
  </si>
  <si>
    <t>11212</t>
  </si>
  <si>
    <t>100006</t>
  </si>
  <si>
    <t>Település arculati kézikönyv</t>
  </si>
  <si>
    <t>KFK Szellemi termékek</t>
  </si>
  <si>
    <t>0-ig leírt forgalomk. Szellemi termékek</t>
  </si>
  <si>
    <t>300067</t>
  </si>
  <si>
    <t>Járda- Gerendási u. + Apácai u. kis szakasz</t>
  </si>
  <si>
    <t>Üzemre átadott forgképt. egyéb építmény</t>
  </si>
  <si>
    <t>810003</t>
  </si>
  <si>
    <t>Ivóvzminőség jav. építmények</t>
  </si>
  <si>
    <t>Vagyk. vett. önk. forgképt. építmény</t>
  </si>
  <si>
    <t>1218332</t>
  </si>
  <si>
    <t>500002</t>
  </si>
  <si>
    <t xml:space="preserve">KEOP-1.3.0/09-11-2012-0009 </t>
  </si>
  <si>
    <t>KEOP-1.3.0/09-11-2012-0009 KFK építm.</t>
  </si>
  <si>
    <t>KFK ügyviteli és számtechn. Eszközök</t>
  </si>
  <si>
    <t>610012</t>
  </si>
  <si>
    <t>Mobil színpad</t>
  </si>
  <si>
    <t>KFK egyéb gép berendezés</t>
  </si>
  <si>
    <t>131123</t>
  </si>
  <si>
    <t>6100011</t>
  </si>
  <si>
    <t>Gree  split air klíma</t>
  </si>
  <si>
    <t>610010</t>
  </si>
  <si>
    <t>Gree split air klíma</t>
  </si>
  <si>
    <t>Forgalomképes gép berendezés</t>
  </si>
  <si>
    <t>0-ig leírt KFK ügyviteli és számtechn. eszk</t>
  </si>
  <si>
    <t>0-ig leírt Forgalomképtelen gép berend.</t>
  </si>
  <si>
    <t>0-i leírt KFK gép berendezés</t>
  </si>
  <si>
    <t>900008</t>
  </si>
  <si>
    <t>SSD WD Blue M.2 1TB Tárhely- riasztóhoz</t>
  </si>
  <si>
    <t>900009</t>
  </si>
  <si>
    <t>Huewei P9 mobil telefon</t>
  </si>
  <si>
    <t>900010</t>
  </si>
  <si>
    <t>TomTom GPS</t>
  </si>
  <si>
    <t>900011</t>
  </si>
  <si>
    <t>Betonkeverő 155L</t>
  </si>
  <si>
    <t>900012</t>
  </si>
  <si>
    <t>H236 Láncfűrész</t>
  </si>
  <si>
    <t>900013</t>
  </si>
  <si>
    <t>NAVON A 530 Autós navigáció</t>
  </si>
  <si>
    <t>900014</t>
  </si>
  <si>
    <t>Fitness mérleg</t>
  </si>
  <si>
    <t>900015</t>
  </si>
  <si>
    <t>Babamérleg hosszmérővel</t>
  </si>
  <si>
    <t>0-ig leírt Kis ért. TE gépek berend</t>
  </si>
  <si>
    <t>0-ig leírt KFK járművek</t>
  </si>
  <si>
    <t>1319821</t>
  </si>
  <si>
    <t>Vagykezbe vett önk. forgképt. gépek</t>
  </si>
  <si>
    <t>151</t>
  </si>
  <si>
    <t>BER 6</t>
  </si>
  <si>
    <t>Szociális intézmény külső térkialakítása</t>
  </si>
  <si>
    <t>Befejezetlen beruházások</t>
  </si>
  <si>
    <t>152</t>
  </si>
  <si>
    <t>BER 9</t>
  </si>
  <si>
    <t>Szociális int. B. épületrészének egergetikai felújítása</t>
  </si>
  <si>
    <t>Befejezetlen felújítások</t>
  </si>
  <si>
    <t>A 3/2018 (IV.25) sz. rendelethez</t>
  </si>
  <si>
    <t>A  3/2018 (IV.25) sz. rendelethez</t>
  </si>
  <si>
    <t>A 3/2018 (IV.25)sz. rendelethez</t>
  </si>
  <si>
    <t>A       3/2018 (IV.25) sz.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</si>
</sst>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\ _F_t_-;\-* #,##0\ _F_t_-;_-* \-??\ _F_t_-;_-@_-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7" fontId="0" fillId="0" borderId="10" xfId="46" applyNumberFormat="1" applyBorder="1" applyAlignment="1">
      <alignment horizontal="right"/>
    </xf>
    <xf numFmtId="167" fontId="0" fillId="0" borderId="10" xfId="46" applyNumberFormat="1" applyBorder="1" applyAlignment="1">
      <alignment horizontal="left" wrapText="1"/>
    </xf>
    <xf numFmtId="167" fontId="1" fillId="0" borderId="10" xfId="46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167" fontId="0" fillId="0" borderId="19" xfId="46" applyNumberFormat="1" applyFill="1" applyBorder="1" applyAlignment="1">
      <alignment horizontal="left" wrapText="1"/>
    </xf>
    <xf numFmtId="167" fontId="1" fillId="0" borderId="10" xfId="46" applyNumberFormat="1" applyFont="1" applyBorder="1" applyAlignment="1">
      <alignment horizontal="left" wrapText="1"/>
    </xf>
    <xf numFmtId="167" fontId="0" fillId="0" borderId="10" xfId="46" applyNumberFormat="1" applyFont="1" applyBorder="1" applyAlignment="1">
      <alignment horizontal="left" wrapText="1"/>
    </xf>
    <xf numFmtId="167" fontId="0" fillId="0" borderId="10" xfId="46" applyNumberFormat="1" applyFont="1" applyBorder="1" applyAlignment="1">
      <alignment horizontal="right"/>
    </xf>
    <xf numFmtId="167" fontId="0" fillId="0" borderId="19" xfId="46" applyNumberFormat="1" applyFont="1" applyFill="1" applyBorder="1" applyAlignment="1">
      <alignment horizontal="right"/>
    </xf>
    <xf numFmtId="167" fontId="0" fillId="0" borderId="0" xfId="46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20" xfId="0" applyFont="1" applyBorder="1" applyAlignment="1">
      <alignment horizontal="center" wrapText="1"/>
    </xf>
    <xf numFmtId="167" fontId="0" fillId="0" borderId="20" xfId="46" applyNumberFormat="1" applyBorder="1" applyAlignment="1">
      <alignment horizontal="left" wrapText="1"/>
    </xf>
    <xf numFmtId="167" fontId="1" fillId="0" borderId="20" xfId="46" applyNumberFormat="1" applyFont="1" applyBorder="1" applyAlignment="1">
      <alignment horizontal="left" wrapText="1"/>
    </xf>
    <xf numFmtId="167" fontId="0" fillId="0" borderId="20" xfId="46" applyNumberFormat="1" applyFont="1" applyBorder="1" applyAlignment="1">
      <alignment horizontal="left" wrapText="1"/>
    </xf>
    <xf numFmtId="167" fontId="1" fillId="0" borderId="20" xfId="46" applyNumberFormat="1" applyFont="1" applyBorder="1" applyAlignment="1">
      <alignment horizontal="right"/>
    </xf>
    <xf numFmtId="167" fontId="0" fillId="0" borderId="20" xfId="46" applyNumberFormat="1" applyFont="1" applyBorder="1" applyAlignment="1">
      <alignment horizontal="right"/>
    </xf>
    <xf numFmtId="167" fontId="0" fillId="0" borderId="20" xfId="46" applyNumberForma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2" xfId="46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67" fontId="0" fillId="0" borderId="21" xfId="46" applyNumberFormat="1" applyBorder="1" applyAlignment="1">
      <alignment horizontal="right"/>
    </xf>
    <xf numFmtId="167" fontId="0" fillId="0" borderId="22" xfId="46" applyNumberFormat="1" applyBorder="1" applyAlignment="1">
      <alignment horizontal="right"/>
    </xf>
    <xf numFmtId="167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7" fontId="0" fillId="0" borderId="0" xfId="46" applyNumberFormat="1" applyFont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7" fontId="0" fillId="0" borderId="12" xfId="46" applyNumberFormat="1" applyFont="1" applyBorder="1" applyAlignment="1">
      <alignment/>
    </xf>
    <xf numFmtId="167" fontId="1" fillId="0" borderId="25" xfId="46" applyNumberFormat="1" applyFont="1" applyBorder="1" applyAlignment="1">
      <alignment/>
    </xf>
    <xf numFmtId="167" fontId="1" fillId="0" borderId="25" xfId="46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67" fontId="0" fillId="0" borderId="27" xfId="46" applyNumberFormat="1" applyFont="1" applyBorder="1" applyAlignment="1">
      <alignment horizontal="right"/>
    </xf>
    <xf numFmtId="167" fontId="0" fillId="0" borderId="28" xfId="46" applyNumberFormat="1" applyFont="1" applyBorder="1" applyAlignment="1">
      <alignment horizontal="right"/>
    </xf>
    <xf numFmtId="167" fontId="1" fillId="0" borderId="27" xfId="46" applyNumberFormat="1" applyFont="1" applyBorder="1" applyAlignment="1">
      <alignment horizontal="right"/>
    </xf>
    <xf numFmtId="167" fontId="1" fillId="0" borderId="25" xfId="46" applyNumberFormat="1" applyFont="1" applyBorder="1" applyAlignment="1">
      <alignment/>
    </xf>
    <xf numFmtId="167" fontId="1" fillId="0" borderId="29" xfId="46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7" fontId="1" fillId="0" borderId="12" xfId="46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6" xfId="0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4" xfId="0" applyFont="1" applyBorder="1" applyAlignment="1">
      <alignment/>
    </xf>
    <xf numFmtId="175" fontId="7" fillId="0" borderId="33" xfId="46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4" fillId="0" borderId="37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7" fontId="0" fillId="0" borderId="0" xfId="46" applyNumberFormat="1" applyAlignment="1">
      <alignment horizontal="center"/>
    </xf>
    <xf numFmtId="0" fontId="33" fillId="0" borderId="0" xfId="56">
      <alignment/>
      <protection/>
    </xf>
    <xf numFmtId="49" fontId="33" fillId="0" borderId="0" xfId="56" applyNumberFormat="1">
      <alignment/>
      <protection/>
    </xf>
    <xf numFmtId="0" fontId="33" fillId="0" borderId="0" xfId="56" applyAlignment="1">
      <alignment horizontal="right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33" fillId="0" borderId="0" xfId="56" applyAlignment="1">
      <alignment horizontal="center"/>
      <protection/>
    </xf>
    <xf numFmtId="0" fontId="47" fillId="0" borderId="0" xfId="56" applyFont="1">
      <alignment/>
      <protection/>
    </xf>
    <xf numFmtId="49" fontId="47" fillId="0" borderId="0" xfId="56" applyNumberFormat="1" applyFont="1">
      <alignment/>
      <protection/>
    </xf>
    <xf numFmtId="167" fontId="1" fillId="0" borderId="0" xfId="46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140625" style="37" customWidth="1"/>
    <col min="2" max="2" width="10.140625" style="38" bestFit="1" customWidth="1"/>
    <col min="3" max="3" width="12.57421875" style="38" customWidth="1"/>
    <col min="4" max="4" width="13.8515625" style="38" bestFit="1" customWidth="1"/>
    <col min="5" max="5" width="11.57421875" style="40" customWidth="1"/>
    <col min="6" max="6" width="9.140625" style="37" customWidth="1"/>
    <col min="7" max="7" width="9.57421875" style="37" bestFit="1" customWidth="1"/>
    <col min="8" max="8" width="9.140625" style="37" customWidth="1"/>
    <col min="9" max="9" width="9.7109375" style="37" bestFit="1" customWidth="1"/>
    <col min="10" max="16384" width="9.140625" style="37" customWidth="1"/>
  </cols>
  <sheetData>
    <row r="2" spans="1:4" ht="12.75">
      <c r="A2" t="s">
        <v>757</v>
      </c>
      <c r="D2" s="58" t="s">
        <v>55</v>
      </c>
    </row>
    <row r="4" spans="1:5" ht="17.25" customHeight="1">
      <c r="A4" s="167" t="s">
        <v>183</v>
      </c>
      <c r="B4" s="167"/>
      <c r="C4" s="167"/>
      <c r="D4" s="167"/>
      <c r="E4" s="167"/>
    </row>
    <row r="5" spans="1:5" ht="17.25" customHeight="1">
      <c r="A5" s="167" t="s">
        <v>673</v>
      </c>
      <c r="B5" s="167"/>
      <c r="C5" s="167"/>
      <c r="D5" s="167"/>
      <c r="E5" s="167"/>
    </row>
    <row r="6" spans="1:5" ht="17.25" customHeight="1">
      <c r="A6" s="167" t="s">
        <v>2</v>
      </c>
      <c r="B6" s="167"/>
      <c r="C6" s="167"/>
      <c r="D6" s="167"/>
      <c r="E6" s="167"/>
    </row>
    <row r="7" spans="1:5" ht="17.25" customHeight="1">
      <c r="A7" s="167" t="s">
        <v>286</v>
      </c>
      <c r="B7" s="167"/>
      <c r="C7" s="167"/>
      <c r="D7" s="167"/>
      <c r="E7" s="167"/>
    </row>
    <row r="9" ht="12.75">
      <c r="A9" s="3" t="s">
        <v>3</v>
      </c>
    </row>
    <row r="10" spans="1:5" ht="24.75" customHeight="1">
      <c r="A10" s="41" t="s">
        <v>4</v>
      </c>
      <c r="B10" s="42" t="s">
        <v>5</v>
      </c>
      <c r="C10" s="42" t="s">
        <v>6</v>
      </c>
      <c r="D10" s="43" t="s">
        <v>7</v>
      </c>
      <c r="E10" s="44" t="s">
        <v>8</v>
      </c>
    </row>
    <row r="11" spans="1:5" ht="13.5" customHeight="1">
      <c r="A11" s="35" t="s">
        <v>66</v>
      </c>
      <c r="B11" s="46">
        <v>23286000</v>
      </c>
      <c r="C11" s="46">
        <v>18301470</v>
      </c>
      <c r="D11" s="46">
        <v>18301470</v>
      </c>
      <c r="E11" s="47">
        <f aca="true" t="shared" si="0" ref="E11:E17">D11/C11</f>
        <v>1</v>
      </c>
    </row>
    <row r="12" spans="1:5" ht="13.5" customHeight="1">
      <c r="A12" s="35" t="s">
        <v>67</v>
      </c>
      <c r="B12" s="46">
        <v>11877000</v>
      </c>
      <c r="C12" s="46">
        <v>9143513</v>
      </c>
      <c r="D12" s="46">
        <v>9143513</v>
      </c>
      <c r="E12" s="47">
        <f t="shared" si="0"/>
        <v>1</v>
      </c>
    </row>
    <row r="13" spans="1:5" ht="13.5" customHeight="1">
      <c r="A13" s="35" t="s">
        <v>674</v>
      </c>
      <c r="B13" s="46">
        <v>0</v>
      </c>
      <c r="C13" s="46">
        <v>36933779</v>
      </c>
      <c r="D13" s="46">
        <v>36933779</v>
      </c>
      <c r="E13" s="47">
        <f t="shared" si="0"/>
        <v>1</v>
      </c>
    </row>
    <row r="14" spans="1:7" ht="12.75">
      <c r="A14" s="78" t="s">
        <v>64</v>
      </c>
      <c r="B14" s="46">
        <v>13870000</v>
      </c>
      <c r="C14" s="46">
        <v>17850209</v>
      </c>
      <c r="D14" s="46">
        <v>16349756</v>
      </c>
      <c r="E14" s="47">
        <f t="shared" si="0"/>
        <v>0.9159419926119633</v>
      </c>
      <c r="G14" s="36"/>
    </row>
    <row r="15" spans="1:5" ht="12.75">
      <c r="A15" s="35" t="s">
        <v>0</v>
      </c>
      <c r="B15" s="46">
        <v>610000</v>
      </c>
      <c r="C15" s="46">
        <v>2032310</v>
      </c>
      <c r="D15" s="46">
        <v>2032310</v>
      </c>
      <c r="E15" s="47">
        <f t="shared" si="0"/>
        <v>1</v>
      </c>
    </row>
    <row r="16" spans="1:5" ht="12.75">
      <c r="A16" s="35" t="s">
        <v>68</v>
      </c>
      <c r="B16" s="46">
        <v>0</v>
      </c>
      <c r="C16" s="46">
        <v>7876545</v>
      </c>
      <c r="D16" s="46">
        <v>7876545</v>
      </c>
      <c r="E16" s="47">
        <f t="shared" si="0"/>
        <v>1</v>
      </c>
    </row>
    <row r="17" spans="1:5" ht="12.75">
      <c r="A17" s="35" t="s">
        <v>69</v>
      </c>
      <c r="B17" s="46">
        <v>0</v>
      </c>
      <c r="C17" s="46">
        <v>472900</v>
      </c>
      <c r="D17" s="46">
        <v>472900</v>
      </c>
      <c r="E17" s="47">
        <f t="shared" si="0"/>
        <v>1</v>
      </c>
    </row>
    <row r="18" spans="1:5" ht="12.75">
      <c r="A18" s="35" t="s">
        <v>70</v>
      </c>
      <c r="B18" s="46">
        <v>0</v>
      </c>
      <c r="C18" s="46">
        <v>0</v>
      </c>
      <c r="D18" s="46">
        <v>0</v>
      </c>
      <c r="E18" s="47"/>
    </row>
    <row r="19" spans="1:5" ht="12.75">
      <c r="A19" s="5" t="s">
        <v>9</v>
      </c>
      <c r="B19" s="6">
        <f>SUM(B11:B18)</f>
        <v>49643000</v>
      </c>
      <c r="C19" s="6">
        <f>SUM(C11:C18)</f>
        <v>92610726</v>
      </c>
      <c r="D19" s="6">
        <f>SUM(D11:D18)</f>
        <v>91110273</v>
      </c>
      <c r="E19" s="47">
        <f>D19/C19</f>
        <v>0.9837982805576969</v>
      </c>
    </row>
    <row r="20" ht="12.75">
      <c r="E20" s="48"/>
    </row>
    <row r="21" ht="12.75">
      <c r="E21" s="48"/>
    </row>
    <row r="22" spans="1:5" ht="27.75" customHeight="1">
      <c r="A22" s="3" t="s">
        <v>10</v>
      </c>
      <c r="E22" s="48"/>
    </row>
    <row r="23" spans="1:5" ht="24.75" customHeight="1">
      <c r="A23" s="45" t="s">
        <v>4</v>
      </c>
      <c r="B23" s="43" t="s">
        <v>11</v>
      </c>
      <c r="C23" s="43" t="s">
        <v>12</v>
      </c>
      <c r="D23" s="43" t="s">
        <v>7</v>
      </c>
      <c r="E23" s="44" t="s">
        <v>8</v>
      </c>
    </row>
    <row r="24" spans="1:5" ht="13.5" customHeight="1">
      <c r="A24" s="35" t="s">
        <v>71</v>
      </c>
      <c r="B24" s="46">
        <v>23930000</v>
      </c>
      <c r="C24" s="46">
        <v>20590527</v>
      </c>
      <c r="D24" s="46">
        <v>20590527</v>
      </c>
      <c r="E24" s="47">
        <f aca="true" t="shared" si="1" ref="E24:E31">D24/C24</f>
        <v>1</v>
      </c>
    </row>
    <row r="25" spans="1:5" ht="12.75">
      <c r="A25" s="35" t="s">
        <v>13</v>
      </c>
      <c r="B25" s="46">
        <v>3902000</v>
      </c>
      <c r="C25" s="46">
        <v>3502491</v>
      </c>
      <c r="D25" s="46">
        <v>3502491</v>
      </c>
      <c r="E25" s="47">
        <f t="shared" si="1"/>
        <v>1</v>
      </c>
    </row>
    <row r="26" spans="1:5" ht="12.75">
      <c r="A26" s="45" t="s">
        <v>14</v>
      </c>
      <c r="B26" s="46">
        <v>17063500</v>
      </c>
      <c r="C26" s="46">
        <v>17662467</v>
      </c>
      <c r="D26" s="46">
        <v>17662467</v>
      </c>
      <c r="E26" s="47">
        <f t="shared" si="1"/>
        <v>1</v>
      </c>
    </row>
    <row r="27" spans="1:5" ht="12.75">
      <c r="A27" s="78" t="s">
        <v>63</v>
      </c>
      <c r="B27" s="46">
        <v>2550000</v>
      </c>
      <c r="C27" s="46">
        <v>813640</v>
      </c>
      <c r="D27" s="46">
        <v>813640</v>
      </c>
      <c r="E27" s="47">
        <f t="shared" si="1"/>
        <v>1</v>
      </c>
    </row>
    <row r="28" spans="1:5" ht="12.75">
      <c r="A28" s="35" t="s">
        <v>72</v>
      </c>
      <c r="B28" s="46">
        <v>2197500</v>
      </c>
      <c r="C28" s="46">
        <v>11641842</v>
      </c>
      <c r="D28" s="46">
        <v>582881</v>
      </c>
      <c r="E28" s="47">
        <f t="shared" si="1"/>
        <v>0.05006776419058084</v>
      </c>
    </row>
    <row r="29" spans="1:5" ht="12.75">
      <c r="A29" s="45" t="s">
        <v>15</v>
      </c>
      <c r="B29" s="46">
        <v>0</v>
      </c>
      <c r="C29" s="46">
        <v>12008995</v>
      </c>
      <c r="D29" s="46">
        <v>12008995</v>
      </c>
      <c r="E29" s="47">
        <f t="shared" si="1"/>
        <v>1</v>
      </c>
    </row>
    <row r="30" spans="1:5" ht="12.75">
      <c r="A30" s="35" t="s">
        <v>1</v>
      </c>
      <c r="B30" s="46">
        <v>0</v>
      </c>
      <c r="C30" s="46">
        <v>25804784</v>
      </c>
      <c r="D30" s="46">
        <v>444500</v>
      </c>
      <c r="E30" s="47">
        <f t="shared" si="1"/>
        <v>0.017225488111041735</v>
      </c>
    </row>
    <row r="31" spans="1:5" ht="12.75">
      <c r="A31" s="35" t="s">
        <v>69</v>
      </c>
      <c r="B31" s="46">
        <v>0</v>
      </c>
      <c r="C31" s="46">
        <v>585980</v>
      </c>
      <c r="D31" s="46">
        <v>585980</v>
      </c>
      <c r="E31" s="47">
        <f t="shared" si="1"/>
        <v>1</v>
      </c>
    </row>
    <row r="32" spans="1:5" ht="12.75">
      <c r="A32" s="5" t="s">
        <v>16</v>
      </c>
      <c r="B32" s="6">
        <f>SUM(B24:B31)</f>
        <v>49643000</v>
      </c>
      <c r="C32" s="6">
        <f>SUM(C24:C31)</f>
        <v>92610726</v>
      </c>
      <c r="D32" s="6">
        <f>SUM(D24:D31)</f>
        <v>56191481</v>
      </c>
      <c r="E32" s="47">
        <f>D32/C32</f>
        <v>0.6067491685574303</v>
      </c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  <row r="101" ht="12.75">
      <c r="E101" s="39"/>
    </row>
    <row r="102" ht="12.75">
      <c r="E102" s="39"/>
    </row>
    <row r="103" ht="12.75">
      <c r="E103" s="39"/>
    </row>
    <row r="104" ht="12.75">
      <c r="E104" s="39"/>
    </row>
    <row r="105" ht="12.75">
      <c r="E105" s="39"/>
    </row>
    <row r="106" ht="12.75">
      <c r="E106" s="39"/>
    </row>
    <row r="107" ht="12.75">
      <c r="E107" s="39"/>
    </row>
    <row r="108" ht="12.75">
      <c r="E108" s="39"/>
    </row>
    <row r="109" ht="12.75">
      <c r="E109" s="39"/>
    </row>
    <row r="110" ht="12.75">
      <c r="E110" s="39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  <row r="120" ht="12.75">
      <c r="E120" s="39"/>
    </row>
    <row r="121" ht="12.75">
      <c r="E121" s="39"/>
    </row>
    <row r="122" ht="12.75">
      <c r="E122" s="39"/>
    </row>
    <row r="123" ht="12.75">
      <c r="E123" s="39"/>
    </row>
    <row r="124" ht="12.75">
      <c r="E124" s="39"/>
    </row>
    <row r="125" ht="12.75">
      <c r="E125" s="39"/>
    </row>
    <row r="126" ht="12.75">
      <c r="E126" s="39"/>
    </row>
    <row r="127" ht="12.75">
      <c r="E127" s="39"/>
    </row>
    <row r="128" ht="12.75">
      <c r="E128" s="39"/>
    </row>
    <row r="129" ht="12.75">
      <c r="E129" s="39"/>
    </row>
    <row r="130" ht="12.75">
      <c r="E130" s="39"/>
    </row>
    <row r="131" ht="12.75">
      <c r="E131" s="39"/>
    </row>
    <row r="132" ht="12.75">
      <c r="E132" s="39"/>
    </row>
    <row r="133" ht="12.75">
      <c r="E133" s="39"/>
    </row>
    <row r="134" ht="12.75">
      <c r="E134" s="39"/>
    </row>
    <row r="135" ht="12.75">
      <c r="E135" s="39"/>
    </row>
    <row r="136" ht="12.75">
      <c r="E136" s="39"/>
    </row>
    <row r="137" ht="12.75">
      <c r="E137" s="39"/>
    </row>
    <row r="138" ht="12.75">
      <c r="E138" s="39"/>
    </row>
    <row r="139" ht="12.75">
      <c r="E139" s="39"/>
    </row>
    <row r="140" ht="12.75">
      <c r="E140" s="39"/>
    </row>
    <row r="141" ht="12.75">
      <c r="E141" s="39"/>
    </row>
    <row r="142" ht="12.75">
      <c r="E142" s="39"/>
    </row>
    <row r="143" ht="12.75">
      <c r="E143" s="39"/>
    </row>
    <row r="144" ht="12.75">
      <c r="E144" s="39"/>
    </row>
    <row r="145" ht="12.75">
      <c r="E145" s="39"/>
    </row>
    <row r="146" ht="12.75">
      <c r="E146" s="39"/>
    </row>
  </sheetData>
  <sheetProtection/>
  <mergeCells count="4">
    <mergeCell ref="A4:E4"/>
    <mergeCell ref="A5:E5"/>
    <mergeCell ref="A6:E6"/>
    <mergeCell ref="A7:E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3" max="3" width="42.57421875" style="0" customWidth="1"/>
  </cols>
  <sheetData>
    <row r="1" spans="1:7" ht="15">
      <c r="A1" s="157" t="s">
        <v>760</v>
      </c>
      <c r="B1" s="157"/>
      <c r="C1" s="157"/>
      <c r="D1" s="157"/>
      <c r="E1" s="157"/>
      <c r="F1" s="157" t="s">
        <v>692</v>
      </c>
      <c r="G1" s="157"/>
    </row>
    <row r="2" spans="1:7" ht="15">
      <c r="A2" s="157"/>
      <c r="B2" s="157"/>
      <c r="C2" s="157"/>
      <c r="D2" s="159"/>
      <c r="E2" s="159"/>
      <c r="F2" s="159"/>
      <c r="G2" s="159"/>
    </row>
    <row r="3" spans="1:7" ht="15">
      <c r="A3" s="160"/>
      <c r="B3" s="160"/>
      <c r="C3" s="161" t="s">
        <v>278</v>
      </c>
      <c r="D3" s="160"/>
      <c r="E3" s="161"/>
      <c r="F3" s="159"/>
      <c r="G3" s="159"/>
    </row>
    <row r="4" spans="1:7" ht="15">
      <c r="A4" s="160"/>
      <c r="B4" s="160"/>
      <c r="C4" s="161" t="s">
        <v>279</v>
      </c>
      <c r="D4" s="160"/>
      <c r="E4" s="161"/>
      <c r="F4" s="159"/>
      <c r="G4" s="159"/>
    </row>
    <row r="5" spans="1:7" ht="15">
      <c r="A5" s="162"/>
      <c r="B5" s="162"/>
      <c r="C5" s="161" t="s">
        <v>693</v>
      </c>
      <c r="D5" s="162"/>
      <c r="E5" s="161"/>
      <c r="F5" s="157"/>
      <c r="G5" s="157"/>
    </row>
    <row r="6" spans="1:7" ht="15">
      <c r="A6" s="157"/>
      <c r="B6" s="157"/>
      <c r="C6" s="157"/>
      <c r="D6" s="157"/>
      <c r="E6" s="163"/>
      <c r="F6" s="157"/>
      <c r="G6" s="157"/>
    </row>
    <row r="7" spans="1:7" ht="15">
      <c r="A7" s="164" t="s">
        <v>183</v>
      </c>
      <c r="B7" s="164"/>
      <c r="C7" s="164"/>
      <c r="D7" s="157"/>
      <c r="E7" s="163"/>
      <c r="F7" s="157"/>
      <c r="G7" s="157"/>
    </row>
    <row r="9" spans="1:7" ht="15">
      <c r="A9" s="157" t="s">
        <v>694</v>
      </c>
      <c r="B9" s="157" t="s">
        <v>695</v>
      </c>
      <c r="C9" s="157" t="s">
        <v>696</v>
      </c>
      <c r="D9" s="157" t="s">
        <v>697</v>
      </c>
      <c r="E9" s="157" t="s">
        <v>698</v>
      </c>
      <c r="F9" s="157" t="s">
        <v>699</v>
      </c>
      <c r="G9" s="157"/>
    </row>
    <row r="10" spans="1:7" ht="15">
      <c r="A10" s="158" t="s">
        <v>303</v>
      </c>
      <c r="B10" s="158" t="s">
        <v>295</v>
      </c>
      <c r="C10" s="158" t="s">
        <v>296</v>
      </c>
      <c r="D10" s="157">
        <v>32899</v>
      </c>
      <c r="E10" s="157">
        <v>32899</v>
      </c>
      <c r="F10" s="157">
        <v>0</v>
      </c>
      <c r="G10" s="157"/>
    </row>
    <row r="11" spans="1:7" ht="15">
      <c r="A11" s="158" t="s">
        <v>303</v>
      </c>
      <c r="B11" s="158" t="s">
        <v>297</v>
      </c>
      <c r="C11" s="158" t="s">
        <v>298</v>
      </c>
      <c r="D11" s="157">
        <v>58900</v>
      </c>
      <c r="E11" s="157">
        <v>58900</v>
      </c>
      <c r="F11" s="157">
        <v>0</v>
      </c>
      <c r="G11" s="157"/>
    </row>
    <row r="12" spans="1:7" ht="15">
      <c r="A12" s="158" t="s">
        <v>303</v>
      </c>
      <c r="B12" s="158" t="s">
        <v>299</v>
      </c>
      <c r="C12" s="158" t="s">
        <v>300</v>
      </c>
      <c r="D12" s="157">
        <v>75990</v>
      </c>
      <c r="E12" s="157">
        <v>75990</v>
      </c>
      <c r="F12" s="157">
        <v>0</v>
      </c>
      <c r="G12" s="157"/>
    </row>
    <row r="13" spans="1:7" ht="15">
      <c r="A13" s="158" t="s">
        <v>303</v>
      </c>
      <c r="B13" s="158" t="s">
        <v>301</v>
      </c>
      <c r="C13" s="158" t="s">
        <v>302</v>
      </c>
      <c r="D13" s="157">
        <v>17900</v>
      </c>
      <c r="E13" s="157">
        <v>17900</v>
      </c>
      <c r="F13" s="157">
        <v>0</v>
      </c>
      <c r="G13" s="157"/>
    </row>
    <row r="14" spans="1:7" ht="15">
      <c r="A14" s="158"/>
      <c r="B14" s="165" t="s">
        <v>303</v>
      </c>
      <c r="C14" s="165" t="s">
        <v>700</v>
      </c>
      <c r="D14" s="164">
        <v>185689</v>
      </c>
      <c r="E14" s="164">
        <v>185689</v>
      </c>
      <c r="F14" s="164">
        <v>0</v>
      </c>
      <c r="G14" s="157"/>
    </row>
    <row r="15" spans="1:7" ht="15">
      <c r="A15" s="158"/>
      <c r="B15" s="158"/>
      <c r="C15" s="158"/>
      <c r="D15" s="157"/>
      <c r="E15" s="157"/>
      <c r="F15" s="157"/>
      <c r="G15" s="157"/>
    </row>
    <row r="16" spans="1:7" ht="15">
      <c r="A16" s="158" t="s">
        <v>701</v>
      </c>
      <c r="B16" s="158" t="s">
        <v>702</v>
      </c>
      <c r="C16" s="158" t="s">
        <v>703</v>
      </c>
      <c r="D16" s="157">
        <v>787401</v>
      </c>
      <c r="E16" s="157">
        <v>9967</v>
      </c>
      <c r="F16" s="157">
        <v>777434</v>
      </c>
      <c r="G16" s="157"/>
    </row>
    <row r="17" spans="1:6" ht="15">
      <c r="A17" s="158"/>
      <c r="B17" s="165" t="s">
        <v>701</v>
      </c>
      <c r="C17" s="165" t="s">
        <v>704</v>
      </c>
      <c r="D17" s="164">
        <v>787401</v>
      </c>
      <c r="E17" s="164">
        <v>9967</v>
      </c>
      <c r="F17" s="164">
        <v>777434</v>
      </c>
    </row>
    <row r="18" spans="1:6" ht="15">
      <c r="A18" s="158"/>
      <c r="B18" s="158"/>
      <c r="C18" s="158"/>
      <c r="D18" s="157"/>
      <c r="E18" s="157"/>
      <c r="F18" s="157"/>
    </row>
    <row r="19" spans="1:6" ht="15">
      <c r="A19" s="158" t="s">
        <v>306</v>
      </c>
      <c r="B19" s="158" t="s">
        <v>304</v>
      </c>
      <c r="C19" s="158" t="s">
        <v>305</v>
      </c>
      <c r="D19" s="157">
        <v>5392800</v>
      </c>
      <c r="E19" s="157">
        <v>5392800</v>
      </c>
      <c r="F19" s="157">
        <v>0</v>
      </c>
    </row>
    <row r="20" spans="1:6" ht="15">
      <c r="A20" s="158"/>
      <c r="B20" s="165" t="s">
        <v>306</v>
      </c>
      <c r="C20" s="165" t="s">
        <v>705</v>
      </c>
      <c r="D20" s="164">
        <v>5392800</v>
      </c>
      <c r="E20" s="164">
        <v>5392800</v>
      </c>
      <c r="F20" s="164">
        <v>0</v>
      </c>
    </row>
    <row r="21" spans="1:6" ht="15">
      <c r="A21" s="158"/>
      <c r="B21" s="158"/>
      <c r="C21" s="158"/>
      <c r="D21" s="157"/>
      <c r="E21" s="157"/>
      <c r="F21" s="157"/>
    </row>
    <row r="22" spans="1:6" ht="15">
      <c r="A22" s="158" t="s">
        <v>453</v>
      </c>
      <c r="B22" s="158" t="s">
        <v>307</v>
      </c>
      <c r="C22" s="158" t="s">
        <v>308</v>
      </c>
      <c r="D22" s="157">
        <v>607000</v>
      </c>
      <c r="E22" s="157">
        <v>0</v>
      </c>
      <c r="F22" s="157">
        <v>607000</v>
      </c>
    </row>
    <row r="23" spans="1:6" ht="15">
      <c r="A23" s="158" t="s">
        <v>453</v>
      </c>
      <c r="B23" s="158" t="s">
        <v>309</v>
      </c>
      <c r="C23" s="158" t="s">
        <v>310</v>
      </c>
      <c r="D23" s="157">
        <v>264000</v>
      </c>
      <c r="E23" s="157">
        <v>0</v>
      </c>
      <c r="F23" s="157">
        <v>264000</v>
      </c>
    </row>
    <row r="24" spans="1:6" ht="15">
      <c r="A24" s="158" t="s">
        <v>453</v>
      </c>
      <c r="B24" s="158" t="s">
        <v>311</v>
      </c>
      <c r="C24" s="158" t="s">
        <v>312</v>
      </c>
      <c r="D24" s="157">
        <v>632000</v>
      </c>
      <c r="E24" s="157">
        <v>0</v>
      </c>
      <c r="F24" s="157">
        <v>632000</v>
      </c>
    </row>
    <row r="25" spans="1:6" ht="15">
      <c r="A25" s="158" t="s">
        <v>453</v>
      </c>
      <c r="B25" s="158" t="s">
        <v>313</v>
      </c>
      <c r="C25" s="158" t="s">
        <v>314</v>
      </c>
      <c r="D25" s="157">
        <v>51000</v>
      </c>
      <c r="E25" s="157">
        <v>0</v>
      </c>
      <c r="F25" s="157">
        <v>51000</v>
      </c>
    </row>
    <row r="26" spans="1:6" ht="15">
      <c r="A26" s="158" t="s">
        <v>453</v>
      </c>
      <c r="B26" s="158" t="s">
        <v>315</v>
      </c>
      <c r="C26" s="158" t="s">
        <v>316</v>
      </c>
      <c r="D26" s="157">
        <v>194000</v>
      </c>
      <c r="E26" s="157">
        <v>0</v>
      </c>
      <c r="F26" s="157">
        <v>194000</v>
      </c>
    </row>
    <row r="27" spans="1:6" ht="15">
      <c r="A27" s="158" t="s">
        <v>453</v>
      </c>
      <c r="B27" s="158" t="s">
        <v>317</v>
      </c>
      <c r="C27" s="158" t="s">
        <v>318</v>
      </c>
      <c r="D27" s="157">
        <v>526000</v>
      </c>
      <c r="E27" s="157">
        <v>0</v>
      </c>
      <c r="F27" s="157">
        <v>526000</v>
      </c>
    </row>
    <row r="28" spans="1:6" ht="15">
      <c r="A28" s="158" t="s">
        <v>453</v>
      </c>
      <c r="B28" s="158" t="s">
        <v>319</v>
      </c>
      <c r="C28" s="158" t="s">
        <v>320</v>
      </c>
      <c r="D28" s="157">
        <v>21000</v>
      </c>
      <c r="E28" s="157">
        <v>0</v>
      </c>
      <c r="F28" s="157">
        <v>21000</v>
      </c>
    </row>
    <row r="29" spans="1:6" ht="15">
      <c r="A29" s="158" t="s">
        <v>453</v>
      </c>
      <c r="B29" s="158" t="s">
        <v>321</v>
      </c>
      <c r="C29" s="158" t="s">
        <v>322</v>
      </c>
      <c r="D29" s="157">
        <v>337000</v>
      </c>
      <c r="E29" s="157">
        <v>0</v>
      </c>
      <c r="F29" s="157">
        <v>337000</v>
      </c>
    </row>
    <row r="30" spans="1:6" ht="15">
      <c r="A30" s="158" t="s">
        <v>453</v>
      </c>
      <c r="B30" s="158" t="s">
        <v>323</v>
      </c>
      <c r="C30" s="158" t="s">
        <v>324</v>
      </c>
      <c r="D30" s="157">
        <v>240000</v>
      </c>
      <c r="E30" s="157">
        <v>0</v>
      </c>
      <c r="F30" s="157">
        <v>240000</v>
      </c>
    </row>
    <row r="31" spans="1:6" ht="15">
      <c r="A31" s="158" t="s">
        <v>453</v>
      </c>
      <c r="B31" s="158" t="s">
        <v>325</v>
      </c>
      <c r="C31" s="158" t="s">
        <v>326</v>
      </c>
      <c r="D31" s="157">
        <v>94000</v>
      </c>
      <c r="E31" s="157">
        <v>0</v>
      </c>
      <c r="F31" s="157">
        <v>94000</v>
      </c>
    </row>
    <row r="32" spans="1:6" ht="15">
      <c r="A32" s="158" t="s">
        <v>453</v>
      </c>
      <c r="B32" s="158" t="s">
        <v>327</v>
      </c>
      <c r="C32" s="158" t="s">
        <v>328</v>
      </c>
      <c r="D32" s="157">
        <v>494000</v>
      </c>
      <c r="E32" s="157">
        <v>0</v>
      </c>
      <c r="F32" s="157">
        <v>494000</v>
      </c>
    </row>
    <row r="33" spans="1:6" ht="15">
      <c r="A33" s="158" t="s">
        <v>453</v>
      </c>
      <c r="B33" s="158" t="s">
        <v>329</v>
      </c>
      <c r="C33" s="158" t="s">
        <v>330</v>
      </c>
      <c r="D33" s="157">
        <v>304000</v>
      </c>
      <c r="E33" s="157">
        <v>0</v>
      </c>
      <c r="F33" s="157">
        <v>304000</v>
      </c>
    </row>
    <row r="34" spans="1:6" ht="15">
      <c r="A34" s="158" t="s">
        <v>453</v>
      </c>
      <c r="B34" s="158" t="s">
        <v>331</v>
      </c>
      <c r="C34" s="158" t="s">
        <v>332</v>
      </c>
      <c r="D34" s="157">
        <v>221000</v>
      </c>
      <c r="E34" s="157">
        <v>0</v>
      </c>
      <c r="F34" s="157">
        <v>221000</v>
      </c>
    </row>
    <row r="35" spans="1:6" ht="15">
      <c r="A35" s="158" t="s">
        <v>453</v>
      </c>
      <c r="B35" s="158" t="s">
        <v>333</v>
      </c>
      <c r="C35" s="158" t="s">
        <v>334</v>
      </c>
      <c r="D35" s="157">
        <v>53000</v>
      </c>
      <c r="E35" s="157">
        <v>0</v>
      </c>
      <c r="F35" s="157">
        <v>53000</v>
      </c>
    </row>
    <row r="36" spans="1:6" ht="15">
      <c r="A36" s="158" t="s">
        <v>453</v>
      </c>
      <c r="B36" s="158" t="s">
        <v>335</v>
      </c>
      <c r="C36" s="158" t="s">
        <v>336</v>
      </c>
      <c r="D36" s="157">
        <v>42000</v>
      </c>
      <c r="E36" s="157">
        <v>0</v>
      </c>
      <c r="F36" s="157">
        <v>42000</v>
      </c>
    </row>
    <row r="37" spans="1:6" ht="15">
      <c r="A37" s="158" t="s">
        <v>453</v>
      </c>
      <c r="B37" s="158" t="s">
        <v>337</v>
      </c>
      <c r="C37" s="158" t="s">
        <v>338</v>
      </c>
      <c r="D37" s="157">
        <v>628000</v>
      </c>
      <c r="E37" s="157">
        <v>0</v>
      </c>
      <c r="F37" s="157">
        <v>628000</v>
      </c>
    </row>
    <row r="38" spans="1:6" ht="15">
      <c r="A38" s="158" t="s">
        <v>453</v>
      </c>
      <c r="B38" s="158" t="s">
        <v>339</v>
      </c>
      <c r="C38" s="158" t="s">
        <v>340</v>
      </c>
      <c r="D38" s="157">
        <v>660000</v>
      </c>
      <c r="E38" s="157">
        <v>0</v>
      </c>
      <c r="F38" s="157">
        <v>660000</v>
      </c>
    </row>
    <row r="39" spans="1:6" ht="15">
      <c r="A39" s="158" t="s">
        <v>453</v>
      </c>
      <c r="B39" s="158" t="s">
        <v>341</v>
      </c>
      <c r="C39" s="158" t="s">
        <v>342</v>
      </c>
      <c r="D39" s="157">
        <v>529000</v>
      </c>
      <c r="E39" s="157">
        <v>0</v>
      </c>
      <c r="F39" s="157">
        <v>529000</v>
      </c>
    </row>
    <row r="40" spans="1:6" ht="15">
      <c r="A40" s="158" t="s">
        <v>453</v>
      </c>
      <c r="B40" s="158" t="s">
        <v>343</v>
      </c>
      <c r="C40" s="158" t="s">
        <v>344</v>
      </c>
      <c r="D40" s="157">
        <v>287000</v>
      </c>
      <c r="E40" s="157">
        <v>0</v>
      </c>
      <c r="F40" s="157">
        <v>287000</v>
      </c>
    </row>
    <row r="41" spans="1:6" ht="15">
      <c r="A41" s="158" t="s">
        <v>453</v>
      </c>
      <c r="B41" s="158" t="s">
        <v>345</v>
      </c>
      <c r="C41" s="158" t="s">
        <v>346</v>
      </c>
      <c r="D41" s="157">
        <v>142000</v>
      </c>
      <c r="E41" s="157">
        <v>0</v>
      </c>
      <c r="F41" s="157">
        <v>142000</v>
      </c>
    </row>
    <row r="42" spans="1:6" ht="15">
      <c r="A42" s="158" t="s">
        <v>453</v>
      </c>
      <c r="B42" s="158" t="s">
        <v>347</v>
      </c>
      <c r="C42" s="158" t="s">
        <v>348</v>
      </c>
      <c r="D42" s="157">
        <v>337000</v>
      </c>
      <c r="E42" s="157">
        <v>0</v>
      </c>
      <c r="F42" s="157">
        <v>337000</v>
      </c>
    </row>
    <row r="43" spans="1:6" ht="15">
      <c r="A43" s="158" t="s">
        <v>453</v>
      </c>
      <c r="B43" s="158" t="s">
        <v>349</v>
      </c>
      <c r="C43" s="158" t="s">
        <v>350</v>
      </c>
      <c r="D43" s="157">
        <v>92000</v>
      </c>
      <c r="E43" s="157">
        <v>0</v>
      </c>
      <c r="F43" s="157">
        <v>92000</v>
      </c>
    </row>
    <row r="44" spans="1:6" ht="15">
      <c r="A44" s="158" t="s">
        <v>453</v>
      </c>
      <c r="B44" s="158" t="s">
        <v>351</v>
      </c>
      <c r="C44" s="158" t="s">
        <v>352</v>
      </c>
      <c r="D44" s="157">
        <v>709000</v>
      </c>
      <c r="E44" s="157">
        <v>0</v>
      </c>
      <c r="F44" s="157">
        <v>709000</v>
      </c>
    </row>
    <row r="45" spans="1:6" ht="15">
      <c r="A45" s="158" t="s">
        <v>453</v>
      </c>
      <c r="B45" s="158" t="s">
        <v>353</v>
      </c>
      <c r="C45" s="158" t="s">
        <v>354</v>
      </c>
      <c r="D45" s="157">
        <v>78000</v>
      </c>
      <c r="E45" s="157">
        <v>0</v>
      </c>
      <c r="F45" s="157">
        <v>78000</v>
      </c>
    </row>
    <row r="46" spans="1:6" ht="15">
      <c r="A46" s="158" t="s">
        <v>453</v>
      </c>
      <c r="B46" s="158" t="s">
        <v>355</v>
      </c>
      <c r="C46" s="158" t="s">
        <v>356</v>
      </c>
      <c r="D46" s="157">
        <v>264000</v>
      </c>
      <c r="E46" s="157">
        <v>0</v>
      </c>
      <c r="F46" s="157">
        <v>264000</v>
      </c>
    </row>
    <row r="47" spans="1:6" ht="15">
      <c r="A47" s="158" t="s">
        <v>453</v>
      </c>
      <c r="B47" s="158" t="s">
        <v>357</v>
      </c>
      <c r="C47" s="158" t="s">
        <v>358</v>
      </c>
      <c r="D47" s="157">
        <v>428000</v>
      </c>
      <c r="E47" s="157">
        <v>0</v>
      </c>
      <c r="F47" s="157">
        <v>428000</v>
      </c>
    </row>
    <row r="48" spans="1:6" ht="15">
      <c r="A48" s="158" t="s">
        <v>453</v>
      </c>
      <c r="B48" s="158" t="s">
        <v>359</v>
      </c>
      <c r="C48" s="158" t="s">
        <v>360</v>
      </c>
      <c r="D48" s="157">
        <v>371000</v>
      </c>
      <c r="E48" s="157">
        <v>0</v>
      </c>
      <c r="F48" s="157">
        <v>371000</v>
      </c>
    </row>
    <row r="49" spans="1:6" ht="15">
      <c r="A49" s="158" t="s">
        <v>453</v>
      </c>
      <c r="B49" s="158" t="s">
        <v>361</v>
      </c>
      <c r="C49" s="158" t="s">
        <v>362</v>
      </c>
      <c r="D49" s="157">
        <v>208000</v>
      </c>
      <c r="E49" s="157">
        <v>0</v>
      </c>
      <c r="F49" s="157">
        <v>208000</v>
      </c>
    </row>
    <row r="50" spans="1:6" ht="15">
      <c r="A50" s="158" t="s">
        <v>453</v>
      </c>
      <c r="B50" s="158" t="s">
        <v>363</v>
      </c>
      <c r="C50" s="158" t="s">
        <v>364</v>
      </c>
      <c r="D50" s="157">
        <v>177000</v>
      </c>
      <c r="E50" s="157">
        <v>0</v>
      </c>
      <c r="F50" s="157">
        <v>177000</v>
      </c>
    </row>
    <row r="51" spans="1:6" ht="15">
      <c r="A51" s="158" t="s">
        <v>453</v>
      </c>
      <c r="B51" s="158" t="s">
        <v>365</v>
      </c>
      <c r="C51" s="158" t="s">
        <v>366</v>
      </c>
      <c r="D51" s="157">
        <v>297000</v>
      </c>
      <c r="E51" s="157">
        <v>0</v>
      </c>
      <c r="F51" s="157">
        <v>297000</v>
      </c>
    </row>
    <row r="52" spans="1:6" ht="15">
      <c r="A52" s="158" t="s">
        <v>453</v>
      </c>
      <c r="B52" s="158" t="s">
        <v>367</v>
      </c>
      <c r="C52" s="158" t="s">
        <v>368</v>
      </c>
      <c r="D52" s="157">
        <v>560000</v>
      </c>
      <c r="E52" s="157">
        <v>0</v>
      </c>
      <c r="F52" s="157">
        <v>560000</v>
      </c>
    </row>
    <row r="53" spans="1:6" ht="15">
      <c r="A53" s="158" t="s">
        <v>453</v>
      </c>
      <c r="B53" s="158" t="s">
        <v>369</v>
      </c>
      <c r="C53" s="158" t="s">
        <v>370</v>
      </c>
      <c r="D53" s="157">
        <v>233000</v>
      </c>
      <c r="E53" s="157">
        <v>0</v>
      </c>
      <c r="F53" s="157">
        <v>233000</v>
      </c>
    </row>
    <row r="54" spans="1:6" ht="15">
      <c r="A54" s="158" t="s">
        <v>453</v>
      </c>
      <c r="B54" s="158" t="s">
        <v>371</v>
      </c>
      <c r="C54" s="158" t="s">
        <v>372</v>
      </c>
      <c r="D54" s="157">
        <v>2185000</v>
      </c>
      <c r="E54" s="157">
        <v>0</v>
      </c>
      <c r="F54" s="157">
        <v>2185000</v>
      </c>
    </row>
    <row r="55" spans="1:6" ht="15">
      <c r="A55" s="158" t="s">
        <v>453</v>
      </c>
      <c r="B55" s="158" t="s">
        <v>373</v>
      </c>
      <c r="C55" s="158" t="s">
        <v>374</v>
      </c>
      <c r="D55" s="157">
        <v>114000</v>
      </c>
      <c r="E55" s="157">
        <v>0</v>
      </c>
      <c r="F55" s="157">
        <v>114000</v>
      </c>
    </row>
    <row r="56" spans="1:6" ht="15">
      <c r="A56" s="158" t="s">
        <v>453</v>
      </c>
      <c r="B56" s="158" t="s">
        <v>375</v>
      </c>
      <c r="C56" s="158" t="s">
        <v>376</v>
      </c>
      <c r="D56" s="157">
        <v>82000</v>
      </c>
      <c r="E56" s="157">
        <v>0</v>
      </c>
      <c r="F56" s="157">
        <v>82000</v>
      </c>
    </row>
    <row r="57" spans="1:6" ht="15">
      <c r="A57" s="158" t="s">
        <v>453</v>
      </c>
      <c r="B57" s="158" t="s">
        <v>377</v>
      </c>
      <c r="C57" s="158" t="s">
        <v>378</v>
      </c>
      <c r="D57" s="157">
        <v>43000</v>
      </c>
      <c r="E57" s="157">
        <v>0</v>
      </c>
      <c r="F57" s="157">
        <v>43000</v>
      </c>
    </row>
    <row r="58" spans="1:6" ht="15">
      <c r="A58" s="158" t="s">
        <v>453</v>
      </c>
      <c r="B58" s="158" t="s">
        <v>379</v>
      </c>
      <c r="C58" s="158" t="s">
        <v>380</v>
      </c>
      <c r="D58" s="157">
        <v>479000</v>
      </c>
      <c r="E58" s="157">
        <v>0</v>
      </c>
      <c r="F58" s="157">
        <v>479000</v>
      </c>
    </row>
    <row r="59" spans="1:6" ht="15">
      <c r="A59" s="158" t="s">
        <v>453</v>
      </c>
      <c r="B59" s="158" t="s">
        <v>381</v>
      </c>
      <c r="C59" s="158" t="s">
        <v>382</v>
      </c>
      <c r="D59" s="157">
        <v>137000</v>
      </c>
      <c r="E59" s="157">
        <v>0</v>
      </c>
      <c r="F59" s="157">
        <v>137000</v>
      </c>
    </row>
    <row r="60" spans="1:6" ht="15">
      <c r="A60" s="158" t="s">
        <v>453</v>
      </c>
      <c r="B60" s="158" t="s">
        <v>383</v>
      </c>
      <c r="C60" s="158" t="s">
        <v>384</v>
      </c>
      <c r="D60" s="157">
        <v>15000</v>
      </c>
      <c r="E60" s="157">
        <v>0</v>
      </c>
      <c r="F60" s="157">
        <v>15000</v>
      </c>
    </row>
    <row r="61" spans="1:6" ht="15">
      <c r="A61" s="158" t="s">
        <v>453</v>
      </c>
      <c r="B61" s="158" t="s">
        <v>385</v>
      </c>
      <c r="C61" s="158" t="s">
        <v>386</v>
      </c>
      <c r="D61" s="157">
        <v>228000</v>
      </c>
      <c r="E61" s="157">
        <v>0</v>
      </c>
      <c r="F61" s="157">
        <v>228000</v>
      </c>
    </row>
    <row r="62" spans="1:6" ht="15">
      <c r="A62" s="158" t="s">
        <v>453</v>
      </c>
      <c r="B62" s="158" t="s">
        <v>387</v>
      </c>
      <c r="C62" s="158" t="s">
        <v>388</v>
      </c>
      <c r="D62" s="157">
        <v>129000</v>
      </c>
      <c r="E62" s="157">
        <v>0</v>
      </c>
      <c r="F62" s="157">
        <v>129000</v>
      </c>
    </row>
    <row r="63" spans="1:6" ht="15">
      <c r="A63" s="158" t="s">
        <v>453</v>
      </c>
      <c r="B63" s="158" t="s">
        <v>389</v>
      </c>
      <c r="C63" s="158" t="s">
        <v>390</v>
      </c>
      <c r="D63" s="157">
        <v>51000</v>
      </c>
      <c r="E63" s="157">
        <v>0</v>
      </c>
      <c r="F63" s="157">
        <v>51000</v>
      </c>
    </row>
    <row r="64" spans="1:6" ht="15">
      <c r="A64" s="158" t="s">
        <v>453</v>
      </c>
      <c r="B64" s="158" t="s">
        <v>391</v>
      </c>
      <c r="C64" s="158" t="s">
        <v>392</v>
      </c>
      <c r="D64" s="157">
        <v>41000</v>
      </c>
      <c r="E64" s="157">
        <v>0</v>
      </c>
      <c r="F64" s="157">
        <v>41000</v>
      </c>
    </row>
    <row r="65" spans="1:6" ht="15">
      <c r="A65" s="158" t="s">
        <v>453</v>
      </c>
      <c r="B65" s="158" t="s">
        <v>393</v>
      </c>
      <c r="C65" s="158" t="s">
        <v>394</v>
      </c>
      <c r="D65" s="157">
        <v>56000</v>
      </c>
      <c r="E65" s="157">
        <v>0</v>
      </c>
      <c r="F65" s="157">
        <v>56000</v>
      </c>
    </row>
    <row r="66" spans="1:6" ht="15">
      <c r="A66" s="158" t="s">
        <v>453</v>
      </c>
      <c r="B66" s="158" t="s">
        <v>395</v>
      </c>
      <c r="C66" s="158" t="s">
        <v>396</v>
      </c>
      <c r="D66" s="157">
        <v>80000</v>
      </c>
      <c r="E66" s="157">
        <v>0</v>
      </c>
      <c r="F66" s="157">
        <v>80000</v>
      </c>
    </row>
    <row r="67" spans="1:6" ht="15">
      <c r="A67" s="158" t="s">
        <v>453</v>
      </c>
      <c r="B67" s="158" t="s">
        <v>397</v>
      </c>
      <c r="C67" s="158" t="s">
        <v>398</v>
      </c>
      <c r="D67" s="157">
        <v>91000</v>
      </c>
      <c r="E67" s="157">
        <v>0</v>
      </c>
      <c r="F67" s="157">
        <v>91000</v>
      </c>
    </row>
    <row r="68" spans="1:6" ht="15">
      <c r="A68" s="158" t="s">
        <v>453</v>
      </c>
      <c r="B68" s="158" t="s">
        <v>399</v>
      </c>
      <c r="C68" s="158" t="s">
        <v>400</v>
      </c>
      <c r="D68" s="157">
        <v>46000</v>
      </c>
      <c r="E68" s="157">
        <v>0</v>
      </c>
      <c r="F68" s="157">
        <v>46000</v>
      </c>
    </row>
    <row r="69" spans="1:6" ht="15">
      <c r="A69" s="158" t="s">
        <v>453</v>
      </c>
      <c r="B69" s="158" t="s">
        <v>401</v>
      </c>
      <c r="C69" s="158" t="s">
        <v>402</v>
      </c>
      <c r="D69" s="157">
        <v>72000</v>
      </c>
      <c r="E69" s="157">
        <v>0</v>
      </c>
      <c r="F69" s="157">
        <v>72000</v>
      </c>
    </row>
    <row r="70" spans="1:6" ht="15">
      <c r="A70" s="158" t="s">
        <v>453</v>
      </c>
      <c r="B70" s="158" t="s">
        <v>403</v>
      </c>
      <c r="C70" s="158" t="s">
        <v>404</v>
      </c>
      <c r="D70" s="157">
        <v>41000</v>
      </c>
      <c r="E70" s="157">
        <v>0</v>
      </c>
      <c r="F70" s="157">
        <v>41000</v>
      </c>
    </row>
    <row r="71" spans="1:6" ht="15">
      <c r="A71" s="158" t="s">
        <v>453</v>
      </c>
      <c r="B71" s="158" t="s">
        <v>405</v>
      </c>
      <c r="C71" s="158" t="s">
        <v>406</v>
      </c>
      <c r="D71" s="157">
        <v>41000</v>
      </c>
      <c r="E71" s="157">
        <v>0</v>
      </c>
      <c r="F71" s="157">
        <v>41000</v>
      </c>
    </row>
    <row r="72" spans="1:6" ht="15">
      <c r="A72" s="158" t="s">
        <v>453</v>
      </c>
      <c r="B72" s="158" t="s">
        <v>407</v>
      </c>
      <c r="C72" s="158" t="s">
        <v>408</v>
      </c>
      <c r="D72" s="157">
        <v>82000</v>
      </c>
      <c r="E72" s="157">
        <v>0</v>
      </c>
      <c r="F72" s="157">
        <v>82000</v>
      </c>
    </row>
    <row r="73" spans="1:6" ht="15">
      <c r="A73" s="158" t="s">
        <v>453</v>
      </c>
      <c r="B73" s="158" t="s">
        <v>409</v>
      </c>
      <c r="C73" s="158" t="s">
        <v>410</v>
      </c>
      <c r="D73" s="157">
        <v>5000</v>
      </c>
      <c r="E73" s="157">
        <v>0</v>
      </c>
      <c r="F73" s="157">
        <v>5000</v>
      </c>
    </row>
    <row r="74" spans="1:6" ht="15">
      <c r="A74" s="158" t="s">
        <v>453</v>
      </c>
      <c r="B74" s="158" t="s">
        <v>411</v>
      </c>
      <c r="C74" s="158" t="s">
        <v>410</v>
      </c>
      <c r="D74" s="157">
        <v>5000</v>
      </c>
      <c r="E74" s="157">
        <v>0</v>
      </c>
      <c r="F74" s="157">
        <v>5000</v>
      </c>
    </row>
    <row r="75" spans="1:6" ht="15">
      <c r="A75" s="158" t="s">
        <v>453</v>
      </c>
      <c r="B75" s="158" t="s">
        <v>412</v>
      </c>
      <c r="C75" s="158" t="s">
        <v>413</v>
      </c>
      <c r="D75" s="157">
        <v>269000</v>
      </c>
      <c r="E75" s="157">
        <v>0</v>
      </c>
      <c r="F75" s="157">
        <v>269000</v>
      </c>
    </row>
    <row r="76" spans="1:6" ht="15">
      <c r="A76" s="158" t="s">
        <v>453</v>
      </c>
      <c r="B76" s="158" t="s">
        <v>414</v>
      </c>
      <c r="C76" s="158" t="s">
        <v>415</v>
      </c>
      <c r="D76" s="157">
        <v>182000</v>
      </c>
      <c r="E76" s="157">
        <v>0</v>
      </c>
      <c r="F76" s="157">
        <v>182000</v>
      </c>
    </row>
    <row r="77" spans="1:6" ht="15">
      <c r="A77" s="158" t="s">
        <v>453</v>
      </c>
      <c r="B77" s="158" t="s">
        <v>416</v>
      </c>
      <c r="C77" s="158" t="s">
        <v>417</v>
      </c>
      <c r="D77" s="157">
        <v>248000</v>
      </c>
      <c r="E77" s="157">
        <v>0</v>
      </c>
      <c r="F77" s="157">
        <v>248000</v>
      </c>
    </row>
    <row r="78" spans="1:6" ht="15">
      <c r="A78" s="158" t="s">
        <v>453</v>
      </c>
      <c r="B78" s="158" t="s">
        <v>418</v>
      </c>
      <c r="C78" s="158" t="s">
        <v>417</v>
      </c>
      <c r="D78" s="157">
        <v>139000</v>
      </c>
      <c r="E78" s="157">
        <v>0</v>
      </c>
      <c r="F78" s="157">
        <v>139000</v>
      </c>
    </row>
    <row r="79" spans="1:6" ht="15">
      <c r="A79" s="158" t="s">
        <v>453</v>
      </c>
      <c r="B79" s="158" t="s">
        <v>419</v>
      </c>
      <c r="C79" s="158" t="s">
        <v>420</v>
      </c>
      <c r="D79" s="157">
        <v>74000</v>
      </c>
      <c r="E79" s="157">
        <v>0</v>
      </c>
      <c r="F79" s="157">
        <v>74000</v>
      </c>
    </row>
    <row r="80" spans="1:6" ht="15">
      <c r="A80" s="158" t="s">
        <v>453</v>
      </c>
      <c r="B80" s="158" t="s">
        <v>421</v>
      </c>
      <c r="C80" s="158" t="s">
        <v>422</v>
      </c>
      <c r="D80" s="157">
        <v>200000</v>
      </c>
      <c r="E80" s="157">
        <v>0</v>
      </c>
      <c r="F80" s="157">
        <v>200000</v>
      </c>
    </row>
    <row r="81" spans="1:6" ht="15">
      <c r="A81" s="158" t="s">
        <v>453</v>
      </c>
      <c r="B81" s="158" t="s">
        <v>423</v>
      </c>
      <c r="C81" s="158" t="s">
        <v>424</v>
      </c>
      <c r="D81" s="157">
        <v>263000</v>
      </c>
      <c r="E81" s="157">
        <v>0</v>
      </c>
      <c r="F81" s="157">
        <v>263000</v>
      </c>
    </row>
    <row r="82" spans="1:6" ht="15">
      <c r="A82" s="158" t="s">
        <v>453</v>
      </c>
      <c r="B82" s="158" t="s">
        <v>425</v>
      </c>
      <c r="C82" s="158" t="s">
        <v>426</v>
      </c>
      <c r="D82" s="157">
        <v>151000</v>
      </c>
      <c r="E82" s="157">
        <v>0</v>
      </c>
      <c r="F82" s="157">
        <v>151000</v>
      </c>
    </row>
    <row r="83" spans="1:6" ht="15">
      <c r="A83" s="158" t="s">
        <v>453</v>
      </c>
      <c r="B83" s="158" t="s">
        <v>427</v>
      </c>
      <c r="C83" s="158" t="s">
        <v>428</v>
      </c>
      <c r="D83" s="157">
        <v>20466</v>
      </c>
      <c r="E83" s="157">
        <v>0</v>
      </c>
      <c r="F83" s="157">
        <v>20466</v>
      </c>
    </row>
    <row r="84" spans="1:6" ht="15">
      <c r="A84" s="158" t="s">
        <v>453</v>
      </c>
      <c r="B84" s="158" t="s">
        <v>429</v>
      </c>
      <c r="C84" s="158" t="s">
        <v>430</v>
      </c>
      <c r="D84" s="157">
        <v>156564</v>
      </c>
      <c r="E84" s="157">
        <v>0</v>
      </c>
      <c r="F84" s="157">
        <v>156564</v>
      </c>
    </row>
    <row r="85" spans="1:6" ht="15">
      <c r="A85" s="158" t="s">
        <v>453</v>
      </c>
      <c r="B85" s="158" t="s">
        <v>431</v>
      </c>
      <c r="C85" s="158" t="s">
        <v>432</v>
      </c>
      <c r="D85" s="157">
        <v>210438</v>
      </c>
      <c r="E85" s="157">
        <v>0</v>
      </c>
      <c r="F85" s="157">
        <v>210438</v>
      </c>
    </row>
    <row r="86" spans="1:6" ht="15">
      <c r="A86" s="158" t="s">
        <v>453</v>
      </c>
      <c r="B86" s="158" t="s">
        <v>433</v>
      </c>
      <c r="C86" s="158" t="s">
        <v>434</v>
      </c>
      <c r="D86" s="157">
        <v>24336</v>
      </c>
      <c r="E86" s="157">
        <v>0</v>
      </c>
      <c r="F86" s="157">
        <v>24336</v>
      </c>
    </row>
    <row r="87" spans="1:6" ht="15">
      <c r="A87" s="158" t="s">
        <v>453</v>
      </c>
      <c r="B87" s="158" t="s">
        <v>435</v>
      </c>
      <c r="C87" s="158" t="s">
        <v>436</v>
      </c>
      <c r="D87" s="157">
        <v>46386</v>
      </c>
      <c r="E87" s="157">
        <v>0</v>
      </c>
      <c r="F87" s="157">
        <v>46386</v>
      </c>
    </row>
    <row r="88" spans="1:6" ht="15">
      <c r="A88" s="158" t="s">
        <v>453</v>
      </c>
      <c r="B88" s="158" t="s">
        <v>437</v>
      </c>
      <c r="C88" s="158" t="s">
        <v>438</v>
      </c>
      <c r="D88" s="157">
        <v>20610</v>
      </c>
      <c r="E88" s="157">
        <v>0</v>
      </c>
      <c r="F88" s="157">
        <v>20610</v>
      </c>
    </row>
    <row r="89" spans="1:6" ht="15">
      <c r="A89" s="158" t="s">
        <v>453</v>
      </c>
      <c r="B89" s="158" t="s">
        <v>439</v>
      </c>
      <c r="C89" s="158" t="s">
        <v>440</v>
      </c>
      <c r="D89" s="157">
        <v>55908</v>
      </c>
      <c r="E89" s="157">
        <v>0</v>
      </c>
      <c r="F89" s="157">
        <v>55908</v>
      </c>
    </row>
    <row r="90" spans="1:6" ht="15">
      <c r="A90" s="158" t="s">
        <v>453</v>
      </c>
      <c r="B90" s="158" t="s">
        <v>441</v>
      </c>
      <c r="C90" s="158" t="s">
        <v>442</v>
      </c>
      <c r="D90" s="157">
        <v>85050</v>
      </c>
      <c r="E90" s="157">
        <v>0</v>
      </c>
      <c r="F90" s="157">
        <v>85050</v>
      </c>
    </row>
    <row r="91" spans="1:6" ht="15">
      <c r="A91" s="158" t="s">
        <v>453</v>
      </c>
      <c r="B91" s="158" t="s">
        <v>443</v>
      </c>
      <c r="C91" s="158" t="s">
        <v>444</v>
      </c>
      <c r="D91" s="157">
        <v>113058</v>
      </c>
      <c r="E91" s="157">
        <v>0</v>
      </c>
      <c r="F91" s="157">
        <v>113058</v>
      </c>
    </row>
    <row r="92" spans="1:6" ht="15">
      <c r="A92" s="158" t="s">
        <v>453</v>
      </c>
      <c r="B92" s="158" t="s">
        <v>445</v>
      </c>
      <c r="C92" s="158" t="s">
        <v>446</v>
      </c>
      <c r="D92" s="157">
        <v>23148</v>
      </c>
      <c r="E92" s="157">
        <v>0</v>
      </c>
      <c r="F92" s="157">
        <v>23148</v>
      </c>
    </row>
    <row r="93" spans="1:6" ht="15">
      <c r="A93" s="158" t="s">
        <v>453</v>
      </c>
      <c r="B93" s="158" t="s">
        <v>447</v>
      </c>
      <c r="C93" s="158" t="s">
        <v>448</v>
      </c>
      <c r="D93" s="157">
        <v>1472000</v>
      </c>
      <c r="E93" s="157">
        <v>0</v>
      </c>
      <c r="F93" s="157">
        <v>1472000</v>
      </c>
    </row>
    <row r="94" spans="1:6" ht="15">
      <c r="A94" s="158" t="s">
        <v>453</v>
      </c>
      <c r="B94" s="158" t="s">
        <v>449</v>
      </c>
      <c r="C94" s="158" t="s">
        <v>450</v>
      </c>
      <c r="D94" s="157">
        <v>388000</v>
      </c>
      <c r="E94" s="157">
        <v>0</v>
      </c>
      <c r="F94" s="157">
        <v>388000</v>
      </c>
    </row>
    <row r="95" spans="1:6" ht="15">
      <c r="A95" s="158" t="s">
        <v>453</v>
      </c>
      <c r="B95" s="158" t="s">
        <v>451</v>
      </c>
      <c r="C95" s="158" t="s">
        <v>452</v>
      </c>
      <c r="D95" s="157">
        <v>358000</v>
      </c>
      <c r="E95" s="157">
        <v>0</v>
      </c>
      <c r="F95" s="157">
        <v>358000</v>
      </c>
    </row>
    <row r="96" spans="1:6" ht="15">
      <c r="A96" s="158"/>
      <c r="B96" s="165" t="s">
        <v>453</v>
      </c>
      <c r="C96" s="165" t="s">
        <v>454</v>
      </c>
      <c r="D96" s="164">
        <v>18602964</v>
      </c>
      <c r="E96" s="164">
        <v>0</v>
      </c>
      <c r="F96" s="164">
        <v>18602964</v>
      </c>
    </row>
    <row r="97" spans="1:6" ht="15">
      <c r="A97" s="158"/>
      <c r="B97" s="158"/>
      <c r="C97" s="158"/>
      <c r="D97" s="157"/>
      <c r="E97" s="157"/>
      <c r="F97" s="157"/>
    </row>
    <row r="98" spans="1:6" ht="15">
      <c r="A98" s="158" t="s">
        <v>459</v>
      </c>
      <c r="B98" s="158" t="s">
        <v>455</v>
      </c>
      <c r="C98" s="158" t="s">
        <v>456</v>
      </c>
      <c r="D98" s="157">
        <v>370000</v>
      </c>
      <c r="E98" s="157">
        <v>0</v>
      </c>
      <c r="F98" s="157">
        <v>370000</v>
      </c>
    </row>
    <row r="99" spans="1:6" ht="15">
      <c r="A99" s="158" t="s">
        <v>459</v>
      </c>
      <c r="B99" s="158" t="s">
        <v>457</v>
      </c>
      <c r="C99" s="158" t="s">
        <v>458</v>
      </c>
      <c r="D99" s="157">
        <v>219000</v>
      </c>
      <c r="E99" s="157">
        <v>0</v>
      </c>
      <c r="F99" s="157">
        <v>219000</v>
      </c>
    </row>
    <row r="100" spans="1:6" ht="15">
      <c r="A100" s="158"/>
      <c r="B100" s="165" t="s">
        <v>459</v>
      </c>
      <c r="C100" s="165" t="s">
        <v>460</v>
      </c>
      <c r="D100" s="164">
        <v>589000</v>
      </c>
      <c r="E100" s="164">
        <v>0</v>
      </c>
      <c r="F100" s="164">
        <v>589000</v>
      </c>
    </row>
    <row r="101" spans="1:6" ht="15">
      <c r="A101" s="158"/>
      <c r="B101" s="158"/>
      <c r="C101" s="158"/>
      <c r="D101" s="157"/>
      <c r="E101" s="157"/>
      <c r="F101" s="157"/>
    </row>
    <row r="102" spans="1:6" ht="15">
      <c r="A102" s="158" t="s">
        <v>467</v>
      </c>
      <c r="B102" s="158" t="s">
        <v>461</v>
      </c>
      <c r="C102" s="158" t="s">
        <v>462</v>
      </c>
      <c r="D102" s="157">
        <v>180000</v>
      </c>
      <c r="E102" s="157">
        <v>0</v>
      </c>
      <c r="F102" s="157">
        <v>180000</v>
      </c>
    </row>
    <row r="103" spans="1:6" ht="15">
      <c r="A103" s="158" t="s">
        <v>467</v>
      </c>
      <c r="B103" s="158" t="s">
        <v>463</v>
      </c>
      <c r="C103" s="158" t="s">
        <v>464</v>
      </c>
      <c r="D103" s="157">
        <v>597000</v>
      </c>
      <c r="E103" s="157">
        <v>0</v>
      </c>
      <c r="F103" s="157">
        <v>597000</v>
      </c>
    </row>
    <row r="104" spans="1:6" ht="15">
      <c r="A104" s="158" t="s">
        <v>467</v>
      </c>
      <c r="B104" s="158" t="s">
        <v>465</v>
      </c>
      <c r="C104" s="158" t="s">
        <v>466</v>
      </c>
      <c r="D104" s="157">
        <v>258000</v>
      </c>
      <c r="E104" s="157">
        <v>0</v>
      </c>
      <c r="F104" s="157">
        <v>258000</v>
      </c>
    </row>
    <row r="105" spans="1:6" ht="15">
      <c r="A105" s="158"/>
      <c r="B105" s="165" t="s">
        <v>467</v>
      </c>
      <c r="C105" s="165" t="s">
        <v>468</v>
      </c>
      <c r="D105" s="164">
        <v>1035000</v>
      </c>
      <c r="E105" s="164">
        <v>0</v>
      </c>
      <c r="F105" s="164">
        <v>1035000</v>
      </c>
    </row>
    <row r="106" spans="1:6" ht="15">
      <c r="A106" s="158"/>
      <c r="B106" s="158"/>
      <c r="C106" s="158"/>
      <c r="D106" s="157"/>
      <c r="E106" s="157"/>
      <c r="F106" s="157"/>
    </row>
    <row r="107" spans="1:6" ht="15">
      <c r="A107" s="158" t="s">
        <v>475</v>
      </c>
      <c r="B107" s="158" t="s">
        <v>469</v>
      </c>
      <c r="C107" s="158" t="s">
        <v>470</v>
      </c>
      <c r="D107" s="157">
        <v>26312998</v>
      </c>
      <c r="E107" s="157">
        <v>4991921</v>
      </c>
      <c r="F107" s="157">
        <v>21321077</v>
      </c>
    </row>
    <row r="108" spans="1:6" ht="15">
      <c r="A108" s="158" t="s">
        <v>475</v>
      </c>
      <c r="B108" s="158" t="s">
        <v>471</v>
      </c>
      <c r="C108" s="158" t="s">
        <v>472</v>
      </c>
      <c r="D108" s="157">
        <v>1206000</v>
      </c>
      <c r="E108" s="157">
        <v>578930</v>
      </c>
      <c r="F108" s="157">
        <v>627070</v>
      </c>
    </row>
    <row r="109" spans="1:6" ht="15">
      <c r="A109" s="158" t="s">
        <v>475</v>
      </c>
      <c r="B109" s="158" t="s">
        <v>473</v>
      </c>
      <c r="C109" s="158" t="s">
        <v>474</v>
      </c>
      <c r="D109" s="157">
        <v>2280000</v>
      </c>
      <c r="E109" s="157">
        <v>1094542</v>
      </c>
      <c r="F109" s="157">
        <v>1185458</v>
      </c>
    </row>
    <row r="110" spans="1:6" ht="15">
      <c r="A110" s="158"/>
      <c r="B110" s="165" t="s">
        <v>475</v>
      </c>
      <c r="C110" s="165" t="s">
        <v>476</v>
      </c>
      <c r="D110" s="164">
        <v>29798998</v>
      </c>
      <c r="E110" s="164">
        <v>6665393</v>
      </c>
      <c r="F110" s="164">
        <v>23133605</v>
      </c>
    </row>
    <row r="111" spans="1:6" ht="15">
      <c r="A111" s="158"/>
      <c r="B111" s="158"/>
      <c r="C111" s="158"/>
      <c r="D111" s="157"/>
      <c r="E111" s="157"/>
      <c r="F111" s="157"/>
    </row>
    <row r="112" spans="1:6" ht="15">
      <c r="A112" s="158" t="s">
        <v>597</v>
      </c>
      <c r="B112" s="158" t="s">
        <v>477</v>
      </c>
      <c r="C112" s="158" t="s">
        <v>478</v>
      </c>
      <c r="D112" s="157">
        <v>8832000</v>
      </c>
      <c r="E112" s="157">
        <v>6359064</v>
      </c>
      <c r="F112" s="157">
        <v>2472936</v>
      </c>
    </row>
    <row r="113" spans="1:6" ht="15">
      <c r="A113" s="158" t="s">
        <v>597</v>
      </c>
      <c r="B113" s="158" t="s">
        <v>479</v>
      </c>
      <c r="C113" s="158" t="s">
        <v>480</v>
      </c>
      <c r="D113" s="157">
        <v>661000</v>
      </c>
      <c r="E113" s="157">
        <v>475912</v>
      </c>
      <c r="F113" s="157">
        <v>185088</v>
      </c>
    </row>
    <row r="114" spans="1:6" ht="15">
      <c r="A114" s="158" t="s">
        <v>597</v>
      </c>
      <c r="B114" s="158" t="s">
        <v>481</v>
      </c>
      <c r="C114" s="158" t="s">
        <v>482</v>
      </c>
      <c r="D114" s="157">
        <v>1827000</v>
      </c>
      <c r="E114" s="157">
        <v>1315560</v>
      </c>
      <c r="F114" s="157">
        <v>511440</v>
      </c>
    </row>
    <row r="115" spans="1:6" ht="15">
      <c r="A115" s="158" t="s">
        <v>597</v>
      </c>
      <c r="B115" s="158" t="s">
        <v>483</v>
      </c>
      <c r="C115" s="158" t="s">
        <v>484</v>
      </c>
      <c r="D115" s="157">
        <v>310000</v>
      </c>
      <c r="E115" s="157">
        <v>164318</v>
      </c>
      <c r="F115" s="157">
        <v>145682</v>
      </c>
    </row>
    <row r="116" spans="1:6" ht="15">
      <c r="A116" s="158" t="s">
        <v>597</v>
      </c>
      <c r="B116" s="158" t="s">
        <v>485</v>
      </c>
      <c r="C116" s="158" t="s">
        <v>486</v>
      </c>
      <c r="D116" s="157">
        <v>147000</v>
      </c>
      <c r="E116" s="157">
        <v>105836</v>
      </c>
      <c r="F116" s="157">
        <v>41164</v>
      </c>
    </row>
    <row r="117" spans="1:6" ht="15">
      <c r="A117" s="158" t="s">
        <v>597</v>
      </c>
      <c r="B117" s="158" t="s">
        <v>487</v>
      </c>
      <c r="C117" s="158" t="s">
        <v>488</v>
      </c>
      <c r="D117" s="157">
        <v>2862000</v>
      </c>
      <c r="E117" s="157">
        <v>2060828</v>
      </c>
      <c r="F117" s="157">
        <v>801172</v>
      </c>
    </row>
    <row r="118" spans="1:6" ht="15">
      <c r="A118" s="158" t="s">
        <v>597</v>
      </c>
      <c r="B118" s="158" t="s">
        <v>489</v>
      </c>
      <c r="C118" s="158" t="s">
        <v>490</v>
      </c>
      <c r="D118" s="157">
        <v>1604000</v>
      </c>
      <c r="E118" s="157">
        <v>1154858</v>
      </c>
      <c r="F118" s="157">
        <v>449142</v>
      </c>
    </row>
    <row r="119" spans="1:6" ht="15">
      <c r="A119" s="158" t="s">
        <v>597</v>
      </c>
      <c r="B119" s="158" t="s">
        <v>491</v>
      </c>
      <c r="C119" s="158" t="s">
        <v>492</v>
      </c>
      <c r="D119" s="157">
        <v>35000</v>
      </c>
      <c r="E119" s="157">
        <v>25228</v>
      </c>
      <c r="F119" s="157">
        <v>9772</v>
      </c>
    </row>
    <row r="120" spans="1:6" ht="15">
      <c r="A120" s="158" t="s">
        <v>597</v>
      </c>
      <c r="B120" s="158" t="s">
        <v>493</v>
      </c>
      <c r="C120" s="158" t="s">
        <v>494</v>
      </c>
      <c r="D120" s="157">
        <v>241000</v>
      </c>
      <c r="E120" s="157">
        <v>173574</v>
      </c>
      <c r="F120" s="157">
        <v>67426</v>
      </c>
    </row>
    <row r="121" spans="1:6" ht="15">
      <c r="A121" s="158" t="s">
        <v>597</v>
      </c>
      <c r="B121" s="158" t="s">
        <v>495</v>
      </c>
      <c r="C121" s="158" t="s">
        <v>496</v>
      </c>
      <c r="D121" s="157">
        <v>398000</v>
      </c>
      <c r="E121" s="157">
        <v>286648</v>
      </c>
      <c r="F121" s="157">
        <v>111352</v>
      </c>
    </row>
    <row r="122" spans="1:6" ht="15">
      <c r="A122" s="158" t="s">
        <v>597</v>
      </c>
      <c r="B122" s="158" t="s">
        <v>497</v>
      </c>
      <c r="C122" s="158" t="s">
        <v>498</v>
      </c>
      <c r="D122" s="157">
        <v>17000</v>
      </c>
      <c r="E122" s="157">
        <v>12244</v>
      </c>
      <c r="F122" s="157">
        <v>4756</v>
      </c>
    </row>
    <row r="123" spans="1:6" ht="15">
      <c r="A123" s="158" t="s">
        <v>597</v>
      </c>
      <c r="B123" s="158" t="s">
        <v>499</v>
      </c>
      <c r="C123" s="158" t="s">
        <v>500</v>
      </c>
      <c r="D123" s="157">
        <v>136000</v>
      </c>
      <c r="E123" s="157">
        <v>97894</v>
      </c>
      <c r="F123" s="157">
        <v>38106</v>
      </c>
    </row>
    <row r="124" spans="1:6" ht="15">
      <c r="A124" s="158" t="s">
        <v>597</v>
      </c>
      <c r="B124" s="158" t="s">
        <v>501</v>
      </c>
      <c r="C124" s="158" t="s">
        <v>334</v>
      </c>
      <c r="D124" s="157">
        <v>27000</v>
      </c>
      <c r="E124" s="157">
        <v>19400</v>
      </c>
      <c r="F124" s="157">
        <v>7600</v>
      </c>
    </row>
    <row r="125" spans="1:6" ht="15">
      <c r="A125" s="158" t="s">
        <v>597</v>
      </c>
      <c r="B125" s="158" t="s">
        <v>502</v>
      </c>
      <c r="C125" s="158" t="s">
        <v>503</v>
      </c>
      <c r="D125" s="157">
        <v>22000</v>
      </c>
      <c r="E125" s="157">
        <v>15846</v>
      </c>
      <c r="F125" s="157">
        <v>6154</v>
      </c>
    </row>
    <row r="126" spans="1:6" ht="15">
      <c r="A126" s="158" t="s">
        <v>597</v>
      </c>
      <c r="B126" s="158" t="s">
        <v>504</v>
      </c>
      <c r="C126" s="158" t="s">
        <v>505</v>
      </c>
      <c r="D126" s="157">
        <v>240000</v>
      </c>
      <c r="E126" s="157">
        <v>127186</v>
      </c>
      <c r="F126" s="157">
        <v>112814</v>
      </c>
    </row>
    <row r="127" spans="1:6" ht="15">
      <c r="A127" s="158" t="s">
        <v>597</v>
      </c>
      <c r="B127" s="158" t="s">
        <v>506</v>
      </c>
      <c r="C127" s="158" t="s">
        <v>507</v>
      </c>
      <c r="D127" s="157">
        <v>324000</v>
      </c>
      <c r="E127" s="157">
        <v>171782</v>
      </c>
      <c r="F127" s="157">
        <v>152218</v>
      </c>
    </row>
    <row r="128" spans="1:6" ht="15">
      <c r="A128" s="158" t="s">
        <v>597</v>
      </c>
      <c r="B128" s="158" t="s">
        <v>508</v>
      </c>
      <c r="C128" s="158" t="s">
        <v>509</v>
      </c>
      <c r="D128" s="157">
        <v>15124000</v>
      </c>
      <c r="E128" s="157">
        <v>8023386</v>
      </c>
      <c r="F128" s="157">
        <v>7100614</v>
      </c>
    </row>
    <row r="129" spans="1:6" ht="15">
      <c r="A129" s="158" t="s">
        <v>597</v>
      </c>
      <c r="B129" s="158" t="s">
        <v>510</v>
      </c>
      <c r="C129" s="158" t="s">
        <v>511</v>
      </c>
      <c r="D129" s="157">
        <v>4077000</v>
      </c>
      <c r="E129" s="157">
        <v>2935578</v>
      </c>
      <c r="F129" s="157">
        <v>1141422</v>
      </c>
    </row>
    <row r="130" spans="1:6" ht="15">
      <c r="A130" s="158" t="s">
        <v>597</v>
      </c>
      <c r="B130" s="158" t="s">
        <v>512</v>
      </c>
      <c r="C130" s="158" t="s">
        <v>513</v>
      </c>
      <c r="D130" s="157">
        <v>5163000</v>
      </c>
      <c r="E130" s="157">
        <v>3717536</v>
      </c>
      <c r="F130" s="157">
        <v>1445464</v>
      </c>
    </row>
    <row r="131" spans="1:6" ht="15">
      <c r="A131" s="158" t="s">
        <v>597</v>
      </c>
      <c r="B131" s="158" t="s">
        <v>514</v>
      </c>
      <c r="C131" s="158" t="s">
        <v>515</v>
      </c>
      <c r="D131" s="157">
        <v>28939997</v>
      </c>
      <c r="E131" s="157">
        <v>16191096</v>
      </c>
      <c r="F131" s="157">
        <v>12748901</v>
      </c>
    </row>
    <row r="132" spans="1:6" ht="15">
      <c r="A132" s="158" t="s">
        <v>597</v>
      </c>
      <c r="B132" s="158" t="s">
        <v>516</v>
      </c>
      <c r="C132" s="158" t="s">
        <v>517</v>
      </c>
      <c r="D132" s="157">
        <v>523000</v>
      </c>
      <c r="E132" s="157">
        <v>376608</v>
      </c>
      <c r="F132" s="157">
        <v>146392</v>
      </c>
    </row>
    <row r="133" spans="1:6" ht="15">
      <c r="A133" s="158" t="s">
        <v>597</v>
      </c>
      <c r="B133" s="158" t="s">
        <v>518</v>
      </c>
      <c r="C133" s="158" t="s">
        <v>519</v>
      </c>
      <c r="D133" s="157">
        <v>159000</v>
      </c>
      <c r="E133" s="157">
        <v>114476</v>
      </c>
      <c r="F133" s="157">
        <v>44524</v>
      </c>
    </row>
    <row r="134" spans="1:6" ht="15">
      <c r="A134" s="158" t="s">
        <v>597</v>
      </c>
      <c r="B134" s="158" t="s">
        <v>520</v>
      </c>
      <c r="C134" s="158" t="s">
        <v>521</v>
      </c>
      <c r="D134" s="157">
        <v>122000</v>
      </c>
      <c r="E134" s="157">
        <v>87844</v>
      </c>
      <c r="F134" s="157">
        <v>34156</v>
      </c>
    </row>
    <row r="135" spans="1:6" ht="15">
      <c r="A135" s="158" t="s">
        <v>597</v>
      </c>
      <c r="B135" s="158" t="s">
        <v>522</v>
      </c>
      <c r="C135" s="158" t="s">
        <v>523</v>
      </c>
      <c r="D135" s="157">
        <v>76000</v>
      </c>
      <c r="E135" s="157">
        <v>54680</v>
      </c>
      <c r="F135" s="157">
        <v>21320</v>
      </c>
    </row>
    <row r="136" spans="1:6" ht="15">
      <c r="A136" s="158" t="s">
        <v>597</v>
      </c>
      <c r="B136" s="158" t="s">
        <v>524</v>
      </c>
      <c r="C136" s="158" t="s">
        <v>525</v>
      </c>
      <c r="D136" s="157">
        <v>146000</v>
      </c>
      <c r="E136" s="157">
        <v>105132</v>
      </c>
      <c r="F136" s="157">
        <v>40868</v>
      </c>
    </row>
    <row r="137" spans="1:6" ht="15">
      <c r="A137" s="158" t="s">
        <v>597</v>
      </c>
      <c r="B137" s="158" t="s">
        <v>526</v>
      </c>
      <c r="C137" s="158" t="s">
        <v>527</v>
      </c>
      <c r="D137" s="157">
        <v>251000</v>
      </c>
      <c r="E137" s="157">
        <v>180808</v>
      </c>
      <c r="F137" s="157">
        <v>70192</v>
      </c>
    </row>
    <row r="138" spans="1:6" ht="15">
      <c r="A138" s="158" t="s">
        <v>597</v>
      </c>
      <c r="B138" s="158" t="s">
        <v>528</v>
      </c>
      <c r="C138" s="158" t="s">
        <v>529</v>
      </c>
      <c r="D138" s="157">
        <v>152000</v>
      </c>
      <c r="E138" s="157">
        <v>109358</v>
      </c>
      <c r="F138" s="157">
        <v>42642</v>
      </c>
    </row>
    <row r="139" spans="1:6" ht="15">
      <c r="A139" s="158" t="s">
        <v>597</v>
      </c>
      <c r="B139" s="158" t="s">
        <v>530</v>
      </c>
      <c r="C139" s="158" t="s">
        <v>531</v>
      </c>
      <c r="D139" s="157">
        <v>323000</v>
      </c>
      <c r="E139" s="157">
        <v>232482</v>
      </c>
      <c r="F139" s="157">
        <v>90518</v>
      </c>
    </row>
    <row r="140" spans="1:6" ht="15">
      <c r="A140" s="158" t="s">
        <v>597</v>
      </c>
      <c r="B140" s="158" t="s">
        <v>532</v>
      </c>
      <c r="C140" s="158" t="s">
        <v>533</v>
      </c>
      <c r="D140" s="157">
        <v>68000</v>
      </c>
      <c r="E140" s="157">
        <v>49038</v>
      </c>
      <c r="F140" s="157">
        <v>18962</v>
      </c>
    </row>
    <row r="141" spans="1:6" ht="15">
      <c r="A141" s="158" t="s">
        <v>597</v>
      </c>
      <c r="B141" s="158" t="s">
        <v>534</v>
      </c>
      <c r="C141" s="158" t="s">
        <v>535</v>
      </c>
      <c r="D141" s="157">
        <v>48000</v>
      </c>
      <c r="E141" s="157">
        <v>34572</v>
      </c>
      <c r="F141" s="157">
        <v>13428</v>
      </c>
    </row>
    <row r="142" spans="1:6" ht="15">
      <c r="A142" s="158" t="s">
        <v>597</v>
      </c>
      <c r="B142" s="158" t="s">
        <v>536</v>
      </c>
      <c r="C142" s="158" t="s">
        <v>537</v>
      </c>
      <c r="D142" s="157">
        <v>24000</v>
      </c>
      <c r="E142" s="157">
        <v>17286</v>
      </c>
      <c r="F142" s="157">
        <v>6714</v>
      </c>
    </row>
    <row r="143" spans="1:6" ht="15">
      <c r="A143" s="158" t="s">
        <v>597</v>
      </c>
      <c r="B143" s="158" t="s">
        <v>538</v>
      </c>
      <c r="C143" s="158" t="s">
        <v>539</v>
      </c>
      <c r="D143" s="157">
        <v>171000</v>
      </c>
      <c r="E143" s="157">
        <v>123124</v>
      </c>
      <c r="F143" s="157">
        <v>47876</v>
      </c>
    </row>
    <row r="144" spans="1:6" ht="15">
      <c r="A144" s="158" t="s">
        <v>597</v>
      </c>
      <c r="B144" s="158" t="s">
        <v>540</v>
      </c>
      <c r="C144" s="158" t="s">
        <v>541</v>
      </c>
      <c r="D144" s="157">
        <v>87000</v>
      </c>
      <c r="E144" s="157">
        <v>62624</v>
      </c>
      <c r="F144" s="157">
        <v>24376</v>
      </c>
    </row>
    <row r="145" spans="1:6" ht="15">
      <c r="A145" s="158" t="s">
        <v>597</v>
      </c>
      <c r="B145" s="158" t="s">
        <v>542</v>
      </c>
      <c r="C145" s="158" t="s">
        <v>543</v>
      </c>
      <c r="D145" s="157">
        <v>9000</v>
      </c>
      <c r="E145" s="157">
        <v>6476</v>
      </c>
      <c r="F145" s="157">
        <v>2524</v>
      </c>
    </row>
    <row r="146" spans="1:6" ht="15">
      <c r="A146" s="158" t="s">
        <v>597</v>
      </c>
      <c r="B146" s="158" t="s">
        <v>544</v>
      </c>
      <c r="C146" s="158" t="s">
        <v>545</v>
      </c>
      <c r="D146" s="157">
        <v>162000</v>
      </c>
      <c r="E146" s="157">
        <v>116596</v>
      </c>
      <c r="F146" s="157">
        <v>45404</v>
      </c>
    </row>
    <row r="147" spans="1:6" ht="15">
      <c r="A147" s="158" t="s">
        <v>597</v>
      </c>
      <c r="B147" s="158" t="s">
        <v>546</v>
      </c>
      <c r="C147" s="158" t="s">
        <v>547</v>
      </c>
      <c r="D147" s="157">
        <v>24000</v>
      </c>
      <c r="E147" s="157">
        <v>17286</v>
      </c>
      <c r="F147" s="157">
        <v>6714</v>
      </c>
    </row>
    <row r="148" spans="1:6" ht="15">
      <c r="A148" s="158" t="s">
        <v>597</v>
      </c>
      <c r="B148" s="158" t="s">
        <v>548</v>
      </c>
      <c r="C148" s="158" t="s">
        <v>547</v>
      </c>
      <c r="D148" s="157">
        <v>23000</v>
      </c>
      <c r="E148" s="157">
        <v>16582</v>
      </c>
      <c r="F148" s="157">
        <v>6418</v>
      </c>
    </row>
    <row r="149" spans="1:6" ht="15">
      <c r="A149" s="158" t="s">
        <v>597</v>
      </c>
      <c r="B149" s="158" t="s">
        <v>549</v>
      </c>
      <c r="C149" s="158" t="s">
        <v>392</v>
      </c>
      <c r="D149" s="157">
        <v>21000</v>
      </c>
      <c r="E149" s="157">
        <v>15116</v>
      </c>
      <c r="F149" s="157">
        <v>5884</v>
      </c>
    </row>
    <row r="150" spans="1:6" ht="15">
      <c r="A150" s="158" t="s">
        <v>597</v>
      </c>
      <c r="B150" s="158" t="s">
        <v>550</v>
      </c>
      <c r="C150" s="158" t="s">
        <v>394</v>
      </c>
      <c r="D150" s="157">
        <v>25000</v>
      </c>
      <c r="E150" s="157">
        <v>17992</v>
      </c>
      <c r="F150" s="157">
        <v>7008</v>
      </c>
    </row>
    <row r="151" spans="1:6" ht="15">
      <c r="A151" s="158" t="s">
        <v>597</v>
      </c>
      <c r="B151" s="158" t="s">
        <v>551</v>
      </c>
      <c r="C151" s="158" t="s">
        <v>396</v>
      </c>
      <c r="D151" s="157">
        <v>52000</v>
      </c>
      <c r="E151" s="157">
        <v>37394</v>
      </c>
      <c r="F151" s="157">
        <v>14606</v>
      </c>
    </row>
    <row r="152" spans="1:6" ht="15">
      <c r="A152" s="158" t="s">
        <v>597</v>
      </c>
      <c r="B152" s="158" t="s">
        <v>552</v>
      </c>
      <c r="C152" s="158" t="s">
        <v>398</v>
      </c>
      <c r="D152" s="157">
        <v>54000</v>
      </c>
      <c r="E152" s="157">
        <v>38800</v>
      </c>
      <c r="F152" s="157">
        <v>15200</v>
      </c>
    </row>
    <row r="153" spans="1:6" ht="15">
      <c r="A153" s="158" t="s">
        <v>597</v>
      </c>
      <c r="B153" s="158" t="s">
        <v>553</v>
      </c>
      <c r="C153" s="158" t="s">
        <v>554</v>
      </c>
      <c r="D153" s="157">
        <v>23000</v>
      </c>
      <c r="E153" s="157">
        <v>16564</v>
      </c>
      <c r="F153" s="157">
        <v>6436</v>
      </c>
    </row>
    <row r="154" spans="1:6" ht="15">
      <c r="A154" s="158" t="s">
        <v>597</v>
      </c>
      <c r="B154" s="158" t="s">
        <v>555</v>
      </c>
      <c r="C154" s="158" t="s">
        <v>556</v>
      </c>
      <c r="D154" s="157">
        <v>47000</v>
      </c>
      <c r="E154" s="157">
        <v>33832</v>
      </c>
      <c r="F154" s="157">
        <v>13168</v>
      </c>
    </row>
    <row r="155" spans="1:6" ht="15">
      <c r="A155" s="158" t="s">
        <v>597</v>
      </c>
      <c r="B155" s="158" t="s">
        <v>557</v>
      </c>
      <c r="C155" s="158" t="s">
        <v>404</v>
      </c>
      <c r="D155" s="157">
        <v>25000</v>
      </c>
      <c r="E155" s="157">
        <v>17992</v>
      </c>
      <c r="F155" s="157">
        <v>7008</v>
      </c>
    </row>
    <row r="156" spans="1:6" ht="15">
      <c r="A156" s="158" t="s">
        <v>597</v>
      </c>
      <c r="B156" s="158" t="s">
        <v>558</v>
      </c>
      <c r="C156" s="158" t="s">
        <v>559</v>
      </c>
      <c r="D156" s="157">
        <v>24000</v>
      </c>
      <c r="E156" s="157">
        <v>17286</v>
      </c>
      <c r="F156" s="157">
        <v>6714</v>
      </c>
    </row>
    <row r="157" spans="1:6" ht="15">
      <c r="A157" s="158" t="s">
        <v>597</v>
      </c>
      <c r="B157" s="158" t="s">
        <v>560</v>
      </c>
      <c r="C157" s="158" t="s">
        <v>561</v>
      </c>
      <c r="D157" s="157">
        <v>59000</v>
      </c>
      <c r="E157" s="157">
        <v>42470</v>
      </c>
      <c r="F157" s="157">
        <v>16530</v>
      </c>
    </row>
    <row r="158" spans="1:6" ht="15">
      <c r="A158" s="158" t="s">
        <v>597</v>
      </c>
      <c r="B158" s="158" t="s">
        <v>562</v>
      </c>
      <c r="C158" s="158" t="s">
        <v>563</v>
      </c>
      <c r="D158" s="157">
        <v>2000</v>
      </c>
      <c r="E158" s="157">
        <v>1440</v>
      </c>
      <c r="F158" s="157">
        <v>560</v>
      </c>
    </row>
    <row r="159" spans="1:6" ht="15">
      <c r="A159" s="158" t="s">
        <v>597</v>
      </c>
      <c r="B159" s="158" t="s">
        <v>564</v>
      </c>
      <c r="C159" s="158" t="s">
        <v>563</v>
      </c>
      <c r="D159" s="157">
        <v>2000</v>
      </c>
      <c r="E159" s="157">
        <v>1440</v>
      </c>
      <c r="F159" s="157">
        <v>560</v>
      </c>
    </row>
    <row r="160" spans="1:6" ht="15">
      <c r="A160" s="158" t="s">
        <v>597</v>
      </c>
      <c r="B160" s="158" t="s">
        <v>565</v>
      </c>
      <c r="C160" s="158" t="s">
        <v>413</v>
      </c>
      <c r="D160" s="157">
        <v>213000</v>
      </c>
      <c r="E160" s="157">
        <v>153568</v>
      </c>
      <c r="F160" s="157">
        <v>59432</v>
      </c>
    </row>
    <row r="161" spans="1:6" ht="15">
      <c r="A161" s="158" t="s">
        <v>597</v>
      </c>
      <c r="B161" s="158" t="s">
        <v>566</v>
      </c>
      <c r="C161" s="158" t="s">
        <v>567</v>
      </c>
      <c r="D161" s="157">
        <v>113000</v>
      </c>
      <c r="E161" s="157">
        <v>81312</v>
      </c>
      <c r="F161" s="157">
        <v>31688</v>
      </c>
    </row>
    <row r="162" spans="1:6" ht="15">
      <c r="A162" s="158" t="s">
        <v>597</v>
      </c>
      <c r="B162" s="158" t="s">
        <v>568</v>
      </c>
      <c r="C162" s="158" t="s">
        <v>569</v>
      </c>
      <c r="D162" s="157">
        <v>107000</v>
      </c>
      <c r="E162" s="157">
        <v>77032</v>
      </c>
      <c r="F162" s="157">
        <v>29968</v>
      </c>
    </row>
    <row r="163" spans="1:6" ht="15">
      <c r="A163" s="158" t="s">
        <v>597</v>
      </c>
      <c r="B163" s="158" t="s">
        <v>570</v>
      </c>
      <c r="C163" s="158" t="s">
        <v>571</v>
      </c>
      <c r="D163" s="157">
        <v>35000</v>
      </c>
      <c r="E163" s="157">
        <v>25210</v>
      </c>
      <c r="F163" s="157">
        <v>9790</v>
      </c>
    </row>
    <row r="164" spans="1:6" ht="15">
      <c r="A164" s="158" t="s">
        <v>597</v>
      </c>
      <c r="B164" s="158" t="s">
        <v>572</v>
      </c>
      <c r="C164" s="158" t="s">
        <v>573</v>
      </c>
      <c r="D164" s="157">
        <v>56000</v>
      </c>
      <c r="E164" s="157">
        <v>40320</v>
      </c>
      <c r="F164" s="157">
        <v>15680</v>
      </c>
    </row>
    <row r="165" spans="1:6" ht="15">
      <c r="A165" s="158" t="s">
        <v>597</v>
      </c>
      <c r="B165" s="158" t="s">
        <v>574</v>
      </c>
      <c r="C165" s="158" t="s">
        <v>575</v>
      </c>
      <c r="D165" s="157">
        <v>29000</v>
      </c>
      <c r="E165" s="157">
        <v>20884</v>
      </c>
      <c r="F165" s="157">
        <v>8116</v>
      </c>
    </row>
    <row r="166" spans="1:6" ht="15">
      <c r="A166" s="158" t="s">
        <v>597</v>
      </c>
      <c r="B166" s="158" t="s">
        <v>576</v>
      </c>
      <c r="C166" s="158" t="s">
        <v>360</v>
      </c>
      <c r="D166" s="157">
        <v>114000</v>
      </c>
      <c r="E166" s="157">
        <v>82020</v>
      </c>
      <c r="F166" s="157">
        <v>31980</v>
      </c>
    </row>
    <row r="167" spans="1:6" ht="15">
      <c r="A167" s="158" t="s">
        <v>597</v>
      </c>
      <c r="B167" s="158" t="s">
        <v>577</v>
      </c>
      <c r="C167" s="158" t="s">
        <v>578</v>
      </c>
      <c r="D167" s="157">
        <v>105000</v>
      </c>
      <c r="E167" s="157">
        <v>75604</v>
      </c>
      <c r="F167" s="157">
        <v>29396</v>
      </c>
    </row>
    <row r="168" spans="1:6" ht="15">
      <c r="A168" s="158" t="s">
        <v>597</v>
      </c>
      <c r="B168" s="158" t="s">
        <v>579</v>
      </c>
      <c r="C168" s="158" t="s">
        <v>580</v>
      </c>
      <c r="D168" s="157">
        <v>80000</v>
      </c>
      <c r="E168" s="157">
        <v>57610</v>
      </c>
      <c r="F168" s="157">
        <v>22390</v>
      </c>
    </row>
    <row r="169" spans="1:6" ht="15">
      <c r="A169" s="158" t="s">
        <v>597</v>
      </c>
      <c r="B169" s="158" t="s">
        <v>581</v>
      </c>
      <c r="C169" s="158" t="s">
        <v>430</v>
      </c>
      <c r="D169" s="157">
        <v>485000</v>
      </c>
      <c r="E169" s="157">
        <v>349264</v>
      </c>
      <c r="F169" s="157">
        <v>135736</v>
      </c>
    </row>
    <row r="170" spans="1:6" ht="15">
      <c r="A170" s="158" t="s">
        <v>597</v>
      </c>
      <c r="B170" s="158" t="s">
        <v>582</v>
      </c>
      <c r="C170" s="158" t="s">
        <v>583</v>
      </c>
      <c r="D170" s="157">
        <v>570000</v>
      </c>
      <c r="E170" s="157">
        <v>410468</v>
      </c>
      <c r="F170" s="157">
        <v>159532</v>
      </c>
    </row>
    <row r="171" spans="1:6" ht="15">
      <c r="A171" s="158" t="s">
        <v>597</v>
      </c>
      <c r="B171" s="158" t="s">
        <v>584</v>
      </c>
      <c r="C171" s="158" t="s">
        <v>585</v>
      </c>
      <c r="D171" s="157">
        <v>150000</v>
      </c>
      <c r="E171" s="157">
        <v>107950</v>
      </c>
      <c r="F171" s="157">
        <v>42050</v>
      </c>
    </row>
    <row r="172" spans="1:6" ht="15">
      <c r="A172" s="158" t="s">
        <v>597</v>
      </c>
      <c r="B172" s="158" t="s">
        <v>586</v>
      </c>
      <c r="C172" s="158" t="s">
        <v>587</v>
      </c>
      <c r="D172" s="157">
        <v>210000</v>
      </c>
      <c r="E172" s="157">
        <v>151170</v>
      </c>
      <c r="F172" s="157">
        <v>58830</v>
      </c>
    </row>
    <row r="173" spans="1:6" ht="15">
      <c r="A173" s="158" t="s">
        <v>597</v>
      </c>
      <c r="B173" s="158" t="s">
        <v>588</v>
      </c>
      <c r="C173" s="158" t="s">
        <v>589</v>
      </c>
      <c r="D173" s="157">
        <v>70000</v>
      </c>
      <c r="E173" s="157">
        <v>50396</v>
      </c>
      <c r="F173" s="157">
        <v>19604</v>
      </c>
    </row>
    <row r="174" spans="1:6" ht="15">
      <c r="A174" s="158" t="s">
        <v>597</v>
      </c>
      <c r="B174" s="158" t="s">
        <v>590</v>
      </c>
      <c r="C174" s="158" t="s">
        <v>591</v>
      </c>
      <c r="D174" s="157">
        <v>250000</v>
      </c>
      <c r="E174" s="157">
        <v>179916</v>
      </c>
      <c r="F174" s="157">
        <v>70084</v>
      </c>
    </row>
    <row r="175" spans="1:6" ht="15">
      <c r="A175" s="158" t="s">
        <v>597</v>
      </c>
      <c r="B175" s="158" t="s">
        <v>592</v>
      </c>
      <c r="C175" s="158" t="s">
        <v>593</v>
      </c>
      <c r="D175" s="157">
        <v>390000</v>
      </c>
      <c r="E175" s="157">
        <v>280822</v>
      </c>
      <c r="F175" s="157">
        <v>109178</v>
      </c>
    </row>
    <row r="176" spans="1:6" ht="15">
      <c r="A176" s="158" t="s">
        <v>597</v>
      </c>
      <c r="B176" s="158" t="s">
        <v>594</v>
      </c>
      <c r="C176" s="158" t="s">
        <v>595</v>
      </c>
      <c r="D176" s="157">
        <v>140000</v>
      </c>
      <c r="E176" s="157">
        <v>100722</v>
      </c>
      <c r="F176" s="157">
        <v>39278</v>
      </c>
    </row>
    <row r="177" spans="1:6" ht="15">
      <c r="A177" s="158" t="s">
        <v>597</v>
      </c>
      <c r="B177" s="158" t="s">
        <v>596</v>
      </c>
      <c r="C177" s="158" t="s">
        <v>446</v>
      </c>
      <c r="D177" s="157">
        <v>99000</v>
      </c>
      <c r="E177" s="157">
        <v>23742</v>
      </c>
      <c r="F177" s="157">
        <v>75258</v>
      </c>
    </row>
    <row r="178" spans="1:6" ht="15">
      <c r="A178" s="158" t="s">
        <v>597</v>
      </c>
      <c r="B178" s="158" t="s">
        <v>706</v>
      </c>
      <c r="C178" s="158" t="s">
        <v>707</v>
      </c>
      <c r="D178" s="157">
        <v>1143183</v>
      </c>
      <c r="E178" s="157">
        <v>11463</v>
      </c>
      <c r="F178" s="157">
        <v>1131720</v>
      </c>
    </row>
    <row r="179" spans="1:6" ht="15">
      <c r="A179" s="158"/>
      <c r="B179" s="165" t="s">
        <v>597</v>
      </c>
      <c r="C179" s="165" t="s">
        <v>598</v>
      </c>
      <c r="D179" s="164">
        <v>78048180</v>
      </c>
      <c r="E179" s="164">
        <v>47658545</v>
      </c>
      <c r="F179" s="164">
        <v>30389635</v>
      </c>
    </row>
    <row r="180" spans="1:6" ht="15">
      <c r="A180" s="158"/>
      <c r="B180" s="158"/>
      <c r="C180" s="158"/>
      <c r="D180" s="157"/>
      <c r="E180" s="157"/>
      <c r="F180" s="157"/>
    </row>
    <row r="181" spans="1:6" ht="15">
      <c r="A181" s="158" t="s">
        <v>601</v>
      </c>
      <c r="B181" s="158" t="s">
        <v>599</v>
      </c>
      <c r="C181" s="158" t="s">
        <v>600</v>
      </c>
      <c r="D181" s="157">
        <v>23640000</v>
      </c>
      <c r="E181" s="157">
        <v>13003026</v>
      </c>
      <c r="F181" s="157">
        <v>10636974</v>
      </c>
    </row>
    <row r="182" spans="1:6" ht="15">
      <c r="A182" s="158"/>
      <c r="B182" s="165" t="s">
        <v>601</v>
      </c>
      <c r="C182" s="165" t="s">
        <v>602</v>
      </c>
      <c r="D182" s="164">
        <v>23640000</v>
      </c>
      <c r="E182" s="164">
        <v>13003026</v>
      </c>
      <c r="F182" s="164">
        <v>10636974</v>
      </c>
    </row>
    <row r="183" spans="1:6" ht="15">
      <c r="A183" s="158"/>
      <c r="B183" s="158"/>
      <c r="C183" s="158"/>
      <c r="D183" s="157"/>
      <c r="E183" s="157"/>
      <c r="F183" s="157"/>
    </row>
    <row r="184" spans="1:6" ht="15">
      <c r="A184" s="158" t="s">
        <v>605</v>
      </c>
      <c r="B184" s="158" t="s">
        <v>603</v>
      </c>
      <c r="C184" s="158" t="s">
        <v>604</v>
      </c>
      <c r="D184" s="157">
        <v>42147566</v>
      </c>
      <c r="E184" s="157">
        <v>12441035</v>
      </c>
      <c r="F184" s="157">
        <v>29706531</v>
      </c>
    </row>
    <row r="185" spans="1:6" ht="15">
      <c r="A185" s="158"/>
      <c r="B185" s="165" t="s">
        <v>605</v>
      </c>
      <c r="C185" s="165" t="s">
        <v>708</v>
      </c>
      <c r="D185" s="164">
        <v>42147566</v>
      </c>
      <c r="E185" s="164">
        <v>12441035</v>
      </c>
      <c r="F185" s="164">
        <v>29706531</v>
      </c>
    </row>
    <row r="186" spans="1:6" ht="15">
      <c r="A186" s="158"/>
      <c r="B186" s="158"/>
      <c r="C186" s="158"/>
      <c r="D186" s="157"/>
      <c r="E186" s="157"/>
      <c r="F186" s="157"/>
    </row>
    <row r="187" spans="1:6" ht="15">
      <c r="A187" s="158" t="s">
        <v>610</v>
      </c>
      <c r="B187" s="158" t="s">
        <v>606</v>
      </c>
      <c r="C187" s="158" t="s">
        <v>607</v>
      </c>
      <c r="D187" s="157">
        <v>291188</v>
      </c>
      <c r="E187" s="157">
        <v>43680</v>
      </c>
      <c r="F187" s="157">
        <v>247508</v>
      </c>
    </row>
    <row r="188" spans="1:6" ht="15">
      <c r="A188" s="158" t="s">
        <v>610</v>
      </c>
      <c r="B188" s="158" t="s">
        <v>608</v>
      </c>
      <c r="C188" s="158" t="s">
        <v>609</v>
      </c>
      <c r="D188" s="157">
        <v>556663</v>
      </c>
      <c r="E188" s="157">
        <v>68950</v>
      </c>
      <c r="F188" s="157">
        <v>487713</v>
      </c>
    </row>
    <row r="189" spans="1:6" ht="15">
      <c r="A189" s="158" t="s">
        <v>610</v>
      </c>
      <c r="B189" s="158" t="s">
        <v>709</v>
      </c>
      <c r="C189" s="158" t="s">
        <v>710</v>
      </c>
      <c r="D189" s="157">
        <v>72112819</v>
      </c>
      <c r="E189" s="157">
        <v>8935076</v>
      </c>
      <c r="F189" s="157">
        <v>63177743</v>
      </c>
    </row>
    <row r="190" spans="1:6" ht="15">
      <c r="A190" s="158"/>
      <c r="B190" s="165" t="s">
        <v>610</v>
      </c>
      <c r="C190" s="165" t="s">
        <v>711</v>
      </c>
      <c r="D190" s="164">
        <v>72960670</v>
      </c>
      <c r="E190" s="164">
        <v>9047706</v>
      </c>
      <c r="F190" s="164">
        <v>63912964</v>
      </c>
    </row>
    <row r="191" spans="1:6" ht="15">
      <c r="A191" s="158"/>
      <c r="B191" s="158"/>
      <c r="C191" s="158"/>
      <c r="D191" s="157"/>
      <c r="E191" s="157"/>
      <c r="F191" s="157"/>
    </row>
    <row r="192" spans="1:6" ht="15">
      <c r="A192" s="158" t="s">
        <v>712</v>
      </c>
      <c r="B192" s="158" t="s">
        <v>713</v>
      </c>
      <c r="C192" s="158" t="s">
        <v>714</v>
      </c>
      <c r="D192" s="157">
        <v>27246169</v>
      </c>
      <c r="E192" s="157">
        <v>817385</v>
      </c>
      <c r="F192" s="157">
        <v>26428784</v>
      </c>
    </row>
    <row r="193" spans="1:6" ht="15">
      <c r="A193" s="158"/>
      <c r="B193" s="165" t="s">
        <v>712</v>
      </c>
      <c r="C193" s="165" t="s">
        <v>715</v>
      </c>
      <c r="D193" s="164">
        <v>27246169</v>
      </c>
      <c r="E193" s="164">
        <v>817385</v>
      </c>
      <c r="F193" s="164">
        <v>26428784</v>
      </c>
    </row>
    <row r="194" spans="1:6" ht="15">
      <c r="A194" s="158"/>
      <c r="B194" s="158"/>
      <c r="C194" s="158"/>
      <c r="D194" s="157"/>
      <c r="E194" s="157"/>
      <c r="F194" s="157"/>
    </row>
    <row r="195" spans="1:6" ht="15">
      <c r="A195" s="158" t="s">
        <v>614</v>
      </c>
      <c r="B195" s="158" t="s">
        <v>611</v>
      </c>
      <c r="C195" s="158" t="s">
        <v>612</v>
      </c>
      <c r="D195" s="157">
        <v>314882</v>
      </c>
      <c r="E195" s="157">
        <v>216079</v>
      </c>
      <c r="F195" s="157">
        <v>98803</v>
      </c>
    </row>
    <row r="196" spans="1:6" ht="15">
      <c r="A196" s="158" t="s">
        <v>614</v>
      </c>
      <c r="B196" s="158" t="s">
        <v>613</v>
      </c>
      <c r="C196" s="158" t="s">
        <v>280</v>
      </c>
      <c r="D196" s="157">
        <v>307008</v>
      </c>
      <c r="E196" s="157">
        <v>109893</v>
      </c>
      <c r="F196" s="157">
        <v>197115</v>
      </c>
    </row>
    <row r="197" spans="1:6" ht="15">
      <c r="A197" s="158"/>
      <c r="B197" s="165" t="s">
        <v>614</v>
      </c>
      <c r="C197" s="165" t="s">
        <v>716</v>
      </c>
      <c r="D197" s="164">
        <v>621890</v>
      </c>
      <c r="E197" s="164">
        <v>325972</v>
      </c>
      <c r="F197" s="164">
        <v>295918</v>
      </c>
    </row>
    <row r="198" spans="1:6" ht="15">
      <c r="A198" s="158"/>
      <c r="B198" s="158"/>
      <c r="C198" s="158"/>
      <c r="D198" s="157"/>
      <c r="E198" s="157"/>
      <c r="F198" s="157"/>
    </row>
    <row r="199" spans="1:6" ht="15">
      <c r="A199" s="158" t="s">
        <v>630</v>
      </c>
      <c r="B199" s="158" t="s">
        <v>615</v>
      </c>
      <c r="C199" s="158" t="s">
        <v>616</v>
      </c>
      <c r="D199" s="157">
        <v>108194</v>
      </c>
      <c r="E199" s="157">
        <v>82820</v>
      </c>
      <c r="F199" s="157">
        <v>25374</v>
      </c>
    </row>
    <row r="200" spans="1:6" ht="15">
      <c r="A200" s="158" t="s">
        <v>630</v>
      </c>
      <c r="B200" s="158" t="s">
        <v>617</v>
      </c>
      <c r="C200" s="158" t="s">
        <v>618</v>
      </c>
      <c r="D200" s="157">
        <v>336144</v>
      </c>
      <c r="E200" s="157">
        <v>257322</v>
      </c>
      <c r="F200" s="157">
        <v>78822</v>
      </c>
    </row>
    <row r="201" spans="1:6" ht="15">
      <c r="A201" s="158" t="s">
        <v>630</v>
      </c>
      <c r="B201" s="158" t="s">
        <v>619</v>
      </c>
      <c r="C201" s="158" t="s">
        <v>620</v>
      </c>
      <c r="D201" s="157">
        <v>170205</v>
      </c>
      <c r="E201" s="157">
        <v>130297</v>
      </c>
      <c r="F201" s="157">
        <v>39908</v>
      </c>
    </row>
    <row r="202" spans="1:6" ht="15">
      <c r="A202" s="158" t="s">
        <v>630</v>
      </c>
      <c r="B202" s="158" t="s">
        <v>621</v>
      </c>
      <c r="C202" s="158" t="s">
        <v>622</v>
      </c>
      <c r="D202" s="157">
        <v>679920</v>
      </c>
      <c r="E202" s="157">
        <v>520495</v>
      </c>
      <c r="F202" s="157">
        <v>159425</v>
      </c>
    </row>
    <row r="203" spans="1:6" ht="15">
      <c r="A203" s="158" t="s">
        <v>630</v>
      </c>
      <c r="B203" s="158" t="s">
        <v>623</v>
      </c>
      <c r="C203" s="158" t="s">
        <v>624</v>
      </c>
      <c r="D203" s="157">
        <v>155000</v>
      </c>
      <c r="E203" s="157">
        <v>117362</v>
      </c>
      <c r="F203" s="157">
        <v>37638</v>
      </c>
    </row>
    <row r="204" spans="1:6" ht="15">
      <c r="A204" s="158" t="s">
        <v>630</v>
      </c>
      <c r="B204" s="158" t="s">
        <v>625</v>
      </c>
      <c r="C204" s="158" t="s">
        <v>626</v>
      </c>
      <c r="D204" s="157">
        <v>180000</v>
      </c>
      <c r="E204" s="157">
        <v>136296</v>
      </c>
      <c r="F204" s="157">
        <v>43704</v>
      </c>
    </row>
    <row r="205" spans="1:6" ht="15">
      <c r="A205" s="158" t="s">
        <v>630</v>
      </c>
      <c r="B205" s="158" t="s">
        <v>627</v>
      </c>
      <c r="C205" s="158" t="s">
        <v>628</v>
      </c>
      <c r="D205" s="157">
        <v>256000</v>
      </c>
      <c r="E205" s="157">
        <v>193838</v>
      </c>
      <c r="F205" s="157">
        <v>62162</v>
      </c>
    </row>
    <row r="206" spans="1:6" ht="15">
      <c r="A206" s="158" t="s">
        <v>630</v>
      </c>
      <c r="B206" s="158" t="s">
        <v>629</v>
      </c>
      <c r="C206" s="158" t="s">
        <v>281</v>
      </c>
      <c r="D206" s="157">
        <v>130000</v>
      </c>
      <c r="E206" s="157">
        <v>95283</v>
      </c>
      <c r="F206" s="157">
        <v>34717</v>
      </c>
    </row>
    <row r="207" spans="1:6" ht="15">
      <c r="A207" s="158" t="s">
        <v>630</v>
      </c>
      <c r="B207" s="158" t="s">
        <v>717</v>
      </c>
      <c r="C207" s="158" t="s">
        <v>718</v>
      </c>
      <c r="D207" s="157">
        <v>600000</v>
      </c>
      <c r="E207" s="157">
        <v>34085</v>
      </c>
      <c r="F207" s="157">
        <v>565915</v>
      </c>
    </row>
    <row r="208" spans="1:6" ht="15">
      <c r="A208" s="158"/>
      <c r="B208" s="165" t="s">
        <v>630</v>
      </c>
      <c r="C208" s="165" t="s">
        <v>719</v>
      </c>
      <c r="D208" s="164">
        <v>2615463</v>
      </c>
      <c r="E208" s="164">
        <v>1567798</v>
      </c>
      <c r="F208" s="164">
        <v>1047665</v>
      </c>
    </row>
    <row r="209" spans="1:6" ht="15">
      <c r="A209" s="158"/>
      <c r="B209" s="158"/>
      <c r="C209" s="158"/>
      <c r="D209" s="157"/>
      <c r="E209" s="157"/>
      <c r="F209" s="157"/>
    </row>
    <row r="210" spans="1:6" ht="15">
      <c r="A210" s="158" t="s">
        <v>720</v>
      </c>
      <c r="B210" s="158" t="s">
        <v>721</v>
      </c>
      <c r="C210" s="158" t="s">
        <v>722</v>
      </c>
      <c r="D210" s="157">
        <v>162000</v>
      </c>
      <c r="E210" s="157">
        <v>9847</v>
      </c>
      <c r="F210" s="157">
        <v>152153</v>
      </c>
    </row>
    <row r="211" spans="1:6" ht="15">
      <c r="A211" s="158" t="s">
        <v>720</v>
      </c>
      <c r="B211" s="158" t="s">
        <v>723</v>
      </c>
      <c r="C211" s="158" t="s">
        <v>724</v>
      </c>
      <c r="D211" s="157">
        <v>162000</v>
      </c>
      <c r="E211" s="157">
        <v>9847</v>
      </c>
      <c r="F211" s="157">
        <v>152153</v>
      </c>
    </row>
    <row r="212" spans="1:6" ht="15">
      <c r="A212" s="158"/>
      <c r="B212" s="165" t="s">
        <v>720</v>
      </c>
      <c r="C212" s="165" t="s">
        <v>725</v>
      </c>
      <c r="D212" s="164">
        <v>324000</v>
      </c>
      <c r="E212" s="164">
        <v>19694</v>
      </c>
      <c r="F212" s="164">
        <v>304306</v>
      </c>
    </row>
    <row r="213" spans="1:6" ht="15">
      <c r="A213" s="158"/>
      <c r="B213" s="158"/>
      <c r="C213" s="158"/>
      <c r="D213" s="157"/>
      <c r="E213" s="157"/>
      <c r="F213" s="157"/>
    </row>
    <row r="214" spans="1:6" ht="15">
      <c r="A214" s="158" t="s">
        <v>637</v>
      </c>
      <c r="B214" s="158" t="s">
        <v>633</v>
      </c>
      <c r="C214" s="158" t="s">
        <v>634</v>
      </c>
      <c r="D214" s="157">
        <v>199901</v>
      </c>
      <c r="E214" s="157">
        <v>199901</v>
      </c>
      <c r="F214" s="157">
        <v>0</v>
      </c>
    </row>
    <row r="215" spans="1:6" ht="15">
      <c r="A215" s="158" t="s">
        <v>637</v>
      </c>
      <c r="B215" s="158" t="s">
        <v>635</v>
      </c>
      <c r="C215" s="158" t="s">
        <v>636</v>
      </c>
      <c r="D215" s="157">
        <v>210000</v>
      </c>
      <c r="E215" s="157">
        <v>210000</v>
      </c>
      <c r="F215" s="157">
        <v>0</v>
      </c>
    </row>
    <row r="216" spans="1:6" ht="15">
      <c r="A216" s="158"/>
      <c r="B216" s="165" t="s">
        <v>637</v>
      </c>
      <c r="C216" s="165" t="s">
        <v>726</v>
      </c>
      <c r="D216" s="164">
        <v>409901</v>
      </c>
      <c r="E216" s="164">
        <v>409901</v>
      </c>
      <c r="F216" s="164">
        <v>0</v>
      </c>
    </row>
    <row r="217" spans="1:6" ht="15">
      <c r="A217" s="158"/>
      <c r="B217" s="158"/>
      <c r="C217" s="158"/>
      <c r="D217" s="157"/>
      <c r="E217" s="157"/>
      <c r="F217" s="157"/>
    </row>
    <row r="218" spans="1:6" ht="15">
      <c r="A218" s="158" t="s">
        <v>642</v>
      </c>
      <c r="B218" s="158" t="s">
        <v>638</v>
      </c>
      <c r="C218" s="158" t="s">
        <v>639</v>
      </c>
      <c r="D218" s="157">
        <v>139990</v>
      </c>
      <c r="E218" s="157">
        <v>139990</v>
      </c>
      <c r="F218" s="157">
        <v>0</v>
      </c>
    </row>
    <row r="219" spans="1:6" ht="15">
      <c r="A219" s="158" t="s">
        <v>642</v>
      </c>
      <c r="B219" s="158" t="s">
        <v>640</v>
      </c>
      <c r="C219" s="158" t="s">
        <v>641</v>
      </c>
      <c r="D219" s="157">
        <v>153998</v>
      </c>
      <c r="E219" s="157">
        <v>153998</v>
      </c>
      <c r="F219" s="157">
        <v>0</v>
      </c>
    </row>
    <row r="220" spans="1:6" ht="15">
      <c r="A220" s="158"/>
      <c r="B220" s="165" t="s">
        <v>642</v>
      </c>
      <c r="C220" s="165" t="s">
        <v>727</v>
      </c>
      <c r="D220" s="164">
        <v>293988</v>
      </c>
      <c r="E220" s="164">
        <v>293988</v>
      </c>
      <c r="F220" s="164">
        <v>0</v>
      </c>
    </row>
    <row r="221" spans="1:6" ht="15">
      <c r="A221" s="158"/>
      <c r="B221" s="158"/>
      <c r="C221" s="158"/>
      <c r="D221" s="157"/>
      <c r="E221" s="157"/>
      <c r="F221" s="157"/>
    </row>
    <row r="222" spans="1:6" ht="15">
      <c r="A222" s="158" t="s">
        <v>645</v>
      </c>
      <c r="B222" s="158" t="s">
        <v>643</v>
      </c>
      <c r="C222" s="158" t="s">
        <v>644</v>
      </c>
      <c r="D222" s="157">
        <v>169740</v>
      </c>
      <c r="E222" s="157">
        <v>169740</v>
      </c>
      <c r="F222" s="157">
        <v>0</v>
      </c>
    </row>
    <row r="223" spans="1:6" ht="15">
      <c r="A223" s="158"/>
      <c r="B223" s="165" t="s">
        <v>645</v>
      </c>
      <c r="C223" s="165" t="s">
        <v>728</v>
      </c>
      <c r="D223" s="164">
        <v>169740</v>
      </c>
      <c r="E223" s="164">
        <v>169740</v>
      </c>
      <c r="F223" s="164">
        <v>0</v>
      </c>
    </row>
    <row r="224" spans="1:6" ht="15">
      <c r="A224" s="158"/>
      <c r="B224" s="158"/>
      <c r="C224" s="158"/>
      <c r="D224" s="157"/>
      <c r="E224" s="157"/>
      <c r="F224" s="157"/>
    </row>
    <row r="225" spans="1:6" ht="15">
      <c r="A225" s="158" t="s">
        <v>660</v>
      </c>
      <c r="B225" s="158" t="s">
        <v>646</v>
      </c>
      <c r="C225" s="158" t="s">
        <v>647</v>
      </c>
      <c r="D225" s="157">
        <v>197500</v>
      </c>
      <c r="E225" s="157">
        <v>197500</v>
      </c>
      <c r="F225" s="157">
        <v>0</v>
      </c>
    </row>
    <row r="226" spans="1:6" ht="15">
      <c r="A226" s="158" t="s">
        <v>660</v>
      </c>
      <c r="B226" s="158" t="s">
        <v>648</v>
      </c>
      <c r="C226" s="158" t="s">
        <v>649</v>
      </c>
      <c r="D226" s="157">
        <v>197500</v>
      </c>
      <c r="E226" s="157">
        <v>197500</v>
      </c>
      <c r="F226" s="157">
        <v>0</v>
      </c>
    </row>
    <row r="227" spans="1:6" ht="15">
      <c r="A227" s="158" t="s">
        <v>660</v>
      </c>
      <c r="B227" s="158" t="s">
        <v>650</v>
      </c>
      <c r="C227" s="158" t="s">
        <v>651</v>
      </c>
      <c r="D227" s="157">
        <v>197000</v>
      </c>
      <c r="E227" s="157">
        <v>197000</v>
      </c>
      <c r="F227" s="157">
        <v>0</v>
      </c>
    </row>
    <row r="228" spans="1:6" ht="15">
      <c r="A228" s="158" t="s">
        <v>660</v>
      </c>
      <c r="B228" s="158" t="s">
        <v>652</v>
      </c>
      <c r="C228" s="158" t="s">
        <v>653</v>
      </c>
      <c r="D228" s="157">
        <v>75000</v>
      </c>
      <c r="E228" s="157">
        <v>75000</v>
      </c>
      <c r="F228" s="157">
        <v>0</v>
      </c>
    </row>
    <row r="229" spans="1:6" ht="15">
      <c r="A229" s="158" t="s">
        <v>660</v>
      </c>
      <c r="B229" s="158" t="s">
        <v>654</v>
      </c>
      <c r="C229" s="158" t="s">
        <v>655</v>
      </c>
      <c r="D229" s="157">
        <v>15748</v>
      </c>
      <c r="E229" s="157">
        <v>15748</v>
      </c>
      <c r="F229" s="157">
        <v>0</v>
      </c>
    </row>
    <row r="230" spans="1:6" ht="15">
      <c r="A230" s="158" t="s">
        <v>660</v>
      </c>
      <c r="B230" s="158" t="s">
        <v>656</v>
      </c>
      <c r="C230" s="158" t="s">
        <v>657</v>
      </c>
      <c r="D230" s="157">
        <v>87500</v>
      </c>
      <c r="E230" s="157">
        <v>87500</v>
      </c>
      <c r="F230" s="157">
        <v>0</v>
      </c>
    </row>
    <row r="231" spans="1:6" ht="15">
      <c r="A231" s="158" t="s">
        <v>660</v>
      </c>
      <c r="B231" s="158" t="s">
        <v>658</v>
      </c>
      <c r="C231" s="158" t="s">
        <v>659</v>
      </c>
      <c r="D231" s="157">
        <v>36500</v>
      </c>
      <c r="E231" s="157">
        <v>36500</v>
      </c>
      <c r="F231" s="157">
        <v>0</v>
      </c>
    </row>
    <row r="232" spans="1:6" ht="15">
      <c r="A232" s="158" t="s">
        <v>660</v>
      </c>
      <c r="B232" s="158" t="s">
        <v>729</v>
      </c>
      <c r="C232" s="158" t="s">
        <v>730</v>
      </c>
      <c r="D232" s="157">
        <v>72362</v>
      </c>
      <c r="E232" s="157">
        <v>72362</v>
      </c>
      <c r="F232" s="157">
        <v>0</v>
      </c>
    </row>
    <row r="233" spans="1:6" ht="15">
      <c r="A233" s="158" t="s">
        <v>660</v>
      </c>
      <c r="B233" s="158" t="s">
        <v>731</v>
      </c>
      <c r="C233" s="158" t="s">
        <v>732</v>
      </c>
      <c r="D233" s="157">
        <v>55040</v>
      </c>
      <c r="E233" s="157">
        <v>55040</v>
      </c>
      <c r="F233" s="157">
        <v>0</v>
      </c>
    </row>
    <row r="234" spans="1:6" ht="15">
      <c r="A234" s="158" t="s">
        <v>660</v>
      </c>
      <c r="B234" s="158" t="s">
        <v>733</v>
      </c>
      <c r="C234" s="158" t="s">
        <v>734</v>
      </c>
      <c r="D234" s="157">
        <v>62913</v>
      </c>
      <c r="E234" s="157">
        <v>62913</v>
      </c>
      <c r="F234" s="157">
        <v>0</v>
      </c>
    </row>
    <row r="235" spans="1:6" ht="15">
      <c r="A235" s="158" t="s">
        <v>660</v>
      </c>
      <c r="B235" s="158" t="s">
        <v>735</v>
      </c>
      <c r="C235" s="158" t="s">
        <v>736</v>
      </c>
      <c r="D235" s="157">
        <v>62984</v>
      </c>
      <c r="E235" s="157">
        <v>62984</v>
      </c>
      <c r="F235" s="157">
        <v>0</v>
      </c>
    </row>
    <row r="236" spans="1:6" ht="15">
      <c r="A236" s="158" t="s">
        <v>660</v>
      </c>
      <c r="B236" s="158" t="s">
        <v>737</v>
      </c>
      <c r="C236" s="158" t="s">
        <v>738</v>
      </c>
      <c r="D236" s="157">
        <v>57008</v>
      </c>
      <c r="E236" s="157">
        <v>57008</v>
      </c>
      <c r="F236" s="157">
        <v>0</v>
      </c>
    </row>
    <row r="237" spans="1:6" ht="15">
      <c r="A237" s="158" t="s">
        <v>660</v>
      </c>
      <c r="B237" s="158" t="s">
        <v>739</v>
      </c>
      <c r="C237" s="158" t="s">
        <v>740</v>
      </c>
      <c r="D237" s="157">
        <v>29132</v>
      </c>
      <c r="E237" s="157">
        <v>29132</v>
      </c>
      <c r="F237" s="157">
        <v>0</v>
      </c>
    </row>
    <row r="238" spans="1:6" ht="15">
      <c r="A238" s="158" t="s">
        <v>660</v>
      </c>
      <c r="B238" s="158" t="s">
        <v>741</v>
      </c>
      <c r="C238" s="158" t="s">
        <v>742</v>
      </c>
      <c r="D238" s="157">
        <v>3929</v>
      </c>
      <c r="E238" s="157">
        <v>3929</v>
      </c>
      <c r="F238" s="157">
        <v>0</v>
      </c>
    </row>
    <row r="239" spans="1:6" ht="15">
      <c r="A239" s="158" t="s">
        <v>660</v>
      </c>
      <c r="B239" s="158" t="s">
        <v>743</v>
      </c>
      <c r="C239" s="158" t="s">
        <v>744</v>
      </c>
      <c r="D239" s="157">
        <v>15425</v>
      </c>
      <c r="E239" s="157">
        <v>15425</v>
      </c>
      <c r="F239" s="157">
        <v>0</v>
      </c>
    </row>
    <row r="240" spans="1:6" ht="15">
      <c r="A240" s="158"/>
      <c r="B240" s="165" t="s">
        <v>660</v>
      </c>
      <c r="C240" s="165" t="s">
        <v>745</v>
      </c>
      <c r="D240" s="164">
        <v>1165541</v>
      </c>
      <c r="E240" s="164">
        <v>1165541</v>
      </c>
      <c r="F240" s="164">
        <v>0</v>
      </c>
    </row>
    <row r="241" spans="1:6" ht="15">
      <c r="A241" s="158"/>
      <c r="B241" s="158"/>
      <c r="C241" s="158"/>
      <c r="D241" s="157"/>
      <c r="E241" s="157"/>
      <c r="F241" s="157"/>
    </row>
    <row r="242" spans="1:6" ht="15">
      <c r="A242" s="158" t="s">
        <v>663</v>
      </c>
      <c r="B242" s="158" t="s">
        <v>661</v>
      </c>
      <c r="C242" s="158" t="s">
        <v>662</v>
      </c>
      <c r="D242" s="157">
        <v>5373833</v>
      </c>
      <c r="E242" s="157">
        <v>5373833</v>
      </c>
      <c r="F242" s="157">
        <v>0</v>
      </c>
    </row>
    <row r="243" spans="1:6" ht="15">
      <c r="A243" s="158" t="s">
        <v>663</v>
      </c>
      <c r="B243" s="158" t="s">
        <v>631</v>
      </c>
      <c r="C243" s="158" t="s">
        <v>632</v>
      </c>
      <c r="D243" s="157">
        <v>1160000</v>
      </c>
      <c r="E243" s="157">
        <v>1160000</v>
      </c>
      <c r="F243" s="157">
        <v>0</v>
      </c>
    </row>
    <row r="244" spans="1:6" ht="15">
      <c r="A244" s="158"/>
      <c r="B244" s="165" t="s">
        <v>663</v>
      </c>
      <c r="C244" s="165" t="s">
        <v>746</v>
      </c>
      <c r="D244" s="164">
        <v>6533833</v>
      </c>
      <c r="E244" s="164">
        <v>6533833</v>
      </c>
      <c r="F244" s="164">
        <v>0</v>
      </c>
    </row>
    <row r="245" spans="1:6" ht="15">
      <c r="A245" s="158"/>
      <c r="B245" s="158"/>
      <c r="C245" s="158"/>
      <c r="D245" s="157"/>
      <c r="E245" s="157"/>
      <c r="F245" s="157"/>
    </row>
    <row r="246" spans="1:6" ht="15">
      <c r="A246" s="158" t="s">
        <v>747</v>
      </c>
      <c r="B246" s="158" t="s">
        <v>664</v>
      </c>
      <c r="C246" s="158" t="s">
        <v>665</v>
      </c>
      <c r="D246" s="157">
        <v>970289</v>
      </c>
      <c r="E246" s="157">
        <v>703460</v>
      </c>
      <c r="F246" s="157">
        <v>266829</v>
      </c>
    </row>
    <row r="247" spans="1:6" ht="15">
      <c r="A247" s="158" t="s">
        <v>747</v>
      </c>
      <c r="B247" s="158" t="s">
        <v>666</v>
      </c>
      <c r="C247" s="158" t="s">
        <v>667</v>
      </c>
      <c r="D247" s="157">
        <v>83999</v>
      </c>
      <c r="E247" s="157">
        <v>60900</v>
      </c>
      <c r="F247" s="157">
        <v>23099</v>
      </c>
    </row>
    <row r="248" spans="1:6" ht="15">
      <c r="A248" s="158" t="s">
        <v>747</v>
      </c>
      <c r="B248" s="158" t="s">
        <v>668</v>
      </c>
      <c r="C248" s="158" t="s">
        <v>669</v>
      </c>
      <c r="D248" s="157">
        <v>2852</v>
      </c>
      <c r="E248" s="157">
        <v>2066</v>
      </c>
      <c r="F248" s="157">
        <v>786</v>
      </c>
    </row>
    <row r="249" spans="1:6" ht="15">
      <c r="A249" s="158" t="s">
        <v>747</v>
      </c>
      <c r="B249" s="158" t="s">
        <v>670</v>
      </c>
      <c r="C249" s="158" t="s">
        <v>671</v>
      </c>
      <c r="D249" s="157">
        <v>3442</v>
      </c>
      <c r="E249" s="157">
        <v>2494</v>
      </c>
      <c r="F249" s="157">
        <v>948</v>
      </c>
    </row>
    <row r="250" spans="1:6" ht="15">
      <c r="A250" s="158"/>
      <c r="B250" s="165" t="s">
        <v>747</v>
      </c>
      <c r="C250" s="165" t="s">
        <v>748</v>
      </c>
      <c r="D250" s="164">
        <v>1060582</v>
      </c>
      <c r="E250" s="164">
        <v>768920</v>
      </c>
      <c r="F250" s="164">
        <v>291662</v>
      </c>
    </row>
    <row r="251" spans="1:6" ht="15">
      <c r="A251" s="158"/>
      <c r="B251" s="158"/>
      <c r="C251" s="158"/>
      <c r="D251" s="157"/>
      <c r="E251" s="157"/>
      <c r="F251" s="157"/>
    </row>
    <row r="252" spans="1:6" ht="15">
      <c r="A252" s="158" t="s">
        <v>749</v>
      </c>
      <c r="B252" s="158" t="s">
        <v>750</v>
      </c>
      <c r="C252" s="158" t="s">
        <v>751</v>
      </c>
      <c r="D252" s="157">
        <v>6242523</v>
      </c>
      <c r="E252" s="157">
        <v>0</v>
      </c>
      <c r="F252" s="157">
        <v>6242523</v>
      </c>
    </row>
    <row r="253" spans="1:6" ht="15">
      <c r="A253" s="158"/>
      <c r="B253" s="165" t="s">
        <v>749</v>
      </c>
      <c r="C253" s="165" t="s">
        <v>752</v>
      </c>
      <c r="D253" s="164">
        <v>6242523</v>
      </c>
      <c r="E253" s="164">
        <v>0</v>
      </c>
      <c r="F253" s="164">
        <v>6242523</v>
      </c>
    </row>
    <row r="254" spans="1:6" ht="15">
      <c r="A254" s="158"/>
      <c r="B254" s="158"/>
      <c r="C254" s="158"/>
      <c r="D254" s="157"/>
      <c r="E254" s="157"/>
      <c r="F254" s="157"/>
    </row>
    <row r="255" spans="1:6" ht="15">
      <c r="A255" s="158" t="s">
        <v>753</v>
      </c>
      <c r="B255" s="158" t="s">
        <v>754</v>
      </c>
      <c r="C255" s="158" t="s">
        <v>755</v>
      </c>
      <c r="D255" s="157">
        <v>350000</v>
      </c>
      <c r="E255" s="157">
        <v>0</v>
      </c>
      <c r="F255" s="157">
        <v>350000</v>
      </c>
    </row>
    <row r="256" spans="1:6" ht="15">
      <c r="A256" s="157"/>
      <c r="B256" s="164">
        <v>152</v>
      </c>
      <c r="C256" s="164" t="s">
        <v>756</v>
      </c>
      <c r="D256" s="164">
        <v>350000</v>
      </c>
      <c r="E256" s="164">
        <v>0</v>
      </c>
      <c r="F256" s="164">
        <v>350000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7" customWidth="1"/>
    <col min="2" max="4" width="12.7109375" style="30" bestFit="1" customWidth="1"/>
    <col min="5" max="5" width="12.28125" style="27" customWidth="1"/>
    <col min="6" max="6" width="9.140625" style="27" customWidth="1"/>
    <col min="7" max="7" width="15.57421875" style="27" customWidth="1"/>
    <col min="8" max="8" width="9.8515625" style="27" bestFit="1" customWidth="1"/>
    <col min="9" max="16384" width="9.140625" style="27" customWidth="1"/>
  </cols>
  <sheetData>
    <row r="1" spans="1:5" ht="15">
      <c r="A1" s="27" t="s">
        <v>758</v>
      </c>
      <c r="D1" s="50"/>
      <c r="E1" s="50" t="s">
        <v>56</v>
      </c>
    </row>
    <row r="2" spans="1:5" ht="15" customHeight="1">
      <c r="A2" s="168" t="s">
        <v>184</v>
      </c>
      <c r="B2" s="168"/>
      <c r="C2" s="168"/>
      <c r="D2" s="168"/>
      <c r="E2" s="31"/>
    </row>
    <row r="3" spans="1:5" ht="15" customHeight="1">
      <c r="A3" s="168" t="s">
        <v>673</v>
      </c>
      <c r="B3" s="168"/>
      <c r="C3" s="168"/>
      <c r="D3" s="168"/>
      <c r="E3" s="31"/>
    </row>
    <row r="4" spans="1:5" ht="15" customHeight="1">
      <c r="A4" s="168" t="s">
        <v>17</v>
      </c>
      <c r="B4" s="168"/>
      <c r="C4" s="168"/>
      <c r="D4" s="168"/>
      <c r="E4" s="27" t="s">
        <v>287</v>
      </c>
    </row>
    <row r="5" spans="1:5" ht="39" customHeight="1">
      <c r="A5" s="55" t="s">
        <v>4</v>
      </c>
      <c r="B5" s="56" t="s">
        <v>5</v>
      </c>
      <c r="C5" s="56" t="s">
        <v>6</v>
      </c>
      <c r="D5" s="49" t="s">
        <v>18</v>
      </c>
      <c r="E5" s="32" t="s">
        <v>19</v>
      </c>
    </row>
    <row r="6" spans="1:5" ht="15">
      <c r="A6" s="35" t="s">
        <v>73</v>
      </c>
      <c r="B6" s="28">
        <v>7996503</v>
      </c>
      <c r="C6" s="28">
        <v>9024062</v>
      </c>
      <c r="D6" s="28">
        <v>9024062</v>
      </c>
      <c r="E6" s="51">
        <f>D6/C6</f>
        <v>1</v>
      </c>
    </row>
    <row r="7" spans="1:5" ht="15">
      <c r="A7" s="35" t="s">
        <v>74</v>
      </c>
      <c r="B7" s="28">
        <v>0</v>
      </c>
      <c r="C7" s="28">
        <v>0</v>
      </c>
      <c r="D7" s="28">
        <v>0</v>
      </c>
      <c r="E7" s="51"/>
    </row>
    <row r="8" spans="1:5" ht="15">
      <c r="A8" s="35" t="s">
        <v>75</v>
      </c>
      <c r="B8" s="28">
        <v>5453000</v>
      </c>
      <c r="C8" s="28">
        <v>5564644</v>
      </c>
      <c r="D8" s="28">
        <v>5564644</v>
      </c>
      <c r="E8" s="51">
        <f aca="true" t="shared" si="0" ref="E8:E13">D8/C8</f>
        <v>1</v>
      </c>
    </row>
    <row r="9" spans="1:5" ht="15">
      <c r="A9" s="35" t="s">
        <v>76</v>
      </c>
      <c r="B9" s="28">
        <v>1200000</v>
      </c>
      <c r="C9" s="28">
        <v>1200000</v>
      </c>
      <c r="D9" s="28">
        <v>1200000</v>
      </c>
      <c r="E9" s="51">
        <f t="shared" si="0"/>
        <v>1</v>
      </c>
    </row>
    <row r="10" spans="1:8" ht="15">
      <c r="A10" s="35" t="s">
        <v>282</v>
      </c>
      <c r="B10" s="28">
        <v>8636497</v>
      </c>
      <c r="C10" s="28">
        <v>2512764</v>
      </c>
      <c r="D10" s="28">
        <v>2512764</v>
      </c>
      <c r="E10" s="51">
        <f t="shared" si="0"/>
        <v>1</v>
      </c>
      <c r="G10" s="30"/>
      <c r="H10" s="30"/>
    </row>
    <row r="11" spans="1:5" ht="15">
      <c r="A11" s="35" t="s">
        <v>283</v>
      </c>
      <c r="B11" s="28">
        <v>0</v>
      </c>
      <c r="C11" s="28">
        <v>0</v>
      </c>
      <c r="D11" s="28">
        <v>0</v>
      </c>
      <c r="E11" s="51"/>
    </row>
    <row r="12" spans="1:5" ht="15.75">
      <c r="A12" s="5" t="s">
        <v>83</v>
      </c>
      <c r="B12" s="33">
        <f>SUM(B6:B11)</f>
        <v>23286000</v>
      </c>
      <c r="C12" s="33">
        <f>SUM(C6:C11)</f>
        <v>18301470</v>
      </c>
      <c r="D12" s="33">
        <f>SUM(D6:D11)</f>
        <v>18301470</v>
      </c>
      <c r="E12" s="51">
        <f t="shared" si="0"/>
        <v>1</v>
      </c>
    </row>
    <row r="13" spans="1:5" ht="15.75">
      <c r="A13" s="35" t="s">
        <v>77</v>
      </c>
      <c r="B13" s="33">
        <v>11877000</v>
      </c>
      <c r="C13" s="33">
        <v>9143513</v>
      </c>
      <c r="D13" s="33">
        <v>9143513</v>
      </c>
      <c r="E13" s="51">
        <f t="shared" si="0"/>
        <v>1</v>
      </c>
    </row>
    <row r="14" spans="1:5" ht="15">
      <c r="A14" s="80" t="s">
        <v>78</v>
      </c>
      <c r="B14" s="28"/>
      <c r="C14" s="28"/>
      <c r="D14" s="28"/>
      <c r="E14" s="51"/>
    </row>
    <row r="15" spans="1:5" ht="15">
      <c r="A15" s="80" t="s">
        <v>675</v>
      </c>
      <c r="B15" s="28"/>
      <c r="C15" s="28"/>
      <c r="D15" s="28">
        <v>155000</v>
      </c>
      <c r="E15" s="51"/>
    </row>
    <row r="16" spans="1:7" ht="15">
      <c r="A16" s="80" t="s">
        <v>79</v>
      </c>
      <c r="B16" s="28"/>
      <c r="C16" s="28"/>
      <c r="D16" s="28"/>
      <c r="E16" s="51"/>
      <c r="G16" s="30"/>
    </row>
    <row r="17" spans="1:7" ht="15">
      <c r="A17" s="80" t="s">
        <v>80</v>
      </c>
      <c r="B17" s="28"/>
      <c r="C17" s="28"/>
      <c r="D17" s="28"/>
      <c r="E17" s="51"/>
      <c r="G17" s="30"/>
    </row>
    <row r="18" spans="1:5" ht="15">
      <c r="A18" s="80" t="s">
        <v>81</v>
      </c>
      <c r="B18" s="28"/>
      <c r="C18" s="28"/>
      <c r="D18" s="28">
        <v>8988513</v>
      </c>
      <c r="E18" s="51"/>
    </row>
    <row r="19" spans="1:5" ht="15">
      <c r="A19" s="80" t="s">
        <v>82</v>
      </c>
      <c r="B19" s="28"/>
      <c r="C19" s="28"/>
      <c r="D19" s="28"/>
      <c r="E19" s="51"/>
    </row>
    <row r="20" spans="1:7" ht="15.75">
      <c r="A20" s="5" t="s">
        <v>84</v>
      </c>
      <c r="B20" s="79">
        <f>B12+B13</f>
        <v>35163000</v>
      </c>
      <c r="C20" s="79">
        <f>C12+C13</f>
        <v>27444983</v>
      </c>
      <c r="D20" s="79">
        <f>D12+D13</f>
        <v>27444983</v>
      </c>
      <c r="E20" s="51">
        <f>D20/C20</f>
        <v>1</v>
      </c>
      <c r="G20" s="79"/>
    </row>
    <row r="21" spans="1:5" ht="15">
      <c r="A21" s="35" t="s">
        <v>85</v>
      </c>
      <c r="B21" s="28">
        <v>0</v>
      </c>
      <c r="C21" s="28">
        <v>12000000</v>
      </c>
      <c r="D21" s="28">
        <v>12000000</v>
      </c>
      <c r="E21" s="51">
        <f>D21/C21</f>
        <v>1</v>
      </c>
    </row>
    <row r="22" spans="1:7" ht="15">
      <c r="A22" s="35" t="s">
        <v>86</v>
      </c>
      <c r="B22" s="28">
        <v>0</v>
      </c>
      <c r="C22" s="28">
        <v>24813779</v>
      </c>
      <c r="D22" s="28">
        <v>24813779</v>
      </c>
      <c r="E22" s="51">
        <f>D22/C22</f>
        <v>1</v>
      </c>
      <c r="G22" s="30"/>
    </row>
    <row r="23" spans="1:5" ht="15">
      <c r="A23" s="80" t="s">
        <v>87</v>
      </c>
      <c r="B23" s="28"/>
      <c r="C23" s="28"/>
      <c r="D23" s="28">
        <v>0</v>
      </c>
      <c r="E23" s="51"/>
    </row>
    <row r="24" spans="1:5" ht="15.75">
      <c r="A24" s="5" t="s">
        <v>88</v>
      </c>
      <c r="B24" s="33">
        <f>B21+B22</f>
        <v>0</v>
      </c>
      <c r="C24" s="33">
        <f>C21+C22</f>
        <v>36813779</v>
      </c>
      <c r="D24" s="33">
        <f>D21+D22</f>
        <v>36813779</v>
      </c>
      <c r="E24" s="51">
        <f>D24/C24</f>
        <v>1</v>
      </c>
    </row>
    <row r="25" spans="1:5" ht="15">
      <c r="A25" s="35" t="s">
        <v>185</v>
      </c>
      <c r="B25" s="28">
        <v>0</v>
      </c>
      <c r="C25" s="28">
        <v>0</v>
      </c>
      <c r="D25" s="28">
        <v>0</v>
      </c>
      <c r="E25" s="51"/>
    </row>
    <row r="26" spans="1:5" ht="15">
      <c r="A26" s="35" t="s">
        <v>90</v>
      </c>
      <c r="B26" s="28">
        <v>1150000</v>
      </c>
      <c r="C26" s="28">
        <v>1299226</v>
      </c>
      <c r="D26" s="28">
        <v>1299226</v>
      </c>
      <c r="E26" s="51">
        <f>D26/C26</f>
        <v>1</v>
      </c>
    </row>
    <row r="27" spans="1:5" ht="15">
      <c r="A27" s="35" t="s">
        <v>91</v>
      </c>
      <c r="B27" s="28">
        <v>12000000</v>
      </c>
      <c r="C27" s="28">
        <v>15908334</v>
      </c>
      <c r="D27" s="28">
        <v>14407881</v>
      </c>
      <c r="E27" s="51">
        <f>D27/C27</f>
        <v>0.90568132401545</v>
      </c>
    </row>
    <row r="28" spans="1:5" ht="15">
      <c r="A28" s="35" t="s">
        <v>92</v>
      </c>
      <c r="B28" s="28">
        <v>600000</v>
      </c>
      <c r="C28" s="28">
        <v>591399</v>
      </c>
      <c r="D28" s="28">
        <v>591399</v>
      </c>
      <c r="E28" s="51">
        <f>D28/C28</f>
        <v>1</v>
      </c>
    </row>
    <row r="29" spans="1:5" ht="15">
      <c r="A29" s="35" t="s">
        <v>93</v>
      </c>
      <c r="B29" s="28">
        <v>0</v>
      </c>
      <c r="C29" s="28">
        <v>0</v>
      </c>
      <c r="D29" s="28">
        <v>0</v>
      </c>
      <c r="E29" s="51"/>
    </row>
    <row r="30" spans="1:5" ht="15">
      <c r="A30" s="35" t="s">
        <v>94</v>
      </c>
      <c r="B30" s="28">
        <v>0</v>
      </c>
      <c r="C30" s="28">
        <v>0</v>
      </c>
      <c r="D30" s="28">
        <v>0</v>
      </c>
      <c r="E30" s="51"/>
    </row>
    <row r="31" spans="1:5" ht="15">
      <c r="A31" s="35" t="s">
        <v>95</v>
      </c>
      <c r="B31" s="28">
        <v>0</v>
      </c>
      <c r="C31" s="28">
        <v>0</v>
      </c>
      <c r="D31" s="28">
        <v>0</v>
      </c>
      <c r="E31" s="51"/>
    </row>
    <row r="32" spans="1:5" ht="15">
      <c r="A32" s="35" t="s">
        <v>96</v>
      </c>
      <c r="B32" s="28">
        <v>120000</v>
      </c>
      <c r="C32" s="28">
        <v>51250</v>
      </c>
      <c r="D32" s="28">
        <v>51250</v>
      </c>
      <c r="E32" s="51">
        <f>D32/C32</f>
        <v>1</v>
      </c>
    </row>
    <row r="33" spans="1:5" ht="15.75">
      <c r="A33" s="5" t="s">
        <v>89</v>
      </c>
      <c r="B33" s="33">
        <f>SUM(B25:B32)</f>
        <v>13870000</v>
      </c>
      <c r="C33" s="33">
        <f>SUM(C25:C32)</f>
        <v>17850209</v>
      </c>
      <c r="D33" s="33">
        <f>SUM(D25:D32)</f>
        <v>16349756</v>
      </c>
      <c r="E33" s="51">
        <f>D33/C33</f>
        <v>0.9159419926119633</v>
      </c>
    </row>
    <row r="34" spans="1:7" ht="15">
      <c r="A34" s="35" t="s">
        <v>97</v>
      </c>
      <c r="B34" s="28">
        <v>0</v>
      </c>
      <c r="C34" s="28">
        <v>0</v>
      </c>
      <c r="D34" s="28">
        <v>0</v>
      </c>
      <c r="E34" s="51"/>
      <c r="G34" s="30"/>
    </row>
    <row r="35" spans="1:7" ht="15">
      <c r="A35" s="35" t="s">
        <v>98</v>
      </c>
      <c r="B35" s="28">
        <v>600000</v>
      </c>
      <c r="C35" s="28">
        <v>1248480</v>
      </c>
      <c r="D35" s="28">
        <v>1248480</v>
      </c>
      <c r="E35" s="51">
        <f>D35/C35</f>
        <v>1</v>
      </c>
      <c r="G35" s="30"/>
    </row>
    <row r="36" spans="1:7" ht="15">
      <c r="A36" s="35" t="s">
        <v>99</v>
      </c>
      <c r="B36" s="28">
        <v>0</v>
      </c>
      <c r="C36" s="28">
        <v>0</v>
      </c>
      <c r="D36" s="28">
        <v>0</v>
      </c>
      <c r="E36" s="51"/>
      <c r="G36" s="30"/>
    </row>
    <row r="37" spans="1:7" ht="15">
      <c r="A37" s="35" t="s">
        <v>100</v>
      </c>
      <c r="B37" s="28">
        <v>0</v>
      </c>
      <c r="C37" s="28">
        <v>0</v>
      </c>
      <c r="D37" s="28">
        <v>0</v>
      </c>
      <c r="E37" s="51"/>
      <c r="G37" s="30"/>
    </row>
    <row r="38" spans="1:7" ht="15">
      <c r="A38" s="35" t="s">
        <v>101</v>
      </c>
      <c r="B38" s="28">
        <v>0</v>
      </c>
      <c r="C38" s="28">
        <v>0</v>
      </c>
      <c r="D38" s="28">
        <v>0</v>
      </c>
      <c r="E38" s="51"/>
      <c r="G38" s="30"/>
    </row>
    <row r="39" spans="1:7" ht="15">
      <c r="A39" s="35" t="s">
        <v>102</v>
      </c>
      <c r="B39" s="28">
        <v>0</v>
      </c>
      <c r="C39" s="28">
        <v>0</v>
      </c>
      <c r="D39" s="28">
        <v>0</v>
      </c>
      <c r="E39" s="51"/>
      <c r="G39" s="30"/>
    </row>
    <row r="40" spans="1:7" ht="15">
      <c r="A40" s="35" t="s">
        <v>676</v>
      </c>
      <c r="B40" s="28">
        <v>0</v>
      </c>
      <c r="C40" s="28">
        <v>100000</v>
      </c>
      <c r="D40" s="28">
        <v>100000</v>
      </c>
      <c r="E40" s="51">
        <f>D40/C40</f>
        <v>1</v>
      </c>
      <c r="G40" s="30"/>
    </row>
    <row r="41" spans="1:7" ht="15">
      <c r="A41" s="35" t="s">
        <v>103</v>
      </c>
      <c r="B41" s="28">
        <v>10000</v>
      </c>
      <c r="C41" s="28">
        <v>683830</v>
      </c>
      <c r="D41" s="28">
        <v>683830</v>
      </c>
      <c r="E41" s="51">
        <f>D41/C41</f>
        <v>1</v>
      </c>
      <c r="G41" s="30"/>
    </row>
    <row r="42" spans="1:7" ht="15.75">
      <c r="A42" s="5" t="s">
        <v>104</v>
      </c>
      <c r="B42" s="33">
        <f>SUM(B34:B41)</f>
        <v>610000</v>
      </c>
      <c r="C42" s="33">
        <f>SUM(C34:C41)</f>
        <v>2032310</v>
      </c>
      <c r="D42" s="33">
        <f>SUM(D34:D41)</f>
        <v>2032310</v>
      </c>
      <c r="E42" s="51">
        <f>D42/C42</f>
        <v>1</v>
      </c>
      <c r="G42" s="30"/>
    </row>
    <row r="43" spans="1:5" ht="15">
      <c r="A43" s="35" t="s">
        <v>106</v>
      </c>
      <c r="B43" s="28">
        <v>0</v>
      </c>
      <c r="C43" s="28">
        <v>120000</v>
      </c>
      <c r="D43" s="28">
        <v>120000</v>
      </c>
      <c r="E43" s="51">
        <f>D43/C43</f>
        <v>1</v>
      </c>
    </row>
    <row r="44" spans="1:5" ht="15.75">
      <c r="A44" s="5" t="s">
        <v>105</v>
      </c>
      <c r="B44" s="33">
        <f>SUM(B43)</f>
        <v>0</v>
      </c>
      <c r="C44" s="33">
        <f>SUM(C43)</f>
        <v>120000</v>
      </c>
      <c r="D44" s="33">
        <f>SUM(D43)</f>
        <v>120000</v>
      </c>
      <c r="E44" s="51">
        <f>D44/C44</f>
        <v>1</v>
      </c>
    </row>
    <row r="45" spans="1:5" ht="15">
      <c r="A45" s="35" t="s">
        <v>107</v>
      </c>
      <c r="B45" s="28">
        <v>0</v>
      </c>
      <c r="C45" s="28">
        <v>0</v>
      </c>
      <c r="D45" s="28">
        <v>0</v>
      </c>
      <c r="E45" s="51"/>
    </row>
    <row r="46" spans="1:5" ht="15">
      <c r="A46" s="80" t="s">
        <v>108</v>
      </c>
      <c r="B46" s="28"/>
      <c r="C46" s="28"/>
      <c r="D46" s="28">
        <v>0</v>
      </c>
      <c r="E46" s="51"/>
    </row>
    <row r="47" spans="1:5" ht="15">
      <c r="A47" s="80" t="s">
        <v>109</v>
      </c>
      <c r="B47" s="28"/>
      <c r="C47" s="28"/>
      <c r="D47" s="28">
        <v>0</v>
      </c>
      <c r="E47" s="51"/>
    </row>
    <row r="48" spans="1:5" ht="15.75">
      <c r="A48" s="5" t="s">
        <v>110</v>
      </c>
      <c r="B48" s="33">
        <f>B45</f>
        <v>0</v>
      </c>
      <c r="C48" s="33">
        <f>C45</f>
        <v>0</v>
      </c>
      <c r="D48" s="33">
        <f>D45</f>
        <v>0</v>
      </c>
      <c r="E48" s="51"/>
    </row>
    <row r="49" spans="1:5" ht="15">
      <c r="A49" s="35" t="s">
        <v>111</v>
      </c>
      <c r="B49" s="28">
        <v>0</v>
      </c>
      <c r="C49" s="28">
        <v>0</v>
      </c>
      <c r="D49" s="28">
        <v>0</v>
      </c>
      <c r="E49" s="51"/>
    </row>
    <row r="50" spans="1:5" ht="15.75">
      <c r="A50" s="5" t="s">
        <v>112</v>
      </c>
      <c r="B50" s="33">
        <f>B49</f>
        <v>0</v>
      </c>
      <c r="C50" s="33">
        <f>C49</f>
        <v>0</v>
      </c>
      <c r="D50" s="33">
        <f>D49</f>
        <v>0</v>
      </c>
      <c r="E50" s="51"/>
    </row>
    <row r="51" spans="1:5" ht="15">
      <c r="A51" s="35" t="s">
        <v>113</v>
      </c>
      <c r="B51" s="46">
        <v>0</v>
      </c>
      <c r="C51" s="46">
        <v>7876545</v>
      </c>
      <c r="D51" s="46">
        <v>7876545</v>
      </c>
      <c r="E51" s="51">
        <f>D51/C51</f>
        <v>1</v>
      </c>
    </row>
    <row r="52" spans="1:5" ht="15">
      <c r="A52" s="35" t="s">
        <v>114</v>
      </c>
      <c r="B52" s="46">
        <v>0</v>
      </c>
      <c r="C52" s="46">
        <v>472900</v>
      </c>
      <c r="D52" s="46">
        <v>472900</v>
      </c>
      <c r="E52" s="51">
        <f>D52/C52</f>
        <v>1</v>
      </c>
    </row>
    <row r="53" spans="1:5" ht="15">
      <c r="A53" s="35" t="s">
        <v>115</v>
      </c>
      <c r="B53" s="46">
        <v>0</v>
      </c>
      <c r="C53" s="46">
        <v>0</v>
      </c>
      <c r="D53" s="46">
        <v>0</v>
      </c>
      <c r="E53" s="51"/>
    </row>
    <row r="54" spans="1:5" ht="15">
      <c r="A54" s="35" t="s">
        <v>116</v>
      </c>
      <c r="B54" s="46">
        <v>0</v>
      </c>
      <c r="C54" s="46">
        <v>0</v>
      </c>
      <c r="D54" s="46">
        <v>0</v>
      </c>
      <c r="E54" s="51"/>
    </row>
    <row r="55" spans="1:5" ht="22.5" customHeight="1">
      <c r="A55" s="29" t="s">
        <v>41</v>
      </c>
      <c r="B55" s="33">
        <f>B20+B24+B33+B42+B48+B50+B44+B51+B52+B53+B54</f>
        <v>49643000</v>
      </c>
      <c r="C55" s="33">
        <f>C20+C24+C33+C42+C48+C50+C44+C51+C52+C53+C54</f>
        <v>92610726</v>
      </c>
      <c r="D55" s="33">
        <f>D20+D24+D33+D42+D48+D50+D44+D51+D52+D53+D54</f>
        <v>91110273</v>
      </c>
      <c r="E55" s="51">
        <f>D55/C55</f>
        <v>0.9837982805576969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39.00390625" style="0" customWidth="1"/>
    <col min="2" max="2" width="13.7109375" style="0" bestFit="1" customWidth="1"/>
    <col min="3" max="3" width="13.7109375" style="8" bestFit="1" customWidth="1"/>
    <col min="4" max="4" width="13.57421875" style="8" customWidth="1"/>
    <col min="5" max="5" width="7.421875" style="0" bestFit="1" customWidth="1"/>
  </cols>
  <sheetData>
    <row r="1" spans="1:4" ht="15">
      <c r="A1" s="27" t="s">
        <v>758</v>
      </c>
      <c r="B1" s="30"/>
      <c r="C1" s="30"/>
      <c r="D1" s="50"/>
    </row>
    <row r="2" spans="1:4" ht="15.75">
      <c r="A2" s="168" t="s">
        <v>184</v>
      </c>
      <c r="B2" s="168"/>
      <c r="C2" s="168"/>
      <c r="D2" s="168"/>
    </row>
    <row r="3" spans="1:4" ht="15.75">
      <c r="A3" s="168" t="s">
        <v>673</v>
      </c>
      <c r="B3" s="168"/>
      <c r="C3" s="168"/>
      <c r="D3" s="168"/>
    </row>
    <row r="4" spans="1:4" ht="15.75">
      <c r="A4" s="168" t="s">
        <v>182</v>
      </c>
      <c r="B4" s="168"/>
      <c r="C4" s="168"/>
      <c r="D4" s="168"/>
    </row>
    <row r="5" ht="12.75">
      <c r="D5" s="8" t="s">
        <v>286</v>
      </c>
    </row>
    <row r="6" spans="1:5" ht="13.5" customHeight="1">
      <c r="A6" s="169" t="s">
        <v>4</v>
      </c>
      <c r="B6" s="68" t="s">
        <v>60</v>
      </c>
      <c r="C6" s="68" t="s">
        <v>61</v>
      </c>
      <c r="D6" s="170" t="s">
        <v>18</v>
      </c>
      <c r="E6" s="53"/>
    </row>
    <row r="7" spans="1:5" ht="12.75">
      <c r="A7" s="169"/>
      <c r="B7" s="171" t="s">
        <v>62</v>
      </c>
      <c r="C7" s="171"/>
      <c r="D7" s="170"/>
      <c r="E7" s="104" t="s">
        <v>19</v>
      </c>
    </row>
    <row r="8" spans="1:5" ht="12.75">
      <c r="A8" s="4">
        <v>2</v>
      </c>
      <c r="B8" s="69">
        <v>3</v>
      </c>
      <c r="C8" s="69">
        <v>4</v>
      </c>
      <c r="D8" s="97">
        <v>5</v>
      </c>
      <c r="E8" s="53"/>
    </row>
    <row r="9" spans="1:5" ht="12.75">
      <c r="A9" s="70" t="s">
        <v>144</v>
      </c>
      <c r="B9" s="76">
        <v>14384000</v>
      </c>
      <c r="C9" s="76">
        <v>12250069</v>
      </c>
      <c r="D9" s="98">
        <v>12250069</v>
      </c>
      <c r="E9" s="105">
        <f>D9/C9*100</f>
        <v>100</v>
      </c>
    </row>
    <row r="10" spans="1:5" ht="12.75">
      <c r="A10" s="70" t="s">
        <v>677</v>
      </c>
      <c r="B10" s="76">
        <v>301000</v>
      </c>
      <c r="C10" s="76">
        <v>270000</v>
      </c>
      <c r="D10" s="98">
        <v>270000</v>
      </c>
      <c r="E10" s="105">
        <f aca="true" t="shared" si="0" ref="E10:E30">D10/C10*100</f>
        <v>100</v>
      </c>
    </row>
    <row r="11" spans="1:5" ht="12.75">
      <c r="A11" s="70" t="s">
        <v>145</v>
      </c>
      <c r="B11" s="76"/>
      <c r="C11" s="76">
        <v>0</v>
      </c>
      <c r="D11" s="98">
        <v>0</v>
      </c>
      <c r="E11" s="105"/>
    </row>
    <row r="12" spans="1:5" ht="12.75">
      <c r="A12" s="70" t="s">
        <v>146</v>
      </c>
      <c r="B12" s="76">
        <v>0</v>
      </c>
      <c r="C12" s="76">
        <v>0</v>
      </c>
      <c r="D12" s="98">
        <v>0</v>
      </c>
      <c r="E12" s="105"/>
    </row>
    <row r="13" spans="1:5" ht="12.75">
      <c r="A13" s="70" t="s">
        <v>147</v>
      </c>
      <c r="B13" s="76">
        <v>298000</v>
      </c>
      <c r="C13" s="76">
        <v>374800</v>
      </c>
      <c r="D13" s="98">
        <v>374800</v>
      </c>
      <c r="E13" s="105">
        <f t="shared" si="0"/>
        <v>100</v>
      </c>
    </row>
    <row r="14" spans="1:5" ht="12.75">
      <c r="A14" s="70" t="s">
        <v>148</v>
      </c>
      <c r="B14" s="76">
        <v>0</v>
      </c>
      <c r="C14" s="76">
        <v>0</v>
      </c>
      <c r="D14" s="98">
        <v>0</v>
      </c>
      <c r="E14" s="105"/>
    </row>
    <row r="15" spans="1:5" ht="12.75">
      <c r="A15" s="89" t="s">
        <v>678</v>
      </c>
      <c r="B15" s="90">
        <v>0</v>
      </c>
      <c r="C15" s="156">
        <v>306357</v>
      </c>
      <c r="D15" s="156">
        <v>306357</v>
      </c>
      <c r="E15" s="105">
        <f t="shared" si="0"/>
        <v>100</v>
      </c>
    </row>
    <row r="16" spans="1:5" ht="12.75">
      <c r="A16" s="72" t="s">
        <v>149</v>
      </c>
      <c r="B16" s="91">
        <f>SUM(B9:B15)</f>
        <v>14983000</v>
      </c>
      <c r="C16" s="91">
        <f>SUM(C9:C15)</f>
        <v>13201226</v>
      </c>
      <c r="D16" s="99">
        <f>SUM(D9:D15)</f>
        <v>13201226</v>
      </c>
      <c r="E16" s="105">
        <f t="shared" si="0"/>
        <v>100</v>
      </c>
    </row>
    <row r="17" spans="1:5" ht="12.75">
      <c r="A17" s="70" t="s">
        <v>150</v>
      </c>
      <c r="B17" s="92">
        <v>7376000</v>
      </c>
      <c r="C17" s="92">
        <v>7209443</v>
      </c>
      <c r="D17" s="100">
        <v>7209443</v>
      </c>
      <c r="E17" s="105">
        <f t="shared" si="0"/>
        <v>100</v>
      </c>
    </row>
    <row r="18" spans="1:5" ht="12.75">
      <c r="A18" s="70" t="s">
        <v>151</v>
      </c>
      <c r="B18" s="92">
        <v>0</v>
      </c>
      <c r="C18" s="92">
        <v>0</v>
      </c>
      <c r="D18" s="100">
        <v>0</v>
      </c>
      <c r="E18" s="105"/>
    </row>
    <row r="19" spans="1:5" ht="12.75">
      <c r="A19" s="70" t="s">
        <v>152</v>
      </c>
      <c r="B19" s="92">
        <v>1571000</v>
      </c>
      <c r="C19" s="92">
        <v>179858</v>
      </c>
      <c r="D19" s="100">
        <v>179858</v>
      </c>
      <c r="E19" s="105">
        <f t="shared" si="0"/>
        <v>100</v>
      </c>
    </row>
    <row r="20" spans="1:5" ht="12.75">
      <c r="A20" s="72" t="s">
        <v>137</v>
      </c>
      <c r="B20" s="77">
        <f>SUM(B17:B19)</f>
        <v>8947000</v>
      </c>
      <c r="C20" s="77">
        <f>SUM(C17:C19)</f>
        <v>7389301</v>
      </c>
      <c r="D20" s="101">
        <f>SUM(D17:D19)</f>
        <v>7389301</v>
      </c>
      <c r="E20" s="105">
        <f t="shared" si="0"/>
        <v>100</v>
      </c>
    </row>
    <row r="21" ht="12.75">
      <c r="E21" s="105"/>
    </row>
    <row r="22" spans="1:5" ht="12.75">
      <c r="A22" s="88" t="s">
        <v>153</v>
      </c>
      <c r="B22" s="77">
        <f>B16+B20</f>
        <v>23930000</v>
      </c>
      <c r="C22" s="77">
        <f>C16+C20</f>
        <v>20590527</v>
      </c>
      <c r="D22" s="101">
        <f>D16+D20</f>
        <v>20590527</v>
      </c>
      <c r="E22" s="105">
        <f t="shared" si="0"/>
        <v>100</v>
      </c>
    </row>
    <row r="23" spans="1:5" ht="25.5">
      <c r="A23" s="88" t="s">
        <v>138</v>
      </c>
      <c r="B23" s="77">
        <v>3902000</v>
      </c>
      <c r="C23" s="77">
        <v>3502491</v>
      </c>
      <c r="D23" s="101">
        <v>3502491</v>
      </c>
      <c r="E23" s="105">
        <f t="shared" si="0"/>
        <v>100</v>
      </c>
    </row>
    <row r="24" spans="1:5" ht="12.75">
      <c r="A24" s="71" t="s">
        <v>154</v>
      </c>
      <c r="B24" s="93">
        <v>760000</v>
      </c>
      <c r="C24" s="93">
        <v>84354</v>
      </c>
      <c r="D24" s="102">
        <v>84354</v>
      </c>
      <c r="E24" s="105">
        <f t="shared" si="0"/>
        <v>100</v>
      </c>
    </row>
    <row r="25" spans="1:5" ht="12.75">
      <c r="A25" s="71" t="s">
        <v>155</v>
      </c>
      <c r="B25" s="93">
        <v>2410000</v>
      </c>
      <c r="C25" s="93">
        <v>4708028</v>
      </c>
      <c r="D25" s="102">
        <v>4708028</v>
      </c>
      <c r="E25" s="105">
        <f t="shared" si="0"/>
        <v>100</v>
      </c>
    </row>
    <row r="26" spans="1:5" ht="12.75">
      <c r="A26" s="88" t="s">
        <v>139</v>
      </c>
      <c r="B26" s="77">
        <f>SUM(B24:B25)</f>
        <v>3170000</v>
      </c>
      <c r="C26" s="77">
        <f>SUM(C24:C25)</f>
        <v>4792382</v>
      </c>
      <c r="D26" s="101">
        <f>SUM(D24:D25)</f>
        <v>4792382</v>
      </c>
      <c r="E26" s="105">
        <f t="shared" si="0"/>
        <v>100</v>
      </c>
    </row>
    <row r="27" spans="1:5" ht="12.75">
      <c r="A27" s="71" t="s">
        <v>156</v>
      </c>
      <c r="B27" s="93">
        <v>200000</v>
      </c>
      <c r="C27" s="93">
        <v>120986</v>
      </c>
      <c r="D27" s="102">
        <v>120986</v>
      </c>
      <c r="E27" s="105">
        <f t="shared" si="0"/>
        <v>100</v>
      </c>
    </row>
    <row r="28" spans="1:5" ht="12.75">
      <c r="A28" s="72" t="s">
        <v>140</v>
      </c>
      <c r="B28" s="77">
        <f>SUM(B27)</f>
        <v>200000</v>
      </c>
      <c r="C28" s="77">
        <f>SUM(C27)</f>
        <v>120986</v>
      </c>
      <c r="D28" s="101">
        <f>SUM(D27)</f>
        <v>120986</v>
      </c>
      <c r="E28" s="105">
        <f t="shared" si="0"/>
        <v>100</v>
      </c>
    </row>
    <row r="29" spans="1:5" ht="12.75">
      <c r="A29" s="70" t="s">
        <v>157</v>
      </c>
      <c r="B29" s="93">
        <v>2690000</v>
      </c>
      <c r="C29" s="93">
        <v>1110215</v>
      </c>
      <c r="D29" s="102">
        <v>1110215</v>
      </c>
      <c r="E29" s="105">
        <f t="shared" si="0"/>
        <v>100</v>
      </c>
    </row>
    <row r="30" spans="1:5" ht="12.75">
      <c r="A30" s="70" t="s">
        <v>288</v>
      </c>
      <c r="B30" s="93">
        <v>0</v>
      </c>
      <c r="C30" s="93">
        <v>101250</v>
      </c>
      <c r="D30" s="102">
        <v>101250</v>
      </c>
      <c r="E30" s="105">
        <f t="shared" si="0"/>
        <v>100</v>
      </c>
    </row>
    <row r="31" spans="1:5" ht="12.75">
      <c r="A31" s="70" t="s">
        <v>186</v>
      </c>
      <c r="B31" s="93">
        <v>0</v>
      </c>
      <c r="C31" s="93">
        <v>0</v>
      </c>
      <c r="D31" s="102">
        <v>0</v>
      </c>
      <c r="E31" s="105"/>
    </row>
    <row r="32" spans="1:5" ht="12.75">
      <c r="A32" s="70" t="s">
        <v>158</v>
      </c>
      <c r="B32" s="93">
        <v>1100000</v>
      </c>
      <c r="C32" s="93">
        <v>988349</v>
      </c>
      <c r="D32" s="102">
        <v>988349</v>
      </c>
      <c r="E32" s="105">
        <f aca="true" t="shared" si="1" ref="E32:E65">D32/C32*100</f>
        <v>100</v>
      </c>
    </row>
    <row r="33" spans="1:5" ht="12.75">
      <c r="A33" s="70" t="s">
        <v>159</v>
      </c>
      <c r="B33" s="93">
        <v>0</v>
      </c>
      <c r="C33" s="93">
        <v>0</v>
      </c>
      <c r="D33" s="102">
        <v>0</v>
      </c>
      <c r="E33" s="105"/>
    </row>
    <row r="34" spans="1:5" ht="12.75">
      <c r="A34" s="70" t="s">
        <v>160</v>
      </c>
      <c r="B34" s="93">
        <v>0</v>
      </c>
      <c r="C34" s="93">
        <v>0</v>
      </c>
      <c r="D34" s="102">
        <v>0</v>
      </c>
      <c r="E34" s="105"/>
    </row>
    <row r="35" spans="1:5" ht="12.75">
      <c r="A35" s="70" t="s">
        <v>161</v>
      </c>
      <c r="B35" s="93">
        <v>5702500</v>
      </c>
      <c r="C35" s="93">
        <v>7027582</v>
      </c>
      <c r="D35" s="102">
        <v>7027582</v>
      </c>
      <c r="E35" s="105">
        <f t="shared" si="1"/>
        <v>100</v>
      </c>
    </row>
    <row r="36" spans="1:5" ht="12.75">
      <c r="A36" s="72" t="s">
        <v>141</v>
      </c>
      <c r="B36" s="77">
        <f>SUM(B29:B35)</f>
        <v>9492500</v>
      </c>
      <c r="C36" s="77">
        <f>SUM(C29:C35)</f>
        <v>9227396</v>
      </c>
      <c r="D36" s="101">
        <f>SUM(D29:D35)</f>
        <v>9227396</v>
      </c>
      <c r="E36" s="105">
        <f t="shared" si="1"/>
        <v>100</v>
      </c>
    </row>
    <row r="37" spans="1:5" ht="12.75">
      <c r="A37" s="70" t="s">
        <v>187</v>
      </c>
      <c r="B37" s="93">
        <v>310000</v>
      </c>
      <c r="C37" s="93">
        <v>401846</v>
      </c>
      <c r="D37" s="102">
        <v>401846</v>
      </c>
      <c r="E37" s="105"/>
    </row>
    <row r="38" spans="1:5" ht="12.75">
      <c r="A38" s="72" t="s">
        <v>142</v>
      </c>
      <c r="B38" s="77">
        <f>SUM(B37)</f>
        <v>310000</v>
      </c>
      <c r="C38" s="77">
        <f>SUM(C37)</f>
        <v>401846</v>
      </c>
      <c r="D38" s="101">
        <f>SUM(D37)</f>
        <v>401846</v>
      </c>
      <c r="E38" s="105"/>
    </row>
    <row r="39" spans="1:5" ht="12.75">
      <c r="A39" s="89" t="s">
        <v>162</v>
      </c>
      <c r="B39" s="94">
        <v>3691000</v>
      </c>
      <c r="C39" s="95">
        <v>2198425</v>
      </c>
      <c r="D39" s="95">
        <v>2198425</v>
      </c>
      <c r="E39" s="105">
        <f t="shared" si="1"/>
        <v>100</v>
      </c>
    </row>
    <row r="40" spans="1:5" ht="12.75">
      <c r="A40" s="70" t="s">
        <v>163</v>
      </c>
      <c r="B40" s="93">
        <v>0</v>
      </c>
      <c r="C40" s="93">
        <v>0</v>
      </c>
      <c r="D40" s="102">
        <v>0</v>
      </c>
      <c r="E40" s="105"/>
    </row>
    <row r="41" spans="1:5" ht="12.75">
      <c r="A41" s="70" t="s">
        <v>164</v>
      </c>
      <c r="B41" s="93">
        <v>200000</v>
      </c>
      <c r="C41" s="93">
        <v>921432</v>
      </c>
      <c r="D41" s="102">
        <v>921432</v>
      </c>
      <c r="E41" s="105">
        <f t="shared" si="1"/>
        <v>100</v>
      </c>
    </row>
    <row r="42" spans="1:5" ht="25.5">
      <c r="A42" s="88" t="s">
        <v>143</v>
      </c>
      <c r="B42" s="77">
        <f>SUM(B39:B41)</f>
        <v>3891000</v>
      </c>
      <c r="C42" s="77">
        <f>SUM(C39:C41)</f>
        <v>3119857</v>
      </c>
      <c r="D42" s="101">
        <f>SUM(D39:D41)</f>
        <v>3119857</v>
      </c>
      <c r="E42" s="105">
        <f t="shared" si="1"/>
        <v>100</v>
      </c>
    </row>
    <row r="43" spans="1:5" ht="12.75">
      <c r="A43" s="88" t="s">
        <v>165</v>
      </c>
      <c r="B43" s="77">
        <f>B26+B28+B36+B38+B42</f>
        <v>17063500</v>
      </c>
      <c r="C43" s="77">
        <f>C26+C28+C36+C38+C42</f>
        <v>17662467</v>
      </c>
      <c r="D43" s="101">
        <f>D26+D28+D36+D38+D42</f>
        <v>17662467</v>
      </c>
      <c r="E43" s="105">
        <f t="shared" si="1"/>
        <v>100</v>
      </c>
    </row>
    <row r="44" spans="1:5" ht="12.75">
      <c r="A44" s="72" t="s">
        <v>166</v>
      </c>
      <c r="B44" s="77">
        <v>2550000</v>
      </c>
      <c r="C44" s="77">
        <v>813640</v>
      </c>
      <c r="D44" s="101">
        <v>813640</v>
      </c>
      <c r="E44" s="105">
        <f t="shared" si="1"/>
        <v>100</v>
      </c>
    </row>
    <row r="45" spans="1:5" ht="12.75">
      <c r="A45" s="70" t="s">
        <v>167</v>
      </c>
      <c r="B45" s="93">
        <v>0</v>
      </c>
      <c r="C45" s="93">
        <v>167197</v>
      </c>
      <c r="D45" s="102">
        <v>167197</v>
      </c>
      <c r="E45" s="105">
        <f t="shared" si="1"/>
        <v>100</v>
      </c>
    </row>
    <row r="46" spans="1:5" ht="12.75">
      <c r="A46" s="70" t="s">
        <v>289</v>
      </c>
      <c r="B46" s="93">
        <v>2197500</v>
      </c>
      <c r="C46" s="93">
        <v>415684</v>
      </c>
      <c r="D46" s="102">
        <v>415684</v>
      </c>
      <c r="E46" s="105">
        <f t="shared" si="1"/>
        <v>100</v>
      </c>
    </row>
    <row r="47" spans="1:5" ht="12.75">
      <c r="A47" s="96" t="s">
        <v>679</v>
      </c>
      <c r="B47" s="93"/>
      <c r="C47" s="93"/>
      <c r="D47" s="102">
        <v>154684</v>
      </c>
      <c r="E47" s="105"/>
    </row>
    <row r="48" spans="1:5" ht="12.75">
      <c r="A48" s="70" t="s">
        <v>168</v>
      </c>
      <c r="B48" s="93">
        <v>0</v>
      </c>
      <c r="C48" s="93">
        <v>11058961</v>
      </c>
      <c r="D48" s="102">
        <v>0</v>
      </c>
      <c r="E48" s="105">
        <f t="shared" si="1"/>
        <v>0</v>
      </c>
    </row>
    <row r="49" spans="1:5" ht="12.75">
      <c r="A49" s="88" t="s">
        <v>169</v>
      </c>
      <c r="B49" s="77">
        <f>B45+B46+B48</f>
        <v>2197500</v>
      </c>
      <c r="C49" s="77">
        <f>C45+C46+C48</f>
        <v>11641842</v>
      </c>
      <c r="D49" s="101">
        <f>D45+D46+D48</f>
        <v>582881</v>
      </c>
      <c r="E49" s="105">
        <f t="shared" si="1"/>
        <v>5.006776419058084</v>
      </c>
    </row>
    <row r="50" spans="1:5" ht="12.75">
      <c r="A50" s="72" t="s">
        <v>170</v>
      </c>
      <c r="B50" s="77"/>
      <c r="C50" s="77">
        <v>12008995</v>
      </c>
      <c r="D50" s="101">
        <v>12008995</v>
      </c>
      <c r="E50" s="105">
        <f t="shared" si="1"/>
        <v>100</v>
      </c>
    </row>
    <row r="51" spans="1:5" ht="12.75">
      <c r="A51" s="72" t="s">
        <v>171</v>
      </c>
      <c r="B51" s="77">
        <v>0</v>
      </c>
      <c r="C51" s="77">
        <v>25804784</v>
      </c>
      <c r="D51" s="101">
        <v>444500</v>
      </c>
      <c r="E51" s="105"/>
    </row>
    <row r="52" spans="1:5" ht="12.75">
      <c r="A52" s="70" t="s">
        <v>172</v>
      </c>
      <c r="B52" s="75"/>
      <c r="C52" s="75"/>
      <c r="D52" s="103">
        <v>0</v>
      </c>
      <c r="E52" s="105"/>
    </row>
    <row r="53" spans="1:5" ht="12.75">
      <c r="A53" s="70" t="s">
        <v>173</v>
      </c>
      <c r="B53" s="75"/>
      <c r="C53" s="75"/>
      <c r="D53" s="103">
        <v>0</v>
      </c>
      <c r="E53" s="105"/>
    </row>
    <row r="54" spans="1:5" ht="12.75">
      <c r="A54" s="70" t="s">
        <v>174</v>
      </c>
      <c r="B54" s="75">
        <v>0</v>
      </c>
      <c r="C54" s="75">
        <v>0</v>
      </c>
      <c r="D54" s="103">
        <v>0</v>
      </c>
      <c r="E54" s="105"/>
    </row>
    <row r="55" spans="1:5" ht="12.75">
      <c r="A55" s="70" t="s">
        <v>175</v>
      </c>
      <c r="B55" s="75"/>
      <c r="C55" s="75"/>
      <c r="D55" s="103">
        <v>0</v>
      </c>
      <c r="E55" s="105"/>
    </row>
    <row r="56" spans="1:5" ht="12.75">
      <c r="A56" s="72" t="s">
        <v>176</v>
      </c>
      <c r="B56" s="77">
        <f>B52+B54</f>
        <v>0</v>
      </c>
      <c r="C56" s="77">
        <f>C52+C54</f>
        <v>0</v>
      </c>
      <c r="D56" s="101">
        <f>D52+D54</f>
        <v>0</v>
      </c>
      <c r="E56" s="105"/>
    </row>
    <row r="57" spans="1:5" ht="12.75">
      <c r="A57" s="72"/>
      <c r="B57" s="75"/>
      <c r="C57" s="75"/>
      <c r="D57" s="101"/>
      <c r="E57" s="105"/>
    </row>
    <row r="58" spans="1:5" ht="12.75">
      <c r="A58" s="72" t="s">
        <v>177</v>
      </c>
      <c r="B58" s="77">
        <f>B22+B23+B43+B44+B49+B50+B51+B56</f>
        <v>49643000</v>
      </c>
      <c r="C58" s="77">
        <f>C22+C23+C43+C44+C49+C50+C51+C56</f>
        <v>92024746</v>
      </c>
      <c r="D58" s="101">
        <f>D22+D23+D43+D44+D49+D50+D51+D56</f>
        <v>55605501</v>
      </c>
      <c r="E58" s="105">
        <f t="shared" si="1"/>
        <v>60.424509077156266</v>
      </c>
    </row>
    <row r="59" spans="1:5" ht="12.75">
      <c r="A59" s="59"/>
      <c r="B59" s="75"/>
      <c r="C59" s="75"/>
      <c r="D59" s="103"/>
      <c r="E59" s="105"/>
    </row>
    <row r="60" spans="1:5" ht="12.75">
      <c r="A60" s="70" t="s">
        <v>178</v>
      </c>
      <c r="B60" s="75">
        <v>0</v>
      </c>
      <c r="C60" s="75">
        <v>585980</v>
      </c>
      <c r="D60" s="103">
        <v>585980</v>
      </c>
      <c r="E60" s="105">
        <f t="shared" si="1"/>
        <v>100</v>
      </c>
    </row>
    <row r="61" spans="1:5" ht="12.75">
      <c r="A61" s="70" t="s">
        <v>179</v>
      </c>
      <c r="B61" s="93">
        <v>0</v>
      </c>
      <c r="C61" s="93">
        <v>0</v>
      </c>
      <c r="D61" s="102">
        <v>0</v>
      </c>
      <c r="E61" s="105"/>
    </row>
    <row r="62" spans="1:5" ht="12.75">
      <c r="A62" s="70"/>
      <c r="B62" s="75"/>
      <c r="C62" s="75"/>
      <c r="D62" s="103"/>
      <c r="E62" s="105"/>
    </row>
    <row r="63" spans="1:5" ht="12.75">
      <c r="A63" s="72" t="s">
        <v>180</v>
      </c>
      <c r="B63" s="77">
        <f>SUM(B60:B62)</f>
        <v>0</v>
      </c>
      <c r="C63" s="77">
        <f>SUM(C60:C62)</f>
        <v>585980</v>
      </c>
      <c r="D63" s="101">
        <f>SUM(D60:D62)</f>
        <v>585980</v>
      </c>
      <c r="E63" s="105">
        <f t="shared" si="1"/>
        <v>100</v>
      </c>
    </row>
    <row r="64" spans="1:5" ht="12.75">
      <c r="A64" s="106"/>
      <c r="B64" s="107"/>
      <c r="C64" s="107"/>
      <c r="D64" s="108"/>
      <c r="E64" s="105"/>
    </row>
    <row r="65" spans="1:5" ht="12.75">
      <c r="A65" s="52" t="s">
        <v>181</v>
      </c>
      <c r="B65" s="109">
        <f>B58+B63</f>
        <v>49643000</v>
      </c>
      <c r="C65" s="109">
        <f>C58+C63</f>
        <v>92610726</v>
      </c>
      <c r="D65" s="109">
        <f>D58+D63</f>
        <v>56191481</v>
      </c>
      <c r="E65" s="105">
        <f t="shared" si="1"/>
        <v>60.674916855743035</v>
      </c>
    </row>
    <row r="66" spans="1:4" ht="12.75">
      <c r="A66" s="73"/>
      <c r="C66" s="34"/>
      <c r="D66" s="34"/>
    </row>
    <row r="67" spans="3:4" ht="12.75">
      <c r="C67" s="34"/>
      <c r="D67" s="34"/>
    </row>
    <row r="68" spans="2:4" ht="12.75">
      <c r="B68" s="74"/>
      <c r="C68" s="34"/>
      <c r="D68" s="34"/>
    </row>
    <row r="69" spans="2:4" ht="12.75">
      <c r="B69" s="74"/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  <row r="80" spans="3:4" ht="12.75">
      <c r="C80" s="34"/>
      <c r="D80" s="34"/>
    </row>
    <row r="81" spans="3:4" ht="12.75">
      <c r="C81" s="34"/>
      <c r="D81" s="34"/>
    </row>
    <row r="82" spans="3:4" ht="12.75">
      <c r="C82" s="34"/>
      <c r="D82" s="34"/>
    </row>
    <row r="83" spans="3:4" ht="12.75">
      <c r="C83" s="34"/>
      <c r="D83" s="34"/>
    </row>
    <row r="84" spans="3:4" ht="12.75">
      <c r="C84" s="34"/>
      <c r="D84" s="34"/>
    </row>
    <row r="85" spans="3:4" ht="12.75">
      <c r="C85" s="34"/>
      <c r="D85" s="34"/>
    </row>
    <row r="86" spans="3:4" ht="12.75">
      <c r="C86" s="34"/>
      <c r="D86" s="34"/>
    </row>
    <row r="87" spans="3:4" ht="12.75">
      <c r="C87" s="34"/>
      <c r="D87" s="34"/>
    </row>
    <row r="88" spans="3:4" ht="12.75">
      <c r="C88" s="34"/>
      <c r="D88" s="34"/>
    </row>
    <row r="89" spans="3:4" ht="12.75">
      <c r="C89" s="34"/>
      <c r="D89" s="34"/>
    </row>
    <row r="90" spans="3:4" ht="12.75">
      <c r="C90" s="34"/>
      <c r="D90" s="34"/>
    </row>
    <row r="91" spans="3:4" ht="12.75">
      <c r="C91" s="34"/>
      <c r="D91" s="34"/>
    </row>
    <row r="92" spans="3:4" ht="12.75">
      <c r="C92" s="34"/>
      <c r="D92" s="34"/>
    </row>
    <row r="93" spans="3:4" ht="12.75">
      <c r="C93" s="34"/>
      <c r="D93" s="34"/>
    </row>
    <row r="94" spans="3:4" ht="12.75">
      <c r="C94" s="34"/>
      <c r="D94" s="34"/>
    </row>
    <row r="95" spans="3:4" ht="12.75">
      <c r="C95" s="34"/>
      <c r="D95" s="34"/>
    </row>
    <row r="96" spans="3:4" ht="12.75">
      <c r="C96" s="34"/>
      <c r="D96" s="34"/>
    </row>
    <row r="97" spans="3:4" ht="12.75">
      <c r="C97" s="34"/>
      <c r="D97" s="34"/>
    </row>
    <row r="98" spans="3:4" ht="12.75">
      <c r="C98" s="34"/>
      <c r="D98" s="34"/>
    </row>
    <row r="99" spans="3:4" ht="12.75">
      <c r="C99" s="34"/>
      <c r="D99" s="34"/>
    </row>
    <row r="100" spans="3:4" ht="12.75">
      <c r="C100" s="34"/>
      <c r="D100" s="34"/>
    </row>
    <row r="101" spans="3:4" ht="12.75">
      <c r="C101" s="34"/>
      <c r="D101" s="34"/>
    </row>
    <row r="102" spans="3:4" ht="12.75">
      <c r="C102" s="34"/>
      <c r="D102" s="34"/>
    </row>
    <row r="103" spans="3:4" ht="12.75">
      <c r="C103" s="34"/>
      <c r="D103" s="34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0" customWidth="1"/>
    <col min="2" max="2" width="35.7109375" style="0" customWidth="1"/>
    <col min="3" max="4" width="11.7109375" style="0" customWidth="1"/>
    <col min="5" max="5" width="13.00390625" style="0" customWidth="1"/>
  </cols>
  <sheetData>
    <row r="1" spans="1:5" ht="12.75">
      <c r="A1" t="s">
        <v>757</v>
      </c>
      <c r="E1" t="s">
        <v>269</v>
      </c>
    </row>
    <row r="3" spans="1:256" s="3" customFormat="1" ht="17.25" customHeight="1">
      <c r="A3" s="167" t="s">
        <v>184</v>
      </c>
      <c r="B3" s="167"/>
      <c r="C3" s="167"/>
      <c r="D3" s="167"/>
      <c r="E3" s="167"/>
      <c r="IP3"/>
      <c r="IQ3"/>
      <c r="IR3"/>
      <c r="IS3"/>
      <c r="IT3"/>
      <c r="IU3"/>
      <c r="IV3"/>
    </row>
    <row r="4" spans="1:256" s="3" customFormat="1" ht="17.25" customHeight="1">
      <c r="A4" s="167" t="s">
        <v>673</v>
      </c>
      <c r="B4" s="167"/>
      <c r="C4" s="167"/>
      <c r="D4" s="167"/>
      <c r="E4" s="167"/>
      <c r="IP4"/>
      <c r="IQ4"/>
      <c r="IR4"/>
      <c r="IS4"/>
      <c r="IT4"/>
      <c r="IU4"/>
      <c r="IV4"/>
    </row>
    <row r="5" spans="1:256" s="3" customFormat="1" ht="17.25" customHeight="1">
      <c r="A5" s="167" t="s">
        <v>20</v>
      </c>
      <c r="B5" s="167"/>
      <c r="C5" s="167"/>
      <c r="D5" s="167"/>
      <c r="E5" s="167"/>
      <c r="IP5"/>
      <c r="IQ5"/>
      <c r="IR5"/>
      <c r="IS5"/>
      <c r="IT5"/>
      <c r="IU5"/>
      <c r="IV5"/>
    </row>
    <row r="6" spans="1:256" s="3" customFormat="1" ht="17.25" customHeight="1">
      <c r="A6" s="167" t="s">
        <v>290</v>
      </c>
      <c r="B6" s="167"/>
      <c r="C6" s="167"/>
      <c r="D6" s="167"/>
      <c r="E6" s="167"/>
      <c r="IP6"/>
      <c r="IQ6"/>
      <c r="IR6"/>
      <c r="IS6"/>
      <c r="IT6"/>
      <c r="IU6"/>
      <c r="IV6"/>
    </row>
    <row r="9" spans="1:3" ht="12.75">
      <c r="A9" t="s">
        <v>268</v>
      </c>
      <c r="C9" t="s">
        <v>291</v>
      </c>
    </row>
    <row r="10" spans="2:3" ht="12.75">
      <c r="B10" t="s">
        <v>285</v>
      </c>
      <c r="C10" s="111">
        <v>20000</v>
      </c>
    </row>
    <row r="11" spans="2:3" ht="12.75">
      <c r="B11" t="s">
        <v>292</v>
      </c>
      <c r="C11" s="111">
        <v>21000</v>
      </c>
    </row>
    <row r="12" spans="2:3" ht="12.75">
      <c r="B12" t="s">
        <v>680</v>
      </c>
      <c r="C12" s="111">
        <v>5000</v>
      </c>
    </row>
    <row r="13" spans="2:3" ht="12.75">
      <c r="B13" t="s">
        <v>681</v>
      </c>
      <c r="C13" s="111">
        <v>10000</v>
      </c>
    </row>
    <row r="14" spans="2:3" ht="12.75">
      <c r="B14" t="s">
        <v>293</v>
      </c>
      <c r="C14" s="111">
        <v>10000</v>
      </c>
    </row>
    <row r="15" spans="2:3" ht="12.75">
      <c r="B15" t="s">
        <v>682</v>
      </c>
      <c r="C15" s="111">
        <v>10000</v>
      </c>
    </row>
    <row r="16" spans="2:3" ht="12.75">
      <c r="B16" t="s">
        <v>683</v>
      </c>
      <c r="C16" s="111">
        <v>15000</v>
      </c>
    </row>
    <row r="17" spans="2:3" ht="12.75">
      <c r="B17" t="s">
        <v>684</v>
      </c>
      <c r="C17" s="111">
        <v>150000</v>
      </c>
    </row>
    <row r="18" spans="2:3" ht="12.75">
      <c r="B18" t="s">
        <v>685</v>
      </c>
      <c r="C18" s="111">
        <v>20000</v>
      </c>
    </row>
    <row r="19" ht="12.75">
      <c r="C19" s="111"/>
    </row>
    <row r="20" spans="2:3" ht="12.75">
      <c r="B20" t="s">
        <v>41</v>
      </c>
      <c r="C20" s="166">
        <f>SUM(C10:C18)</f>
        <v>261000</v>
      </c>
    </row>
  </sheetData>
  <sheetProtection/>
  <mergeCells count="4">
    <mergeCell ref="A3:E3"/>
    <mergeCell ref="A4:E4"/>
    <mergeCell ref="A5:E5"/>
    <mergeCell ref="A6:E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759</v>
      </c>
      <c r="D1" t="s">
        <v>672</v>
      </c>
    </row>
    <row r="2" spans="1:4" ht="12.75">
      <c r="A2" s="172" t="s">
        <v>188</v>
      </c>
      <c r="B2" s="172"/>
      <c r="C2" s="172"/>
      <c r="D2" s="172"/>
    </row>
    <row r="3" spans="1:4" ht="12.75">
      <c r="A3" s="167" t="s">
        <v>686</v>
      </c>
      <c r="B3" s="167"/>
      <c r="C3" s="167"/>
      <c r="D3" s="167"/>
    </row>
    <row r="4" spans="1:4" ht="12.75">
      <c r="A4" s="167" t="s">
        <v>294</v>
      </c>
      <c r="B4" s="167"/>
      <c r="C4" s="167"/>
      <c r="D4" s="167"/>
    </row>
    <row r="5" spans="1:6" ht="36" customHeight="1">
      <c r="A5" s="11"/>
      <c r="B5" s="12"/>
      <c r="C5" s="13" t="s">
        <v>21</v>
      </c>
      <c r="D5" s="14" t="s">
        <v>22</v>
      </c>
      <c r="E5" s="15"/>
      <c r="F5" s="15"/>
    </row>
    <row r="6" spans="1:6" ht="12.75">
      <c r="A6" s="11"/>
      <c r="B6" s="9" t="s">
        <v>23</v>
      </c>
      <c r="C6" s="9" t="s">
        <v>24</v>
      </c>
      <c r="D6" s="9" t="s">
        <v>27</v>
      </c>
      <c r="E6" s="16"/>
      <c r="F6" s="16"/>
    </row>
    <row r="7" spans="1:6" ht="22.5">
      <c r="A7" s="11"/>
      <c r="B7" s="82" t="s">
        <v>118</v>
      </c>
      <c r="C7" s="22">
        <f>SUM(C8:C11)</f>
        <v>148467187</v>
      </c>
      <c r="D7" s="22">
        <f>SUM(D8:D11)</f>
        <v>214528965</v>
      </c>
      <c r="E7" s="19"/>
      <c r="F7" s="19"/>
    </row>
    <row r="8" spans="1:6" ht="12.75">
      <c r="A8" s="11"/>
      <c r="B8" s="11" t="s">
        <v>30</v>
      </c>
      <c r="C8" s="18">
        <v>0</v>
      </c>
      <c r="D8" s="18">
        <v>777434</v>
      </c>
      <c r="E8" s="19"/>
      <c r="F8" s="19"/>
    </row>
    <row r="9" spans="1:6" ht="12.75">
      <c r="A9" s="11"/>
      <c r="B9" s="11" t="s">
        <v>31</v>
      </c>
      <c r="C9" s="18">
        <v>147583187</v>
      </c>
      <c r="D9" s="18">
        <v>212967531</v>
      </c>
      <c r="E9" s="19"/>
      <c r="F9" s="19"/>
    </row>
    <row r="10" spans="1:6" ht="12.75">
      <c r="A10" s="11"/>
      <c r="B10" s="11" t="s">
        <v>32</v>
      </c>
      <c r="C10" s="18">
        <v>884000</v>
      </c>
      <c r="D10" s="18">
        <v>784000</v>
      </c>
      <c r="E10" s="19"/>
      <c r="F10" s="19"/>
    </row>
    <row r="11" spans="1:6" ht="12.75">
      <c r="A11" s="11"/>
      <c r="B11" s="11" t="s">
        <v>33</v>
      </c>
      <c r="C11" s="20">
        <v>0</v>
      </c>
      <c r="D11" s="20">
        <v>0</v>
      </c>
      <c r="E11" s="21"/>
      <c r="F11" s="21"/>
    </row>
    <row r="12" spans="1:6" ht="22.5">
      <c r="A12" s="11"/>
      <c r="B12" s="82" t="s">
        <v>119</v>
      </c>
      <c r="C12" s="81">
        <f>C13+C14</f>
        <v>0</v>
      </c>
      <c r="D12" s="81">
        <f>D13+D14</f>
        <v>0</v>
      </c>
      <c r="E12" s="21"/>
      <c r="F12" s="21"/>
    </row>
    <row r="13" spans="1:6" ht="12.75">
      <c r="A13" s="11"/>
      <c r="B13" s="11" t="s">
        <v>34</v>
      </c>
      <c r="C13" s="20">
        <v>0</v>
      </c>
      <c r="D13" s="20">
        <v>0</v>
      </c>
      <c r="E13" s="21"/>
      <c r="F13" s="21"/>
    </row>
    <row r="14" spans="1:6" ht="12.75">
      <c r="A14" s="11"/>
      <c r="B14" s="11" t="s">
        <v>120</v>
      </c>
      <c r="C14" s="20">
        <v>0</v>
      </c>
      <c r="D14" s="20">
        <v>0</v>
      </c>
      <c r="E14" s="21"/>
      <c r="F14" s="21"/>
    </row>
    <row r="15" spans="1:6" ht="12.75">
      <c r="A15" s="11"/>
      <c r="B15" s="10" t="s">
        <v>123</v>
      </c>
      <c r="C15" s="81">
        <f>SUM(C16:C17)</f>
        <v>9804423</v>
      </c>
      <c r="D15" s="81">
        <f>SUM(D16:D17)</f>
        <v>37157179</v>
      </c>
      <c r="E15" s="21"/>
      <c r="F15" s="21"/>
    </row>
    <row r="16" spans="1:6" ht="12.75">
      <c r="A16" s="11"/>
      <c r="B16" s="85" t="s">
        <v>135</v>
      </c>
      <c r="C16" s="87">
        <v>303590</v>
      </c>
      <c r="D16" s="87">
        <v>219945</v>
      </c>
      <c r="E16" s="21"/>
      <c r="F16" s="21"/>
    </row>
    <row r="17" spans="1:6" ht="12.75">
      <c r="A17" s="11"/>
      <c r="B17" s="86" t="s">
        <v>136</v>
      </c>
      <c r="C17" s="87">
        <v>9500833</v>
      </c>
      <c r="D17" s="87">
        <v>36937234</v>
      </c>
      <c r="E17" s="21"/>
      <c r="F17" s="21"/>
    </row>
    <row r="18" spans="1:6" ht="12.75">
      <c r="A18" s="11"/>
      <c r="B18" s="83" t="s">
        <v>121</v>
      </c>
      <c r="C18" s="25">
        <f>SUM(C19)</f>
        <v>2363494</v>
      </c>
      <c r="D18" s="25">
        <f>SUM(D19)</f>
        <v>1580453</v>
      </c>
      <c r="E18" s="21"/>
      <c r="F18" s="21"/>
    </row>
    <row r="19" spans="1:6" ht="12.75">
      <c r="A19" s="11"/>
      <c r="B19" s="11" t="s">
        <v>122</v>
      </c>
      <c r="C19" s="20">
        <v>2363494</v>
      </c>
      <c r="D19" s="20">
        <v>1580453</v>
      </c>
      <c r="E19" s="21"/>
      <c r="F19" s="21"/>
    </row>
    <row r="20" spans="1:6" ht="12.75">
      <c r="A20" s="11"/>
      <c r="B20" s="10" t="s">
        <v>124</v>
      </c>
      <c r="C20" s="81">
        <v>0</v>
      </c>
      <c r="D20" s="20">
        <v>0</v>
      </c>
      <c r="E20" s="21"/>
      <c r="F20" s="21"/>
    </row>
    <row r="21" spans="1:6" s="3" customFormat="1" ht="12.75">
      <c r="A21" s="10"/>
      <c r="B21" s="10" t="s">
        <v>35</v>
      </c>
      <c r="C21" s="22">
        <f>C7+C12+C15+C18+C20</f>
        <v>160635104</v>
      </c>
      <c r="D21" s="22">
        <f>D7+D12+D15+D18+D20</f>
        <v>253266597</v>
      </c>
      <c r="E21" s="23"/>
      <c r="F21" s="23"/>
    </row>
    <row r="22" spans="1:6" ht="12.75">
      <c r="A22" s="11"/>
      <c r="B22" s="60" t="s">
        <v>36</v>
      </c>
      <c r="C22" s="24"/>
      <c r="D22" s="18"/>
      <c r="E22" s="19"/>
      <c r="F22" s="19"/>
    </row>
    <row r="23" spans="1:6" ht="12.75">
      <c r="A23" s="11"/>
      <c r="B23" s="84" t="s">
        <v>117</v>
      </c>
      <c r="C23" s="22">
        <f>SUM(C24:C28)</f>
        <v>129481812</v>
      </c>
      <c r="D23" s="22">
        <f>SUM(D24:D28)</f>
        <v>222555896</v>
      </c>
      <c r="E23" s="19"/>
      <c r="F23" s="19"/>
    </row>
    <row r="24" spans="1:6" ht="12.75">
      <c r="A24" s="11"/>
      <c r="B24" s="11" t="s">
        <v>126</v>
      </c>
      <c r="C24" s="18">
        <v>186322393</v>
      </c>
      <c r="D24" s="18">
        <v>186322393</v>
      </c>
      <c r="E24" s="19"/>
      <c r="F24" s="19"/>
    </row>
    <row r="25" spans="1:6" ht="12.75">
      <c r="A25" s="11"/>
      <c r="B25" s="11" t="s">
        <v>687</v>
      </c>
      <c r="C25" s="18">
        <v>0</v>
      </c>
      <c r="D25" s="18">
        <v>72112819</v>
      </c>
      <c r="E25" s="19"/>
      <c r="F25" s="19"/>
    </row>
    <row r="26" spans="1:6" ht="12.75">
      <c r="A26" s="11"/>
      <c r="B26" s="11" t="s">
        <v>127</v>
      </c>
      <c r="C26" s="18">
        <v>2852291</v>
      </c>
      <c r="D26" s="18">
        <v>2852291</v>
      </c>
      <c r="E26" s="19"/>
      <c r="F26" s="19"/>
    </row>
    <row r="27" spans="1:6" ht="12.75">
      <c r="A27" s="11"/>
      <c r="B27" s="11" t="s">
        <v>128</v>
      </c>
      <c r="C27" s="18">
        <v>-57047864</v>
      </c>
      <c r="D27" s="18">
        <v>-67537366</v>
      </c>
      <c r="E27" s="19"/>
      <c r="F27" s="19"/>
    </row>
    <row r="28" spans="1:6" ht="12.75">
      <c r="A28" s="11"/>
      <c r="B28" s="11" t="s">
        <v>129</v>
      </c>
      <c r="C28" s="18">
        <v>-2645008</v>
      </c>
      <c r="D28" s="18">
        <v>28805759</v>
      </c>
      <c r="E28" s="19"/>
      <c r="F28" s="19"/>
    </row>
    <row r="29" spans="1:6" ht="12.75">
      <c r="A29" s="11"/>
      <c r="B29" s="17" t="s">
        <v>58</v>
      </c>
      <c r="C29" s="18">
        <v>0</v>
      </c>
      <c r="D29" s="18">
        <v>0</v>
      </c>
      <c r="E29" s="19"/>
      <c r="F29" s="19"/>
    </row>
    <row r="30" spans="1:6" ht="12.75">
      <c r="A30" s="11"/>
      <c r="B30" s="11" t="s">
        <v>37</v>
      </c>
      <c r="C30" s="18">
        <v>0</v>
      </c>
      <c r="D30" s="18">
        <v>0</v>
      </c>
      <c r="E30" s="19"/>
      <c r="F30" s="19"/>
    </row>
    <row r="31" spans="1:6" ht="12.75">
      <c r="A31" s="11"/>
      <c r="B31" s="11" t="s">
        <v>38</v>
      </c>
      <c r="C31" s="18"/>
      <c r="D31" s="18"/>
      <c r="E31" s="19"/>
      <c r="F31" s="19"/>
    </row>
    <row r="32" spans="1:6" ht="12.75">
      <c r="A32" s="11"/>
      <c r="B32" s="84" t="s">
        <v>125</v>
      </c>
      <c r="C32" s="22">
        <f>SUM(C33:C37)</f>
        <v>31153292</v>
      </c>
      <c r="D32" s="22">
        <f>SUM(D33:D35)</f>
        <v>1240544</v>
      </c>
      <c r="E32" s="19"/>
      <c r="F32" s="19"/>
    </row>
    <row r="33" spans="1:6" ht="12.75">
      <c r="A33" s="11"/>
      <c r="B33" s="11" t="s">
        <v>130</v>
      </c>
      <c r="C33" s="18">
        <v>0</v>
      </c>
      <c r="D33" s="18">
        <v>0</v>
      </c>
      <c r="E33" s="57"/>
      <c r="F33" s="19"/>
    </row>
    <row r="34" spans="1:6" ht="12.75">
      <c r="A34" s="11"/>
      <c r="B34" s="11" t="s">
        <v>131</v>
      </c>
      <c r="C34" s="18">
        <v>761380</v>
      </c>
      <c r="D34" s="18">
        <v>472900</v>
      </c>
      <c r="E34" s="19"/>
      <c r="F34" s="19"/>
    </row>
    <row r="35" spans="1:6" ht="12.75">
      <c r="A35" s="11"/>
      <c r="B35" s="11" t="s">
        <v>132</v>
      </c>
      <c r="C35" s="20">
        <v>447135</v>
      </c>
      <c r="D35" s="20">
        <v>767644</v>
      </c>
      <c r="E35" s="21"/>
      <c r="F35" s="21"/>
    </row>
    <row r="36" spans="1:6" ht="12.75">
      <c r="A36" s="11"/>
      <c r="B36" s="10" t="s">
        <v>133</v>
      </c>
      <c r="C36" s="20">
        <v>0</v>
      </c>
      <c r="D36" s="20">
        <v>0</v>
      </c>
      <c r="E36" s="21"/>
      <c r="F36" s="21"/>
    </row>
    <row r="37" spans="1:6" ht="12.75">
      <c r="A37" s="11"/>
      <c r="B37" s="10" t="s">
        <v>134</v>
      </c>
      <c r="C37" s="20">
        <v>29944777</v>
      </c>
      <c r="D37" s="20">
        <v>29470157</v>
      </c>
      <c r="E37" s="21"/>
      <c r="F37" s="21"/>
    </row>
    <row r="38" spans="1:6" s="3" customFormat="1" ht="12.75">
      <c r="A38" s="10"/>
      <c r="B38" s="10" t="s">
        <v>39</v>
      </c>
      <c r="C38" s="22">
        <f>C32+C29+C23</f>
        <v>160635104</v>
      </c>
      <c r="D38" s="22">
        <f>D32+D29+D23+D36+D37</f>
        <v>253266597</v>
      </c>
      <c r="E38" s="23"/>
      <c r="F38" s="23"/>
    </row>
    <row r="39" spans="3:4" ht="12.75">
      <c r="C39" s="1"/>
      <c r="D39" s="1"/>
    </row>
  </sheetData>
  <sheetProtection/>
  <mergeCells count="3">
    <mergeCell ref="A3:D3"/>
    <mergeCell ref="A4:D4"/>
    <mergeCell ref="A2:D2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landscape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2" sqref="G2:H2"/>
    </sheetView>
  </sheetViews>
  <sheetFormatPr defaultColWidth="11.7109375" defaultRowHeight="12.75"/>
  <cols>
    <col min="1" max="1" width="8.57421875" style="0" customWidth="1"/>
    <col min="2" max="2" width="46.57421875" style="0" customWidth="1"/>
    <col min="3" max="3" width="14.8515625" style="0" customWidth="1"/>
  </cols>
  <sheetData>
    <row r="1" spans="1:3" ht="12.75">
      <c r="A1" t="s">
        <v>757</v>
      </c>
      <c r="C1" t="s">
        <v>57</v>
      </c>
    </row>
    <row r="2" spans="1:4" ht="38.25" customHeight="1">
      <c r="A2" s="167" t="s">
        <v>189</v>
      </c>
      <c r="B2" s="167"/>
      <c r="C2" s="167"/>
      <c r="D2" s="16"/>
    </row>
    <row r="3" spans="1:4" ht="12.75">
      <c r="A3" s="167" t="s">
        <v>673</v>
      </c>
      <c r="B3" s="167"/>
      <c r="C3" s="167"/>
      <c r="D3" s="16"/>
    </row>
    <row r="4" spans="1:4" ht="12.75">
      <c r="A4" s="167" t="s">
        <v>190</v>
      </c>
      <c r="B4" s="167"/>
      <c r="C4" s="167"/>
      <c r="D4" s="16"/>
    </row>
    <row r="5" spans="1:4" s="8" customFormat="1" ht="12.75">
      <c r="A5" s="167" t="s">
        <v>294</v>
      </c>
      <c r="B5" s="167"/>
      <c r="C5" s="167"/>
      <c r="D5" s="16"/>
    </row>
    <row r="6" spans="1:4" s="8" customFormat="1" ht="40.5" customHeight="1" thickBot="1">
      <c r="A6" s="16"/>
      <c r="B6" s="16"/>
      <c r="C6" s="16"/>
      <c r="D6" s="16"/>
    </row>
    <row r="7" spans="1:3" s="8" customFormat="1" ht="34.5" customHeight="1">
      <c r="A7" s="61" t="s">
        <v>59</v>
      </c>
      <c r="B7" s="62" t="s">
        <v>4</v>
      </c>
      <c r="C7" s="155" t="s">
        <v>40</v>
      </c>
    </row>
    <row r="8" spans="1:3" ht="20.25" customHeight="1">
      <c r="A8" s="63" t="s">
        <v>24</v>
      </c>
      <c r="B8" s="64" t="s">
        <v>191</v>
      </c>
      <c r="C8" s="120">
        <v>82760828</v>
      </c>
    </row>
    <row r="9" spans="1:3" ht="20.25" customHeight="1">
      <c r="A9" s="63" t="s">
        <v>25</v>
      </c>
      <c r="B9" s="64" t="s">
        <v>192</v>
      </c>
      <c r="C9" s="120">
        <v>55605501</v>
      </c>
    </row>
    <row r="10" spans="1:3" ht="39" customHeight="1">
      <c r="A10" s="63" t="s">
        <v>26</v>
      </c>
      <c r="B10" s="110" t="s">
        <v>193</v>
      </c>
      <c r="C10" s="122">
        <v>27155327</v>
      </c>
    </row>
    <row r="11" spans="1:3" ht="20.25" customHeight="1">
      <c r="A11" s="63" t="s">
        <v>27</v>
      </c>
      <c r="B11" s="64" t="s">
        <v>194</v>
      </c>
      <c r="C11" s="120">
        <v>8349445</v>
      </c>
    </row>
    <row r="12" spans="1:3" ht="27" customHeight="1">
      <c r="A12" s="63" t="s">
        <v>28</v>
      </c>
      <c r="B12" s="65" t="s">
        <v>195</v>
      </c>
      <c r="C12" s="120">
        <v>585980</v>
      </c>
    </row>
    <row r="13" spans="1:3" ht="20.25" customHeight="1">
      <c r="A13" s="63" t="s">
        <v>29</v>
      </c>
      <c r="B13" s="66" t="s">
        <v>196</v>
      </c>
      <c r="C13" s="122">
        <v>7763465</v>
      </c>
    </row>
    <row r="14" spans="1:3" ht="20.25" customHeight="1">
      <c r="A14" s="63" t="s">
        <v>42</v>
      </c>
      <c r="B14" s="66" t="s">
        <v>197</v>
      </c>
      <c r="C14" s="122">
        <f>C10+C13</f>
        <v>34918792</v>
      </c>
    </row>
    <row r="15" spans="1:3" ht="20.25" customHeight="1">
      <c r="A15" s="63" t="s">
        <v>43</v>
      </c>
      <c r="B15" s="64" t="s">
        <v>198</v>
      </c>
      <c r="C15" s="120">
        <v>0</v>
      </c>
    </row>
    <row r="16" spans="1:3" ht="20.25" customHeight="1">
      <c r="A16" s="63" t="s">
        <v>44</v>
      </c>
      <c r="B16" s="64" t="s">
        <v>199</v>
      </c>
      <c r="C16" s="120">
        <v>0</v>
      </c>
    </row>
    <row r="17" spans="1:3" ht="27.75" customHeight="1">
      <c r="A17" s="63" t="s">
        <v>45</v>
      </c>
      <c r="B17" s="110" t="s">
        <v>200</v>
      </c>
      <c r="C17" s="122">
        <v>0</v>
      </c>
    </row>
    <row r="18" spans="1:3" ht="30" customHeight="1">
      <c r="A18" s="63" t="s">
        <v>46</v>
      </c>
      <c r="B18" s="65" t="s">
        <v>201</v>
      </c>
      <c r="C18" s="120">
        <v>0</v>
      </c>
    </row>
    <row r="19" spans="1:3" ht="32.25" customHeight="1">
      <c r="A19" s="63" t="s">
        <v>47</v>
      </c>
      <c r="B19" s="64" t="s">
        <v>202</v>
      </c>
      <c r="C19" s="120">
        <f>C16+C17+C18</f>
        <v>0</v>
      </c>
    </row>
    <row r="20" spans="1:3" ht="42.75" customHeight="1">
      <c r="A20" s="63" t="s">
        <v>48</v>
      </c>
      <c r="B20" s="110" t="s">
        <v>203</v>
      </c>
      <c r="C20" s="122">
        <v>0</v>
      </c>
    </row>
    <row r="21" spans="1:3" ht="31.5" customHeight="1">
      <c r="A21" s="112" t="s">
        <v>49</v>
      </c>
      <c r="B21" s="113" t="s">
        <v>204</v>
      </c>
      <c r="C21" s="121">
        <v>0</v>
      </c>
    </row>
    <row r="22" spans="1:3" ht="24" customHeight="1">
      <c r="A22" s="63" t="s">
        <v>50</v>
      </c>
      <c r="B22" s="114" t="s">
        <v>205</v>
      </c>
      <c r="C22" s="117">
        <f>C14</f>
        <v>34918792</v>
      </c>
    </row>
    <row r="23" spans="1:3" ht="24.75" customHeight="1">
      <c r="A23" s="63" t="s">
        <v>51</v>
      </c>
      <c r="B23" s="115" t="s">
        <v>206</v>
      </c>
      <c r="C23" s="118">
        <v>28885775</v>
      </c>
    </row>
    <row r="24" spans="1:3" ht="28.5" customHeight="1">
      <c r="A24" s="63" t="s">
        <v>52</v>
      </c>
      <c r="B24" s="52" t="s">
        <v>207</v>
      </c>
      <c r="C24" s="123">
        <f>C22-C23</f>
        <v>6033017</v>
      </c>
    </row>
    <row r="25" spans="1:3" ht="23.25" customHeight="1">
      <c r="A25" s="63" t="s">
        <v>53</v>
      </c>
      <c r="B25" s="115" t="s">
        <v>208</v>
      </c>
      <c r="C25" s="123">
        <v>0</v>
      </c>
    </row>
    <row r="26" spans="1:3" ht="33.75" customHeight="1" thickBot="1">
      <c r="A26" s="67" t="s">
        <v>54</v>
      </c>
      <c r="B26" s="119" t="s">
        <v>209</v>
      </c>
      <c r="C26" s="124">
        <v>0</v>
      </c>
    </row>
  </sheetData>
  <sheetProtection/>
  <mergeCells count="4">
    <mergeCell ref="A2:C2"/>
    <mergeCell ref="A3:C3"/>
    <mergeCell ref="A4:C4"/>
    <mergeCell ref="A5:C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67.28125" style="0" bestFit="1" customWidth="1"/>
    <col min="2" max="2" width="15.140625" style="0" customWidth="1"/>
    <col min="3" max="3" width="14.7109375" style="0" bestFit="1" customWidth="1"/>
  </cols>
  <sheetData>
    <row r="1" spans="1:2" ht="12.75">
      <c r="A1" t="s">
        <v>759</v>
      </c>
      <c r="B1" t="s">
        <v>270</v>
      </c>
    </row>
    <row r="2" ht="12.75">
      <c r="B2" s="7"/>
    </row>
    <row r="3" spans="1:4" s="3" customFormat="1" ht="18" customHeight="1">
      <c r="A3" s="2" t="s">
        <v>184</v>
      </c>
      <c r="B3" s="26"/>
      <c r="C3" s="26"/>
      <c r="D3" s="26"/>
    </row>
    <row r="4" spans="1:4" s="3" customFormat="1" ht="18" customHeight="1">
      <c r="A4" s="2" t="s">
        <v>688</v>
      </c>
      <c r="B4" s="26"/>
      <c r="C4" s="26"/>
      <c r="D4" s="26"/>
    </row>
    <row r="5" spans="1:4" s="3" customFormat="1" ht="18" customHeight="1">
      <c r="A5" s="2"/>
      <c r="B5" s="26" t="s">
        <v>249</v>
      </c>
      <c r="C5" s="26"/>
      <c r="D5" s="26"/>
    </row>
    <row r="6" spans="1:4" s="3" customFormat="1" ht="18" customHeight="1">
      <c r="A6" s="125" t="s">
        <v>4</v>
      </c>
      <c r="B6" s="125" t="s">
        <v>284</v>
      </c>
      <c r="C6" s="125" t="s">
        <v>211</v>
      </c>
      <c r="D6" s="26"/>
    </row>
    <row r="7" spans="1:3" ht="12.75">
      <c r="A7" s="126" t="s">
        <v>210</v>
      </c>
      <c r="B7" s="116">
        <v>14932433</v>
      </c>
      <c r="C7" s="116">
        <v>16349756</v>
      </c>
    </row>
    <row r="8" spans="1:3" ht="12.75">
      <c r="A8" s="127" t="s">
        <v>212</v>
      </c>
      <c r="B8" s="116">
        <v>553954</v>
      </c>
      <c r="C8" s="116">
        <v>1248480</v>
      </c>
    </row>
    <row r="9" spans="1:3" ht="12.75">
      <c r="A9" s="127" t="s">
        <v>213</v>
      </c>
      <c r="B9" s="116">
        <v>0</v>
      </c>
      <c r="C9" s="116">
        <v>0</v>
      </c>
    </row>
    <row r="10" spans="1:3" ht="12.75">
      <c r="A10" s="128" t="s">
        <v>214</v>
      </c>
      <c r="B10" s="129">
        <f>SUM(B7:B9)</f>
        <v>15486387</v>
      </c>
      <c r="C10" s="129">
        <f>SUM(C7:C9)</f>
        <v>17598236</v>
      </c>
    </row>
    <row r="11" spans="1:3" ht="12.75">
      <c r="A11" s="127" t="s">
        <v>215</v>
      </c>
      <c r="B11" s="116">
        <v>0</v>
      </c>
      <c r="C11" s="116">
        <v>0</v>
      </c>
    </row>
    <row r="12" spans="1:3" ht="12.75">
      <c r="A12" s="127" t="s">
        <v>216</v>
      </c>
      <c r="B12" s="116">
        <v>0</v>
      </c>
      <c r="C12" s="116">
        <v>0</v>
      </c>
    </row>
    <row r="13" spans="1:3" ht="12.75">
      <c r="A13" s="128" t="s">
        <v>217</v>
      </c>
      <c r="B13" s="129">
        <f>SUM(B11:B12)</f>
        <v>0</v>
      </c>
      <c r="C13" s="129">
        <f>SUM(C11:C12)</f>
        <v>0</v>
      </c>
    </row>
    <row r="14" spans="1:3" ht="12.75">
      <c r="A14" s="127" t="s">
        <v>218</v>
      </c>
      <c r="B14" s="116">
        <v>17448771</v>
      </c>
      <c r="C14" s="116">
        <v>18301470</v>
      </c>
    </row>
    <row r="15" spans="1:3" ht="12.75">
      <c r="A15" s="127" t="s">
        <v>219</v>
      </c>
      <c r="B15" s="116">
        <v>13069135</v>
      </c>
      <c r="C15" s="116">
        <v>16083261</v>
      </c>
    </row>
    <row r="16" spans="1:3" ht="12.75">
      <c r="A16" s="127" t="s">
        <v>243</v>
      </c>
      <c r="B16" s="116">
        <v>0</v>
      </c>
      <c r="C16" s="116">
        <v>24813779</v>
      </c>
    </row>
    <row r="17" spans="1:3" ht="12.75">
      <c r="A17" s="127" t="s">
        <v>220</v>
      </c>
      <c r="B17" s="116">
        <v>70558</v>
      </c>
      <c r="C17" s="116">
        <v>40867384</v>
      </c>
    </row>
    <row r="18" spans="1:3" ht="12.75">
      <c r="A18" s="128" t="s">
        <v>221</v>
      </c>
      <c r="B18" s="129">
        <f>SUM(B14:B17)</f>
        <v>30588464</v>
      </c>
      <c r="C18" s="129">
        <f>SUM(C14:C17)</f>
        <v>100065894</v>
      </c>
    </row>
    <row r="19" spans="1:3" ht="12.75">
      <c r="A19" s="127" t="s">
        <v>222</v>
      </c>
      <c r="B19" s="116">
        <v>4061943</v>
      </c>
      <c r="C19" s="116">
        <v>4792382</v>
      </c>
    </row>
    <row r="20" spans="1:3" ht="12.75">
      <c r="A20" s="127" t="s">
        <v>223</v>
      </c>
      <c r="B20" s="116">
        <v>9150494</v>
      </c>
      <c r="C20" s="116">
        <v>9750228</v>
      </c>
    </row>
    <row r="21" spans="1:3" ht="12.75">
      <c r="A21" s="127" t="s">
        <v>224</v>
      </c>
      <c r="B21" s="116">
        <v>0</v>
      </c>
      <c r="C21" s="116">
        <v>0</v>
      </c>
    </row>
    <row r="22" spans="1:3" ht="12.75">
      <c r="A22" s="127" t="s">
        <v>225</v>
      </c>
      <c r="B22" s="116">
        <v>0</v>
      </c>
      <c r="C22" s="116">
        <v>0</v>
      </c>
    </row>
    <row r="23" spans="1:3" ht="12.75">
      <c r="A23" s="128" t="s">
        <v>226</v>
      </c>
      <c r="B23" s="129">
        <f>SUM(B19:B22)</f>
        <v>13212437</v>
      </c>
      <c r="C23" s="129">
        <f>SUM(C19:C22)</f>
        <v>14542610</v>
      </c>
    </row>
    <row r="24" spans="1:3" ht="12.75">
      <c r="A24" s="127" t="s">
        <v>227</v>
      </c>
      <c r="B24" s="116">
        <v>14389103</v>
      </c>
      <c r="C24" s="116">
        <v>10938308</v>
      </c>
    </row>
    <row r="25" spans="1:3" ht="12.75">
      <c r="A25" s="127" t="s">
        <v>228</v>
      </c>
      <c r="B25" s="116">
        <v>5567403</v>
      </c>
      <c r="C25" s="116">
        <v>10001670</v>
      </c>
    </row>
    <row r="26" spans="1:3" ht="12.75">
      <c r="A26" s="127" t="s">
        <v>229</v>
      </c>
      <c r="B26" s="116">
        <v>4172315</v>
      </c>
      <c r="C26" s="116">
        <v>3495805</v>
      </c>
    </row>
    <row r="27" spans="1:3" ht="12.75">
      <c r="A27" s="128" t="s">
        <v>230</v>
      </c>
      <c r="B27" s="129">
        <f>SUM(B24:B26)</f>
        <v>24128821</v>
      </c>
      <c r="C27" s="129">
        <f>SUM(C24:C26)</f>
        <v>24435783</v>
      </c>
    </row>
    <row r="28" spans="1:3" ht="12.75">
      <c r="A28" s="128" t="s">
        <v>231</v>
      </c>
      <c r="B28" s="129">
        <v>6172237</v>
      </c>
      <c r="C28" s="129">
        <v>7109156</v>
      </c>
    </row>
    <row r="29" spans="1:3" ht="12.75">
      <c r="A29" s="128" t="s">
        <v>232</v>
      </c>
      <c r="B29" s="129">
        <v>5206364</v>
      </c>
      <c r="C29" s="129">
        <v>42870822</v>
      </c>
    </row>
    <row r="30" spans="1:3" ht="12.75">
      <c r="A30" s="128" t="s">
        <v>233</v>
      </c>
      <c r="B30" s="129">
        <f>B10+B13+B18-B23-B27-B28-B29</f>
        <v>-2645008</v>
      </c>
      <c r="C30" s="129">
        <f>C10+C13+C18-C23-C27-C28-C29</f>
        <v>28705759</v>
      </c>
    </row>
    <row r="31" spans="1:3" ht="12.75">
      <c r="A31" s="127" t="s">
        <v>234</v>
      </c>
      <c r="B31" s="116">
        <v>0</v>
      </c>
      <c r="C31" s="116">
        <v>0</v>
      </c>
    </row>
    <row r="32" spans="1:3" ht="12.75">
      <c r="A32" s="127" t="s">
        <v>235</v>
      </c>
      <c r="B32" s="116">
        <v>0</v>
      </c>
      <c r="C32" s="116">
        <v>0</v>
      </c>
    </row>
    <row r="33" spans="1:3" ht="12.75">
      <c r="A33" s="127" t="s">
        <v>236</v>
      </c>
      <c r="B33" s="116">
        <v>0</v>
      </c>
      <c r="C33" s="116">
        <v>0</v>
      </c>
    </row>
    <row r="34" spans="1:3" ht="12.75">
      <c r="A34" s="128" t="s">
        <v>237</v>
      </c>
      <c r="B34" s="129">
        <f>SUM(B31:B33)</f>
        <v>0</v>
      </c>
      <c r="C34" s="129">
        <f>SUM(C31:C33)</f>
        <v>0</v>
      </c>
    </row>
    <row r="35" spans="1:3" ht="12.75">
      <c r="A35" s="127" t="s">
        <v>238</v>
      </c>
      <c r="B35" s="116">
        <v>0</v>
      </c>
      <c r="C35" s="116">
        <v>0</v>
      </c>
    </row>
    <row r="36" spans="1:3" ht="12.75">
      <c r="A36" s="127" t="s">
        <v>689</v>
      </c>
      <c r="B36" s="116">
        <v>0</v>
      </c>
      <c r="C36" s="116">
        <v>100000</v>
      </c>
    </row>
    <row r="37" spans="1:3" ht="12.75">
      <c r="A37" s="127" t="s">
        <v>239</v>
      </c>
      <c r="B37" s="116">
        <v>0</v>
      </c>
      <c r="C37" s="116">
        <v>0</v>
      </c>
    </row>
    <row r="38" spans="1:3" ht="12.75">
      <c r="A38" s="128" t="s">
        <v>240</v>
      </c>
      <c r="B38" s="129">
        <v>0</v>
      </c>
      <c r="C38" s="129">
        <v>0</v>
      </c>
    </row>
    <row r="39" spans="1:3" ht="12.75">
      <c r="A39" s="128" t="s">
        <v>241</v>
      </c>
      <c r="B39" s="129">
        <f>SUM(B35:B38)</f>
        <v>0</v>
      </c>
      <c r="C39" s="129">
        <f>SUM(C35:C38)</f>
        <v>100000</v>
      </c>
    </row>
    <row r="40" spans="1:3" ht="12.75">
      <c r="A40" s="52" t="s">
        <v>242</v>
      </c>
      <c r="B40" s="129">
        <f>SUM(B30)</f>
        <v>-2645008</v>
      </c>
      <c r="C40" s="129">
        <f>SUM(C30)+C39</f>
        <v>28805759</v>
      </c>
    </row>
    <row r="41" spans="1:3" ht="12.75">
      <c r="A41" s="53" t="s">
        <v>243</v>
      </c>
      <c r="B41" s="116">
        <v>36108606</v>
      </c>
      <c r="C41" s="116">
        <v>0</v>
      </c>
    </row>
    <row r="42" spans="1:3" ht="12.75">
      <c r="A42" s="53" t="s">
        <v>244</v>
      </c>
      <c r="B42" s="116">
        <v>0</v>
      </c>
      <c r="C42" s="116">
        <v>0</v>
      </c>
    </row>
    <row r="43" spans="1:3" ht="12.75">
      <c r="A43" s="52" t="s">
        <v>245</v>
      </c>
      <c r="B43" s="129">
        <v>0</v>
      </c>
      <c r="C43" s="129">
        <f>C41</f>
        <v>0</v>
      </c>
    </row>
    <row r="44" spans="1:3" ht="12.75">
      <c r="A44" s="52" t="s">
        <v>246</v>
      </c>
      <c r="B44" s="129">
        <v>0</v>
      </c>
      <c r="C44" s="129">
        <v>0</v>
      </c>
    </row>
    <row r="45" spans="1:3" ht="12.75">
      <c r="A45" s="52" t="s">
        <v>247</v>
      </c>
      <c r="B45" s="129">
        <v>0</v>
      </c>
      <c r="C45" s="129">
        <f>C43</f>
        <v>0</v>
      </c>
    </row>
    <row r="46" spans="1:3" ht="12.75">
      <c r="A46" s="52" t="s">
        <v>248</v>
      </c>
      <c r="B46" s="129">
        <f>B40+B41</f>
        <v>33463598</v>
      </c>
      <c r="C46" s="129">
        <f>C40+C41</f>
        <v>28805759</v>
      </c>
    </row>
    <row r="47" ht="12.75">
      <c r="B47" s="111"/>
    </row>
    <row r="48" ht="12.75">
      <c r="B48" s="111"/>
    </row>
    <row r="49" ht="12.75">
      <c r="B49" s="111"/>
    </row>
  </sheetData>
  <sheetProtection/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11.7109375" style="0" bestFit="1" customWidth="1"/>
  </cols>
  <sheetData>
    <row r="1" spans="1:6" ht="12.75">
      <c r="A1" t="s">
        <v>757</v>
      </c>
      <c r="F1" t="s">
        <v>271</v>
      </c>
    </row>
    <row r="4" spans="1:7" ht="12.75">
      <c r="A4" s="173" t="s">
        <v>690</v>
      </c>
      <c r="B4" s="173"/>
      <c r="C4" s="173"/>
      <c r="D4" s="173"/>
      <c r="E4" s="173"/>
      <c r="F4" s="173"/>
      <c r="G4" s="173"/>
    </row>
    <row r="6" spans="3:6" ht="12.75">
      <c r="C6" s="174" t="s">
        <v>250</v>
      </c>
      <c r="D6" s="174"/>
      <c r="E6" s="174"/>
      <c r="F6" s="174"/>
    </row>
    <row r="7" spans="1:7" ht="13.5" thickBot="1">
      <c r="A7" s="3" t="s">
        <v>251</v>
      </c>
      <c r="B7" s="3" t="s">
        <v>252</v>
      </c>
      <c r="C7" s="3" t="s">
        <v>253</v>
      </c>
      <c r="D7" s="3" t="s">
        <v>254</v>
      </c>
      <c r="E7" s="3" t="s">
        <v>255</v>
      </c>
      <c r="F7" s="3" t="s">
        <v>256</v>
      </c>
      <c r="G7" s="3" t="s">
        <v>257</v>
      </c>
    </row>
    <row r="8" spans="1:7" ht="15.75">
      <c r="A8" s="130" t="s">
        <v>258</v>
      </c>
      <c r="B8" s="131" t="s">
        <v>259</v>
      </c>
      <c r="C8" s="131">
        <v>1</v>
      </c>
      <c r="D8" s="131"/>
      <c r="E8" s="131"/>
      <c r="F8" s="131">
        <v>0</v>
      </c>
      <c r="G8" s="132">
        <f>SUM(C8:F8)</f>
        <v>1</v>
      </c>
    </row>
    <row r="9" spans="1:7" ht="15.75">
      <c r="A9" s="133" t="s">
        <v>260</v>
      </c>
      <c r="B9" s="53"/>
      <c r="C9" s="53">
        <v>0</v>
      </c>
      <c r="D9" s="53"/>
      <c r="E9" s="53"/>
      <c r="F9" s="53">
        <v>0</v>
      </c>
      <c r="G9" s="134">
        <f>SUM(C9:F9)</f>
        <v>0</v>
      </c>
    </row>
    <row r="10" spans="1:7" ht="15.75">
      <c r="A10" s="135" t="s">
        <v>261</v>
      </c>
      <c r="B10" s="53"/>
      <c r="C10" s="53">
        <v>0</v>
      </c>
      <c r="D10" s="53"/>
      <c r="E10" s="53"/>
      <c r="F10" s="53">
        <v>0</v>
      </c>
      <c r="G10" s="134">
        <f>SUM(C10:F10)</f>
        <v>0</v>
      </c>
    </row>
    <row r="11" spans="1:7" ht="15.75" thickBot="1">
      <c r="A11" s="136" t="s">
        <v>262</v>
      </c>
      <c r="B11" s="137"/>
      <c r="C11" s="137">
        <v>1</v>
      </c>
      <c r="D11" s="137"/>
      <c r="E11" s="137"/>
      <c r="F11" s="137">
        <v>0</v>
      </c>
      <c r="G11" s="138">
        <f>SUM(C11:F11)</f>
        <v>1</v>
      </c>
    </row>
    <row r="12" spans="1:7" ht="15.75">
      <c r="A12" s="139" t="s">
        <v>263</v>
      </c>
      <c r="B12" s="140" t="s">
        <v>264</v>
      </c>
      <c r="C12" s="141"/>
      <c r="D12" s="141"/>
      <c r="E12" s="141"/>
      <c r="F12" s="141"/>
      <c r="G12" s="142"/>
    </row>
    <row r="13" spans="1:7" ht="15.75">
      <c r="A13" s="133" t="s">
        <v>260</v>
      </c>
      <c r="B13" s="53"/>
      <c r="C13" s="53">
        <v>0</v>
      </c>
      <c r="D13" s="53"/>
      <c r="E13" s="53"/>
      <c r="F13" s="53">
        <v>0</v>
      </c>
      <c r="G13" s="134">
        <f>SUM(C13:F13)</f>
        <v>0</v>
      </c>
    </row>
    <row r="14" spans="1:7" ht="15.75">
      <c r="A14" s="133" t="s">
        <v>261</v>
      </c>
      <c r="B14" s="53"/>
      <c r="C14" s="53">
        <v>1</v>
      </c>
      <c r="D14" s="53"/>
      <c r="E14" s="53"/>
      <c r="F14" s="53">
        <v>0</v>
      </c>
      <c r="G14" s="134">
        <f>SUM(C14:F14)</f>
        <v>1</v>
      </c>
    </row>
    <row r="15" spans="1:7" ht="15.75" thickBot="1">
      <c r="A15" s="143" t="s">
        <v>262</v>
      </c>
      <c r="B15" s="144"/>
      <c r="C15" s="144">
        <v>0</v>
      </c>
      <c r="D15" s="144"/>
      <c r="E15" s="144"/>
      <c r="F15" s="144">
        <v>0</v>
      </c>
      <c r="G15" s="145">
        <f>SUM(C15:F15)</f>
        <v>0</v>
      </c>
    </row>
    <row r="16" spans="1:7" ht="15.75">
      <c r="A16" s="146" t="s">
        <v>65</v>
      </c>
      <c r="B16" s="147"/>
      <c r="C16" s="147"/>
      <c r="D16" s="147"/>
      <c r="E16" s="147"/>
      <c r="F16" s="148">
        <v>1</v>
      </c>
      <c r="G16" s="132">
        <f>SUM(C16:F16)</f>
        <v>1</v>
      </c>
    </row>
    <row r="17" spans="1:7" ht="15.75">
      <c r="A17" s="149" t="s">
        <v>265</v>
      </c>
      <c r="B17" s="150"/>
      <c r="C17" s="150"/>
      <c r="D17" s="150"/>
      <c r="E17" s="150"/>
      <c r="F17" s="151">
        <v>4</v>
      </c>
      <c r="G17" s="152">
        <f>SUM(C17:F17)</f>
        <v>4</v>
      </c>
    </row>
    <row r="18" spans="1:7" ht="12.75">
      <c r="A18" s="54" t="s">
        <v>266</v>
      </c>
      <c r="B18" s="53" t="s">
        <v>267</v>
      </c>
      <c r="C18" s="53"/>
      <c r="D18" s="53">
        <v>9</v>
      </c>
      <c r="E18" s="53"/>
      <c r="F18" s="53"/>
      <c r="G18" s="53">
        <v>9</v>
      </c>
    </row>
    <row r="20" spans="1:7" ht="12.75">
      <c r="A20" s="54" t="s">
        <v>41</v>
      </c>
      <c r="B20" s="52"/>
      <c r="C20" s="52">
        <v>2</v>
      </c>
      <c r="D20" s="52">
        <v>9</v>
      </c>
      <c r="E20" s="52"/>
      <c r="F20" s="52">
        <v>5</v>
      </c>
      <c r="G20" s="52">
        <v>16</v>
      </c>
    </row>
  </sheetData>
  <sheetProtection/>
  <mergeCells count="2">
    <mergeCell ref="A4:G4"/>
    <mergeCell ref="C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8.00390625" style="0" customWidth="1"/>
    <col min="4" max="4" width="19.140625" style="0" customWidth="1"/>
  </cols>
  <sheetData>
    <row r="1" spans="1:4" ht="12.75">
      <c r="A1" t="s">
        <v>758</v>
      </c>
      <c r="D1" t="s">
        <v>277</v>
      </c>
    </row>
    <row r="5" spans="1:4" ht="18.75">
      <c r="A5" s="175" t="s">
        <v>189</v>
      </c>
      <c r="B5" s="175"/>
      <c r="C5" s="175"/>
      <c r="D5" s="175"/>
    </row>
    <row r="6" spans="1:4" ht="18.75">
      <c r="A6" s="175" t="s">
        <v>272</v>
      </c>
      <c r="B6" s="175"/>
      <c r="C6" s="175"/>
      <c r="D6" s="175"/>
    </row>
    <row r="8" spans="1:4" ht="47.25">
      <c r="A8" s="153" t="s">
        <v>273</v>
      </c>
      <c r="B8" s="153" t="s">
        <v>274</v>
      </c>
      <c r="C8" s="153" t="s">
        <v>275</v>
      </c>
      <c r="D8" s="153" t="s">
        <v>276</v>
      </c>
    </row>
    <row r="9" spans="1:4" ht="15">
      <c r="A9" s="154"/>
      <c r="B9" s="154"/>
      <c r="C9" s="154"/>
      <c r="D9" s="17"/>
    </row>
    <row r="11" spans="1:4" ht="15.75">
      <c r="A11" s="176" t="s">
        <v>691</v>
      </c>
      <c r="B11" s="176"/>
      <c r="C11" s="176"/>
      <c r="D11" s="176"/>
    </row>
  </sheetData>
  <sheetProtection/>
  <mergeCells count="3">
    <mergeCell ref="A5:D5"/>
    <mergeCell ref="A6:D6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Csabaszabadi Önk</dc:creator>
  <cp:keywords/>
  <dc:description/>
  <cp:lastModifiedBy>Csabaszabadi Önk</cp:lastModifiedBy>
  <cp:lastPrinted>2018-04-03T07:05:30Z</cp:lastPrinted>
  <dcterms:created xsi:type="dcterms:W3CDTF">2008-04-10T13:42:03Z</dcterms:created>
  <dcterms:modified xsi:type="dcterms:W3CDTF">2018-04-27T10:53:21Z</dcterms:modified>
  <cp:category/>
  <cp:version/>
  <cp:contentType/>
  <cp:contentStatus/>
</cp:coreProperties>
</file>