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GYG2020\01.30\"/>
    </mc:Choice>
  </mc:AlternateContent>
  <xr:revisionPtr revIDLastSave="0" documentId="8_{B41EE11B-EED3-4D6B-9E61-C05B1C7A69FC}" xr6:coauthVersionLast="45" xr6:coauthVersionMax="45" xr10:uidLastSave="{00000000-0000-0000-0000-000000000000}"/>
  <bookViews>
    <workbookView xWindow="-120" yWindow="-120" windowWidth="29040" windowHeight="15840" tabRatio="889" activeTab="14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8" l="1"/>
  <c r="B16" i="18"/>
  <c r="C85" i="39" l="1"/>
  <c r="C91" i="39" s="1"/>
  <c r="C98" i="39" s="1"/>
  <c r="C57" i="39"/>
  <c r="C68" i="39" s="1"/>
  <c r="C46" i="39"/>
  <c r="C32" i="39"/>
  <c r="C34" i="39" s="1"/>
  <c r="C14" i="39"/>
  <c r="C20" i="39" s="1"/>
  <c r="C51" i="39" s="1"/>
  <c r="E51" i="38"/>
  <c r="C21" i="38"/>
  <c r="C25" i="38"/>
  <c r="C31" i="38"/>
  <c r="C34" i="38"/>
  <c r="C42" i="38"/>
  <c r="C45" i="38"/>
  <c r="C51" i="38"/>
  <c r="C61" i="38"/>
  <c r="C75" i="38"/>
  <c r="C84" i="38"/>
  <c r="C89" i="38"/>
  <c r="C99" i="38"/>
  <c r="C122" i="38"/>
  <c r="C131" i="38" s="1"/>
  <c r="F127" i="38"/>
  <c r="D128" i="38"/>
  <c r="E128" i="38"/>
  <c r="C69" i="39" l="1"/>
  <c r="C99" i="39"/>
  <c r="C100" i="38"/>
  <c r="C71" i="39" s="1"/>
  <c r="C52" i="38"/>
  <c r="C26" i="38"/>
  <c r="C101" i="38"/>
  <c r="C132" i="38" s="1"/>
  <c r="F128" i="38"/>
  <c r="C31" i="28"/>
  <c r="C34" i="32"/>
  <c r="C23" i="32"/>
  <c r="C11" i="32"/>
  <c r="C39" i="29"/>
  <c r="C40" i="29" s="1"/>
  <c r="C76" i="38" l="1"/>
  <c r="C70" i="3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E84" i="38"/>
  <c r="F85" i="38"/>
  <c r="F86" i="38"/>
  <c r="F87" i="38"/>
  <c r="F88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F99" i="38" l="1"/>
  <c r="F42" i="38"/>
  <c r="F89" i="38"/>
  <c r="E26" i="38"/>
  <c r="E52" i="38"/>
  <c r="D26" i="38"/>
  <c r="F21" i="38"/>
  <c r="E100" i="38"/>
  <c r="D100" i="38"/>
  <c r="F45" i="38"/>
  <c r="F75" i="38"/>
  <c r="F84" i="38"/>
  <c r="F51" i="38"/>
  <c r="D52" i="38"/>
  <c r="F31" i="38"/>
  <c r="F61" i="38"/>
  <c r="F34" i="38"/>
  <c r="F25" i="38"/>
  <c r="E76" i="38" l="1"/>
  <c r="F52" i="38"/>
  <c r="F100" i="38"/>
  <c r="D76" i="38"/>
  <c r="F26" i="38"/>
  <c r="C40" i="31"/>
  <c r="F76" i="38" l="1"/>
  <c r="C62" i="30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30" i="38"/>
  <c r="D105" i="38"/>
  <c r="E105" i="38"/>
  <c r="D112" i="38"/>
  <c r="E112" i="38"/>
  <c r="D115" i="38"/>
  <c r="E115" i="38"/>
  <c r="D122" i="38" l="1"/>
  <c r="F112" i="38"/>
  <c r="F105" i="38"/>
  <c r="E122" i="38"/>
  <c r="E131" i="38" s="1"/>
  <c r="D101" i="38"/>
  <c r="F115" i="38"/>
  <c r="D131" i="38"/>
  <c r="E101" i="38"/>
  <c r="C32" i="35"/>
  <c r="D32" i="35" s="1"/>
  <c r="F122" i="38" l="1"/>
  <c r="F131" i="38"/>
  <c r="D132" i="38"/>
  <c r="F101" i="38"/>
  <c r="E132" i="38"/>
  <c r="D85" i="39"/>
  <c r="E85" i="39"/>
  <c r="D80" i="39"/>
  <c r="F80" i="39" s="1"/>
  <c r="E80" i="39"/>
  <c r="D75" i="39"/>
  <c r="E75" i="39"/>
  <c r="D67" i="39"/>
  <c r="E67" i="39"/>
  <c r="D63" i="39"/>
  <c r="E63" i="39"/>
  <c r="F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 s="1"/>
  <c r="D23" i="39"/>
  <c r="E23" i="39"/>
  <c r="D14" i="39"/>
  <c r="E14" i="39"/>
  <c r="E20" i="39" s="1"/>
  <c r="F14" i="39" l="1"/>
  <c r="D34" i="39"/>
  <c r="F23" i="39"/>
  <c r="D20" i="39"/>
  <c r="F20" i="39" s="1"/>
  <c r="E91" i="39"/>
  <c r="E98" i="39" s="1"/>
  <c r="F132" i="38"/>
  <c r="E34" i="39"/>
  <c r="E51" i="39" s="1"/>
  <c r="E70" i="39" s="1"/>
  <c r="E68" i="39"/>
  <c r="E71" i="39" s="1"/>
  <c r="D91" i="39"/>
  <c r="D98" i="39" s="1"/>
  <c r="F98" i="39" s="1"/>
  <c r="D68" i="39"/>
  <c r="F46" i="39"/>
  <c r="D51" i="39"/>
  <c r="F50" i="39"/>
  <c r="F67" i="39"/>
  <c r="F75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34" i="39" l="1"/>
  <c r="D69" i="39"/>
  <c r="D99" i="39" s="1"/>
  <c r="E69" i="39"/>
  <c r="E99" i="39" s="1"/>
  <c r="F99" i="39" s="1"/>
  <c r="F51" i="39"/>
  <c r="D70" i="39"/>
  <c r="F70" i="39" s="1"/>
  <c r="F91" i="39"/>
  <c r="D71" i="39"/>
  <c r="F71" i="39" s="1"/>
  <c r="F68" i="39"/>
  <c r="D31" i="22"/>
  <c r="E31" i="22"/>
  <c r="C31" i="22"/>
  <c r="D26" i="22"/>
  <c r="E26" i="22"/>
  <c r="C26" i="22"/>
  <c r="D13" i="22"/>
  <c r="E13" i="22"/>
  <c r="C13" i="22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F69" i="39" l="1"/>
  <c r="C12" i="8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<sst xmlns="http://schemas.openxmlformats.org/spreadsheetml/2006/main" count="1474" uniqueCount="721">
  <si>
    <t xml:space="preserve">Központi költségvetés sajátos finanszírozási bevételei </t>
  </si>
  <si>
    <t>ÖNKORMÁNYZATI ELŐIRÁNYZATOK</t>
  </si>
  <si>
    <t>KÖLTSÉGVETÉSI SZERV</t>
  </si>
  <si>
    <t>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</si>
  <si>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</si>
  <si>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</si>
  <si>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</si>
  <si>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</si>
  <si>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</si>
  <si>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</si>
  <si>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</si>
  <si>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</si>
  <si>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</si>
  <si>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</si>
  <si>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</si>
  <si>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</si>
  <si>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</si>
  <si>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</si>
  <si>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</si>
  <si>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</si>
  <si>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</si>
  <si>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</si>
  <si>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</si>
  <si>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</si>
  <si>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</si>
  <si>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</si>
  <si>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</si>
  <si>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</si>
  <si>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</si>
  <si>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</si>
  <si>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</si>
  <si>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</si>
  <si>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</si>
  <si>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</si>
  <si>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</si>
  <si>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</si>
  <si>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</si>
  <si>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</si>
  <si>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</si>
  <si>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</si>
  <si>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</si>
  <si>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</si>
  <si>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</si>
  <si>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</si>
  <si>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</si>
  <si>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</si>
  <si>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</si>
  <si>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</si>
  <si>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</si>
  <si>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</si>
  <si>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</si>
  <si>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</si>
  <si>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</si>
  <si>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</si>
  <si>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</si>
  <si>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</si>
  <si>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</si>
  <si>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</si>
  <si>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</si>
  <si>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</si>
  <si>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</si>
  <si>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</si>
  <si>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</si>
  <si>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</si>
  <si>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</si>
  <si>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</si>
  <si>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</si>
  <si>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</si>
  <si>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</si>
  <si>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</si>
  <si>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</si>
  <si>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</si>
  <si>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</si>
  <si>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</si>
  <si>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</si>
  <si>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</si>
  <si>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</si>
  <si>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</si>
  <si>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</si>
  <si>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</si>
  <si>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</si>
  <si>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</si>
  <si>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</si>
  <si>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</si>
  <si>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</si>
  <si>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</si>
  <si>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</si>
  <si>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</si>
  <si>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</si>
  <si>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</si>
  <si>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</si>
  <si>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</si>
  <si>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</si>
  <si>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</si>
  <si>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</si>
  <si>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</si>
  <si>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</si>
  <si>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</si>
  <si>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</si>
  <si>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</si>
  <si>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</si>
  <si>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</si>
  <si>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</si>
  <si>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</si>
  <si>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</si>
  <si>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</si>
  <si>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</si>
  <si>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</si>
  <si>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</si>
  <si>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</si>
  <si>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</si>
  <si>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</si>
  <si>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</si>
  <si>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</si>
  <si>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</si>
  <si>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</si>
  <si>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</si>
  <si>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</si>
  <si>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</si>
  <si>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</si>
  <si>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</si>
  <si>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</si>
  <si>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</si>
  <si>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</si>
  <si>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</si>
  <si>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</si>
  <si>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</si>
  <si>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</si>
  <si>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</si>
  <si>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</si>
  <si>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</si>
  <si>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</si>
  <si>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</si>
  <si>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</si>
  <si>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</si>
  <si>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</si>
  <si>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</si>
  <si>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</si>
  <si>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</si>
  <si>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</si>
  <si>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</si>
  <si>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</si>
  <si>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</si>
  <si>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</si>
  <si>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</si>
  <si>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</si>
  <si>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</si>
  <si>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</si>
  <si>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</si>
  <si>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</si>
  <si>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</si>
  <si>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</si>
  <si>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</si>
  <si>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</si>
  <si>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</si>
  <si>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</si>
  <si>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</si>
  <si>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</si>
  <si>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</si>
  <si>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</si>
  <si>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</si>
  <si>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</si>
  <si>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</si>
  <si>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</si>
  <si>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</si>
  <si>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</si>
  <si>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</si>
  <si>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</si>
  <si>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</si>
  <si>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</si>
  <si>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</si>
  <si>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</si>
  <si>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</si>
  <si>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</si>
  <si>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</si>
  <si>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</si>
  <si>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</si>
  <si>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</si>
  <si>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</si>
  <si>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</si>
  <si>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</si>
  <si>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</si>
  <si>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</si>
  <si>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</si>
  <si>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</si>
  <si>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</si>
  <si>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</si>
  <si>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</si>
  <si>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</si>
  <si>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</si>
  <si>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</si>
  <si>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</si>
  <si>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</si>
  <si>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</si>
  <si>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</si>
  <si>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</si>
  <si>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</si>
  <si>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</si>
  <si>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</si>
  <si>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</si>
  <si>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</si>
  <si>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</si>
  <si>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</si>
  <si>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</si>
  <si>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</si>
  <si>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</si>
  <si>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</si>
  <si>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</si>
  <si>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</si>
  <si>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</si>
  <si>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</si>
  <si>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</si>
  <si>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</si>
  <si>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</si>
  <si>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</si>
  <si>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</si>
  <si>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</si>
  <si>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</si>
  <si>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</si>
  <si>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</si>
  <si>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</si>
  <si>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</si>
  <si>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</si>
  <si>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</si>
  <si>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</si>
  <si>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</si>
  <si>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</si>
  <si>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</si>
  <si>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</si>
  <si>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</si>
  <si>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</si>
  <si>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</si>
  <si>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</si>
  <si>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</si>
  <si>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</si>
  <si>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</si>
  <si>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</si>
  <si>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</si>
  <si>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</si>
  <si>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</si>
  <si>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</si>
  <si>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</si>
  <si>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</si>
  <si>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</si>
  <si>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</si>
  <si>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</si>
  <si>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</si>
  <si>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</si>
  <si>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</si>
  <si>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</si>
  <si>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</si>
  <si>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</si>
  <si>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</si>
  <si>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</si>
  <si>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</si>
  <si>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</si>
  <si>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</si>
  <si>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</si>
  <si>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</si>
  <si>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</si>
  <si>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</si>
  <si>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</si>
  <si>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</si>
  <si>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</si>
  <si>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</si>
  <si>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</si>
  <si>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</si>
  <si>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</si>
  <si>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</si>
  <si>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</si>
  <si>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</si>
  <si>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</si>
  <si>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</si>
  <si>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</si>
  <si>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</si>
  <si>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</si>
  <si>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</si>
  <si>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</si>
  <si>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</si>
  <si>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</si>
  <si>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</si>
  <si>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</si>
  <si>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</si>
  <si>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</si>
  <si>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</si>
  <si>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</si>
  <si>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</si>
  <si>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</si>
  <si>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</si>
  <si>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</si>
  <si>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</si>
  <si>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</si>
  <si>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</si>
  <si>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</si>
  <si>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</si>
  <si>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</si>
  <si>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</si>
  <si>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</si>
  <si>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</si>
  <si>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</si>
  <si>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</si>
  <si>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</si>
  <si>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</si>
  <si>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</si>
  <si>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</si>
  <si>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</si>
  <si>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</si>
  <si>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</si>
  <si>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</si>
  <si>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</si>
  <si>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</si>
  <si>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</si>
  <si>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</si>
  <si>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</si>
  <si>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</si>
  <si>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</si>
  <si>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</si>
  <si>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</si>
  <si>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</si>
  <si>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</si>
  <si>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</si>
  <si>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</si>
  <si>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</si>
  <si>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</si>
  <si>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</si>
  <si>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</si>
  <si>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</si>
  <si>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</si>
  <si>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</si>
  <si>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</si>
  <si>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</si>
  <si>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</si>
  <si>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</si>
  <si>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</si>
  <si>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</si>
  <si>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</si>
  <si>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</si>
  <si>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</si>
  <si>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</si>
  <si>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</si>
  <si>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</si>
  <si>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</si>
  <si>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</si>
  <si>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</si>
  <si>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</si>
  <si>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</si>
  <si>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</si>
  <si>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</si>
  <si>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</si>
  <si>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</si>
  <si>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</si>
  <si>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</si>
  <si>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</si>
  <si>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</si>
  <si>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</si>
  <si>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</si>
  <si>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</si>
  <si>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</si>
  <si>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</si>
  <si>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</si>
  <si>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</si>
  <si>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</si>
  <si>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</si>
  <si>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</si>
  <si>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</si>
  <si>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</si>
  <si>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</si>
  <si>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</si>
  <si>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</si>
  <si>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</si>
  <si>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</si>
  <si>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</si>
  <si>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</si>
  <si>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</si>
  <si>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</si>
  <si>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</si>
  <si>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</si>
  <si>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</si>
  <si>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</si>
  <si>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</si>
  <si>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</si>
  <si>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</si>
  <si>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</si>
  <si>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</si>
  <si>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</si>
  <si>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</si>
  <si>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</si>
  <si>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</si>
  <si>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</si>
  <si>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</si>
  <si>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</si>
  <si>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</si>
  <si>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</si>
  <si>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</si>
  <si>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</si>
  <si>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</si>
  <si>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</si>
  <si>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</si>
  <si>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</si>
  <si>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</si>
  <si>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</si>
  <si>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</si>
  <si>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</si>
  <si>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</si>
  <si>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</si>
  <si>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</si>
  <si>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</si>
  <si>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</si>
  <si>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</si>
  <si>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</si>
  <si>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</si>
  <si>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</si>
  <si>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</si>
  <si>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</si>
  <si>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</si>
  <si>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</si>
  <si>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</si>
  <si>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</si>
  <si>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</si>
  <si>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</si>
  <si>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</si>
  <si>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</si>
  <si>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</si>
  <si>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</si>
  <si>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</si>
  <si>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</si>
  <si>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</si>
  <si>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</si>
  <si>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</si>
  <si>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</si>
  <si>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</si>
  <si>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</si>
  <si>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</si>
  <si>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</si>
  <si>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</si>
  <si>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</si>
  <si>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</si>
  <si>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</si>
  <si>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</si>
  <si>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</si>
  <si>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</si>
  <si>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</si>
  <si>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</si>
  <si>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</si>
  <si>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</si>
  <si>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</si>
  <si>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</si>
  <si>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</si>
  <si>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</si>
  <si>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</si>
  <si>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</si>
  <si>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</si>
  <si>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</si>
  <si>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</si>
  <si>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</si>
  <si>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</si>
  <si>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</si>
  <si>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</si>
  <si>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</si>
  <si>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</si>
  <si>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</si>
  <si>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</si>
  <si>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</si>
  <si>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</si>
  <si>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</si>
  <si>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</si>
  <si>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</si>
  <si>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</si>
  <si>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</si>
  <si>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</si>
  <si>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</si>
  <si>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</si>
  <si>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</si>
  <si>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</si>
  <si>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</si>
  <si>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</si>
  <si>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</si>
  <si>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</si>
  <si>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</si>
  <si>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</si>
  <si>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</si>
  <si>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</si>
  <si>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</si>
  <si>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</si>
  <si>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</si>
  <si>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</si>
  <si>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</si>
  <si>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</si>
  <si>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</si>
  <si>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</si>
  <si>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</si>
  <si>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</si>
  <si>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</si>
  <si>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</si>
  <si>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</si>
  <si>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</si>
  <si>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</si>
  <si>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</si>
  <si>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</si>
  <si>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</si>
  <si>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</si>
  <si>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</si>
  <si>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</si>
  <si>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</si>
  <si>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</si>
  <si>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</si>
  <si>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</si>
  <si>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</si>
  <si>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</si>
  <si>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</si>
  <si>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</si>
  <si>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</si>
  <si>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</si>
  <si>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</si>
  <si>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</si>
  <si>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</si>
  <si>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</si>
  <si>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</si>
  <si>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</si>
  <si>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</si>
  <si>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</si>
  <si>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</si>
  <si>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</si>
  <si>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</si>
  <si>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</si>
  <si>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</si>
  <si>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</si>
  <si>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</si>
  <si>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</si>
  <si>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</si>
  <si>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</si>
  <si>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</si>
  <si>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</si>
  <si>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</si>
  <si>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</si>
  <si>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</si>
  <si>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</si>
  <si>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</si>
  <si>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</si>
  <si>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</si>
  <si>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</si>
  <si>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</si>
  <si>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</si>
  <si>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</si>
  <si>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</si>
  <si>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</si>
  <si>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</si>
  <si>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</si>
  <si>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</si>
  <si>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</si>
  <si>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</si>
  <si>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</si>
  <si>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</si>
  <si>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</si>
  <si>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</si>
  <si>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</si>
  <si>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</si>
  <si>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</si>
  <si>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</si>
  <si>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</si>
  <si>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</si>
  <si>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</si>
  <si>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</si>
  <si>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</si>
  <si>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</si>
  <si>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</si>
  <si>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</si>
  <si>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</si>
  <si>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</si>
  <si>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</si>
  <si>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</si>
  <si>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</si>
  <si>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</si>
  <si>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</si>
  <si>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</si>
  <si>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</si>
  <si>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</si>
  <si>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</si>
  <si>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</si>
  <si>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</si>
  <si>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</si>
  <si>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</si>
  <si>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</si>
  <si>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</si>
  <si>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</si>
  <si>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</si>
  <si>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</si>
  <si>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</si>
  <si>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</si>
  <si>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</si>
  <si>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</si>
  <si>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</si>
  <si>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</si>
  <si>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</si>
  <si>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</si>
  <si>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</si>
  <si>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</si>
  <si>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</si>
  <si>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</si>
  <si>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</si>
  <si>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</si>
  <si>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</si>
  <si>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</si>
  <si>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</si>
  <si>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</si>
  <si>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</si>
  <si>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</si>
  <si>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</si>
  <si>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</si>
  <si>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</si>
  <si>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</si>
  <si>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</si>
  <si>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</si>
  <si>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</si>
  <si>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</si>
  <si>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</si>
  <si>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</si>
  <si>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</si>
  <si>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</si>
  <si>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</si>
  <si>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</si>
  <si>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</si>
  <si>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</si>
  <si>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</si>
  <si>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</si>
  <si>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</si>
  <si>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</si>
  <si>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</si>
  <si>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</si>
  <si>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</si>
  <si>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</si>
  <si>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</si>
  <si>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</si>
  <si>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</si>
  <si>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</si>
  <si>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</si>
  <si>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</si>
  <si>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</si>
  <si>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</si>
  <si>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</si>
  <si>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</si>
  <si>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</si>
  <si>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</si>
  <si>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</si>
  <si>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</si>
  <si>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</si>
  <si>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</si>
  <si>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</si>
  <si>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</si>
  <si>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</si>
  <si>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</si>
  <si>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</si>
  <si>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</si>
  <si>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</si>
  <si>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</si>
  <si>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</si>
  <si>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</si>
  <si>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</si>
  <si>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</si>
  <si>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</si>
  <si>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</si>
  <si>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</si>
  <si>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</si>
  <si>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</si>
  <si>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</si>
  <si>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</si>
  <si>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</si>
  <si>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</si>
  <si>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</si>
  <si>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</si>
  <si>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</si>
  <si>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</si>
  <si>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</si>
  <si>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</si>
  <si>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</si>
  <si>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</si>
  <si>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</si>
  <si>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</si>
  <si>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</si>
  <si>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</si>
  <si>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</si>
  <si>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</si>
  <si>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</si>
  <si>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</si>
  <si>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</si>
  <si>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</si>
  <si>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</si>
  <si>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</si>
  <si>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</si>
  <si>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</si>
  <si>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</si>
  <si>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</si>
  <si>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</si>
  <si>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</si>
  <si>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</si>
  <si>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</si>
  <si>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</si>
  <si>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</si>
  <si>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</si>
  <si>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</si>
  <si>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</si>
  <si>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</si>
  <si>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GYANÓGEREGYE Önkormányzat 2020. évi költségvetése</t>
  </si>
  <si>
    <t>(Magyar Faluprogram)</t>
  </si>
  <si>
    <t>Magyar Faluprogram - Klubkönyvtár felújítása</t>
  </si>
  <si>
    <t>saját bevételek 2022</t>
  </si>
  <si>
    <t>1. melléklet 1/2020. (I.30.) önkormányzati rendelethez</t>
  </si>
  <si>
    <t>2. melléklet 1/2020. (I.30.) önkormányzati rendelethez</t>
  </si>
  <si>
    <t>3. melléklet 1/2020. (I.30.) önkormányzati rendelethez</t>
  </si>
  <si>
    <t>4. melléklet 1/2020. (I.30.) önkormányzati rendelethez</t>
  </si>
  <si>
    <t>5. melléklet 1/2020. (I.30.) önkormányzati rendelethez</t>
  </si>
  <si>
    <t>6. melléklet 1/2020. (I.30.) önkormányzati rendelethez</t>
  </si>
  <si>
    <t>7. melléklet 1/2020. (I.30.)önkormányzati rendelethez</t>
  </si>
  <si>
    <t>8. melléklet 1/2020. (I.30.)önkormányzati rendelethez</t>
  </si>
  <si>
    <t>9. melléklet 1/2020. (I.30.) önkormányzati rendelethez</t>
  </si>
  <si>
    <t>10. melléklet 1/2020. (I.30.) önkormányzati rendelethez</t>
  </si>
  <si>
    <t>11. melléklet 1/2020. (I.30.) önkormányzati rendelethez</t>
  </si>
  <si>
    <t>12. melléklet 1/2020. (I.30.) önkormányzati rendelethez</t>
  </si>
  <si>
    <t>13. melléklet 1/2020. (I.30.) önkormányzati rendelethez</t>
  </si>
  <si>
    <t>14. melléklet 1/2020. (I.30.) önkormányzati rendelethez</t>
  </si>
  <si>
    <t>15. melléklet 1/2020. (I.30)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</si>
</sst>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14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3" fontId="4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7" fillId="0" borderId="1" xfId="0" applyNumberFormat="1" applyFont="1" applyBorder="1" applyAlignment="1">
      <alignment horizontal="right" vertical="center"/>
    </xf>
    <xf numFmtId="3" fontId="4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0" t="s">
        <v>706</v>
      </c>
    </row>
    <row r="3" spans="1:9" ht="18" x14ac:dyDescent="0.25">
      <c r="A3" s="74" t="s">
        <v>702</v>
      </c>
    </row>
    <row r="4" spans="1:9" ht="50.25" customHeight="1" x14ac:dyDescent="0.25">
      <c r="A4" s="55" t="s">
        <v>510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6" t="s">
        <v>62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6" t="s">
        <v>63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6" t="s">
        <v>64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6" t="s">
        <v>65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6" t="s">
        <v>66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6" t="s">
        <v>67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6" t="s">
        <v>68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6" t="s">
        <v>69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7" t="s">
        <v>61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7" t="s">
        <v>70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8" t="s">
        <v>508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6" t="s">
        <v>72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6" t="s">
        <v>73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6" t="s">
        <v>74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6" t="s">
        <v>75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6" t="s">
        <v>76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6" t="s">
        <v>77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6" t="s">
        <v>78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7" t="s">
        <v>71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7" t="s">
        <v>79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8" t="s">
        <v>509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7"/>
      <c r="C1" s="159"/>
      <c r="D1" s="159"/>
      <c r="E1" s="77"/>
    </row>
    <row r="2" spans="1:5" x14ac:dyDescent="0.25">
      <c r="A2" s="95"/>
      <c r="B2" s="77"/>
      <c r="C2" s="213" t="s">
        <v>715</v>
      </c>
      <c r="D2" s="213"/>
      <c r="E2" s="213"/>
    </row>
    <row r="3" spans="1:5" x14ac:dyDescent="0.25">
      <c r="A3" s="95"/>
      <c r="B3" s="77"/>
      <c r="C3" s="77"/>
      <c r="D3" s="77"/>
      <c r="E3" s="77"/>
    </row>
    <row r="4" spans="1:5" ht="27" customHeight="1" x14ac:dyDescent="0.25">
      <c r="A4" s="197" t="s">
        <v>702</v>
      </c>
      <c r="B4" s="203"/>
      <c r="C4" s="203"/>
      <c r="D4" s="203"/>
      <c r="E4" s="203"/>
    </row>
    <row r="5" spans="1:5" ht="22.5" customHeight="1" x14ac:dyDescent="0.25">
      <c r="A5" s="200" t="s">
        <v>669</v>
      </c>
      <c r="B5" s="198"/>
      <c r="C5" s="198"/>
      <c r="D5" s="198"/>
      <c r="E5" s="198"/>
    </row>
    <row r="6" spans="1:5" ht="18" x14ac:dyDescent="0.25">
      <c r="A6" s="64"/>
    </row>
    <row r="7" spans="1:5" x14ac:dyDescent="0.25">
      <c r="A7" s="4" t="s">
        <v>1</v>
      </c>
    </row>
    <row r="8" spans="1:5" ht="31.5" customHeight="1" x14ac:dyDescent="0.25">
      <c r="A8" s="65" t="s">
        <v>80</v>
      </c>
      <c r="B8" s="66" t="s">
        <v>81</v>
      </c>
      <c r="C8" s="57" t="s">
        <v>20</v>
      </c>
      <c r="D8" s="57" t="s">
        <v>21</v>
      </c>
      <c r="E8" s="57" t="s">
        <v>22</v>
      </c>
    </row>
    <row r="9" spans="1:5" ht="15" customHeight="1" x14ac:dyDescent="0.25">
      <c r="A9" s="67"/>
      <c r="B9" s="36"/>
      <c r="C9" s="36"/>
      <c r="D9" s="36"/>
      <c r="E9" s="36"/>
    </row>
    <row r="10" spans="1:5" ht="15" customHeight="1" x14ac:dyDescent="0.25">
      <c r="A10" s="67"/>
      <c r="B10" s="36"/>
      <c r="C10" s="36"/>
      <c r="D10" s="36"/>
      <c r="E10" s="36"/>
    </row>
    <row r="11" spans="1:5" ht="15" customHeight="1" x14ac:dyDescent="0.25">
      <c r="A11" s="67"/>
      <c r="B11" s="36"/>
      <c r="C11" s="36"/>
      <c r="D11" s="36"/>
      <c r="E11" s="36"/>
    </row>
    <row r="12" spans="1:5" ht="15" customHeight="1" x14ac:dyDescent="0.25">
      <c r="A12" s="36"/>
      <c r="B12" s="36"/>
      <c r="C12" s="36"/>
      <c r="D12" s="36"/>
      <c r="E12" s="36"/>
    </row>
    <row r="13" spans="1:5" s="88" customFormat="1" ht="29.25" customHeight="1" x14ac:dyDescent="0.25">
      <c r="A13" s="84" t="s">
        <v>13</v>
      </c>
      <c r="B13" s="43" t="s">
        <v>317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8"/>
      <c r="B14" s="36"/>
      <c r="C14" s="36"/>
      <c r="D14" s="36"/>
      <c r="E14" s="36"/>
    </row>
    <row r="15" spans="1:5" ht="15" customHeight="1" x14ac:dyDescent="0.25">
      <c r="A15" s="68"/>
      <c r="B15" s="36"/>
      <c r="C15" s="36"/>
      <c r="D15" s="36"/>
      <c r="E15" s="36"/>
    </row>
    <row r="16" spans="1:5" ht="15" customHeight="1" x14ac:dyDescent="0.25">
      <c r="A16" s="69"/>
      <c r="B16" s="36"/>
      <c r="C16" s="36"/>
      <c r="D16" s="36"/>
      <c r="E16" s="36"/>
    </row>
    <row r="17" spans="1:5" ht="15" customHeight="1" x14ac:dyDescent="0.25">
      <c r="A17" s="69"/>
      <c r="B17" s="36"/>
      <c r="C17" s="36"/>
      <c r="D17" s="36"/>
      <c r="E17" s="36"/>
    </row>
    <row r="18" spans="1:5" s="88" customFormat="1" ht="30.75" customHeight="1" x14ac:dyDescent="0.25">
      <c r="A18" s="84" t="s">
        <v>14</v>
      </c>
      <c r="B18" s="35" t="s">
        <v>340</v>
      </c>
      <c r="C18" s="91"/>
      <c r="D18" s="91"/>
      <c r="E18" s="91"/>
    </row>
    <row r="19" spans="1:5" ht="15" customHeight="1" x14ac:dyDescent="0.25">
      <c r="A19" s="62" t="s">
        <v>532</v>
      </c>
      <c r="B19" s="62" t="s">
        <v>293</v>
      </c>
      <c r="C19" s="36"/>
      <c r="D19" s="36"/>
      <c r="E19" s="36"/>
    </row>
    <row r="20" spans="1:5" ht="15" customHeight="1" x14ac:dyDescent="0.25">
      <c r="A20" s="62" t="s">
        <v>533</v>
      </c>
      <c r="B20" s="62" t="s">
        <v>293</v>
      </c>
      <c r="C20" s="36"/>
      <c r="D20" s="36"/>
      <c r="E20" s="36"/>
    </row>
    <row r="21" spans="1:5" ht="15" customHeight="1" x14ac:dyDescent="0.25">
      <c r="A21" s="62" t="s">
        <v>534</v>
      </c>
      <c r="B21" s="62" t="s">
        <v>293</v>
      </c>
      <c r="C21" s="36"/>
      <c r="D21" s="36"/>
      <c r="E21" s="36"/>
    </row>
    <row r="22" spans="1:5" ht="15" customHeight="1" x14ac:dyDescent="0.25">
      <c r="A22" s="62" t="s">
        <v>535</v>
      </c>
      <c r="B22" s="62" t="s">
        <v>293</v>
      </c>
      <c r="C22" s="36"/>
      <c r="D22" s="36"/>
      <c r="E22" s="36"/>
    </row>
    <row r="23" spans="1:5" ht="15" customHeight="1" x14ac:dyDescent="0.25">
      <c r="A23" s="62" t="s">
        <v>486</v>
      </c>
      <c r="B23" s="70" t="s">
        <v>300</v>
      </c>
      <c r="C23" s="36"/>
      <c r="D23" s="36"/>
      <c r="E23" s="36"/>
    </row>
    <row r="24" spans="1:5" ht="15" customHeight="1" x14ac:dyDescent="0.25">
      <c r="A24" s="62" t="s">
        <v>484</v>
      </c>
      <c r="B24" s="70" t="s">
        <v>294</v>
      </c>
      <c r="C24" s="36"/>
      <c r="D24" s="36"/>
      <c r="E24" s="36"/>
    </row>
    <row r="25" spans="1:5" ht="15" customHeight="1" x14ac:dyDescent="0.25">
      <c r="A25" s="69"/>
      <c r="B25" s="36"/>
      <c r="C25" s="36"/>
      <c r="D25" s="36"/>
      <c r="E25" s="36"/>
    </row>
    <row r="26" spans="1:5" s="88" customFormat="1" ht="27.75" customHeight="1" x14ac:dyDescent="0.25">
      <c r="A26" s="84" t="s">
        <v>15</v>
      </c>
      <c r="B26" s="91" t="s">
        <v>18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8"/>
      <c r="B27" s="36" t="s">
        <v>313</v>
      </c>
      <c r="C27" s="36"/>
      <c r="D27" s="36"/>
      <c r="E27" s="36"/>
    </row>
    <row r="28" spans="1:5" ht="15" customHeight="1" x14ac:dyDescent="0.25">
      <c r="A28" s="68"/>
      <c r="B28" s="36" t="s">
        <v>333</v>
      </c>
      <c r="C28" s="36"/>
      <c r="D28" s="36"/>
      <c r="E28" s="36"/>
    </row>
    <row r="29" spans="1:5" ht="15" customHeight="1" x14ac:dyDescent="0.25">
      <c r="A29" s="69"/>
      <c r="B29" s="36"/>
      <c r="C29" s="36"/>
      <c r="D29" s="36"/>
      <c r="E29" s="36"/>
    </row>
    <row r="30" spans="1:5" ht="15" customHeight="1" x14ac:dyDescent="0.25">
      <c r="A30" s="69"/>
      <c r="B30" s="36"/>
      <c r="C30" s="36"/>
      <c r="D30" s="36"/>
      <c r="E30" s="36"/>
    </row>
    <row r="31" spans="1:5" s="88" customFormat="1" ht="31.5" customHeight="1" x14ac:dyDescent="0.25">
      <c r="A31" s="84" t="s">
        <v>16</v>
      </c>
      <c r="B31" s="91" t="s">
        <v>19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8"/>
      <c r="B32" s="36"/>
      <c r="C32" s="36"/>
      <c r="D32" s="36"/>
      <c r="E32" s="36"/>
    </row>
    <row r="33" spans="1:5" ht="15" customHeight="1" x14ac:dyDescent="0.25">
      <c r="A33" s="68"/>
      <c r="B33" s="36"/>
      <c r="C33" s="36"/>
      <c r="D33" s="36"/>
      <c r="E33" s="36"/>
    </row>
    <row r="34" spans="1:5" ht="15" customHeight="1" x14ac:dyDescent="0.25">
      <c r="A34" s="69"/>
      <c r="B34" s="36"/>
      <c r="C34" s="36"/>
      <c r="D34" s="36"/>
      <c r="E34" s="36"/>
    </row>
    <row r="35" spans="1:5" ht="15" customHeight="1" x14ac:dyDescent="0.25">
      <c r="A35" s="69"/>
      <c r="B35" s="36"/>
      <c r="C35" s="36"/>
      <c r="D35" s="36"/>
      <c r="E35" s="36"/>
    </row>
    <row r="36" spans="1:5" s="88" customFormat="1" ht="15" customHeight="1" x14ac:dyDescent="0.25">
      <c r="A36" s="84" t="s">
        <v>17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17"/>
  <sheetViews>
    <sheetView workbookViewId="0"/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2" t="s">
        <v>716</v>
      </c>
      <c r="B1" s="142"/>
      <c r="C1" s="1"/>
      <c r="D1" s="1"/>
    </row>
    <row r="3" spans="1:4" ht="27" customHeight="1" x14ac:dyDescent="0.25">
      <c r="A3" s="197" t="s">
        <v>702</v>
      </c>
      <c r="B3" s="198"/>
      <c r="C3" s="198"/>
    </row>
    <row r="4" spans="1:4" ht="27" customHeight="1" x14ac:dyDescent="0.25">
      <c r="A4" s="200" t="s">
        <v>670</v>
      </c>
      <c r="B4" s="198"/>
      <c r="C4" s="198"/>
    </row>
    <row r="5" spans="1:4" ht="19.5" customHeight="1" x14ac:dyDescent="0.25">
      <c r="A5" s="55"/>
      <c r="B5" s="56"/>
      <c r="C5" s="56"/>
    </row>
    <row r="6" spans="1:4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584</v>
      </c>
      <c r="B8" s="6" t="s">
        <v>171</v>
      </c>
      <c r="C8" s="85"/>
    </row>
    <row r="9" spans="1:4" x14ac:dyDescent="0.25">
      <c r="A9" s="13" t="s">
        <v>585</v>
      </c>
      <c r="B9" s="6" t="s">
        <v>171</v>
      </c>
      <c r="C9" s="85"/>
    </row>
    <row r="10" spans="1:4" x14ac:dyDescent="0.25">
      <c r="A10" s="13" t="s">
        <v>586</v>
      </c>
      <c r="B10" s="6" t="s">
        <v>171</v>
      </c>
      <c r="C10" s="85"/>
    </row>
    <row r="11" spans="1:4" x14ac:dyDescent="0.25">
      <c r="A11" s="13" t="s">
        <v>587</v>
      </c>
      <c r="B11" s="6" t="s">
        <v>171</v>
      </c>
      <c r="C11" s="85"/>
    </row>
    <row r="12" spans="1:4" x14ac:dyDescent="0.25">
      <c r="A12" s="13" t="s">
        <v>588</v>
      </c>
      <c r="B12" s="6" t="s">
        <v>171</v>
      </c>
      <c r="C12" s="85"/>
    </row>
    <row r="13" spans="1:4" x14ac:dyDescent="0.25">
      <c r="A13" s="13" t="s">
        <v>589</v>
      </c>
      <c r="B13" s="6" t="s">
        <v>171</v>
      </c>
      <c r="C13" s="85"/>
    </row>
    <row r="14" spans="1:4" x14ac:dyDescent="0.25">
      <c r="A14" s="13" t="s">
        <v>590</v>
      </c>
      <c r="B14" s="6" t="s">
        <v>171</v>
      </c>
      <c r="C14" s="85"/>
    </row>
    <row r="15" spans="1:4" x14ac:dyDescent="0.25">
      <c r="A15" s="13" t="s">
        <v>591</v>
      </c>
      <c r="B15" s="6" t="s">
        <v>171</v>
      </c>
      <c r="C15" s="85"/>
    </row>
    <row r="16" spans="1:4" x14ac:dyDescent="0.25">
      <c r="A16" s="13" t="s">
        <v>592</v>
      </c>
      <c r="B16" s="6" t="s">
        <v>171</v>
      </c>
      <c r="C16" s="85"/>
    </row>
    <row r="17" spans="1:3" x14ac:dyDescent="0.25">
      <c r="A17" s="13" t="s">
        <v>593</v>
      </c>
      <c r="B17" s="6" t="s">
        <v>171</v>
      </c>
      <c r="C17" s="85"/>
    </row>
    <row r="18" spans="1:3" s="88" customFormat="1" ht="25.5" x14ac:dyDescent="0.25">
      <c r="A18" s="11" t="s">
        <v>417</v>
      </c>
      <c r="B18" s="8" t="s">
        <v>171</v>
      </c>
      <c r="C18" s="89"/>
    </row>
    <row r="19" spans="1:3" x14ac:dyDescent="0.25">
      <c r="A19" s="13" t="s">
        <v>584</v>
      </c>
      <c r="B19" s="6" t="s">
        <v>172</v>
      </c>
      <c r="C19" s="85"/>
    </row>
    <row r="20" spans="1:3" x14ac:dyDescent="0.25">
      <c r="A20" s="13" t="s">
        <v>585</v>
      </c>
      <c r="B20" s="6" t="s">
        <v>172</v>
      </c>
      <c r="C20" s="85"/>
    </row>
    <row r="21" spans="1:3" x14ac:dyDescent="0.25">
      <c r="A21" s="13" t="s">
        <v>586</v>
      </c>
      <c r="B21" s="6" t="s">
        <v>172</v>
      </c>
      <c r="C21" s="85"/>
    </row>
    <row r="22" spans="1:3" x14ac:dyDescent="0.25">
      <c r="A22" s="13" t="s">
        <v>587</v>
      </c>
      <c r="B22" s="6" t="s">
        <v>172</v>
      </c>
      <c r="C22" s="85"/>
    </row>
    <row r="23" spans="1:3" x14ac:dyDescent="0.25">
      <c r="A23" s="13" t="s">
        <v>588</v>
      </c>
      <c r="B23" s="6" t="s">
        <v>172</v>
      </c>
      <c r="C23" s="85"/>
    </row>
    <row r="24" spans="1:3" x14ac:dyDescent="0.25">
      <c r="A24" s="13" t="s">
        <v>589</v>
      </c>
      <c r="B24" s="6" t="s">
        <v>172</v>
      </c>
      <c r="C24" s="85"/>
    </row>
    <row r="25" spans="1:3" x14ac:dyDescent="0.25">
      <c r="A25" s="13" t="s">
        <v>590</v>
      </c>
      <c r="B25" s="6" t="s">
        <v>172</v>
      </c>
      <c r="C25" s="85"/>
    </row>
    <row r="26" spans="1:3" x14ac:dyDescent="0.25">
      <c r="A26" s="13" t="s">
        <v>591</v>
      </c>
      <c r="B26" s="6" t="s">
        <v>172</v>
      </c>
      <c r="C26" s="85"/>
    </row>
    <row r="27" spans="1:3" x14ac:dyDescent="0.25">
      <c r="A27" s="13" t="s">
        <v>592</v>
      </c>
      <c r="B27" s="6" t="s">
        <v>172</v>
      </c>
      <c r="C27" s="85"/>
    </row>
    <row r="28" spans="1:3" x14ac:dyDescent="0.25">
      <c r="A28" s="13" t="s">
        <v>593</v>
      </c>
      <c r="B28" s="6" t="s">
        <v>172</v>
      </c>
      <c r="C28" s="85"/>
    </row>
    <row r="29" spans="1:3" s="88" customFormat="1" ht="25.5" x14ac:dyDescent="0.25">
      <c r="A29" s="11" t="s">
        <v>418</v>
      </c>
      <c r="B29" s="8" t="s">
        <v>172</v>
      </c>
      <c r="C29" s="89"/>
    </row>
    <row r="30" spans="1:3" x14ac:dyDescent="0.25">
      <c r="A30" s="13" t="s">
        <v>584</v>
      </c>
      <c r="B30" s="6" t="s">
        <v>173</v>
      </c>
      <c r="C30" s="85"/>
    </row>
    <row r="31" spans="1:3" x14ac:dyDescent="0.25">
      <c r="A31" s="13" t="s">
        <v>585</v>
      </c>
      <c r="B31" s="6" t="s">
        <v>173</v>
      </c>
      <c r="C31" s="85"/>
    </row>
    <row r="32" spans="1:3" x14ac:dyDescent="0.25">
      <c r="A32" s="13" t="s">
        <v>586</v>
      </c>
      <c r="B32" s="6" t="s">
        <v>173</v>
      </c>
      <c r="C32" s="85"/>
    </row>
    <row r="33" spans="1:3" x14ac:dyDescent="0.25">
      <c r="A33" s="13" t="s">
        <v>587</v>
      </c>
      <c r="B33" s="6" t="s">
        <v>173</v>
      </c>
      <c r="C33" s="85"/>
    </row>
    <row r="34" spans="1:3" x14ac:dyDescent="0.25">
      <c r="A34" s="13" t="s">
        <v>588</v>
      </c>
      <c r="B34" s="6" t="s">
        <v>173</v>
      </c>
      <c r="C34" s="85"/>
    </row>
    <row r="35" spans="1:3" x14ac:dyDescent="0.25">
      <c r="A35" s="13" t="s">
        <v>589</v>
      </c>
      <c r="B35" s="6" t="s">
        <v>173</v>
      </c>
      <c r="C35" s="85"/>
    </row>
    <row r="36" spans="1:3" x14ac:dyDescent="0.25">
      <c r="A36" s="13" t="s">
        <v>590</v>
      </c>
      <c r="B36" s="6" t="s">
        <v>173</v>
      </c>
      <c r="C36" s="85">
        <v>460306</v>
      </c>
    </row>
    <row r="37" spans="1:3" x14ac:dyDescent="0.25">
      <c r="A37" s="13" t="s">
        <v>591</v>
      </c>
      <c r="B37" s="6" t="s">
        <v>173</v>
      </c>
      <c r="C37" s="85">
        <v>1321150</v>
      </c>
    </row>
    <row r="38" spans="1:3" x14ac:dyDescent="0.25">
      <c r="A38" s="13" t="s">
        <v>592</v>
      </c>
      <c r="B38" s="6" t="s">
        <v>173</v>
      </c>
      <c r="C38" s="85"/>
    </row>
    <row r="39" spans="1:3" x14ac:dyDescent="0.25">
      <c r="A39" s="13" t="s">
        <v>593</v>
      </c>
      <c r="B39" s="6" t="s">
        <v>173</v>
      </c>
      <c r="C39" s="85"/>
    </row>
    <row r="40" spans="1:3" s="88" customFormat="1" x14ac:dyDescent="0.25">
      <c r="A40" s="11" t="s">
        <v>419</v>
      </c>
      <c r="B40" s="8" t="s">
        <v>173</v>
      </c>
      <c r="C40" s="89">
        <f>SUM(C30:C39)</f>
        <v>1781456</v>
      </c>
    </row>
    <row r="41" spans="1:3" x14ac:dyDescent="0.25">
      <c r="A41" s="13" t="s">
        <v>594</v>
      </c>
      <c r="B41" s="5" t="s">
        <v>175</v>
      </c>
      <c r="C41" s="85"/>
    </row>
    <row r="42" spans="1:3" x14ac:dyDescent="0.25">
      <c r="A42" s="13" t="s">
        <v>595</v>
      </c>
      <c r="B42" s="5" t="s">
        <v>175</v>
      </c>
      <c r="C42" s="85"/>
    </row>
    <row r="43" spans="1:3" x14ac:dyDescent="0.25">
      <c r="A43" s="13" t="s">
        <v>596</v>
      </c>
      <c r="B43" s="5" t="s">
        <v>175</v>
      </c>
      <c r="C43" s="85"/>
    </row>
    <row r="44" spans="1:3" x14ac:dyDescent="0.25">
      <c r="A44" s="5" t="s">
        <v>597</v>
      </c>
      <c r="B44" s="5" t="s">
        <v>175</v>
      </c>
      <c r="C44" s="85"/>
    </row>
    <row r="45" spans="1:3" x14ac:dyDescent="0.25">
      <c r="A45" s="5" t="s">
        <v>598</v>
      </c>
      <c r="B45" s="5" t="s">
        <v>175</v>
      </c>
      <c r="C45" s="85"/>
    </row>
    <row r="46" spans="1:3" x14ac:dyDescent="0.25">
      <c r="A46" s="5" t="s">
        <v>599</v>
      </c>
      <c r="B46" s="5" t="s">
        <v>175</v>
      </c>
      <c r="C46" s="85"/>
    </row>
    <row r="47" spans="1:3" x14ac:dyDescent="0.25">
      <c r="A47" s="13" t="s">
        <v>600</v>
      </c>
      <c r="B47" s="5" t="s">
        <v>175</v>
      </c>
      <c r="C47" s="85"/>
    </row>
    <row r="48" spans="1:3" x14ac:dyDescent="0.25">
      <c r="A48" s="13" t="s">
        <v>601</v>
      </c>
      <c r="B48" s="5" t="s">
        <v>175</v>
      </c>
      <c r="C48" s="85"/>
    </row>
    <row r="49" spans="1:3" x14ac:dyDescent="0.25">
      <c r="A49" s="13" t="s">
        <v>602</v>
      </c>
      <c r="B49" s="5" t="s">
        <v>175</v>
      </c>
      <c r="C49" s="85"/>
    </row>
    <row r="50" spans="1:3" x14ac:dyDescent="0.25">
      <c r="A50" s="13" t="s">
        <v>603</v>
      </c>
      <c r="B50" s="5" t="s">
        <v>175</v>
      </c>
      <c r="C50" s="85"/>
    </row>
    <row r="51" spans="1:3" s="88" customFormat="1" ht="25.5" x14ac:dyDescent="0.25">
      <c r="A51" s="11" t="s">
        <v>420</v>
      </c>
      <c r="B51" s="8" t="s">
        <v>175</v>
      </c>
      <c r="C51" s="89"/>
    </row>
    <row r="52" spans="1:3" x14ac:dyDescent="0.25">
      <c r="A52" s="13" t="s">
        <v>594</v>
      </c>
      <c r="B52" s="5" t="s">
        <v>181</v>
      </c>
      <c r="C52" s="85"/>
    </row>
    <row r="53" spans="1:3" x14ac:dyDescent="0.25">
      <c r="A53" s="13" t="s">
        <v>595</v>
      </c>
      <c r="B53" s="5" t="s">
        <v>181</v>
      </c>
      <c r="C53" s="85">
        <v>270000</v>
      </c>
    </row>
    <row r="54" spans="1:3" x14ac:dyDescent="0.25">
      <c r="A54" s="13" t="s">
        <v>596</v>
      </c>
      <c r="B54" s="5" t="s">
        <v>181</v>
      </c>
      <c r="C54" s="85">
        <v>50000</v>
      </c>
    </row>
    <row r="55" spans="1:3" x14ac:dyDescent="0.25">
      <c r="A55" s="5" t="s">
        <v>597</v>
      </c>
      <c r="B55" s="5" t="s">
        <v>181</v>
      </c>
      <c r="C55" s="85"/>
    </row>
    <row r="56" spans="1:3" x14ac:dyDescent="0.25">
      <c r="A56" s="5" t="s">
        <v>598</v>
      </c>
      <c r="B56" s="5" t="s">
        <v>181</v>
      </c>
      <c r="C56" s="85"/>
    </row>
    <row r="57" spans="1:3" x14ac:dyDescent="0.25">
      <c r="A57" s="5" t="s">
        <v>599</v>
      </c>
      <c r="B57" s="5" t="s">
        <v>181</v>
      </c>
      <c r="C57" s="85"/>
    </row>
    <row r="58" spans="1:3" x14ac:dyDescent="0.25">
      <c r="A58" s="13" t="s">
        <v>600</v>
      </c>
      <c r="B58" s="5" t="s">
        <v>181</v>
      </c>
      <c r="C58" s="85"/>
    </row>
    <row r="59" spans="1:3" x14ac:dyDescent="0.25">
      <c r="A59" s="13" t="s">
        <v>604</v>
      </c>
      <c r="B59" s="5" t="s">
        <v>181</v>
      </c>
      <c r="C59" s="85"/>
    </row>
    <row r="60" spans="1:3" x14ac:dyDescent="0.25">
      <c r="A60" s="13" t="s">
        <v>602</v>
      </c>
      <c r="B60" s="5" t="s">
        <v>181</v>
      </c>
      <c r="C60" s="85"/>
    </row>
    <row r="61" spans="1:3" x14ac:dyDescent="0.25">
      <c r="A61" s="13" t="s">
        <v>603</v>
      </c>
      <c r="B61" s="5" t="s">
        <v>181</v>
      </c>
      <c r="C61" s="85"/>
    </row>
    <row r="62" spans="1:3" s="88" customFormat="1" x14ac:dyDescent="0.25">
      <c r="A62" s="15" t="s">
        <v>421</v>
      </c>
      <c r="B62" s="8" t="s">
        <v>181</v>
      </c>
      <c r="C62" s="89">
        <f>SUM(C52:C61)</f>
        <v>320000</v>
      </c>
    </row>
    <row r="63" spans="1:3" x14ac:dyDescent="0.25">
      <c r="A63" s="13" t="s">
        <v>584</v>
      </c>
      <c r="B63" s="6" t="s">
        <v>208</v>
      </c>
      <c r="C63" s="85"/>
    </row>
    <row r="64" spans="1:3" x14ac:dyDescent="0.25">
      <c r="A64" s="13" t="s">
        <v>585</v>
      </c>
      <c r="B64" s="6" t="s">
        <v>208</v>
      </c>
      <c r="C64" s="85"/>
    </row>
    <row r="65" spans="1:3" x14ac:dyDescent="0.25">
      <c r="A65" s="13" t="s">
        <v>586</v>
      </c>
      <c r="B65" s="6" t="s">
        <v>208</v>
      </c>
      <c r="C65" s="85"/>
    </row>
    <row r="66" spans="1:3" x14ac:dyDescent="0.25">
      <c r="A66" s="13" t="s">
        <v>587</v>
      </c>
      <c r="B66" s="6" t="s">
        <v>208</v>
      </c>
      <c r="C66" s="85"/>
    </row>
    <row r="67" spans="1:3" x14ac:dyDescent="0.25">
      <c r="A67" s="13" t="s">
        <v>588</v>
      </c>
      <c r="B67" s="6" t="s">
        <v>208</v>
      </c>
      <c r="C67" s="85"/>
    </row>
    <row r="68" spans="1:3" x14ac:dyDescent="0.25">
      <c r="A68" s="13" t="s">
        <v>589</v>
      </c>
      <c r="B68" s="6" t="s">
        <v>208</v>
      </c>
      <c r="C68" s="85"/>
    </row>
    <row r="69" spans="1:3" x14ac:dyDescent="0.25">
      <c r="A69" s="13" t="s">
        <v>590</v>
      </c>
      <c r="B69" s="6" t="s">
        <v>208</v>
      </c>
      <c r="C69" s="85"/>
    </row>
    <row r="70" spans="1:3" x14ac:dyDescent="0.25">
      <c r="A70" s="13" t="s">
        <v>591</v>
      </c>
      <c r="B70" s="6" t="s">
        <v>208</v>
      </c>
      <c r="C70" s="85"/>
    </row>
    <row r="71" spans="1:3" x14ac:dyDescent="0.25">
      <c r="A71" s="13" t="s">
        <v>592</v>
      </c>
      <c r="B71" s="6" t="s">
        <v>208</v>
      </c>
      <c r="C71" s="85"/>
    </row>
    <row r="72" spans="1:3" x14ac:dyDescent="0.25">
      <c r="A72" s="13" t="s">
        <v>593</v>
      </c>
      <c r="B72" s="6" t="s">
        <v>208</v>
      </c>
      <c r="C72" s="85"/>
    </row>
    <row r="73" spans="1:3" s="88" customFormat="1" ht="25.5" x14ac:dyDescent="0.25">
      <c r="A73" s="11" t="s">
        <v>430</v>
      </c>
      <c r="B73" s="8" t="s">
        <v>208</v>
      </c>
      <c r="C73" s="89"/>
    </row>
    <row r="74" spans="1:3" x14ac:dyDescent="0.25">
      <c r="A74" s="13" t="s">
        <v>584</v>
      </c>
      <c r="B74" s="6" t="s">
        <v>209</v>
      </c>
      <c r="C74" s="85"/>
    </row>
    <row r="75" spans="1:3" x14ac:dyDescent="0.25">
      <c r="A75" s="13" t="s">
        <v>585</v>
      </c>
      <c r="B75" s="6" t="s">
        <v>209</v>
      </c>
      <c r="C75" s="85"/>
    </row>
    <row r="76" spans="1:3" x14ac:dyDescent="0.25">
      <c r="A76" s="13" t="s">
        <v>586</v>
      </c>
      <c r="B76" s="6" t="s">
        <v>209</v>
      </c>
      <c r="C76" s="85"/>
    </row>
    <row r="77" spans="1:3" x14ac:dyDescent="0.25">
      <c r="A77" s="13" t="s">
        <v>587</v>
      </c>
      <c r="B77" s="6" t="s">
        <v>209</v>
      </c>
      <c r="C77" s="85"/>
    </row>
    <row r="78" spans="1:3" x14ac:dyDescent="0.25">
      <c r="A78" s="13" t="s">
        <v>588</v>
      </c>
      <c r="B78" s="6" t="s">
        <v>209</v>
      </c>
      <c r="C78" s="85"/>
    </row>
    <row r="79" spans="1:3" x14ac:dyDescent="0.25">
      <c r="A79" s="13" t="s">
        <v>589</v>
      </c>
      <c r="B79" s="6" t="s">
        <v>209</v>
      </c>
      <c r="C79" s="85"/>
    </row>
    <row r="80" spans="1:3" x14ac:dyDescent="0.25">
      <c r="A80" s="13" t="s">
        <v>590</v>
      </c>
      <c r="B80" s="6" t="s">
        <v>209</v>
      </c>
      <c r="C80" s="85"/>
    </row>
    <row r="81" spans="1:3" x14ac:dyDescent="0.25">
      <c r="A81" s="13" t="s">
        <v>591</v>
      </c>
      <c r="B81" s="6" t="s">
        <v>209</v>
      </c>
      <c r="C81" s="85"/>
    </row>
    <row r="82" spans="1:3" x14ac:dyDescent="0.25">
      <c r="A82" s="13" t="s">
        <v>592</v>
      </c>
      <c r="B82" s="6" t="s">
        <v>209</v>
      </c>
      <c r="C82" s="85"/>
    </row>
    <row r="83" spans="1:3" x14ac:dyDescent="0.25">
      <c r="A83" s="13" t="s">
        <v>593</v>
      </c>
      <c r="B83" s="6" t="s">
        <v>209</v>
      </c>
      <c r="C83" s="85"/>
    </row>
    <row r="84" spans="1:3" s="88" customFormat="1" ht="25.5" x14ac:dyDescent="0.25">
      <c r="A84" s="11" t="s">
        <v>429</v>
      </c>
      <c r="B84" s="8" t="s">
        <v>209</v>
      </c>
      <c r="C84" s="89"/>
    </row>
    <row r="85" spans="1:3" x14ac:dyDescent="0.25">
      <c r="A85" s="13" t="s">
        <v>584</v>
      </c>
      <c r="B85" s="6" t="s">
        <v>210</v>
      </c>
      <c r="C85" s="85"/>
    </row>
    <row r="86" spans="1:3" x14ac:dyDescent="0.25">
      <c r="A86" s="13" t="s">
        <v>585</v>
      </c>
      <c r="B86" s="6" t="s">
        <v>210</v>
      </c>
      <c r="C86" s="85"/>
    </row>
    <row r="87" spans="1:3" x14ac:dyDescent="0.25">
      <c r="A87" s="13" t="s">
        <v>586</v>
      </c>
      <c r="B87" s="6" t="s">
        <v>210</v>
      </c>
      <c r="C87" s="85"/>
    </row>
    <row r="88" spans="1:3" x14ac:dyDescent="0.25">
      <c r="A88" s="13" t="s">
        <v>587</v>
      </c>
      <c r="B88" s="6" t="s">
        <v>210</v>
      </c>
      <c r="C88" s="85"/>
    </row>
    <row r="89" spans="1:3" x14ac:dyDescent="0.25">
      <c r="A89" s="13" t="s">
        <v>588</v>
      </c>
      <c r="B89" s="6" t="s">
        <v>210</v>
      </c>
      <c r="C89" s="85"/>
    </row>
    <row r="90" spans="1:3" x14ac:dyDescent="0.25">
      <c r="A90" s="13" t="s">
        <v>589</v>
      </c>
      <c r="B90" s="6" t="s">
        <v>210</v>
      </c>
      <c r="C90" s="85"/>
    </row>
    <row r="91" spans="1:3" x14ac:dyDescent="0.25">
      <c r="A91" s="13" t="s">
        <v>590</v>
      </c>
      <c r="B91" s="6" t="s">
        <v>210</v>
      </c>
      <c r="C91" s="85"/>
    </row>
    <row r="92" spans="1:3" x14ac:dyDescent="0.25">
      <c r="A92" s="13" t="s">
        <v>591</v>
      </c>
      <c r="B92" s="6" t="s">
        <v>210</v>
      </c>
      <c r="C92" s="85"/>
    </row>
    <row r="93" spans="1:3" x14ac:dyDescent="0.25">
      <c r="A93" s="13" t="s">
        <v>592</v>
      </c>
      <c r="B93" s="6" t="s">
        <v>210</v>
      </c>
      <c r="C93" s="85"/>
    </row>
    <row r="94" spans="1:3" x14ac:dyDescent="0.25">
      <c r="A94" s="13" t="s">
        <v>593</v>
      </c>
      <c r="B94" s="6" t="s">
        <v>210</v>
      </c>
      <c r="C94" s="85"/>
    </row>
    <row r="95" spans="1:3" s="88" customFormat="1" x14ac:dyDescent="0.25">
      <c r="A95" s="11" t="s">
        <v>428</v>
      </c>
      <c r="B95" s="8" t="s">
        <v>210</v>
      </c>
      <c r="C95" s="89"/>
    </row>
    <row r="96" spans="1:3" x14ac:dyDescent="0.25">
      <c r="A96" s="13" t="s">
        <v>594</v>
      </c>
      <c r="B96" s="5" t="s">
        <v>212</v>
      </c>
      <c r="C96" s="85"/>
    </row>
    <row r="97" spans="1:3" x14ac:dyDescent="0.25">
      <c r="A97" s="13" t="s">
        <v>595</v>
      </c>
      <c r="B97" s="6" t="s">
        <v>212</v>
      </c>
      <c r="C97" s="85"/>
    </row>
    <row r="98" spans="1:3" x14ac:dyDescent="0.25">
      <c r="A98" s="13" t="s">
        <v>596</v>
      </c>
      <c r="B98" s="5" t="s">
        <v>212</v>
      </c>
      <c r="C98" s="85"/>
    </row>
    <row r="99" spans="1:3" x14ac:dyDescent="0.25">
      <c r="A99" s="5" t="s">
        <v>597</v>
      </c>
      <c r="B99" s="6" t="s">
        <v>212</v>
      </c>
      <c r="C99" s="85"/>
    </row>
    <row r="100" spans="1:3" x14ac:dyDescent="0.25">
      <c r="A100" s="5" t="s">
        <v>598</v>
      </c>
      <c r="B100" s="5" t="s">
        <v>212</v>
      </c>
      <c r="C100" s="85"/>
    </row>
    <row r="101" spans="1:3" x14ac:dyDescent="0.25">
      <c r="A101" s="5" t="s">
        <v>599</v>
      </c>
      <c r="B101" s="6" t="s">
        <v>212</v>
      </c>
      <c r="C101" s="85"/>
    </row>
    <row r="102" spans="1:3" x14ac:dyDescent="0.25">
      <c r="A102" s="13" t="s">
        <v>600</v>
      </c>
      <c r="B102" s="5" t="s">
        <v>212</v>
      </c>
      <c r="C102" s="85"/>
    </row>
    <row r="103" spans="1:3" x14ac:dyDescent="0.25">
      <c r="A103" s="13" t="s">
        <v>604</v>
      </c>
      <c r="B103" s="6" t="s">
        <v>212</v>
      </c>
      <c r="C103" s="85"/>
    </row>
    <row r="104" spans="1:3" x14ac:dyDescent="0.25">
      <c r="A104" s="13" t="s">
        <v>602</v>
      </c>
      <c r="B104" s="5" t="s">
        <v>212</v>
      </c>
      <c r="C104" s="85"/>
    </row>
    <row r="105" spans="1:3" x14ac:dyDescent="0.25">
      <c r="A105" s="13" t="s">
        <v>603</v>
      </c>
      <c r="B105" s="6" t="s">
        <v>212</v>
      </c>
      <c r="C105" s="85"/>
    </row>
    <row r="106" spans="1:3" s="88" customFormat="1" ht="25.5" x14ac:dyDescent="0.25">
      <c r="A106" s="11" t="s">
        <v>427</v>
      </c>
      <c r="B106" s="8" t="s">
        <v>212</v>
      </c>
      <c r="C106" s="89"/>
    </row>
    <row r="107" spans="1:3" x14ac:dyDescent="0.25">
      <c r="A107" s="13" t="s">
        <v>594</v>
      </c>
      <c r="B107" s="5" t="s">
        <v>659</v>
      </c>
      <c r="C107" s="85"/>
    </row>
    <row r="108" spans="1:3" x14ac:dyDescent="0.25">
      <c r="A108" s="13" t="s">
        <v>595</v>
      </c>
      <c r="B108" s="5" t="s">
        <v>659</v>
      </c>
      <c r="C108" s="85"/>
    </row>
    <row r="109" spans="1:3" x14ac:dyDescent="0.25">
      <c r="A109" s="13" t="s">
        <v>596</v>
      </c>
      <c r="B109" s="5" t="s">
        <v>659</v>
      </c>
      <c r="C109" s="85"/>
    </row>
    <row r="110" spans="1:3" x14ac:dyDescent="0.25">
      <c r="A110" s="5" t="s">
        <v>597</v>
      </c>
      <c r="B110" s="5" t="s">
        <v>659</v>
      </c>
      <c r="C110" s="85"/>
    </row>
    <row r="111" spans="1:3" x14ac:dyDescent="0.25">
      <c r="A111" s="5" t="s">
        <v>598</v>
      </c>
      <c r="B111" s="5" t="s">
        <v>659</v>
      </c>
      <c r="C111" s="85"/>
    </row>
    <row r="112" spans="1:3" x14ac:dyDescent="0.25">
      <c r="A112" s="5" t="s">
        <v>599</v>
      </c>
      <c r="B112" s="5" t="s">
        <v>659</v>
      </c>
      <c r="C112" s="85"/>
    </row>
    <row r="113" spans="1:3" x14ac:dyDescent="0.25">
      <c r="A113" s="13" t="s">
        <v>600</v>
      </c>
      <c r="B113" s="5" t="s">
        <v>659</v>
      </c>
      <c r="C113" s="85"/>
    </row>
    <row r="114" spans="1:3" x14ac:dyDescent="0.25">
      <c r="A114" s="13" t="s">
        <v>604</v>
      </c>
      <c r="B114" s="5" t="s">
        <v>659</v>
      </c>
      <c r="C114" s="85"/>
    </row>
    <row r="115" spans="1:3" x14ac:dyDescent="0.25">
      <c r="A115" s="13" t="s">
        <v>602</v>
      </c>
      <c r="B115" s="5" t="s">
        <v>659</v>
      </c>
      <c r="C115" s="85"/>
    </row>
    <row r="116" spans="1:3" x14ac:dyDescent="0.25">
      <c r="A116" s="13" t="s">
        <v>603</v>
      </c>
      <c r="B116" s="5" t="s">
        <v>659</v>
      </c>
      <c r="C116" s="85"/>
    </row>
    <row r="117" spans="1:3" s="88" customFormat="1" x14ac:dyDescent="0.25">
      <c r="A117" s="15" t="s">
        <v>466</v>
      </c>
      <c r="B117" s="7" t="s">
        <v>659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D117"/>
  <sheetViews>
    <sheetView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2" t="s">
        <v>717</v>
      </c>
      <c r="B1" s="142"/>
      <c r="C1" s="1"/>
      <c r="D1" s="1"/>
    </row>
    <row r="3" spans="1:4" ht="27" customHeight="1" x14ac:dyDescent="0.25">
      <c r="A3" s="197" t="s">
        <v>702</v>
      </c>
      <c r="B3" s="198"/>
      <c r="C3" s="198"/>
    </row>
    <row r="4" spans="1:4" ht="25.5" customHeight="1" x14ac:dyDescent="0.25">
      <c r="A4" s="200" t="s">
        <v>671</v>
      </c>
      <c r="B4" s="198"/>
      <c r="C4" s="198"/>
    </row>
    <row r="5" spans="1:4" ht="15.75" customHeight="1" x14ac:dyDescent="0.25">
      <c r="A5" s="55"/>
      <c r="B5" s="56"/>
      <c r="C5" s="56"/>
    </row>
    <row r="6" spans="1:4" ht="21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3" t="s">
        <v>605</v>
      </c>
      <c r="B8" s="6" t="s">
        <v>276</v>
      </c>
      <c r="C8" s="85"/>
    </row>
    <row r="9" spans="1:4" x14ac:dyDescent="0.25">
      <c r="A9" s="13" t="s">
        <v>614</v>
      </c>
      <c r="B9" s="6" t="s">
        <v>276</v>
      </c>
      <c r="C9" s="85"/>
    </row>
    <row r="10" spans="1:4" ht="30" x14ac:dyDescent="0.25">
      <c r="A10" s="13" t="s">
        <v>615</v>
      </c>
      <c r="B10" s="6" t="s">
        <v>276</v>
      </c>
      <c r="C10" s="85"/>
    </row>
    <row r="11" spans="1:4" x14ac:dyDescent="0.25">
      <c r="A11" s="13" t="s">
        <v>613</v>
      </c>
      <c r="B11" s="6" t="s">
        <v>276</v>
      </c>
      <c r="C11" s="85"/>
    </row>
    <row r="12" spans="1:4" x14ac:dyDescent="0.25">
      <c r="A12" s="13" t="s">
        <v>612</v>
      </c>
      <c r="B12" s="6" t="s">
        <v>276</v>
      </c>
      <c r="C12" s="85"/>
    </row>
    <row r="13" spans="1:4" x14ac:dyDescent="0.25">
      <c r="A13" s="13" t="s">
        <v>611</v>
      </c>
      <c r="B13" s="6" t="s">
        <v>276</v>
      </c>
      <c r="C13" s="85"/>
    </row>
    <row r="14" spans="1:4" x14ac:dyDescent="0.25">
      <c r="A14" s="13" t="s">
        <v>606</v>
      </c>
      <c r="B14" s="6" t="s">
        <v>276</v>
      </c>
      <c r="C14" s="85"/>
    </row>
    <row r="15" spans="1:4" x14ac:dyDescent="0.25">
      <c r="A15" s="13" t="s">
        <v>607</v>
      </c>
      <c r="B15" s="6" t="s">
        <v>276</v>
      </c>
      <c r="C15" s="85"/>
    </row>
    <row r="16" spans="1:4" x14ac:dyDescent="0.25">
      <c r="A16" s="13" t="s">
        <v>608</v>
      </c>
      <c r="B16" s="6" t="s">
        <v>276</v>
      </c>
      <c r="C16" s="85"/>
    </row>
    <row r="17" spans="1:3" x14ac:dyDescent="0.25">
      <c r="A17" s="13" t="s">
        <v>609</v>
      </c>
      <c r="B17" s="6" t="s">
        <v>276</v>
      </c>
      <c r="C17" s="85"/>
    </row>
    <row r="18" spans="1:3" s="88" customFormat="1" ht="25.5" x14ac:dyDescent="0.25">
      <c r="A18" s="7" t="s">
        <v>473</v>
      </c>
      <c r="B18" s="8" t="s">
        <v>276</v>
      </c>
      <c r="C18" s="89"/>
    </row>
    <row r="19" spans="1:3" x14ac:dyDescent="0.25">
      <c r="A19" s="13" t="s">
        <v>605</v>
      </c>
      <c r="B19" s="6" t="s">
        <v>277</v>
      </c>
      <c r="C19" s="85"/>
    </row>
    <row r="20" spans="1:3" x14ac:dyDescent="0.25">
      <c r="A20" s="13" t="s">
        <v>614</v>
      </c>
      <c r="B20" s="6" t="s">
        <v>277</v>
      </c>
      <c r="C20" s="85"/>
    </row>
    <row r="21" spans="1:3" ht="30" x14ac:dyDescent="0.25">
      <c r="A21" s="13" t="s">
        <v>615</v>
      </c>
      <c r="B21" s="6" t="s">
        <v>277</v>
      </c>
      <c r="C21" s="85"/>
    </row>
    <row r="22" spans="1:3" x14ac:dyDescent="0.25">
      <c r="A22" s="13" t="s">
        <v>613</v>
      </c>
      <c r="B22" s="6" t="s">
        <v>277</v>
      </c>
      <c r="C22" s="85"/>
    </row>
    <row r="23" spans="1:3" x14ac:dyDescent="0.25">
      <c r="A23" s="13" t="s">
        <v>612</v>
      </c>
      <c r="B23" s="6" t="s">
        <v>277</v>
      </c>
      <c r="C23" s="85"/>
    </row>
    <row r="24" spans="1:3" x14ac:dyDescent="0.25">
      <c r="A24" s="13" t="s">
        <v>611</v>
      </c>
      <c r="B24" s="6" t="s">
        <v>277</v>
      </c>
      <c r="C24" s="85"/>
    </row>
    <row r="25" spans="1:3" x14ac:dyDescent="0.25">
      <c r="A25" s="13" t="s">
        <v>606</v>
      </c>
      <c r="B25" s="6" t="s">
        <v>277</v>
      </c>
      <c r="C25" s="85"/>
    </row>
    <row r="26" spans="1:3" x14ac:dyDescent="0.25">
      <c r="A26" s="13" t="s">
        <v>607</v>
      </c>
      <c r="B26" s="6" t="s">
        <v>277</v>
      </c>
      <c r="C26" s="85"/>
    </row>
    <row r="27" spans="1:3" x14ac:dyDescent="0.25">
      <c r="A27" s="13" t="s">
        <v>608</v>
      </c>
      <c r="B27" s="6" t="s">
        <v>277</v>
      </c>
      <c r="C27" s="85"/>
    </row>
    <row r="28" spans="1:3" x14ac:dyDescent="0.25">
      <c r="A28" s="13" t="s">
        <v>609</v>
      </c>
      <c r="B28" s="6" t="s">
        <v>277</v>
      </c>
      <c r="C28" s="85"/>
    </row>
    <row r="29" spans="1:3" s="88" customFormat="1" ht="25.5" x14ac:dyDescent="0.25">
      <c r="A29" s="7" t="s">
        <v>530</v>
      </c>
      <c r="B29" s="8" t="s">
        <v>277</v>
      </c>
      <c r="C29" s="89"/>
    </row>
    <row r="30" spans="1:3" x14ac:dyDescent="0.25">
      <c r="A30" s="13" t="s">
        <v>605</v>
      </c>
      <c r="B30" s="6" t="s">
        <v>278</v>
      </c>
      <c r="C30" s="85"/>
    </row>
    <row r="31" spans="1:3" x14ac:dyDescent="0.25">
      <c r="A31" s="13" t="s">
        <v>614</v>
      </c>
      <c r="B31" s="6" t="s">
        <v>278</v>
      </c>
      <c r="C31" s="85"/>
    </row>
    <row r="32" spans="1:3" ht="30" x14ac:dyDescent="0.25">
      <c r="A32" s="13" t="s">
        <v>615</v>
      </c>
      <c r="B32" s="6" t="s">
        <v>278</v>
      </c>
      <c r="C32" s="85"/>
    </row>
    <row r="33" spans="1:3" x14ac:dyDescent="0.25">
      <c r="A33" s="13" t="s">
        <v>613</v>
      </c>
      <c r="B33" s="6" t="s">
        <v>278</v>
      </c>
      <c r="C33" s="85"/>
    </row>
    <row r="34" spans="1:3" x14ac:dyDescent="0.25">
      <c r="A34" s="13" t="s">
        <v>612</v>
      </c>
      <c r="B34" s="6" t="s">
        <v>278</v>
      </c>
      <c r="C34" s="85"/>
    </row>
    <row r="35" spans="1:3" x14ac:dyDescent="0.25">
      <c r="A35" s="13" t="s">
        <v>611</v>
      </c>
      <c r="B35" s="6" t="s">
        <v>278</v>
      </c>
      <c r="C35" s="85">
        <v>267000</v>
      </c>
    </row>
    <row r="36" spans="1:3" x14ac:dyDescent="0.25">
      <c r="A36" s="13" t="s">
        <v>606</v>
      </c>
      <c r="B36" s="6" t="s">
        <v>278</v>
      </c>
      <c r="C36" s="108"/>
    </row>
    <row r="37" spans="1:3" x14ac:dyDescent="0.25">
      <c r="A37" s="13" t="s">
        <v>607</v>
      </c>
      <c r="B37" s="6" t="s">
        <v>278</v>
      </c>
      <c r="C37" s="107"/>
    </row>
    <row r="38" spans="1:3" x14ac:dyDescent="0.25">
      <c r="A38" s="13" t="s">
        <v>608</v>
      </c>
      <c r="B38" s="6" t="s">
        <v>278</v>
      </c>
      <c r="C38" s="107"/>
    </row>
    <row r="39" spans="1:3" x14ac:dyDescent="0.25">
      <c r="A39" s="13" t="s">
        <v>609</v>
      </c>
      <c r="B39" s="6" t="s">
        <v>278</v>
      </c>
      <c r="C39" s="107"/>
    </row>
    <row r="40" spans="1:3" s="88" customFormat="1" x14ac:dyDescent="0.25">
      <c r="A40" s="7" t="s">
        <v>529</v>
      </c>
      <c r="B40" s="8" t="s">
        <v>278</v>
      </c>
      <c r="C40" s="121">
        <f>SUM(C30:C39)</f>
        <v>267000</v>
      </c>
    </row>
    <row r="41" spans="1:3" x14ac:dyDescent="0.25">
      <c r="A41" s="13" t="s">
        <v>605</v>
      </c>
      <c r="B41" s="6" t="s">
        <v>284</v>
      </c>
      <c r="C41" s="85"/>
    </row>
    <row r="42" spans="1:3" x14ac:dyDescent="0.25">
      <c r="A42" s="13" t="s">
        <v>614</v>
      </c>
      <c r="B42" s="6" t="s">
        <v>284</v>
      </c>
      <c r="C42" s="85"/>
    </row>
    <row r="43" spans="1:3" ht="30" x14ac:dyDescent="0.25">
      <c r="A43" s="13" t="s">
        <v>615</v>
      </c>
      <c r="B43" s="6" t="s">
        <v>284</v>
      </c>
      <c r="C43" s="85"/>
    </row>
    <row r="44" spans="1:3" x14ac:dyDescent="0.25">
      <c r="A44" s="13" t="s">
        <v>613</v>
      </c>
      <c r="B44" s="6" t="s">
        <v>284</v>
      </c>
      <c r="C44" s="85"/>
    </row>
    <row r="45" spans="1:3" x14ac:dyDescent="0.25">
      <c r="A45" s="13" t="s">
        <v>612</v>
      </c>
      <c r="B45" s="6" t="s">
        <v>284</v>
      </c>
      <c r="C45" s="85"/>
    </row>
    <row r="46" spans="1:3" x14ac:dyDescent="0.25">
      <c r="A46" s="13" t="s">
        <v>611</v>
      </c>
      <c r="B46" s="6" t="s">
        <v>284</v>
      </c>
      <c r="C46" s="85"/>
    </row>
    <row r="47" spans="1:3" x14ac:dyDescent="0.25">
      <c r="A47" s="13" t="s">
        <v>606</v>
      </c>
      <c r="B47" s="6" t="s">
        <v>284</v>
      </c>
      <c r="C47" s="85"/>
    </row>
    <row r="48" spans="1:3" x14ac:dyDescent="0.25">
      <c r="A48" s="13" t="s">
        <v>607</v>
      </c>
      <c r="B48" s="6" t="s">
        <v>284</v>
      </c>
      <c r="C48" s="85"/>
    </row>
    <row r="49" spans="1:3" x14ac:dyDescent="0.25">
      <c r="A49" s="13" t="s">
        <v>608</v>
      </c>
      <c r="B49" s="6" t="s">
        <v>284</v>
      </c>
      <c r="C49" s="85"/>
    </row>
    <row r="50" spans="1:3" x14ac:dyDescent="0.25">
      <c r="A50" s="13" t="s">
        <v>609</v>
      </c>
      <c r="B50" s="6" t="s">
        <v>284</v>
      </c>
      <c r="C50" s="85"/>
    </row>
    <row r="51" spans="1:3" s="88" customFormat="1" ht="25.5" x14ac:dyDescent="0.25">
      <c r="A51" s="7" t="s">
        <v>528</v>
      </c>
      <c r="B51" s="8" t="s">
        <v>284</v>
      </c>
      <c r="C51" s="89"/>
    </row>
    <row r="52" spans="1:3" x14ac:dyDescent="0.25">
      <c r="A52" s="13" t="s">
        <v>610</v>
      </c>
      <c r="B52" s="6" t="s">
        <v>285</v>
      </c>
      <c r="C52" s="85"/>
    </row>
    <row r="53" spans="1:3" x14ac:dyDescent="0.25">
      <c r="A53" s="13" t="s">
        <v>614</v>
      </c>
      <c r="B53" s="6" t="s">
        <v>285</v>
      </c>
      <c r="C53" s="85"/>
    </row>
    <row r="54" spans="1:3" ht="30" x14ac:dyDescent="0.25">
      <c r="A54" s="13" t="s">
        <v>615</v>
      </c>
      <c r="B54" s="6" t="s">
        <v>285</v>
      </c>
      <c r="C54" s="85"/>
    </row>
    <row r="55" spans="1:3" x14ac:dyDescent="0.25">
      <c r="A55" s="13" t="s">
        <v>613</v>
      </c>
      <c r="B55" s="6" t="s">
        <v>285</v>
      </c>
      <c r="C55" s="85"/>
    </row>
    <row r="56" spans="1:3" x14ac:dyDescent="0.25">
      <c r="A56" s="13" t="s">
        <v>612</v>
      </c>
      <c r="B56" s="6" t="s">
        <v>285</v>
      </c>
      <c r="C56" s="85"/>
    </row>
    <row r="57" spans="1:3" x14ac:dyDescent="0.25">
      <c r="A57" s="13" t="s">
        <v>611</v>
      </c>
      <c r="B57" s="6" t="s">
        <v>285</v>
      </c>
      <c r="C57" s="85"/>
    </row>
    <row r="58" spans="1:3" x14ac:dyDescent="0.25">
      <c r="A58" s="13" t="s">
        <v>606</v>
      </c>
      <c r="B58" s="6" t="s">
        <v>285</v>
      </c>
      <c r="C58" s="85"/>
    </row>
    <row r="59" spans="1:3" x14ac:dyDescent="0.25">
      <c r="A59" s="13" t="s">
        <v>607</v>
      </c>
      <c r="B59" s="6" t="s">
        <v>285</v>
      </c>
      <c r="C59" s="85"/>
    </row>
    <row r="60" spans="1:3" x14ac:dyDescent="0.25">
      <c r="A60" s="13" t="s">
        <v>608</v>
      </c>
      <c r="B60" s="6" t="s">
        <v>285</v>
      </c>
      <c r="C60" s="85"/>
    </row>
    <row r="61" spans="1:3" x14ac:dyDescent="0.25">
      <c r="A61" s="13" t="s">
        <v>609</v>
      </c>
      <c r="B61" s="6" t="s">
        <v>285</v>
      </c>
      <c r="C61" s="85"/>
    </row>
    <row r="62" spans="1:3" s="88" customFormat="1" ht="25.5" x14ac:dyDescent="0.25">
      <c r="A62" s="7" t="s">
        <v>531</v>
      </c>
      <c r="B62" s="8" t="s">
        <v>285</v>
      </c>
      <c r="C62" s="89"/>
    </row>
    <row r="63" spans="1:3" x14ac:dyDescent="0.25">
      <c r="A63" s="13" t="s">
        <v>605</v>
      </c>
      <c r="B63" s="6" t="s">
        <v>286</v>
      </c>
      <c r="C63" s="85"/>
    </row>
    <row r="64" spans="1:3" x14ac:dyDescent="0.25">
      <c r="A64" s="13" t="s">
        <v>614</v>
      </c>
      <c r="B64" s="6" t="s">
        <v>286</v>
      </c>
      <c r="C64" s="85"/>
    </row>
    <row r="65" spans="1:3" ht="30" x14ac:dyDescent="0.25">
      <c r="A65" s="13" t="s">
        <v>615</v>
      </c>
      <c r="B65" s="6" t="s">
        <v>286</v>
      </c>
      <c r="C65" s="108">
        <v>2638463</v>
      </c>
    </row>
    <row r="66" spans="1:3" x14ac:dyDescent="0.25">
      <c r="A66" s="13" t="s">
        <v>613</v>
      </c>
      <c r="B66" s="6" t="s">
        <v>286</v>
      </c>
      <c r="C66" s="108"/>
    </row>
    <row r="67" spans="1:3" x14ac:dyDescent="0.25">
      <c r="A67" s="13" t="s">
        <v>612</v>
      </c>
      <c r="B67" s="6" t="s">
        <v>286</v>
      </c>
      <c r="C67" s="108"/>
    </row>
    <row r="68" spans="1:3" x14ac:dyDescent="0.25">
      <c r="A68" s="13" t="s">
        <v>611</v>
      </c>
      <c r="B68" s="6" t="s">
        <v>286</v>
      </c>
      <c r="C68" s="108"/>
    </row>
    <row r="69" spans="1:3" x14ac:dyDescent="0.25">
      <c r="A69" s="13" t="s">
        <v>606</v>
      </c>
      <c r="B69" s="6" t="s">
        <v>286</v>
      </c>
      <c r="C69" s="108"/>
    </row>
    <row r="70" spans="1:3" x14ac:dyDescent="0.25">
      <c r="A70" s="13" t="s">
        <v>607</v>
      </c>
      <c r="B70" s="6" t="s">
        <v>286</v>
      </c>
      <c r="C70" s="108"/>
    </row>
    <row r="71" spans="1:3" x14ac:dyDescent="0.25">
      <c r="A71" s="13" t="s">
        <v>608</v>
      </c>
      <c r="B71" s="6" t="s">
        <v>286</v>
      </c>
      <c r="C71" s="108"/>
    </row>
    <row r="72" spans="1:3" x14ac:dyDescent="0.25">
      <c r="A72" s="13" t="s">
        <v>609</v>
      </c>
      <c r="B72" s="6" t="s">
        <v>286</v>
      </c>
      <c r="C72" s="108"/>
    </row>
    <row r="73" spans="1:3" s="88" customFormat="1" x14ac:dyDescent="0.25">
      <c r="A73" s="7" t="s">
        <v>478</v>
      </c>
      <c r="B73" s="8" t="s">
        <v>286</v>
      </c>
      <c r="C73" s="121">
        <v>2638463</v>
      </c>
    </row>
    <row r="74" spans="1:3" x14ac:dyDescent="0.25">
      <c r="A74" s="13" t="s">
        <v>616</v>
      </c>
      <c r="B74" s="5" t="s">
        <v>336</v>
      </c>
      <c r="C74" s="85"/>
    </row>
    <row r="75" spans="1:3" x14ac:dyDescent="0.25">
      <c r="A75" s="13" t="s">
        <v>617</v>
      </c>
      <c r="B75" s="5" t="s">
        <v>336</v>
      </c>
      <c r="C75" s="85"/>
    </row>
    <row r="76" spans="1:3" x14ac:dyDescent="0.25">
      <c r="A76" s="13" t="s">
        <v>625</v>
      </c>
      <c r="B76" s="5" t="s">
        <v>336</v>
      </c>
      <c r="C76" s="85"/>
    </row>
    <row r="77" spans="1:3" x14ac:dyDescent="0.25">
      <c r="A77" s="5" t="s">
        <v>624</v>
      </c>
      <c r="B77" s="5" t="s">
        <v>336</v>
      </c>
      <c r="C77" s="85"/>
    </row>
    <row r="78" spans="1:3" x14ac:dyDescent="0.25">
      <c r="A78" s="5" t="s">
        <v>623</v>
      </c>
      <c r="B78" s="5" t="s">
        <v>336</v>
      </c>
      <c r="C78" s="85"/>
    </row>
    <row r="79" spans="1:3" x14ac:dyDescent="0.25">
      <c r="A79" s="5" t="s">
        <v>622</v>
      </c>
      <c r="B79" s="5" t="s">
        <v>336</v>
      </c>
      <c r="C79" s="85"/>
    </row>
    <row r="80" spans="1:3" x14ac:dyDescent="0.25">
      <c r="A80" s="13" t="s">
        <v>621</v>
      </c>
      <c r="B80" s="5" t="s">
        <v>336</v>
      </c>
      <c r="C80" s="85"/>
    </row>
    <row r="81" spans="1:3" x14ac:dyDescent="0.25">
      <c r="A81" s="13" t="s">
        <v>626</v>
      </c>
      <c r="B81" s="5" t="s">
        <v>336</v>
      </c>
      <c r="C81" s="85"/>
    </row>
    <row r="82" spans="1:3" x14ac:dyDescent="0.25">
      <c r="A82" s="13" t="s">
        <v>618</v>
      </c>
      <c r="B82" s="5" t="s">
        <v>336</v>
      </c>
      <c r="C82" s="85"/>
    </row>
    <row r="83" spans="1:3" x14ac:dyDescent="0.25">
      <c r="A83" s="13" t="s">
        <v>619</v>
      </c>
      <c r="B83" s="5" t="s">
        <v>336</v>
      </c>
      <c r="C83" s="85"/>
    </row>
    <row r="84" spans="1:3" s="88" customFormat="1" ht="25.5" x14ac:dyDescent="0.25">
      <c r="A84" s="7" t="s">
        <v>546</v>
      </c>
      <c r="B84" s="8" t="s">
        <v>336</v>
      </c>
      <c r="C84" s="89"/>
    </row>
    <row r="85" spans="1:3" x14ac:dyDescent="0.25">
      <c r="A85" s="13" t="s">
        <v>616</v>
      </c>
      <c r="B85" s="5" t="s">
        <v>662</v>
      </c>
      <c r="C85" s="85"/>
    </row>
    <row r="86" spans="1:3" x14ac:dyDescent="0.25">
      <c r="A86" s="13" t="s">
        <v>617</v>
      </c>
      <c r="B86" s="5" t="s">
        <v>662</v>
      </c>
      <c r="C86" s="85"/>
    </row>
    <row r="87" spans="1:3" x14ac:dyDescent="0.25">
      <c r="A87" s="13" t="s">
        <v>625</v>
      </c>
      <c r="B87" s="5" t="s">
        <v>662</v>
      </c>
      <c r="C87" s="85"/>
    </row>
    <row r="88" spans="1:3" x14ac:dyDescent="0.25">
      <c r="A88" s="5" t="s">
        <v>624</v>
      </c>
      <c r="B88" s="5" t="s">
        <v>662</v>
      </c>
      <c r="C88" s="85"/>
    </row>
    <row r="89" spans="1:3" x14ac:dyDescent="0.25">
      <c r="A89" s="5" t="s">
        <v>623</v>
      </c>
      <c r="B89" s="5" t="s">
        <v>662</v>
      </c>
      <c r="C89" s="85"/>
    </row>
    <row r="90" spans="1:3" x14ac:dyDescent="0.25">
      <c r="A90" s="5" t="s">
        <v>651</v>
      </c>
      <c r="B90" s="5" t="s">
        <v>662</v>
      </c>
      <c r="C90" s="108"/>
    </row>
    <row r="91" spans="1:3" x14ac:dyDescent="0.25">
      <c r="A91" s="13" t="s">
        <v>621</v>
      </c>
      <c r="B91" s="5" t="s">
        <v>662</v>
      </c>
      <c r="C91" s="108"/>
    </row>
    <row r="92" spans="1:3" x14ac:dyDescent="0.25">
      <c r="A92" s="13" t="s">
        <v>620</v>
      </c>
      <c r="B92" s="5" t="s">
        <v>662</v>
      </c>
      <c r="C92" s="108"/>
    </row>
    <row r="93" spans="1:3" x14ac:dyDescent="0.25">
      <c r="A93" s="13" t="s">
        <v>618</v>
      </c>
      <c r="B93" s="5" t="s">
        <v>662</v>
      </c>
      <c r="C93" s="108"/>
    </row>
    <row r="94" spans="1:3" x14ac:dyDescent="0.25">
      <c r="A94" s="13" t="s">
        <v>619</v>
      </c>
      <c r="B94" s="5" t="s">
        <v>662</v>
      </c>
      <c r="C94" s="108"/>
    </row>
    <row r="95" spans="1:3" s="88" customFormat="1" x14ac:dyDescent="0.25">
      <c r="A95" s="15" t="s">
        <v>547</v>
      </c>
      <c r="B95" s="8" t="s">
        <v>662</v>
      </c>
      <c r="C95" s="121"/>
    </row>
    <row r="96" spans="1:3" x14ac:dyDescent="0.25">
      <c r="A96" s="13" t="s">
        <v>616</v>
      </c>
      <c r="B96" s="5" t="s">
        <v>340</v>
      </c>
      <c r="C96" s="108"/>
    </row>
    <row r="97" spans="1:3" x14ac:dyDescent="0.25">
      <c r="A97" s="13" t="s">
        <v>617</v>
      </c>
      <c r="B97" s="5" t="s">
        <v>340</v>
      </c>
      <c r="C97" s="108"/>
    </row>
    <row r="98" spans="1:3" x14ac:dyDescent="0.25">
      <c r="A98" s="13" t="s">
        <v>625</v>
      </c>
      <c r="B98" s="5" t="s">
        <v>340</v>
      </c>
      <c r="C98" s="85"/>
    </row>
    <row r="99" spans="1:3" x14ac:dyDescent="0.25">
      <c r="A99" s="5" t="s">
        <v>624</v>
      </c>
      <c r="B99" s="5" t="s">
        <v>340</v>
      </c>
      <c r="C99" s="85"/>
    </row>
    <row r="100" spans="1:3" x14ac:dyDescent="0.25">
      <c r="A100" s="5" t="s">
        <v>623</v>
      </c>
      <c r="B100" s="5" t="s">
        <v>340</v>
      </c>
      <c r="C100" s="85"/>
    </row>
    <row r="101" spans="1:3" x14ac:dyDescent="0.25">
      <c r="A101" s="5" t="s">
        <v>622</v>
      </c>
      <c r="B101" s="5" t="s">
        <v>340</v>
      </c>
      <c r="C101" s="85"/>
    </row>
    <row r="102" spans="1:3" x14ac:dyDescent="0.25">
      <c r="A102" s="13" t="s">
        <v>621</v>
      </c>
      <c r="B102" s="5" t="s">
        <v>340</v>
      </c>
      <c r="C102" s="85"/>
    </row>
    <row r="103" spans="1:3" x14ac:dyDescent="0.25">
      <c r="A103" s="13" t="s">
        <v>626</v>
      </c>
      <c r="B103" s="5" t="s">
        <v>340</v>
      </c>
      <c r="C103" s="85"/>
    </row>
    <row r="104" spans="1:3" x14ac:dyDescent="0.25">
      <c r="A104" s="13" t="s">
        <v>618</v>
      </c>
      <c r="B104" s="5" t="s">
        <v>340</v>
      </c>
      <c r="C104" s="85"/>
    </row>
    <row r="105" spans="1:3" x14ac:dyDescent="0.25">
      <c r="A105" s="13" t="s">
        <v>619</v>
      </c>
      <c r="B105" s="5" t="s">
        <v>340</v>
      </c>
      <c r="C105" s="85"/>
    </row>
    <row r="106" spans="1:3" s="88" customFormat="1" ht="25.5" x14ac:dyDescent="0.25">
      <c r="A106" s="7" t="s">
        <v>548</v>
      </c>
      <c r="B106" s="8" t="s">
        <v>340</v>
      </c>
      <c r="C106" s="89"/>
    </row>
    <row r="107" spans="1:3" x14ac:dyDescent="0.25">
      <c r="A107" s="13" t="s">
        <v>616</v>
      </c>
      <c r="B107" s="5" t="s">
        <v>341</v>
      </c>
      <c r="C107" s="85"/>
    </row>
    <row r="108" spans="1:3" x14ac:dyDescent="0.25">
      <c r="A108" s="13" t="s">
        <v>617</v>
      </c>
      <c r="B108" s="5" t="s">
        <v>341</v>
      </c>
      <c r="C108" s="85"/>
    </row>
    <row r="109" spans="1:3" x14ac:dyDescent="0.25">
      <c r="A109" s="13" t="s">
        <v>625</v>
      </c>
      <c r="B109" s="5" t="s">
        <v>341</v>
      </c>
      <c r="C109" s="85"/>
    </row>
    <row r="110" spans="1:3" x14ac:dyDescent="0.25">
      <c r="A110" s="5" t="s">
        <v>624</v>
      </c>
      <c r="B110" s="5" t="s">
        <v>341</v>
      </c>
      <c r="C110" s="85"/>
    </row>
    <row r="111" spans="1:3" x14ac:dyDescent="0.25">
      <c r="A111" s="5" t="s">
        <v>623</v>
      </c>
      <c r="B111" s="5" t="s">
        <v>341</v>
      </c>
      <c r="C111" s="85"/>
    </row>
    <row r="112" spans="1:3" x14ac:dyDescent="0.25">
      <c r="A112" s="5" t="s">
        <v>622</v>
      </c>
      <c r="B112" s="5" t="s">
        <v>341</v>
      </c>
      <c r="C112" s="85"/>
    </row>
    <row r="113" spans="1:3" x14ac:dyDescent="0.25">
      <c r="A113" s="13" t="s">
        <v>621</v>
      </c>
      <c r="B113" s="5" t="s">
        <v>341</v>
      </c>
      <c r="C113" s="85"/>
    </row>
    <row r="114" spans="1:3" x14ac:dyDescent="0.25">
      <c r="A114" s="13" t="s">
        <v>620</v>
      </c>
      <c r="B114" s="5" t="s">
        <v>341</v>
      </c>
      <c r="C114" s="85"/>
    </row>
    <row r="115" spans="1:3" x14ac:dyDescent="0.25">
      <c r="A115" s="13" t="s">
        <v>618</v>
      </c>
      <c r="B115" s="5" t="s">
        <v>341</v>
      </c>
      <c r="C115" s="85"/>
    </row>
    <row r="116" spans="1:3" x14ac:dyDescent="0.25">
      <c r="A116" s="13" t="s">
        <v>619</v>
      </c>
      <c r="B116" s="5" t="s">
        <v>341</v>
      </c>
      <c r="C116" s="85"/>
    </row>
    <row r="117" spans="1:3" s="88" customFormat="1" x14ac:dyDescent="0.25">
      <c r="A117" s="15" t="s">
        <v>549</v>
      </c>
      <c r="B117" s="8" t="s">
        <v>341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workbookViewId="0"/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2" t="s">
        <v>718</v>
      </c>
      <c r="B1" s="142"/>
      <c r="C1" s="1"/>
      <c r="D1" s="1"/>
    </row>
    <row r="3" spans="1:4" ht="28.5" customHeight="1" x14ac:dyDescent="0.25">
      <c r="A3" s="197" t="s">
        <v>702</v>
      </c>
      <c r="B3" s="203"/>
      <c r="C3" s="203"/>
    </row>
    <row r="4" spans="1:4" ht="26.25" customHeight="1" x14ac:dyDescent="0.25">
      <c r="A4" s="200" t="s">
        <v>672</v>
      </c>
      <c r="B4" s="207"/>
      <c r="C4" s="207"/>
    </row>
    <row r="5" spans="1:4" ht="18.75" customHeight="1" x14ac:dyDescent="0.3">
      <c r="A5" s="72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7" t="s">
        <v>633</v>
      </c>
      <c r="B7" s="3" t="s">
        <v>81</v>
      </c>
      <c r="C7" s="71" t="s">
        <v>25</v>
      </c>
    </row>
    <row r="8" spans="1:4" x14ac:dyDescent="0.25">
      <c r="A8" s="12" t="s">
        <v>389</v>
      </c>
      <c r="B8" s="6" t="s">
        <v>160</v>
      </c>
      <c r="C8" s="85"/>
    </row>
    <row r="9" spans="1:4" x14ac:dyDescent="0.25">
      <c r="A9" s="12" t="s">
        <v>390</v>
      </c>
      <c r="B9" s="6" t="s">
        <v>160</v>
      </c>
      <c r="C9" s="85"/>
    </row>
    <row r="10" spans="1:4" x14ac:dyDescent="0.25">
      <c r="A10" s="12" t="s">
        <v>391</v>
      </c>
      <c r="B10" s="6" t="s">
        <v>160</v>
      </c>
      <c r="C10" s="85"/>
    </row>
    <row r="11" spans="1:4" x14ac:dyDescent="0.25">
      <c r="A11" s="12" t="s">
        <v>392</v>
      </c>
      <c r="B11" s="6" t="s">
        <v>160</v>
      </c>
      <c r="C11" s="85"/>
    </row>
    <row r="12" spans="1:4" x14ac:dyDescent="0.25">
      <c r="A12" s="13" t="s">
        <v>393</v>
      </c>
      <c r="B12" s="6" t="s">
        <v>160</v>
      </c>
      <c r="C12" s="85"/>
    </row>
    <row r="13" spans="1:4" x14ac:dyDescent="0.25">
      <c r="A13" s="13" t="s">
        <v>394</v>
      </c>
      <c r="B13" s="6" t="s">
        <v>160</v>
      </c>
      <c r="C13" s="85"/>
    </row>
    <row r="14" spans="1:4" s="88" customFormat="1" x14ac:dyDescent="0.25">
      <c r="A14" s="15" t="s">
        <v>31</v>
      </c>
      <c r="B14" s="14" t="s">
        <v>160</v>
      </c>
      <c r="C14" s="89"/>
    </row>
    <row r="15" spans="1:4" x14ac:dyDescent="0.25">
      <c r="A15" s="12" t="s">
        <v>395</v>
      </c>
      <c r="B15" s="6" t="s">
        <v>161</v>
      </c>
      <c r="C15" s="85"/>
    </row>
    <row r="16" spans="1:4" s="88" customFormat="1" x14ac:dyDescent="0.25">
      <c r="A16" s="16" t="s">
        <v>30</v>
      </c>
      <c r="B16" s="14" t="s">
        <v>161</v>
      </c>
      <c r="C16" s="89"/>
    </row>
    <row r="17" spans="1:3" x14ac:dyDescent="0.25">
      <c r="A17" s="12" t="s">
        <v>396</v>
      </c>
      <c r="B17" s="6" t="s">
        <v>162</v>
      </c>
      <c r="C17" s="85"/>
    </row>
    <row r="18" spans="1:3" x14ac:dyDescent="0.25">
      <c r="A18" s="12" t="s">
        <v>397</v>
      </c>
      <c r="B18" s="6" t="s">
        <v>162</v>
      </c>
      <c r="C18" s="85"/>
    </row>
    <row r="19" spans="1:3" x14ac:dyDescent="0.25">
      <c r="A19" s="13" t="s">
        <v>398</v>
      </c>
      <c r="B19" s="6" t="s">
        <v>162</v>
      </c>
      <c r="C19" s="85"/>
    </row>
    <row r="20" spans="1:3" x14ac:dyDescent="0.25">
      <c r="A20" s="13" t="s">
        <v>399</v>
      </c>
      <c r="B20" s="6" t="s">
        <v>162</v>
      </c>
      <c r="C20" s="85"/>
    </row>
    <row r="21" spans="1:3" x14ac:dyDescent="0.25">
      <c r="A21" s="13" t="s">
        <v>400</v>
      </c>
      <c r="B21" s="6" t="s">
        <v>162</v>
      </c>
      <c r="C21" s="85"/>
    </row>
    <row r="22" spans="1:3" ht="30" x14ac:dyDescent="0.25">
      <c r="A22" s="17" t="s">
        <v>401</v>
      </c>
      <c r="B22" s="6" t="s">
        <v>162</v>
      </c>
      <c r="C22" s="85"/>
    </row>
    <row r="23" spans="1:3" s="88" customFormat="1" x14ac:dyDescent="0.25">
      <c r="A23" s="11" t="s">
        <v>29</v>
      </c>
      <c r="B23" s="14" t="s">
        <v>162</v>
      </c>
      <c r="C23" s="89"/>
    </row>
    <row r="24" spans="1:3" x14ac:dyDescent="0.25">
      <c r="A24" s="12" t="s">
        <v>402</v>
      </c>
      <c r="B24" s="6" t="s">
        <v>163</v>
      </c>
      <c r="C24" s="85"/>
    </row>
    <row r="25" spans="1:3" x14ac:dyDescent="0.25">
      <c r="A25" s="12" t="s">
        <v>403</v>
      </c>
      <c r="B25" s="6" t="s">
        <v>163</v>
      </c>
      <c r="C25" s="85"/>
    </row>
    <row r="26" spans="1:3" s="88" customFormat="1" x14ac:dyDescent="0.25">
      <c r="A26" s="11" t="s">
        <v>28</v>
      </c>
      <c r="B26" s="8" t="s">
        <v>163</v>
      </c>
      <c r="C26" s="89"/>
    </row>
    <row r="27" spans="1:3" x14ac:dyDescent="0.25">
      <c r="A27" s="12" t="s">
        <v>404</v>
      </c>
      <c r="B27" s="6" t="s">
        <v>164</v>
      </c>
      <c r="C27" s="85"/>
    </row>
    <row r="28" spans="1:3" x14ac:dyDescent="0.25">
      <c r="A28" s="12" t="s">
        <v>405</v>
      </c>
      <c r="B28" s="6" t="s">
        <v>164</v>
      </c>
      <c r="C28" s="85"/>
    </row>
    <row r="29" spans="1:3" x14ac:dyDescent="0.25">
      <c r="A29" s="13" t="s">
        <v>406</v>
      </c>
      <c r="B29" s="6" t="s">
        <v>164</v>
      </c>
      <c r="C29" s="85"/>
    </row>
    <row r="30" spans="1:3" x14ac:dyDescent="0.25">
      <c r="A30" s="13" t="s">
        <v>407</v>
      </c>
      <c r="B30" s="6" t="s">
        <v>164</v>
      </c>
      <c r="C30" s="85"/>
    </row>
    <row r="31" spans="1:3" x14ac:dyDescent="0.25">
      <c r="A31" s="13" t="s">
        <v>408</v>
      </c>
      <c r="B31" s="6" t="s">
        <v>164</v>
      </c>
      <c r="C31" s="107"/>
    </row>
    <row r="32" spans="1:3" x14ac:dyDescent="0.25">
      <c r="A32" s="13" t="s">
        <v>409</v>
      </c>
      <c r="B32" s="6" t="s">
        <v>164</v>
      </c>
      <c r="C32" s="85"/>
    </row>
    <row r="33" spans="1:3" x14ac:dyDescent="0.25">
      <c r="A33" s="13" t="s">
        <v>652</v>
      </c>
      <c r="B33" s="6" t="s">
        <v>164</v>
      </c>
      <c r="C33" s="85">
        <v>1637000</v>
      </c>
    </row>
    <row r="34" spans="1:3" x14ac:dyDescent="0.25">
      <c r="A34" s="13" t="s">
        <v>410</v>
      </c>
      <c r="B34" s="6" t="s">
        <v>164</v>
      </c>
      <c r="C34" s="85"/>
    </row>
    <row r="35" spans="1:3" x14ac:dyDescent="0.25">
      <c r="A35" s="13" t="s">
        <v>411</v>
      </c>
      <c r="B35" s="6" t="s">
        <v>164</v>
      </c>
      <c r="C35" s="85"/>
    </row>
    <row r="36" spans="1:3" x14ac:dyDescent="0.25">
      <c r="A36" s="13" t="s">
        <v>412</v>
      </c>
      <c r="B36" s="6" t="s">
        <v>164</v>
      </c>
      <c r="C36" s="85"/>
    </row>
    <row r="37" spans="1:3" ht="30" x14ac:dyDescent="0.25">
      <c r="A37" s="13" t="s">
        <v>413</v>
      </c>
      <c r="B37" s="6" t="s">
        <v>164</v>
      </c>
      <c r="C37" s="85"/>
    </row>
    <row r="38" spans="1:3" ht="30" x14ac:dyDescent="0.25">
      <c r="A38" s="13" t="s">
        <v>414</v>
      </c>
      <c r="B38" s="6" t="s">
        <v>164</v>
      </c>
      <c r="C38" s="85"/>
    </row>
    <row r="39" spans="1:3" s="88" customFormat="1" x14ac:dyDescent="0.25">
      <c r="A39" s="11" t="s">
        <v>415</v>
      </c>
      <c r="B39" s="14" t="s">
        <v>164</v>
      </c>
      <c r="C39" s="121">
        <f>SUM(C27:C38)</f>
        <v>1637000</v>
      </c>
    </row>
    <row r="40" spans="1:3" s="88" customFormat="1" ht="15.75" x14ac:dyDescent="0.25">
      <c r="A40" s="18" t="s">
        <v>416</v>
      </c>
      <c r="B40" s="9" t="s">
        <v>165</v>
      </c>
      <c r="C40" s="89">
        <f>C14+C16+C23+C26+C39</f>
        <v>1637000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D34"/>
  <sheetViews>
    <sheetView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2" t="s">
        <v>719</v>
      </c>
      <c r="B1" s="142"/>
      <c r="C1" s="1"/>
      <c r="D1" s="1"/>
    </row>
    <row r="3" spans="1:4" ht="24" customHeight="1" x14ac:dyDescent="0.25">
      <c r="A3" s="197" t="s">
        <v>702</v>
      </c>
      <c r="B3" s="198"/>
      <c r="C3" s="198"/>
    </row>
    <row r="4" spans="1:4" ht="26.25" customHeight="1" x14ac:dyDescent="0.25">
      <c r="A4" s="200" t="s">
        <v>673</v>
      </c>
      <c r="B4" s="198"/>
      <c r="C4" s="198"/>
    </row>
    <row r="6" spans="1:4" ht="25.5" x14ac:dyDescent="0.25">
      <c r="A6" s="37" t="s">
        <v>633</v>
      </c>
      <c r="B6" s="3" t="s">
        <v>81</v>
      </c>
      <c r="C6" s="71" t="s">
        <v>25</v>
      </c>
    </row>
    <row r="7" spans="1:4" x14ac:dyDescent="0.25">
      <c r="A7" s="5" t="s">
        <v>532</v>
      </c>
      <c r="B7" s="5" t="s">
        <v>293</v>
      </c>
      <c r="C7" s="85">
        <v>0</v>
      </c>
    </row>
    <row r="8" spans="1:4" x14ac:dyDescent="0.25">
      <c r="A8" s="5" t="s">
        <v>533</v>
      </c>
      <c r="B8" s="5" t="s">
        <v>293</v>
      </c>
      <c r="C8" s="85">
        <v>0</v>
      </c>
    </row>
    <row r="9" spans="1:4" x14ac:dyDescent="0.25">
      <c r="A9" s="5" t="s">
        <v>534</v>
      </c>
      <c r="B9" s="5" t="s">
        <v>293</v>
      </c>
      <c r="C9" s="108">
        <v>260000</v>
      </c>
    </row>
    <row r="10" spans="1:4" x14ac:dyDescent="0.25">
      <c r="A10" s="5" t="s">
        <v>535</v>
      </c>
      <c r="B10" s="5" t="s">
        <v>293</v>
      </c>
      <c r="C10" s="85">
        <v>0</v>
      </c>
    </row>
    <row r="11" spans="1:4" s="88" customFormat="1" x14ac:dyDescent="0.25">
      <c r="A11" s="7" t="s">
        <v>483</v>
      </c>
      <c r="B11" s="8" t="s">
        <v>293</v>
      </c>
      <c r="C11" s="89">
        <f>SUM(C7:C10)</f>
        <v>260000</v>
      </c>
    </row>
    <row r="12" spans="1:4" x14ac:dyDescent="0.25">
      <c r="A12" s="5" t="s">
        <v>484</v>
      </c>
      <c r="B12" s="6" t="s">
        <v>294</v>
      </c>
      <c r="C12" s="85">
        <v>1440000</v>
      </c>
    </row>
    <row r="13" spans="1:4" ht="27" x14ac:dyDescent="0.25">
      <c r="A13" s="46" t="s">
        <v>295</v>
      </c>
      <c r="B13" s="46" t="s">
        <v>294</v>
      </c>
      <c r="C13" s="85">
        <v>1440000</v>
      </c>
    </row>
    <row r="14" spans="1:4" ht="27" x14ac:dyDescent="0.25">
      <c r="A14" s="46" t="s">
        <v>296</v>
      </c>
      <c r="B14" s="46" t="s">
        <v>294</v>
      </c>
      <c r="C14" s="85">
        <v>0</v>
      </c>
    </row>
    <row r="15" spans="1:4" x14ac:dyDescent="0.25">
      <c r="A15" s="5" t="s">
        <v>486</v>
      </c>
      <c r="B15" s="6" t="s">
        <v>300</v>
      </c>
      <c r="C15" s="85">
        <v>315000</v>
      </c>
    </row>
    <row r="16" spans="1:4" ht="27" x14ac:dyDescent="0.25">
      <c r="A16" s="46" t="s">
        <v>301</v>
      </c>
      <c r="B16" s="46" t="s">
        <v>300</v>
      </c>
      <c r="C16" s="85">
        <v>0</v>
      </c>
    </row>
    <row r="17" spans="1:3" ht="27" x14ac:dyDescent="0.25">
      <c r="A17" s="46" t="s">
        <v>302</v>
      </c>
      <c r="B17" s="46" t="s">
        <v>300</v>
      </c>
      <c r="C17" s="85">
        <v>315000</v>
      </c>
    </row>
    <row r="18" spans="1:3" x14ac:dyDescent="0.25">
      <c r="A18" s="46" t="s">
        <v>303</v>
      </c>
      <c r="B18" s="46" t="s">
        <v>300</v>
      </c>
      <c r="C18" s="85">
        <v>0</v>
      </c>
    </row>
    <row r="19" spans="1:3" x14ac:dyDescent="0.25">
      <c r="A19" s="46" t="s">
        <v>304</v>
      </c>
      <c r="B19" s="46" t="s">
        <v>300</v>
      </c>
      <c r="C19" s="85">
        <v>0</v>
      </c>
    </row>
    <row r="20" spans="1:3" x14ac:dyDescent="0.25">
      <c r="A20" s="5" t="s">
        <v>536</v>
      </c>
      <c r="B20" s="6" t="s">
        <v>305</v>
      </c>
      <c r="C20" s="85">
        <v>0</v>
      </c>
    </row>
    <row r="21" spans="1:3" x14ac:dyDescent="0.25">
      <c r="A21" s="46" t="s">
        <v>306</v>
      </c>
      <c r="B21" s="46" t="s">
        <v>305</v>
      </c>
      <c r="C21" s="85">
        <v>0</v>
      </c>
    </row>
    <row r="22" spans="1:3" x14ac:dyDescent="0.25">
      <c r="A22" s="46" t="s">
        <v>307</v>
      </c>
      <c r="B22" s="46" t="s">
        <v>305</v>
      </c>
      <c r="C22" s="85">
        <v>0</v>
      </c>
    </row>
    <row r="23" spans="1:3" s="88" customFormat="1" x14ac:dyDescent="0.25">
      <c r="A23" s="7" t="s">
        <v>515</v>
      </c>
      <c r="B23" s="8" t="s">
        <v>308</v>
      </c>
      <c r="C23" s="89">
        <f>C12+C15+C20</f>
        <v>1755000</v>
      </c>
    </row>
    <row r="24" spans="1:3" x14ac:dyDescent="0.25">
      <c r="A24" s="5" t="s">
        <v>537</v>
      </c>
      <c r="B24" s="5" t="s">
        <v>309</v>
      </c>
      <c r="C24" s="85">
        <v>10000</v>
      </c>
    </row>
    <row r="25" spans="1:3" x14ac:dyDescent="0.25">
      <c r="A25" s="5" t="s">
        <v>538</v>
      </c>
      <c r="B25" s="5" t="s">
        <v>309</v>
      </c>
      <c r="C25" s="85">
        <v>0</v>
      </c>
    </row>
    <row r="26" spans="1:3" x14ac:dyDescent="0.25">
      <c r="A26" s="5" t="s">
        <v>539</v>
      </c>
      <c r="B26" s="5" t="s">
        <v>309</v>
      </c>
      <c r="C26" s="85">
        <v>0</v>
      </c>
    </row>
    <row r="27" spans="1:3" x14ac:dyDescent="0.25">
      <c r="A27" s="5" t="s">
        <v>540</v>
      </c>
      <c r="B27" s="5" t="s">
        <v>309</v>
      </c>
      <c r="C27" s="85">
        <v>0</v>
      </c>
    </row>
    <row r="28" spans="1:3" x14ac:dyDescent="0.25">
      <c r="A28" s="5" t="s">
        <v>541</v>
      </c>
      <c r="B28" s="5" t="s">
        <v>309</v>
      </c>
      <c r="C28" s="85">
        <v>0</v>
      </c>
    </row>
    <row r="29" spans="1:3" x14ac:dyDescent="0.25">
      <c r="A29" s="5" t="s">
        <v>542</v>
      </c>
      <c r="B29" s="5" t="s">
        <v>309</v>
      </c>
      <c r="C29" s="85">
        <v>0</v>
      </c>
    </row>
    <row r="30" spans="1:3" x14ac:dyDescent="0.25">
      <c r="A30" s="5" t="s">
        <v>543</v>
      </c>
      <c r="B30" s="5" t="s">
        <v>309</v>
      </c>
      <c r="C30" s="85">
        <v>0</v>
      </c>
    </row>
    <row r="31" spans="1:3" x14ac:dyDescent="0.25">
      <c r="A31" s="5" t="s">
        <v>544</v>
      </c>
      <c r="B31" s="5" t="s">
        <v>309</v>
      </c>
      <c r="C31" s="85">
        <v>0</v>
      </c>
    </row>
    <row r="32" spans="1:3" ht="45" x14ac:dyDescent="0.25">
      <c r="A32" s="5" t="s">
        <v>545</v>
      </c>
      <c r="B32" s="5" t="s">
        <v>309</v>
      </c>
      <c r="C32" s="85">
        <v>0</v>
      </c>
    </row>
    <row r="33" spans="1:3" x14ac:dyDescent="0.25">
      <c r="A33" s="5" t="s">
        <v>701</v>
      </c>
      <c r="B33" s="5" t="s">
        <v>309</v>
      </c>
      <c r="C33" s="108">
        <v>35000</v>
      </c>
    </row>
    <row r="34" spans="1:3" s="88" customFormat="1" x14ac:dyDescent="0.25">
      <c r="A34" s="7" t="s">
        <v>488</v>
      </c>
      <c r="B34" s="8" t="s">
        <v>309</v>
      </c>
      <c r="C34" s="121">
        <f>SUM(C24:C33)</f>
        <v>45000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tabSelected="1" workbookViewId="0">
      <selection activeCell="B1" sqref="B1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720</v>
      </c>
      <c r="C1" s="1"/>
      <c r="D1" s="1"/>
    </row>
    <row r="3" spans="1:4" ht="22.5" customHeight="1" x14ac:dyDescent="0.25">
      <c r="A3" s="197" t="s">
        <v>702</v>
      </c>
      <c r="B3" s="198"/>
      <c r="C3" s="198"/>
      <c r="D3" s="198"/>
    </row>
    <row r="4" spans="1:4" ht="48.75" customHeight="1" x14ac:dyDescent="0.25">
      <c r="A4" s="200" t="s">
        <v>674</v>
      </c>
      <c r="B4" s="198"/>
      <c r="C4" s="198"/>
      <c r="D4" s="199"/>
    </row>
    <row r="5" spans="1:4" ht="21" customHeight="1" x14ac:dyDescent="0.25">
      <c r="A5" s="55"/>
      <c r="B5" s="56"/>
      <c r="C5" s="56"/>
    </row>
    <row r="6" spans="1:4" x14ac:dyDescent="0.25">
      <c r="A6" s="4" t="s">
        <v>1</v>
      </c>
    </row>
    <row r="7" spans="1:4" ht="33" customHeight="1" x14ac:dyDescent="0.25">
      <c r="A7" s="158" t="s">
        <v>633</v>
      </c>
      <c r="B7" s="3" t="s">
        <v>81</v>
      </c>
      <c r="C7" s="157" t="s">
        <v>26</v>
      </c>
      <c r="D7" s="185" t="s">
        <v>27</v>
      </c>
    </row>
    <row r="8" spans="1:4" x14ac:dyDescent="0.25">
      <c r="A8" s="12" t="s">
        <v>433</v>
      </c>
      <c r="B8" s="5" t="s">
        <v>218</v>
      </c>
      <c r="C8" s="85">
        <v>0</v>
      </c>
      <c r="D8" s="108">
        <v>0</v>
      </c>
    </row>
    <row r="9" spans="1:4" x14ac:dyDescent="0.25">
      <c r="A9" s="19" t="s">
        <v>219</v>
      </c>
      <c r="B9" s="19" t="s">
        <v>218</v>
      </c>
      <c r="C9" s="85">
        <v>0</v>
      </c>
      <c r="D9" s="108">
        <v>0</v>
      </c>
    </row>
    <row r="10" spans="1:4" x14ac:dyDescent="0.25">
      <c r="A10" s="19" t="s">
        <v>220</v>
      </c>
      <c r="B10" s="19" t="s">
        <v>218</v>
      </c>
      <c r="C10" s="85">
        <v>0</v>
      </c>
      <c r="D10" s="108">
        <v>0</v>
      </c>
    </row>
    <row r="11" spans="1:4" ht="30" x14ac:dyDescent="0.25">
      <c r="A11" s="12" t="s">
        <v>221</v>
      </c>
      <c r="B11" s="5" t="s">
        <v>222</v>
      </c>
      <c r="C11" s="85">
        <v>0</v>
      </c>
      <c r="D11" s="108">
        <v>0</v>
      </c>
    </row>
    <row r="12" spans="1:4" x14ac:dyDescent="0.25">
      <c r="A12" s="12" t="s">
        <v>432</v>
      </c>
      <c r="B12" s="5" t="s">
        <v>223</v>
      </c>
      <c r="C12" s="108">
        <v>0</v>
      </c>
      <c r="D12" s="108">
        <v>0</v>
      </c>
    </row>
    <row r="13" spans="1:4" x14ac:dyDescent="0.25">
      <c r="A13" s="19" t="s">
        <v>219</v>
      </c>
      <c r="B13" s="19" t="s">
        <v>223</v>
      </c>
      <c r="C13" s="85">
        <v>0</v>
      </c>
      <c r="D13" s="108">
        <v>0</v>
      </c>
    </row>
    <row r="14" spans="1:4" x14ac:dyDescent="0.25">
      <c r="A14" s="19" t="s">
        <v>220</v>
      </c>
      <c r="B14" s="19" t="s">
        <v>224</v>
      </c>
      <c r="C14" s="85">
        <v>0</v>
      </c>
      <c r="D14" s="108">
        <v>0</v>
      </c>
    </row>
    <row r="15" spans="1:4" s="88" customFormat="1" x14ac:dyDescent="0.25">
      <c r="A15" s="11" t="s">
        <v>431</v>
      </c>
      <c r="B15" s="7" t="s">
        <v>225</v>
      </c>
      <c r="C15" s="89">
        <v>0</v>
      </c>
      <c r="D15" s="121">
        <v>0</v>
      </c>
    </row>
    <row r="16" spans="1:4" x14ac:dyDescent="0.25">
      <c r="A16" s="21" t="s">
        <v>436</v>
      </c>
      <c r="B16" s="5" t="s">
        <v>226</v>
      </c>
      <c r="C16" s="85">
        <v>0</v>
      </c>
      <c r="D16" s="108">
        <v>0</v>
      </c>
    </row>
    <row r="17" spans="1:4" x14ac:dyDescent="0.25">
      <c r="A17" s="19" t="s">
        <v>227</v>
      </c>
      <c r="B17" s="19" t="s">
        <v>226</v>
      </c>
      <c r="C17" s="85">
        <v>0</v>
      </c>
      <c r="D17" s="108">
        <v>0</v>
      </c>
    </row>
    <row r="18" spans="1:4" x14ac:dyDescent="0.25">
      <c r="A18" s="19" t="s">
        <v>228</v>
      </c>
      <c r="B18" s="19" t="s">
        <v>226</v>
      </c>
      <c r="C18" s="85">
        <v>0</v>
      </c>
      <c r="D18" s="108">
        <v>0</v>
      </c>
    </row>
    <row r="19" spans="1:4" x14ac:dyDescent="0.25">
      <c r="A19" s="21" t="s">
        <v>437</v>
      </c>
      <c r="B19" s="5" t="s">
        <v>229</v>
      </c>
      <c r="C19" s="85">
        <v>0</v>
      </c>
      <c r="D19" s="108">
        <v>0</v>
      </c>
    </row>
    <row r="20" spans="1:4" x14ac:dyDescent="0.25">
      <c r="A20" s="19" t="s">
        <v>220</v>
      </c>
      <c r="B20" s="19" t="s">
        <v>229</v>
      </c>
      <c r="C20" s="85">
        <v>0</v>
      </c>
      <c r="D20" s="108">
        <v>0</v>
      </c>
    </row>
    <row r="21" spans="1:4" x14ac:dyDescent="0.25">
      <c r="A21" s="13" t="s">
        <v>230</v>
      </c>
      <c r="B21" s="5" t="s">
        <v>231</v>
      </c>
      <c r="C21" s="85">
        <v>0</v>
      </c>
      <c r="D21" s="108">
        <v>0</v>
      </c>
    </row>
    <row r="22" spans="1:4" x14ac:dyDescent="0.25">
      <c r="A22" s="13" t="s">
        <v>438</v>
      </c>
      <c r="B22" s="5" t="s">
        <v>232</v>
      </c>
      <c r="C22" s="85">
        <v>0</v>
      </c>
      <c r="D22" s="108">
        <v>0</v>
      </c>
    </row>
    <row r="23" spans="1:4" x14ac:dyDescent="0.25">
      <c r="A23" s="19" t="s">
        <v>228</v>
      </c>
      <c r="B23" s="19" t="s">
        <v>232</v>
      </c>
      <c r="C23" s="85">
        <v>0</v>
      </c>
      <c r="D23" s="108">
        <v>0</v>
      </c>
    </row>
    <row r="24" spans="1:4" x14ac:dyDescent="0.25">
      <c r="A24" s="19" t="s">
        <v>220</v>
      </c>
      <c r="B24" s="19" t="s">
        <v>232</v>
      </c>
      <c r="C24" s="85">
        <v>0</v>
      </c>
      <c r="D24" s="108">
        <v>0</v>
      </c>
    </row>
    <row r="25" spans="1:4" s="88" customFormat="1" x14ac:dyDescent="0.25">
      <c r="A25" s="22" t="s">
        <v>434</v>
      </c>
      <c r="B25" s="7" t="s">
        <v>233</v>
      </c>
      <c r="C25" s="89">
        <v>0</v>
      </c>
      <c r="D25" s="121">
        <v>0</v>
      </c>
    </row>
    <row r="26" spans="1:4" x14ac:dyDescent="0.25">
      <c r="A26" s="21" t="s">
        <v>234</v>
      </c>
      <c r="B26" s="5" t="s">
        <v>235</v>
      </c>
      <c r="C26" s="85">
        <v>0</v>
      </c>
      <c r="D26" s="108">
        <v>0</v>
      </c>
    </row>
    <row r="27" spans="1:4" x14ac:dyDescent="0.25">
      <c r="A27" s="21" t="s">
        <v>236</v>
      </c>
      <c r="B27" s="5" t="s">
        <v>237</v>
      </c>
      <c r="C27" s="85">
        <v>518259</v>
      </c>
      <c r="D27" s="108">
        <v>0</v>
      </c>
    </row>
    <row r="28" spans="1:4" x14ac:dyDescent="0.25">
      <c r="A28" s="21" t="s">
        <v>240</v>
      </c>
      <c r="B28" s="5" t="s">
        <v>241</v>
      </c>
      <c r="C28" s="85">
        <v>0</v>
      </c>
      <c r="D28" s="108">
        <v>0</v>
      </c>
    </row>
    <row r="29" spans="1:4" x14ac:dyDescent="0.25">
      <c r="A29" s="21" t="s">
        <v>242</v>
      </c>
      <c r="B29" s="5" t="s">
        <v>243</v>
      </c>
      <c r="C29" s="85">
        <v>0</v>
      </c>
      <c r="D29" s="108">
        <v>0</v>
      </c>
    </row>
    <row r="30" spans="1:4" x14ac:dyDescent="0.25">
      <c r="A30" s="21" t="s">
        <v>244</v>
      </c>
      <c r="B30" s="5" t="s">
        <v>245</v>
      </c>
      <c r="C30" s="85">
        <v>0</v>
      </c>
      <c r="D30" s="108">
        <v>0</v>
      </c>
    </row>
    <row r="31" spans="1:4" s="88" customFormat="1" x14ac:dyDescent="0.25">
      <c r="A31" s="39" t="s">
        <v>435</v>
      </c>
      <c r="B31" s="40" t="s">
        <v>246</v>
      </c>
      <c r="C31" s="89">
        <f>C15+C25+C26+C27+C28+C29+C30</f>
        <v>518259</v>
      </c>
      <c r="D31" s="121">
        <v>0</v>
      </c>
    </row>
    <row r="32" spans="1:4" x14ac:dyDescent="0.25">
      <c r="A32" s="21" t="s">
        <v>247</v>
      </c>
      <c r="B32" s="5" t="s">
        <v>248</v>
      </c>
      <c r="C32" s="85">
        <v>0</v>
      </c>
      <c r="D32" s="108">
        <v>0</v>
      </c>
    </row>
    <row r="33" spans="1:4" x14ac:dyDescent="0.25">
      <c r="A33" s="12" t="s">
        <v>249</v>
      </c>
      <c r="B33" s="5" t="s">
        <v>250</v>
      </c>
      <c r="C33" s="85">
        <v>0</v>
      </c>
      <c r="D33" s="108">
        <v>0</v>
      </c>
    </row>
    <row r="34" spans="1:4" x14ac:dyDescent="0.25">
      <c r="A34" s="21" t="s">
        <v>439</v>
      </c>
      <c r="B34" s="5" t="s">
        <v>251</v>
      </c>
      <c r="C34" s="85">
        <v>0</v>
      </c>
      <c r="D34" s="108">
        <v>0</v>
      </c>
    </row>
    <row r="35" spans="1:4" x14ac:dyDescent="0.25">
      <c r="A35" s="19" t="s">
        <v>220</v>
      </c>
      <c r="B35" s="19" t="s">
        <v>251</v>
      </c>
      <c r="C35" s="85">
        <v>0</v>
      </c>
      <c r="D35" s="108">
        <v>0</v>
      </c>
    </row>
    <row r="36" spans="1:4" x14ac:dyDescent="0.25">
      <c r="A36" s="21" t="s">
        <v>440</v>
      </c>
      <c r="B36" s="5" t="s">
        <v>252</v>
      </c>
      <c r="C36" s="85">
        <v>0</v>
      </c>
      <c r="D36" s="108">
        <v>0</v>
      </c>
    </row>
    <row r="37" spans="1:4" x14ac:dyDescent="0.25">
      <c r="A37" s="19" t="s">
        <v>253</v>
      </c>
      <c r="B37" s="19" t="s">
        <v>252</v>
      </c>
      <c r="C37" s="85">
        <v>0</v>
      </c>
      <c r="D37" s="108">
        <v>0</v>
      </c>
    </row>
    <row r="38" spans="1:4" x14ac:dyDescent="0.25">
      <c r="A38" s="19" t="s">
        <v>254</v>
      </c>
      <c r="B38" s="19" t="s">
        <v>252</v>
      </c>
      <c r="C38" s="85">
        <v>0</v>
      </c>
      <c r="D38" s="108">
        <v>0</v>
      </c>
    </row>
    <row r="39" spans="1:4" x14ac:dyDescent="0.25">
      <c r="A39" s="19" t="s">
        <v>255</v>
      </c>
      <c r="B39" s="19" t="s">
        <v>252</v>
      </c>
      <c r="C39" s="85">
        <v>0</v>
      </c>
      <c r="D39" s="108">
        <v>0</v>
      </c>
    </row>
    <row r="40" spans="1:4" x14ac:dyDescent="0.25">
      <c r="A40" s="19" t="s">
        <v>220</v>
      </c>
      <c r="B40" s="19" t="s">
        <v>252</v>
      </c>
      <c r="C40" s="85">
        <v>0</v>
      </c>
      <c r="D40" s="108">
        <v>0</v>
      </c>
    </row>
    <row r="41" spans="1:4" s="88" customFormat="1" x14ac:dyDescent="0.25">
      <c r="A41" s="39" t="s">
        <v>441</v>
      </c>
      <c r="B41" s="40" t="s">
        <v>256</v>
      </c>
      <c r="C41" s="89">
        <v>0</v>
      </c>
      <c r="D41" s="121">
        <v>0</v>
      </c>
    </row>
    <row r="44" spans="1:4" ht="25.5" x14ac:dyDescent="0.25">
      <c r="A44" s="37" t="s">
        <v>633</v>
      </c>
      <c r="B44" s="3" t="s">
        <v>81</v>
      </c>
      <c r="C44" s="184" t="s">
        <v>26</v>
      </c>
      <c r="D44" s="184" t="s">
        <v>27</v>
      </c>
    </row>
    <row r="45" spans="1:4" x14ac:dyDescent="0.25">
      <c r="A45" s="21" t="s">
        <v>502</v>
      </c>
      <c r="B45" s="5" t="s">
        <v>344</v>
      </c>
      <c r="C45" s="25">
        <v>0</v>
      </c>
      <c r="D45" s="186">
        <v>0</v>
      </c>
    </row>
    <row r="46" spans="1:4" x14ac:dyDescent="0.25">
      <c r="A46" s="46" t="s">
        <v>219</v>
      </c>
      <c r="B46" s="46" t="s">
        <v>344</v>
      </c>
      <c r="C46" s="25">
        <v>0</v>
      </c>
      <c r="D46" s="186">
        <v>0</v>
      </c>
    </row>
    <row r="47" spans="1:4" ht="30" x14ac:dyDescent="0.25">
      <c r="A47" s="12" t="s">
        <v>345</v>
      </c>
      <c r="B47" s="5" t="s">
        <v>346</v>
      </c>
      <c r="C47" s="25">
        <v>0</v>
      </c>
      <c r="D47" s="186">
        <v>0</v>
      </c>
    </row>
    <row r="48" spans="1:4" x14ac:dyDescent="0.25">
      <c r="A48" s="21" t="s">
        <v>550</v>
      </c>
      <c r="B48" s="5" t="s">
        <v>347</v>
      </c>
      <c r="C48" s="25">
        <v>0</v>
      </c>
      <c r="D48" s="186">
        <v>0</v>
      </c>
    </row>
    <row r="49" spans="1:4" x14ac:dyDescent="0.25">
      <c r="A49" s="46" t="s">
        <v>219</v>
      </c>
      <c r="B49" s="46" t="s">
        <v>347</v>
      </c>
      <c r="C49" s="25">
        <v>0</v>
      </c>
      <c r="D49" s="186">
        <v>0</v>
      </c>
    </row>
    <row r="50" spans="1:4" s="88" customFormat="1" x14ac:dyDescent="0.25">
      <c r="A50" s="11" t="s">
        <v>522</v>
      </c>
      <c r="B50" s="7" t="s">
        <v>348</v>
      </c>
      <c r="C50" s="92">
        <v>0</v>
      </c>
      <c r="D50" s="187">
        <v>0</v>
      </c>
    </row>
    <row r="51" spans="1:4" x14ac:dyDescent="0.25">
      <c r="A51" s="12" t="s">
        <v>551</v>
      </c>
      <c r="B51" s="5" t="s">
        <v>349</v>
      </c>
      <c r="C51" s="25">
        <v>0</v>
      </c>
      <c r="D51" s="186">
        <v>0</v>
      </c>
    </row>
    <row r="52" spans="1:4" x14ac:dyDescent="0.25">
      <c r="A52" s="46" t="s">
        <v>227</v>
      </c>
      <c r="B52" s="46" t="s">
        <v>349</v>
      </c>
      <c r="C52" s="25">
        <v>0</v>
      </c>
      <c r="D52" s="186">
        <v>0</v>
      </c>
    </row>
    <row r="53" spans="1:4" x14ac:dyDescent="0.25">
      <c r="A53" s="21" t="s">
        <v>350</v>
      </c>
      <c r="B53" s="5" t="s">
        <v>351</v>
      </c>
      <c r="C53" s="25">
        <v>0</v>
      </c>
      <c r="D53" s="186">
        <v>0</v>
      </c>
    </row>
    <row r="54" spans="1:4" x14ac:dyDescent="0.25">
      <c r="A54" s="13" t="s">
        <v>552</v>
      </c>
      <c r="B54" s="5" t="s">
        <v>352</v>
      </c>
      <c r="C54" s="25">
        <v>0</v>
      </c>
      <c r="D54" s="186">
        <v>0</v>
      </c>
    </row>
    <row r="55" spans="1:4" x14ac:dyDescent="0.25">
      <c r="A55" s="46" t="s">
        <v>228</v>
      </c>
      <c r="B55" s="46" t="s">
        <v>352</v>
      </c>
      <c r="C55" s="25">
        <v>0</v>
      </c>
      <c r="D55" s="186">
        <v>0</v>
      </c>
    </row>
    <row r="56" spans="1:4" x14ac:dyDescent="0.25">
      <c r="A56" s="21" t="s">
        <v>353</v>
      </c>
      <c r="B56" s="5" t="s">
        <v>354</v>
      </c>
      <c r="C56" s="25">
        <v>0</v>
      </c>
      <c r="D56" s="186">
        <v>0</v>
      </c>
    </row>
    <row r="57" spans="1:4" s="88" customFormat="1" x14ac:dyDescent="0.25">
      <c r="A57" s="22" t="s">
        <v>523</v>
      </c>
      <c r="B57" s="7" t="s">
        <v>355</v>
      </c>
      <c r="C57" s="92">
        <v>0</v>
      </c>
      <c r="D57" s="187">
        <v>0</v>
      </c>
    </row>
    <row r="58" spans="1:4" s="88" customFormat="1" x14ac:dyDescent="0.25">
      <c r="A58" s="22" t="s">
        <v>359</v>
      </c>
      <c r="B58" s="7" t="s">
        <v>360</v>
      </c>
      <c r="C58" s="92">
        <v>0</v>
      </c>
      <c r="D58" s="187">
        <v>0</v>
      </c>
    </row>
    <row r="59" spans="1:4" s="88" customFormat="1" x14ac:dyDescent="0.25">
      <c r="A59" s="22" t="s">
        <v>361</v>
      </c>
      <c r="B59" s="7" t="s">
        <v>362</v>
      </c>
      <c r="C59" s="92">
        <v>0</v>
      </c>
      <c r="D59" s="187">
        <v>0</v>
      </c>
    </row>
    <row r="60" spans="1:4" s="88" customFormat="1" x14ac:dyDescent="0.25">
      <c r="A60" s="22" t="s">
        <v>365</v>
      </c>
      <c r="B60" s="7" t="s">
        <v>366</v>
      </c>
      <c r="C60" s="92">
        <v>0</v>
      </c>
      <c r="D60" s="187">
        <v>0</v>
      </c>
    </row>
    <row r="61" spans="1:4" s="88" customFormat="1" x14ac:dyDescent="0.25">
      <c r="A61" s="11" t="s">
        <v>0</v>
      </c>
      <c r="B61" s="7" t="s">
        <v>367</v>
      </c>
      <c r="C61" s="92">
        <v>0</v>
      </c>
      <c r="D61" s="187">
        <v>0</v>
      </c>
    </row>
    <row r="62" spans="1:4" s="88" customFormat="1" x14ac:dyDescent="0.25">
      <c r="A62" s="15" t="s">
        <v>368</v>
      </c>
      <c r="B62" s="7" t="s">
        <v>367</v>
      </c>
      <c r="C62" s="92">
        <v>0</v>
      </c>
      <c r="D62" s="187">
        <v>0</v>
      </c>
    </row>
    <row r="63" spans="1:4" s="88" customFormat="1" x14ac:dyDescent="0.25">
      <c r="A63" s="75" t="s">
        <v>525</v>
      </c>
      <c r="B63" s="40" t="s">
        <v>369</v>
      </c>
      <c r="C63" s="92">
        <v>0</v>
      </c>
      <c r="D63" s="187">
        <v>0</v>
      </c>
    </row>
    <row r="64" spans="1:4" x14ac:dyDescent="0.25">
      <c r="A64" s="12" t="s">
        <v>370</v>
      </c>
      <c r="B64" s="5" t="s">
        <v>371</v>
      </c>
      <c r="C64" s="25">
        <v>0</v>
      </c>
      <c r="D64" s="186">
        <v>0</v>
      </c>
    </row>
    <row r="65" spans="1:4" x14ac:dyDescent="0.25">
      <c r="A65" s="13" t="s">
        <v>372</v>
      </c>
      <c r="B65" s="5" t="s">
        <v>373</v>
      </c>
      <c r="C65" s="25">
        <v>0</v>
      </c>
      <c r="D65" s="186">
        <v>0</v>
      </c>
    </row>
    <row r="66" spans="1:4" x14ac:dyDescent="0.25">
      <c r="A66" s="21" t="s">
        <v>374</v>
      </c>
      <c r="B66" s="5" t="s">
        <v>375</v>
      </c>
      <c r="C66" s="25">
        <v>0</v>
      </c>
      <c r="D66" s="186">
        <v>0</v>
      </c>
    </row>
    <row r="67" spans="1:4" x14ac:dyDescent="0.25">
      <c r="A67" s="21" t="s">
        <v>507</v>
      </c>
      <c r="B67" s="5" t="s">
        <v>376</v>
      </c>
      <c r="C67" s="25">
        <v>0</v>
      </c>
      <c r="D67" s="186">
        <v>0</v>
      </c>
    </row>
    <row r="68" spans="1:4" x14ac:dyDescent="0.25">
      <c r="A68" s="46" t="s">
        <v>253</v>
      </c>
      <c r="B68" s="46" t="s">
        <v>376</v>
      </c>
      <c r="C68" s="25">
        <v>0</v>
      </c>
      <c r="D68" s="186">
        <v>0</v>
      </c>
    </row>
    <row r="69" spans="1:4" x14ac:dyDescent="0.25">
      <c r="A69" s="46" t="s">
        <v>254</v>
      </c>
      <c r="B69" s="46" t="s">
        <v>376</v>
      </c>
      <c r="C69" s="25">
        <v>0</v>
      </c>
      <c r="D69" s="186">
        <v>0</v>
      </c>
    </row>
    <row r="70" spans="1:4" x14ac:dyDescent="0.25">
      <c r="A70" s="47" t="s">
        <v>255</v>
      </c>
      <c r="B70" s="47" t="s">
        <v>376</v>
      </c>
      <c r="C70" s="25">
        <v>0</v>
      </c>
      <c r="D70" s="186">
        <v>0</v>
      </c>
    </row>
    <row r="71" spans="1:4" s="88" customFormat="1" x14ac:dyDescent="0.25">
      <c r="A71" s="39" t="s">
        <v>526</v>
      </c>
      <c r="B71" s="40" t="s">
        <v>377</v>
      </c>
      <c r="C71" s="92">
        <v>0</v>
      </c>
      <c r="D71" s="187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K181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6.7109375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01" t="s">
        <v>707</v>
      </c>
      <c r="D1" s="201"/>
      <c r="E1" s="201"/>
      <c r="F1" s="201"/>
      <c r="G1" s="201"/>
      <c r="H1" s="201"/>
      <c r="I1" s="201"/>
      <c r="J1" s="201"/>
      <c r="K1" s="201"/>
    </row>
    <row r="3" spans="1:11" ht="21" customHeight="1" x14ac:dyDescent="0.25">
      <c r="A3" s="197" t="s">
        <v>702</v>
      </c>
      <c r="B3" s="198"/>
      <c r="C3" s="198"/>
      <c r="D3" s="198"/>
      <c r="E3" s="198"/>
      <c r="F3" s="199"/>
    </row>
    <row r="4" spans="1:11" ht="18.75" customHeight="1" x14ac:dyDescent="0.25">
      <c r="A4" s="200" t="s">
        <v>663</v>
      </c>
      <c r="B4" s="198"/>
      <c r="C4" s="198"/>
      <c r="D4" s="198"/>
      <c r="E4" s="198"/>
      <c r="F4" s="199"/>
    </row>
    <row r="5" spans="1:11" ht="18" x14ac:dyDescent="0.25">
      <c r="A5" s="98"/>
    </row>
    <row r="6" spans="1:11" x14ac:dyDescent="0.25">
      <c r="A6" s="86" t="s">
        <v>647</v>
      </c>
      <c r="C6" s="196" t="s">
        <v>648</v>
      </c>
      <c r="D6" s="196"/>
      <c r="E6" s="196"/>
      <c r="F6" s="196"/>
    </row>
    <row r="7" spans="1:11" ht="30" x14ac:dyDescent="0.3">
      <c r="A7" s="2" t="s">
        <v>80</v>
      </c>
      <c r="B7" s="3" t="s">
        <v>81</v>
      </c>
      <c r="C7" s="99" t="s">
        <v>582</v>
      </c>
      <c r="D7" s="99" t="s">
        <v>583</v>
      </c>
      <c r="E7" s="99" t="s">
        <v>39</v>
      </c>
      <c r="F7" s="100" t="s">
        <v>23</v>
      </c>
    </row>
    <row r="8" spans="1:11" ht="15.75" customHeight="1" x14ac:dyDescent="0.25">
      <c r="A8" s="26" t="s">
        <v>82</v>
      </c>
      <c r="B8" s="27" t="s">
        <v>83</v>
      </c>
      <c r="C8" s="163">
        <v>5085000</v>
      </c>
      <c r="D8" s="164">
        <v>0</v>
      </c>
      <c r="E8" s="164">
        <v>0</v>
      </c>
      <c r="F8" s="163">
        <f t="shared" ref="F8:F39" si="0">SUM(C8:E8)</f>
        <v>5085000</v>
      </c>
    </row>
    <row r="9" spans="1:11" ht="15.75" customHeight="1" x14ac:dyDescent="0.25">
      <c r="A9" s="26" t="s">
        <v>84</v>
      </c>
      <c r="B9" s="28" t="s">
        <v>85</v>
      </c>
      <c r="C9" s="163">
        <v>136000</v>
      </c>
      <c r="D9" s="164">
        <v>0</v>
      </c>
      <c r="E9" s="164">
        <v>0</v>
      </c>
      <c r="F9" s="163">
        <f t="shared" si="0"/>
        <v>136000</v>
      </c>
    </row>
    <row r="10" spans="1:11" ht="15.75" customHeight="1" x14ac:dyDescent="0.25">
      <c r="A10" s="26" t="s">
        <v>86</v>
      </c>
      <c r="B10" s="28" t="s">
        <v>87</v>
      </c>
      <c r="C10" s="163"/>
      <c r="D10" s="164">
        <v>0</v>
      </c>
      <c r="E10" s="164">
        <v>0</v>
      </c>
      <c r="F10" s="163">
        <f t="shared" si="0"/>
        <v>0</v>
      </c>
    </row>
    <row r="11" spans="1:11" ht="15.75" customHeight="1" x14ac:dyDescent="0.25">
      <c r="A11" s="29" t="s">
        <v>88</v>
      </c>
      <c r="B11" s="28" t="s">
        <v>89</v>
      </c>
      <c r="C11" s="163"/>
      <c r="D11" s="164">
        <v>0</v>
      </c>
      <c r="E11" s="164">
        <v>0</v>
      </c>
      <c r="F11" s="163">
        <f t="shared" si="0"/>
        <v>0</v>
      </c>
    </row>
    <row r="12" spans="1:11" ht="15.75" customHeight="1" x14ac:dyDescent="0.25">
      <c r="A12" s="29" t="s">
        <v>90</v>
      </c>
      <c r="B12" s="28" t="s">
        <v>91</v>
      </c>
      <c r="C12" s="163"/>
      <c r="D12" s="164">
        <v>0</v>
      </c>
      <c r="E12" s="164">
        <v>0</v>
      </c>
      <c r="F12" s="163">
        <f t="shared" si="0"/>
        <v>0</v>
      </c>
    </row>
    <row r="13" spans="1:11" ht="15.75" customHeight="1" x14ac:dyDescent="0.25">
      <c r="A13" s="29" t="s">
        <v>92</v>
      </c>
      <c r="B13" s="28" t="s">
        <v>93</v>
      </c>
      <c r="C13" s="163"/>
      <c r="D13" s="164">
        <v>0</v>
      </c>
      <c r="E13" s="164">
        <v>0</v>
      </c>
      <c r="F13" s="163">
        <f t="shared" si="0"/>
        <v>0</v>
      </c>
    </row>
    <row r="14" spans="1:11" ht="15.75" customHeight="1" x14ac:dyDescent="0.25">
      <c r="A14" s="29" t="s">
        <v>94</v>
      </c>
      <c r="B14" s="28" t="s">
        <v>95</v>
      </c>
      <c r="C14" s="163"/>
      <c r="D14" s="164">
        <v>0</v>
      </c>
      <c r="E14" s="164">
        <v>0</v>
      </c>
      <c r="F14" s="163">
        <f t="shared" si="0"/>
        <v>0</v>
      </c>
    </row>
    <row r="15" spans="1:11" ht="15.75" customHeight="1" x14ac:dyDescent="0.25">
      <c r="A15" s="29" t="s">
        <v>96</v>
      </c>
      <c r="B15" s="28" t="s">
        <v>97</v>
      </c>
      <c r="C15" s="163"/>
      <c r="D15" s="164">
        <v>0</v>
      </c>
      <c r="E15" s="164">
        <v>0</v>
      </c>
      <c r="F15" s="163">
        <f t="shared" si="0"/>
        <v>0</v>
      </c>
    </row>
    <row r="16" spans="1:11" ht="15.75" customHeight="1" x14ac:dyDescent="0.25">
      <c r="A16" s="5" t="s">
        <v>98</v>
      </c>
      <c r="B16" s="28" t="s">
        <v>99</v>
      </c>
      <c r="C16" s="163">
        <v>42000</v>
      </c>
      <c r="D16" s="164">
        <v>0</v>
      </c>
      <c r="E16" s="164">
        <v>0</v>
      </c>
      <c r="F16" s="163">
        <f t="shared" si="0"/>
        <v>42000</v>
      </c>
    </row>
    <row r="17" spans="1:6" ht="15.75" customHeight="1" x14ac:dyDescent="0.25">
      <c r="A17" s="5" t="s">
        <v>100</v>
      </c>
      <c r="B17" s="28" t="s">
        <v>101</v>
      </c>
      <c r="C17" s="163"/>
      <c r="D17" s="164">
        <v>0</v>
      </c>
      <c r="E17" s="164">
        <v>0</v>
      </c>
      <c r="F17" s="163">
        <f t="shared" si="0"/>
        <v>0</v>
      </c>
    </row>
    <row r="18" spans="1:6" ht="15.75" customHeight="1" x14ac:dyDescent="0.25">
      <c r="A18" s="5" t="s">
        <v>102</v>
      </c>
      <c r="B18" s="28" t="s">
        <v>103</v>
      </c>
      <c r="C18" s="163"/>
      <c r="D18" s="164">
        <v>0</v>
      </c>
      <c r="E18" s="164">
        <v>0</v>
      </c>
      <c r="F18" s="163">
        <f t="shared" si="0"/>
        <v>0</v>
      </c>
    </row>
    <row r="19" spans="1:6" ht="15.75" customHeight="1" x14ac:dyDescent="0.25">
      <c r="A19" s="5" t="s">
        <v>104</v>
      </c>
      <c r="B19" s="28" t="s">
        <v>105</v>
      </c>
      <c r="C19" s="163"/>
      <c r="D19" s="164">
        <v>0</v>
      </c>
      <c r="E19" s="164">
        <v>0</v>
      </c>
      <c r="F19" s="163">
        <f t="shared" si="0"/>
        <v>0</v>
      </c>
    </row>
    <row r="20" spans="1:6" ht="15.75" customHeight="1" x14ac:dyDescent="0.25">
      <c r="A20" s="5" t="s">
        <v>442</v>
      </c>
      <c r="B20" s="28" t="s">
        <v>106</v>
      </c>
      <c r="C20" s="163">
        <v>0</v>
      </c>
      <c r="D20" s="164">
        <v>0</v>
      </c>
      <c r="E20" s="164">
        <v>0</v>
      </c>
      <c r="F20" s="163">
        <f t="shared" si="0"/>
        <v>0</v>
      </c>
    </row>
    <row r="21" spans="1:6" s="88" customFormat="1" ht="15.75" customHeight="1" x14ac:dyDescent="0.25">
      <c r="A21" s="30" t="s">
        <v>381</v>
      </c>
      <c r="B21" s="31" t="s">
        <v>107</v>
      </c>
      <c r="C21" s="161">
        <f>SUM(C8:C20)</f>
        <v>5263000</v>
      </c>
      <c r="D21" s="161">
        <f t="shared" ref="D21:E21" si="1">SUM(D8:D20)</f>
        <v>0</v>
      </c>
      <c r="E21" s="161">
        <f t="shared" si="1"/>
        <v>0</v>
      </c>
      <c r="F21" s="163">
        <f t="shared" si="0"/>
        <v>5263000</v>
      </c>
    </row>
    <row r="22" spans="1:6" ht="15.75" customHeight="1" x14ac:dyDescent="0.25">
      <c r="A22" s="5" t="s">
        <v>108</v>
      </c>
      <c r="B22" s="28" t="s">
        <v>109</v>
      </c>
      <c r="C22" s="163">
        <v>2042000</v>
      </c>
      <c r="D22" s="164">
        <v>0</v>
      </c>
      <c r="E22" s="164">
        <v>0</v>
      </c>
      <c r="F22" s="163">
        <f t="shared" si="0"/>
        <v>2042000</v>
      </c>
    </row>
    <row r="23" spans="1:6" ht="15.75" customHeight="1" x14ac:dyDescent="0.25">
      <c r="A23" s="5" t="s">
        <v>110</v>
      </c>
      <c r="B23" s="28" t="s">
        <v>111</v>
      </c>
      <c r="C23" s="163">
        <v>954000</v>
      </c>
      <c r="D23" s="164">
        <v>0</v>
      </c>
      <c r="E23" s="164">
        <v>0</v>
      </c>
      <c r="F23" s="163">
        <f t="shared" si="0"/>
        <v>954000</v>
      </c>
    </row>
    <row r="24" spans="1:6" ht="15.75" customHeight="1" x14ac:dyDescent="0.25">
      <c r="A24" s="6" t="s">
        <v>112</v>
      </c>
      <c r="B24" s="28" t="s">
        <v>113</v>
      </c>
      <c r="C24" s="163">
        <v>645000</v>
      </c>
      <c r="D24" s="164">
        <v>0</v>
      </c>
      <c r="E24" s="164">
        <v>0</v>
      </c>
      <c r="F24" s="163">
        <f t="shared" si="0"/>
        <v>645000</v>
      </c>
    </row>
    <row r="25" spans="1:6" s="88" customFormat="1" ht="15.75" customHeight="1" x14ac:dyDescent="0.25">
      <c r="A25" s="7" t="s">
        <v>382</v>
      </c>
      <c r="B25" s="31" t="s">
        <v>114</v>
      </c>
      <c r="C25" s="161">
        <f>SUM(C22:C24)</f>
        <v>3641000</v>
      </c>
      <c r="D25" s="161">
        <f t="shared" ref="D25:E25" si="2">SUM(D22:D24)</f>
        <v>0</v>
      </c>
      <c r="E25" s="161">
        <f t="shared" si="2"/>
        <v>0</v>
      </c>
      <c r="F25" s="161">
        <f t="shared" si="0"/>
        <v>3641000</v>
      </c>
    </row>
    <row r="26" spans="1:6" s="88" customFormat="1" ht="15.75" customHeight="1" x14ac:dyDescent="0.25">
      <c r="A26" s="44" t="s">
        <v>469</v>
      </c>
      <c r="B26" s="45" t="s">
        <v>115</v>
      </c>
      <c r="C26" s="161">
        <f>C21+C25</f>
        <v>8904000</v>
      </c>
      <c r="D26" s="161">
        <f t="shared" ref="D26:E26" si="3">D21+D25</f>
        <v>0</v>
      </c>
      <c r="E26" s="161">
        <f t="shared" si="3"/>
        <v>0</v>
      </c>
      <c r="F26" s="161">
        <f t="shared" si="0"/>
        <v>8904000</v>
      </c>
    </row>
    <row r="27" spans="1:6" s="88" customFormat="1" ht="15.75" customHeight="1" x14ac:dyDescent="0.25">
      <c r="A27" s="35" t="s">
        <v>443</v>
      </c>
      <c r="B27" s="45" t="s">
        <v>116</v>
      </c>
      <c r="C27" s="161">
        <v>1669000</v>
      </c>
      <c r="D27" s="162">
        <v>0</v>
      </c>
      <c r="E27" s="162">
        <v>0</v>
      </c>
      <c r="F27" s="161">
        <f t="shared" si="0"/>
        <v>1669000</v>
      </c>
    </row>
    <row r="28" spans="1:6" ht="15.75" customHeight="1" x14ac:dyDescent="0.25">
      <c r="A28" s="5" t="s">
        <v>117</v>
      </c>
      <c r="B28" s="28" t="s">
        <v>118</v>
      </c>
      <c r="C28" s="163">
        <v>15000</v>
      </c>
      <c r="D28" s="164">
        <v>0</v>
      </c>
      <c r="E28" s="164">
        <v>0</v>
      </c>
      <c r="F28" s="163">
        <f t="shared" si="0"/>
        <v>15000</v>
      </c>
    </row>
    <row r="29" spans="1:6" ht="15.75" customHeight="1" x14ac:dyDescent="0.25">
      <c r="A29" s="5" t="s">
        <v>119</v>
      </c>
      <c r="B29" s="28" t="s">
        <v>120</v>
      </c>
      <c r="C29" s="163">
        <v>1085000</v>
      </c>
      <c r="D29" s="164">
        <v>0</v>
      </c>
      <c r="E29" s="164">
        <v>15000</v>
      </c>
      <c r="F29" s="163">
        <f t="shared" si="0"/>
        <v>1100000</v>
      </c>
    </row>
    <row r="30" spans="1:6" ht="15.75" customHeight="1" x14ac:dyDescent="0.25">
      <c r="A30" s="5" t="s">
        <v>121</v>
      </c>
      <c r="B30" s="28" t="s">
        <v>122</v>
      </c>
      <c r="C30" s="163"/>
      <c r="D30" s="164">
        <v>0</v>
      </c>
      <c r="E30" s="164">
        <v>0</v>
      </c>
      <c r="F30" s="163">
        <f t="shared" si="0"/>
        <v>0</v>
      </c>
    </row>
    <row r="31" spans="1:6" s="88" customFormat="1" ht="15.75" customHeight="1" x14ac:dyDescent="0.25">
      <c r="A31" s="7" t="s">
        <v>383</v>
      </c>
      <c r="B31" s="31" t="s">
        <v>123</v>
      </c>
      <c r="C31" s="161">
        <f>SUM(C28:C30)</f>
        <v>1100000</v>
      </c>
      <c r="D31" s="161">
        <f t="shared" ref="D31:E31" si="4">SUM(D28:D30)</f>
        <v>0</v>
      </c>
      <c r="E31" s="161">
        <f t="shared" si="4"/>
        <v>15000</v>
      </c>
      <c r="F31" s="161">
        <f t="shared" si="0"/>
        <v>1115000</v>
      </c>
    </row>
    <row r="32" spans="1:6" ht="15.75" customHeight="1" x14ac:dyDescent="0.25">
      <c r="A32" s="5" t="s">
        <v>124</v>
      </c>
      <c r="B32" s="28" t="s">
        <v>125</v>
      </c>
      <c r="C32" s="163">
        <v>160000</v>
      </c>
      <c r="D32" s="164">
        <v>0</v>
      </c>
      <c r="E32" s="164">
        <v>0</v>
      </c>
      <c r="F32" s="163">
        <f t="shared" si="0"/>
        <v>160000</v>
      </c>
    </row>
    <row r="33" spans="1:6" ht="15.75" customHeight="1" x14ac:dyDescent="0.25">
      <c r="A33" s="5" t="s">
        <v>126</v>
      </c>
      <c r="B33" s="28" t="s">
        <v>127</v>
      </c>
      <c r="C33" s="163">
        <v>63000</v>
      </c>
      <c r="D33" s="164">
        <v>0</v>
      </c>
      <c r="E33" s="164">
        <v>0</v>
      </c>
      <c r="F33" s="163">
        <f t="shared" si="0"/>
        <v>63000</v>
      </c>
    </row>
    <row r="34" spans="1:6" s="88" customFormat="1" ht="15" customHeight="1" x14ac:dyDescent="0.25">
      <c r="A34" s="7" t="s">
        <v>470</v>
      </c>
      <c r="B34" s="31" t="s">
        <v>128</v>
      </c>
      <c r="C34" s="161">
        <f>SUM(C32:C33)</f>
        <v>223000</v>
      </c>
      <c r="D34" s="161">
        <f t="shared" ref="D34:E34" si="5">SUM(D32:D33)</f>
        <v>0</v>
      </c>
      <c r="E34" s="161">
        <f t="shared" si="5"/>
        <v>0</v>
      </c>
      <c r="F34" s="161">
        <f t="shared" si="0"/>
        <v>223000</v>
      </c>
    </row>
    <row r="35" spans="1:6" ht="15.75" customHeight="1" x14ac:dyDescent="0.25">
      <c r="A35" s="5" t="s">
        <v>129</v>
      </c>
      <c r="B35" s="28" t="s">
        <v>130</v>
      </c>
      <c r="C35" s="163">
        <v>490000</v>
      </c>
      <c r="D35" s="164">
        <v>0</v>
      </c>
      <c r="E35" s="164">
        <v>0</v>
      </c>
      <c r="F35" s="163">
        <f t="shared" si="0"/>
        <v>490000</v>
      </c>
    </row>
    <row r="36" spans="1:6" ht="15.75" customHeight="1" x14ac:dyDescent="0.25">
      <c r="A36" s="5" t="s">
        <v>131</v>
      </c>
      <c r="B36" s="28" t="s">
        <v>132</v>
      </c>
      <c r="C36" s="163"/>
      <c r="D36" s="164">
        <v>0</v>
      </c>
      <c r="E36" s="164">
        <v>0</v>
      </c>
      <c r="F36" s="163">
        <f t="shared" si="0"/>
        <v>0</v>
      </c>
    </row>
    <row r="37" spans="1:6" ht="15.75" customHeight="1" x14ac:dyDescent="0.25">
      <c r="A37" s="5" t="s">
        <v>444</v>
      </c>
      <c r="B37" s="28" t="s">
        <v>133</v>
      </c>
      <c r="C37" s="163"/>
      <c r="D37" s="164">
        <v>0</v>
      </c>
      <c r="E37" s="164">
        <v>0</v>
      </c>
      <c r="F37" s="163">
        <f t="shared" si="0"/>
        <v>0</v>
      </c>
    </row>
    <row r="38" spans="1:6" ht="15.75" customHeight="1" x14ac:dyDescent="0.25">
      <c r="A38" s="5" t="s">
        <v>134</v>
      </c>
      <c r="B38" s="28" t="s">
        <v>135</v>
      </c>
      <c r="C38" s="163">
        <v>430000</v>
      </c>
      <c r="D38" s="164">
        <v>0</v>
      </c>
      <c r="E38" s="164">
        <v>0</v>
      </c>
      <c r="F38" s="163">
        <f t="shared" si="0"/>
        <v>430000</v>
      </c>
    </row>
    <row r="39" spans="1:6" ht="15.75" customHeight="1" x14ac:dyDescent="0.25">
      <c r="A39" s="10" t="s">
        <v>445</v>
      </c>
      <c r="B39" s="28" t="s">
        <v>136</v>
      </c>
      <c r="C39" s="163"/>
      <c r="D39" s="164">
        <v>0</v>
      </c>
      <c r="E39" s="164">
        <v>0</v>
      </c>
      <c r="F39" s="163">
        <f t="shared" si="0"/>
        <v>0</v>
      </c>
    </row>
    <row r="40" spans="1:6" ht="15.75" customHeight="1" x14ac:dyDescent="0.25">
      <c r="A40" s="6" t="s">
        <v>137</v>
      </c>
      <c r="B40" s="28" t="s">
        <v>138</v>
      </c>
      <c r="C40" s="163">
        <v>2000000</v>
      </c>
      <c r="D40" s="164">
        <v>0</v>
      </c>
      <c r="E40" s="164">
        <v>0</v>
      </c>
      <c r="F40" s="163">
        <f t="shared" ref="F40:F71" si="6">SUM(C40:E40)</f>
        <v>2000000</v>
      </c>
    </row>
    <row r="41" spans="1:6" ht="15.75" customHeight="1" x14ac:dyDescent="0.25">
      <c r="A41" s="5" t="s">
        <v>446</v>
      </c>
      <c r="B41" s="28" t="s">
        <v>139</v>
      </c>
      <c r="C41" s="163">
        <v>920000</v>
      </c>
      <c r="D41" s="164">
        <v>0</v>
      </c>
      <c r="E41" s="164">
        <v>0</v>
      </c>
      <c r="F41" s="163">
        <f t="shared" si="6"/>
        <v>920000</v>
      </c>
    </row>
    <row r="42" spans="1:6" s="88" customFormat="1" ht="15.75" customHeight="1" x14ac:dyDescent="0.25">
      <c r="A42" s="7" t="s">
        <v>384</v>
      </c>
      <c r="B42" s="31" t="s">
        <v>140</v>
      </c>
      <c r="C42" s="161">
        <f>SUM(C35:C41)</f>
        <v>3840000</v>
      </c>
      <c r="D42" s="161">
        <f t="shared" ref="D42:E42" si="7">SUM(D35:D41)</f>
        <v>0</v>
      </c>
      <c r="E42" s="161">
        <f t="shared" si="7"/>
        <v>0</v>
      </c>
      <c r="F42" s="161">
        <f t="shared" si="6"/>
        <v>3840000</v>
      </c>
    </row>
    <row r="43" spans="1:6" ht="15.75" customHeight="1" x14ac:dyDescent="0.25">
      <c r="A43" s="5" t="s">
        <v>141</v>
      </c>
      <c r="B43" s="28" t="s">
        <v>142</v>
      </c>
      <c r="C43" s="163"/>
      <c r="D43" s="164">
        <v>0</v>
      </c>
      <c r="E43" s="164">
        <v>0</v>
      </c>
      <c r="F43" s="163">
        <f t="shared" si="6"/>
        <v>0</v>
      </c>
    </row>
    <row r="44" spans="1:6" ht="15.75" customHeight="1" x14ac:dyDescent="0.25">
      <c r="A44" s="5" t="s">
        <v>143</v>
      </c>
      <c r="B44" s="28" t="s">
        <v>144</v>
      </c>
      <c r="C44" s="163"/>
      <c r="D44" s="164">
        <v>0</v>
      </c>
      <c r="E44" s="164">
        <v>0</v>
      </c>
      <c r="F44" s="163">
        <f t="shared" si="6"/>
        <v>0</v>
      </c>
    </row>
    <row r="45" spans="1:6" s="88" customFormat="1" ht="15.75" customHeight="1" x14ac:dyDescent="0.25">
      <c r="A45" s="7" t="s">
        <v>385</v>
      </c>
      <c r="B45" s="31" t="s">
        <v>145</v>
      </c>
      <c r="C45" s="161">
        <f>SUM(C43:C44)</f>
        <v>0</v>
      </c>
      <c r="D45" s="161">
        <f t="shared" ref="D45:E45" si="8">SUM(D43:D44)</f>
        <v>0</v>
      </c>
      <c r="E45" s="161">
        <f t="shared" si="8"/>
        <v>0</v>
      </c>
      <c r="F45" s="161">
        <f t="shared" si="6"/>
        <v>0</v>
      </c>
    </row>
    <row r="46" spans="1:6" ht="15.75" customHeight="1" x14ac:dyDescent="0.25">
      <c r="A46" s="5" t="s">
        <v>146</v>
      </c>
      <c r="B46" s="28" t="s">
        <v>147</v>
      </c>
      <c r="C46" s="163">
        <v>1605000</v>
      </c>
      <c r="D46" s="164">
        <v>0</v>
      </c>
      <c r="E46" s="164">
        <v>5000</v>
      </c>
      <c r="F46" s="163">
        <f t="shared" si="6"/>
        <v>1610000</v>
      </c>
    </row>
    <row r="47" spans="1:6" ht="15.75" customHeight="1" x14ac:dyDescent="0.25">
      <c r="A47" s="5" t="s">
        <v>148</v>
      </c>
      <c r="B47" s="28" t="s">
        <v>149</v>
      </c>
      <c r="C47" s="163"/>
      <c r="D47" s="164">
        <v>0</v>
      </c>
      <c r="E47" s="164">
        <v>0</v>
      </c>
      <c r="F47" s="163">
        <f t="shared" si="6"/>
        <v>0</v>
      </c>
    </row>
    <row r="48" spans="1:6" ht="15.75" customHeight="1" x14ac:dyDescent="0.25">
      <c r="A48" s="5" t="s">
        <v>447</v>
      </c>
      <c r="B48" s="28" t="s">
        <v>150</v>
      </c>
      <c r="C48" s="163"/>
      <c r="D48" s="164">
        <v>0</v>
      </c>
      <c r="E48" s="164">
        <v>0</v>
      </c>
      <c r="F48" s="163">
        <f t="shared" si="6"/>
        <v>0</v>
      </c>
    </row>
    <row r="49" spans="1:6" ht="15.75" customHeight="1" x14ac:dyDescent="0.25">
      <c r="A49" s="5" t="s">
        <v>448</v>
      </c>
      <c r="B49" s="28" t="s">
        <v>151</v>
      </c>
      <c r="C49" s="163"/>
      <c r="D49" s="164">
        <v>0</v>
      </c>
      <c r="E49" s="164">
        <v>0</v>
      </c>
      <c r="F49" s="163">
        <f t="shared" si="6"/>
        <v>0</v>
      </c>
    </row>
    <row r="50" spans="1:6" ht="15.75" customHeight="1" x14ac:dyDescent="0.25">
      <c r="A50" s="5" t="s">
        <v>152</v>
      </c>
      <c r="B50" s="28" t="s">
        <v>153</v>
      </c>
      <c r="C50" s="163">
        <v>10000</v>
      </c>
      <c r="D50" s="168">
        <v>0</v>
      </c>
      <c r="E50" s="168">
        <v>0</v>
      </c>
      <c r="F50" s="163">
        <f t="shared" si="6"/>
        <v>10000</v>
      </c>
    </row>
    <row r="51" spans="1:6" s="88" customFormat="1" ht="15.75" customHeight="1" x14ac:dyDescent="0.25">
      <c r="A51" s="7" t="s">
        <v>386</v>
      </c>
      <c r="B51" s="31" t="s">
        <v>154</v>
      </c>
      <c r="C51" s="161">
        <f>SUM(C46:C50)</f>
        <v>1615000</v>
      </c>
      <c r="D51" s="161">
        <f t="shared" ref="D51:E51" si="9">SUM(D46:D50)</f>
        <v>0</v>
      </c>
      <c r="E51" s="161">
        <f t="shared" si="9"/>
        <v>5000</v>
      </c>
      <c r="F51" s="161">
        <f t="shared" si="6"/>
        <v>1620000</v>
      </c>
    </row>
    <row r="52" spans="1:6" s="88" customFormat="1" ht="15.75" customHeight="1" x14ac:dyDescent="0.25">
      <c r="A52" s="35" t="s">
        <v>387</v>
      </c>
      <c r="B52" s="45" t="s">
        <v>155</v>
      </c>
      <c r="C52" s="161">
        <f>C31+C34+C42+C45+C51</f>
        <v>6778000</v>
      </c>
      <c r="D52" s="162">
        <f t="shared" ref="D52:E52" si="10">D31+D34+D42+D45+D51</f>
        <v>0</v>
      </c>
      <c r="E52" s="162">
        <f t="shared" si="10"/>
        <v>20000</v>
      </c>
      <c r="F52" s="161">
        <f t="shared" si="6"/>
        <v>6798000</v>
      </c>
    </row>
    <row r="53" spans="1:6" ht="15.75" customHeight="1" x14ac:dyDescent="0.25">
      <c r="A53" s="13" t="s">
        <v>156</v>
      </c>
      <c r="B53" s="28" t="s">
        <v>157</v>
      </c>
      <c r="C53" s="163"/>
      <c r="D53" s="164">
        <v>0</v>
      </c>
      <c r="E53" s="164">
        <v>0</v>
      </c>
      <c r="F53" s="163">
        <f t="shared" si="6"/>
        <v>0</v>
      </c>
    </row>
    <row r="54" spans="1:6" ht="15.75" customHeight="1" x14ac:dyDescent="0.25">
      <c r="A54" s="13" t="s">
        <v>388</v>
      </c>
      <c r="B54" s="28" t="s">
        <v>158</v>
      </c>
      <c r="C54" s="163"/>
      <c r="D54" s="164">
        <v>0</v>
      </c>
      <c r="E54" s="164">
        <v>0</v>
      </c>
      <c r="F54" s="163">
        <f t="shared" si="6"/>
        <v>0</v>
      </c>
    </row>
    <row r="55" spans="1:6" ht="15.75" customHeight="1" x14ac:dyDescent="0.25">
      <c r="A55" s="17" t="s">
        <v>449</v>
      </c>
      <c r="B55" s="28" t="s">
        <v>159</v>
      </c>
      <c r="C55" s="163"/>
      <c r="D55" s="164">
        <v>0</v>
      </c>
      <c r="E55" s="164">
        <v>0</v>
      </c>
      <c r="F55" s="163">
        <f t="shared" si="6"/>
        <v>0</v>
      </c>
    </row>
    <row r="56" spans="1:6" ht="15.75" customHeight="1" x14ac:dyDescent="0.25">
      <c r="A56" s="17" t="s">
        <v>450</v>
      </c>
      <c r="B56" s="28" t="s">
        <v>160</v>
      </c>
      <c r="C56" s="163"/>
      <c r="D56" s="164">
        <v>0</v>
      </c>
      <c r="E56" s="164">
        <v>0</v>
      </c>
      <c r="F56" s="163">
        <f t="shared" si="6"/>
        <v>0</v>
      </c>
    </row>
    <row r="57" spans="1:6" ht="15.75" customHeight="1" x14ac:dyDescent="0.25">
      <c r="A57" s="17" t="s">
        <v>451</v>
      </c>
      <c r="B57" s="28" t="s">
        <v>161</v>
      </c>
      <c r="C57" s="163"/>
      <c r="D57" s="164">
        <v>0</v>
      </c>
      <c r="E57" s="164">
        <v>0</v>
      </c>
      <c r="F57" s="163">
        <f t="shared" si="6"/>
        <v>0</v>
      </c>
    </row>
    <row r="58" spans="1:6" ht="15.75" customHeight="1" x14ac:dyDescent="0.25">
      <c r="A58" s="13" t="s">
        <v>452</v>
      </c>
      <c r="B58" s="28" t="s">
        <v>162</v>
      </c>
      <c r="C58" s="163"/>
      <c r="D58" s="164">
        <v>0</v>
      </c>
      <c r="E58" s="164">
        <v>0</v>
      </c>
      <c r="F58" s="163">
        <f t="shared" si="6"/>
        <v>0</v>
      </c>
    </row>
    <row r="59" spans="1:6" ht="15.75" customHeight="1" x14ac:dyDescent="0.25">
      <c r="A59" s="13" t="s">
        <v>453</v>
      </c>
      <c r="B59" s="28" t="s">
        <v>163</v>
      </c>
      <c r="C59" s="163"/>
      <c r="D59" s="164">
        <v>0</v>
      </c>
      <c r="E59" s="164">
        <v>0</v>
      </c>
      <c r="F59" s="163">
        <f t="shared" si="6"/>
        <v>0</v>
      </c>
    </row>
    <row r="60" spans="1:6" ht="15.75" customHeight="1" x14ac:dyDescent="0.25">
      <c r="A60" s="13" t="s">
        <v>454</v>
      </c>
      <c r="B60" s="28" t="s">
        <v>164</v>
      </c>
      <c r="C60" s="163">
        <v>1637000</v>
      </c>
      <c r="D60" s="164">
        <v>0</v>
      </c>
      <c r="E60" s="164">
        <v>0</v>
      </c>
      <c r="F60" s="163">
        <f t="shared" si="6"/>
        <v>1637000</v>
      </c>
    </row>
    <row r="61" spans="1:6" s="88" customFormat="1" ht="15.75" customHeight="1" x14ac:dyDescent="0.25">
      <c r="A61" s="42" t="s">
        <v>416</v>
      </c>
      <c r="B61" s="45" t="s">
        <v>165</v>
      </c>
      <c r="C61" s="161">
        <f>SUM(C60)</f>
        <v>1637000</v>
      </c>
      <c r="D61" s="162">
        <f t="shared" ref="D61:E61" si="11">SUM(D53:D60)</f>
        <v>0</v>
      </c>
      <c r="E61" s="162">
        <f t="shared" si="11"/>
        <v>0</v>
      </c>
      <c r="F61" s="161">
        <f t="shared" si="6"/>
        <v>1637000</v>
      </c>
    </row>
    <row r="62" spans="1:6" ht="15.75" customHeight="1" x14ac:dyDescent="0.25">
      <c r="A62" s="12" t="s">
        <v>455</v>
      </c>
      <c r="B62" s="28" t="s">
        <v>166</v>
      </c>
      <c r="C62" s="163"/>
      <c r="D62" s="164">
        <v>0</v>
      </c>
      <c r="E62" s="164">
        <v>0</v>
      </c>
      <c r="F62" s="163">
        <f t="shared" si="6"/>
        <v>0</v>
      </c>
    </row>
    <row r="63" spans="1:6" ht="15.75" customHeight="1" x14ac:dyDescent="0.25">
      <c r="A63" s="12" t="s">
        <v>167</v>
      </c>
      <c r="B63" s="28" t="s">
        <v>168</v>
      </c>
      <c r="C63" s="163"/>
      <c r="D63" s="164">
        <v>0</v>
      </c>
      <c r="E63" s="164">
        <v>0</v>
      </c>
      <c r="F63" s="163">
        <f t="shared" si="6"/>
        <v>0</v>
      </c>
    </row>
    <row r="64" spans="1:6" ht="15.75" customHeight="1" x14ac:dyDescent="0.25">
      <c r="A64" s="12" t="s">
        <v>169</v>
      </c>
      <c r="B64" s="28" t="s">
        <v>170</v>
      </c>
      <c r="C64" s="163"/>
      <c r="D64" s="164">
        <v>0</v>
      </c>
      <c r="E64" s="164">
        <v>0</v>
      </c>
      <c r="F64" s="163">
        <f t="shared" si="6"/>
        <v>0</v>
      </c>
    </row>
    <row r="65" spans="1:6" ht="15.75" customHeight="1" x14ac:dyDescent="0.25">
      <c r="A65" s="12" t="s">
        <v>417</v>
      </c>
      <c r="B65" s="28" t="s">
        <v>171</v>
      </c>
      <c r="C65" s="163"/>
      <c r="D65" s="164">
        <v>0</v>
      </c>
      <c r="E65" s="164">
        <v>0</v>
      </c>
      <c r="F65" s="163">
        <f t="shared" si="6"/>
        <v>0</v>
      </c>
    </row>
    <row r="66" spans="1:6" ht="15.75" customHeight="1" x14ac:dyDescent="0.25">
      <c r="A66" s="12" t="s">
        <v>456</v>
      </c>
      <c r="B66" s="28" t="s">
        <v>172</v>
      </c>
      <c r="C66" s="163"/>
      <c r="D66" s="164">
        <v>0</v>
      </c>
      <c r="E66" s="164">
        <v>0</v>
      </c>
      <c r="F66" s="163">
        <f t="shared" si="6"/>
        <v>0</v>
      </c>
    </row>
    <row r="67" spans="1:6" ht="15.75" customHeight="1" x14ac:dyDescent="0.25">
      <c r="A67" s="12" t="s">
        <v>419</v>
      </c>
      <c r="B67" s="28" t="s">
        <v>173</v>
      </c>
      <c r="C67" s="163">
        <v>1781456</v>
      </c>
      <c r="D67" s="164">
        <v>0</v>
      </c>
      <c r="E67" s="164">
        <v>0</v>
      </c>
      <c r="F67" s="163">
        <f t="shared" si="6"/>
        <v>1781456</v>
      </c>
    </row>
    <row r="68" spans="1:6" ht="15.75" customHeight="1" x14ac:dyDescent="0.25">
      <c r="A68" s="12" t="s">
        <v>457</v>
      </c>
      <c r="B68" s="28" t="s">
        <v>174</v>
      </c>
      <c r="C68" s="163"/>
      <c r="D68" s="164">
        <v>0</v>
      </c>
      <c r="E68" s="164">
        <v>0</v>
      </c>
      <c r="F68" s="163">
        <f t="shared" si="6"/>
        <v>0</v>
      </c>
    </row>
    <row r="69" spans="1:6" ht="15.75" customHeight="1" x14ac:dyDescent="0.25">
      <c r="A69" s="12" t="s">
        <v>458</v>
      </c>
      <c r="B69" s="28" t="s">
        <v>175</v>
      </c>
      <c r="C69" s="163"/>
      <c r="D69" s="164">
        <v>0</v>
      </c>
      <c r="E69" s="164">
        <v>0</v>
      </c>
      <c r="F69" s="163">
        <f t="shared" si="6"/>
        <v>0</v>
      </c>
    </row>
    <row r="70" spans="1:6" ht="15.75" customHeight="1" x14ac:dyDescent="0.25">
      <c r="A70" s="12" t="s">
        <v>176</v>
      </c>
      <c r="B70" s="28" t="s">
        <v>177</v>
      </c>
      <c r="C70" s="163"/>
      <c r="D70" s="164">
        <v>0</v>
      </c>
      <c r="E70" s="164">
        <v>0</v>
      </c>
      <c r="F70" s="163">
        <f t="shared" si="6"/>
        <v>0</v>
      </c>
    </row>
    <row r="71" spans="1:6" ht="15.75" customHeight="1" x14ac:dyDescent="0.25">
      <c r="A71" s="21" t="s">
        <v>178</v>
      </c>
      <c r="B71" s="28" t="s">
        <v>179</v>
      </c>
      <c r="C71" s="163"/>
      <c r="D71" s="164">
        <v>0</v>
      </c>
      <c r="E71" s="164">
        <v>0</v>
      </c>
      <c r="F71" s="163">
        <f t="shared" si="6"/>
        <v>0</v>
      </c>
    </row>
    <row r="72" spans="1:6" ht="15.75" customHeight="1" x14ac:dyDescent="0.25">
      <c r="A72" s="12" t="s">
        <v>654</v>
      </c>
      <c r="B72" s="28" t="s">
        <v>180</v>
      </c>
      <c r="C72" s="163"/>
      <c r="D72" s="164">
        <v>0</v>
      </c>
      <c r="E72" s="164">
        <v>0</v>
      </c>
      <c r="F72" s="163">
        <f t="shared" ref="F72:F103" si="12">SUM(C72:E72)</f>
        <v>0</v>
      </c>
    </row>
    <row r="73" spans="1:6" ht="15.75" customHeight="1" x14ac:dyDescent="0.25">
      <c r="A73" s="21" t="s">
        <v>459</v>
      </c>
      <c r="B73" s="28" t="s">
        <v>181</v>
      </c>
      <c r="C73" s="163">
        <v>50000</v>
      </c>
      <c r="D73" s="168">
        <v>270000</v>
      </c>
      <c r="E73" s="168">
        <v>0</v>
      </c>
      <c r="F73" s="163">
        <f t="shared" si="12"/>
        <v>320000</v>
      </c>
    </row>
    <row r="74" spans="1:6" ht="15.75" customHeight="1" x14ac:dyDescent="0.25">
      <c r="A74" s="21" t="s">
        <v>656</v>
      </c>
      <c r="B74" s="28" t="s">
        <v>655</v>
      </c>
      <c r="C74" s="163">
        <v>5405265</v>
      </c>
      <c r="D74" s="164">
        <v>0</v>
      </c>
      <c r="E74" s="164">
        <v>0</v>
      </c>
      <c r="F74" s="163">
        <f t="shared" si="12"/>
        <v>5405265</v>
      </c>
    </row>
    <row r="75" spans="1:6" s="88" customFormat="1" ht="15.75" customHeight="1" x14ac:dyDescent="0.25">
      <c r="A75" s="42" t="s">
        <v>422</v>
      </c>
      <c r="B75" s="45" t="s">
        <v>182</v>
      </c>
      <c r="C75" s="161">
        <f>SUM(C62:C74)</f>
        <v>7236721</v>
      </c>
      <c r="D75" s="162">
        <f t="shared" ref="D75:E75" si="13">SUM(D62:D74)</f>
        <v>270000</v>
      </c>
      <c r="E75" s="162">
        <f t="shared" si="13"/>
        <v>0</v>
      </c>
      <c r="F75" s="161">
        <f t="shared" si="12"/>
        <v>7506721</v>
      </c>
    </row>
    <row r="76" spans="1:6" s="88" customFormat="1" ht="15.75" customHeight="1" x14ac:dyDescent="0.25">
      <c r="A76" s="174" t="s">
        <v>37</v>
      </c>
      <c r="B76" s="175"/>
      <c r="C76" s="177">
        <f>C26+C27+C52+C61+C75</f>
        <v>26224721</v>
      </c>
      <c r="D76" s="177">
        <f t="shared" ref="D76:E76" si="14">D26+D27+D52+D61+D75</f>
        <v>270000</v>
      </c>
      <c r="E76" s="177">
        <f t="shared" si="14"/>
        <v>20000</v>
      </c>
      <c r="F76" s="176">
        <f t="shared" si="12"/>
        <v>26514721</v>
      </c>
    </row>
    <row r="77" spans="1:6" ht="15.75" customHeight="1" x14ac:dyDescent="0.25">
      <c r="A77" s="32" t="s">
        <v>183</v>
      </c>
      <c r="B77" s="28" t="s">
        <v>184</v>
      </c>
      <c r="C77" s="163"/>
      <c r="D77" s="164">
        <v>0</v>
      </c>
      <c r="E77" s="164">
        <v>0</v>
      </c>
      <c r="F77" s="163">
        <f t="shared" si="12"/>
        <v>0</v>
      </c>
    </row>
    <row r="78" spans="1:6" ht="15.75" customHeight="1" x14ac:dyDescent="0.25">
      <c r="A78" s="32" t="s">
        <v>460</v>
      </c>
      <c r="B78" s="28" t="s">
        <v>185</v>
      </c>
      <c r="C78" s="163"/>
      <c r="D78" s="164">
        <v>0</v>
      </c>
      <c r="E78" s="164">
        <v>0</v>
      </c>
      <c r="F78" s="163">
        <f t="shared" si="12"/>
        <v>0</v>
      </c>
    </row>
    <row r="79" spans="1:6" ht="15.75" customHeight="1" x14ac:dyDescent="0.25">
      <c r="A79" s="32" t="s">
        <v>186</v>
      </c>
      <c r="B79" s="28" t="s">
        <v>187</v>
      </c>
      <c r="C79" s="163"/>
      <c r="D79" s="164">
        <v>0</v>
      </c>
      <c r="E79" s="164">
        <v>0</v>
      </c>
      <c r="F79" s="163">
        <f t="shared" si="12"/>
        <v>0</v>
      </c>
    </row>
    <row r="80" spans="1:6" ht="15.75" customHeight="1" x14ac:dyDescent="0.25">
      <c r="A80" s="32" t="s">
        <v>188</v>
      </c>
      <c r="B80" s="28" t="s">
        <v>189</v>
      </c>
      <c r="C80" s="163">
        <v>200000</v>
      </c>
      <c r="D80" s="164">
        <v>0</v>
      </c>
      <c r="E80" s="164">
        <v>0</v>
      </c>
      <c r="F80" s="163">
        <f t="shared" si="12"/>
        <v>200000</v>
      </c>
    </row>
    <row r="81" spans="1:6" ht="15.75" customHeight="1" x14ac:dyDescent="0.25">
      <c r="A81" s="6" t="s">
        <v>190</v>
      </c>
      <c r="B81" s="28" t="s">
        <v>191</v>
      </c>
      <c r="C81" s="163"/>
      <c r="D81" s="164">
        <v>0</v>
      </c>
      <c r="E81" s="164">
        <v>0</v>
      </c>
      <c r="F81" s="163">
        <f t="shared" si="12"/>
        <v>0</v>
      </c>
    </row>
    <row r="82" spans="1:6" ht="15.75" customHeight="1" x14ac:dyDescent="0.25">
      <c r="A82" s="6" t="s">
        <v>192</v>
      </c>
      <c r="B82" s="28" t="s">
        <v>193</v>
      </c>
      <c r="C82" s="163"/>
      <c r="D82" s="164">
        <v>0</v>
      </c>
      <c r="E82" s="164">
        <v>0</v>
      </c>
      <c r="F82" s="163">
        <f t="shared" si="12"/>
        <v>0</v>
      </c>
    </row>
    <row r="83" spans="1:6" ht="15.75" customHeight="1" x14ac:dyDescent="0.25">
      <c r="A83" s="6" t="s">
        <v>194</v>
      </c>
      <c r="B83" s="28" t="s">
        <v>195</v>
      </c>
      <c r="C83" s="163">
        <v>50000</v>
      </c>
      <c r="D83" s="164">
        <v>0</v>
      </c>
      <c r="E83" s="164">
        <v>0</v>
      </c>
      <c r="F83" s="163">
        <f t="shared" si="12"/>
        <v>50000</v>
      </c>
    </row>
    <row r="84" spans="1:6" s="88" customFormat="1" ht="15.75" customHeight="1" x14ac:dyDescent="0.25">
      <c r="A84" s="43" t="s">
        <v>424</v>
      </c>
      <c r="B84" s="45" t="s">
        <v>196</v>
      </c>
      <c r="C84" s="161">
        <f>SUM(C77:C83)</f>
        <v>250000</v>
      </c>
      <c r="D84" s="162">
        <f t="shared" ref="D84:E84" si="15">SUM(D77:D83)</f>
        <v>0</v>
      </c>
      <c r="E84" s="162">
        <f t="shared" si="15"/>
        <v>0</v>
      </c>
      <c r="F84" s="161">
        <f t="shared" si="12"/>
        <v>250000</v>
      </c>
    </row>
    <row r="85" spans="1:6" ht="15.75" customHeight="1" x14ac:dyDescent="0.25">
      <c r="A85" s="13" t="s">
        <v>197</v>
      </c>
      <c r="B85" s="28" t="s">
        <v>198</v>
      </c>
      <c r="C85" s="163">
        <v>10230000</v>
      </c>
      <c r="D85" s="164">
        <v>0</v>
      </c>
      <c r="E85" s="164">
        <v>0</v>
      </c>
      <c r="F85" s="163">
        <f t="shared" si="12"/>
        <v>10230000</v>
      </c>
    </row>
    <row r="86" spans="1:6" ht="15.75" customHeight="1" x14ac:dyDescent="0.25">
      <c r="A86" s="13" t="s">
        <v>199</v>
      </c>
      <c r="B86" s="28" t="s">
        <v>200</v>
      </c>
      <c r="C86" s="163"/>
      <c r="D86" s="164">
        <v>0</v>
      </c>
      <c r="E86" s="164">
        <v>0</v>
      </c>
      <c r="F86" s="163">
        <f t="shared" si="12"/>
        <v>0</v>
      </c>
    </row>
    <row r="87" spans="1:6" ht="15.75" customHeight="1" x14ac:dyDescent="0.25">
      <c r="A87" s="13" t="s">
        <v>201</v>
      </c>
      <c r="B87" s="28" t="s">
        <v>202</v>
      </c>
      <c r="C87" s="163"/>
      <c r="D87" s="164">
        <v>0</v>
      </c>
      <c r="E87" s="164">
        <v>0</v>
      </c>
      <c r="F87" s="163">
        <f t="shared" si="12"/>
        <v>0</v>
      </c>
    </row>
    <row r="88" spans="1:6" ht="15.75" customHeight="1" x14ac:dyDescent="0.25">
      <c r="A88" s="13" t="s">
        <v>203</v>
      </c>
      <c r="B88" s="28" t="s">
        <v>204</v>
      </c>
      <c r="C88" s="163">
        <v>2761460</v>
      </c>
      <c r="D88" s="164">
        <v>0</v>
      </c>
      <c r="E88" s="164">
        <v>0</v>
      </c>
      <c r="F88" s="163">
        <f t="shared" si="12"/>
        <v>2761460</v>
      </c>
    </row>
    <row r="89" spans="1:6" s="88" customFormat="1" ht="15.75" customHeight="1" x14ac:dyDescent="0.25">
      <c r="A89" s="42" t="s">
        <v>425</v>
      </c>
      <c r="B89" s="45" t="s">
        <v>205</v>
      </c>
      <c r="C89" s="161">
        <f>SUM(C85:C88)</f>
        <v>12991460</v>
      </c>
      <c r="D89" s="162">
        <f t="shared" ref="D89:E89" si="16">SUM(D85:D88)</f>
        <v>0</v>
      </c>
      <c r="E89" s="162">
        <f t="shared" si="16"/>
        <v>0</v>
      </c>
      <c r="F89" s="161">
        <f t="shared" si="12"/>
        <v>12991460</v>
      </c>
    </row>
    <row r="90" spans="1:6" ht="15.75" customHeight="1" x14ac:dyDescent="0.25">
      <c r="A90" s="13" t="s">
        <v>206</v>
      </c>
      <c r="B90" s="28" t="s">
        <v>207</v>
      </c>
      <c r="C90" s="163"/>
      <c r="D90" s="164">
        <v>0</v>
      </c>
      <c r="E90" s="164">
        <v>0</v>
      </c>
      <c r="F90" s="163">
        <f t="shared" si="12"/>
        <v>0</v>
      </c>
    </row>
    <row r="91" spans="1:6" ht="15.75" customHeight="1" x14ac:dyDescent="0.25">
      <c r="A91" s="13" t="s">
        <v>461</v>
      </c>
      <c r="B91" s="28" t="s">
        <v>208</v>
      </c>
      <c r="C91" s="163"/>
      <c r="D91" s="164">
        <v>0</v>
      </c>
      <c r="E91" s="164">
        <v>0</v>
      </c>
      <c r="F91" s="163">
        <f t="shared" si="12"/>
        <v>0</v>
      </c>
    </row>
    <row r="92" spans="1:6" ht="15.75" customHeight="1" x14ac:dyDescent="0.25">
      <c r="A92" s="13" t="s">
        <v>462</v>
      </c>
      <c r="B92" s="28" t="s">
        <v>209</v>
      </c>
      <c r="C92" s="163"/>
      <c r="D92" s="164">
        <v>0</v>
      </c>
      <c r="E92" s="164">
        <v>0</v>
      </c>
      <c r="F92" s="163">
        <f t="shared" si="12"/>
        <v>0</v>
      </c>
    </row>
    <row r="93" spans="1:6" ht="15.75" customHeight="1" x14ac:dyDescent="0.25">
      <c r="A93" s="13" t="s">
        <v>463</v>
      </c>
      <c r="B93" s="28" t="s">
        <v>210</v>
      </c>
      <c r="C93" s="163"/>
      <c r="D93" s="164">
        <v>0</v>
      </c>
      <c r="E93" s="164">
        <v>0</v>
      </c>
      <c r="F93" s="163">
        <f t="shared" si="12"/>
        <v>0</v>
      </c>
    </row>
    <row r="94" spans="1:6" ht="15.75" customHeight="1" x14ac:dyDescent="0.25">
      <c r="A94" s="13" t="s">
        <v>464</v>
      </c>
      <c r="B94" s="28" t="s">
        <v>211</v>
      </c>
      <c r="C94" s="163"/>
      <c r="D94" s="164">
        <v>0</v>
      </c>
      <c r="E94" s="164">
        <v>0</v>
      </c>
      <c r="F94" s="163">
        <f t="shared" si="12"/>
        <v>0</v>
      </c>
    </row>
    <row r="95" spans="1:6" ht="15.75" customHeight="1" x14ac:dyDescent="0.25">
      <c r="A95" s="13" t="s">
        <v>465</v>
      </c>
      <c r="B95" s="28" t="s">
        <v>212</v>
      </c>
      <c r="C95" s="163"/>
      <c r="D95" s="164">
        <v>0</v>
      </c>
      <c r="E95" s="164">
        <v>0</v>
      </c>
      <c r="F95" s="163">
        <f t="shared" si="12"/>
        <v>0</v>
      </c>
    </row>
    <row r="96" spans="1:6" ht="15.75" customHeight="1" x14ac:dyDescent="0.25">
      <c r="A96" s="13" t="s">
        <v>213</v>
      </c>
      <c r="B96" s="28" t="s">
        <v>214</v>
      </c>
      <c r="C96" s="163"/>
      <c r="D96" s="164">
        <v>0</v>
      </c>
      <c r="E96" s="164">
        <v>0</v>
      </c>
      <c r="F96" s="163">
        <f t="shared" si="12"/>
        <v>0</v>
      </c>
    </row>
    <row r="97" spans="1:6" ht="15.75" customHeight="1" x14ac:dyDescent="0.25">
      <c r="A97" s="13" t="s">
        <v>657</v>
      </c>
      <c r="B97" s="28" t="s">
        <v>215</v>
      </c>
      <c r="C97" s="163"/>
      <c r="D97" s="164">
        <v>0</v>
      </c>
      <c r="E97" s="164">
        <v>0</v>
      </c>
      <c r="F97" s="163">
        <f t="shared" si="12"/>
        <v>0</v>
      </c>
    </row>
    <row r="98" spans="1:6" ht="15.75" customHeight="1" x14ac:dyDescent="0.25">
      <c r="A98" s="13" t="s">
        <v>658</v>
      </c>
      <c r="B98" s="28" t="s">
        <v>659</v>
      </c>
      <c r="C98" s="163"/>
      <c r="D98" s="164">
        <v>0</v>
      </c>
      <c r="E98" s="164">
        <v>0</v>
      </c>
      <c r="F98" s="163">
        <f t="shared" si="12"/>
        <v>0</v>
      </c>
    </row>
    <row r="99" spans="1:6" s="88" customFormat="1" ht="15.75" customHeight="1" x14ac:dyDescent="0.25">
      <c r="A99" s="42" t="s">
        <v>426</v>
      </c>
      <c r="B99" s="45" t="s">
        <v>216</v>
      </c>
      <c r="C99" s="161">
        <f>SUM(C90:C98)</f>
        <v>0</v>
      </c>
      <c r="D99" s="162">
        <f t="shared" ref="D99:E99" si="17">SUM(D90:D98)</f>
        <v>0</v>
      </c>
      <c r="E99" s="162">
        <f t="shared" si="17"/>
        <v>0</v>
      </c>
      <c r="F99" s="161">
        <f t="shared" si="12"/>
        <v>0</v>
      </c>
    </row>
    <row r="100" spans="1:6" s="88" customFormat="1" ht="15.75" customHeight="1" x14ac:dyDescent="0.25">
      <c r="A100" s="174" t="s">
        <v>38</v>
      </c>
      <c r="B100" s="175"/>
      <c r="C100" s="177">
        <f>C84+C89+C99</f>
        <v>13241460</v>
      </c>
      <c r="D100" s="177">
        <f t="shared" ref="D100:E100" si="18">D84+D89+D99</f>
        <v>0</v>
      </c>
      <c r="E100" s="177">
        <f t="shared" si="18"/>
        <v>0</v>
      </c>
      <c r="F100" s="176">
        <f t="shared" si="12"/>
        <v>13241460</v>
      </c>
    </row>
    <row r="101" spans="1:6" s="88" customFormat="1" ht="15.75" x14ac:dyDescent="0.25">
      <c r="A101" s="124" t="s">
        <v>471</v>
      </c>
      <c r="B101" s="125" t="s">
        <v>217</v>
      </c>
      <c r="C101" s="169">
        <f>C26+C27+C52+C61+C75+C84+C89+C99</f>
        <v>39466181</v>
      </c>
      <c r="D101" s="170">
        <f>D26+D27+D52+D61+D75+D84+D89+D99</f>
        <v>270000</v>
      </c>
      <c r="E101" s="170">
        <f>E26+E27+E52+E61+E75+E84+E89+E99</f>
        <v>20000</v>
      </c>
      <c r="F101" s="169">
        <f t="shared" si="12"/>
        <v>39756181</v>
      </c>
    </row>
    <row r="102" spans="1:6" x14ac:dyDescent="0.25">
      <c r="A102" s="13" t="s">
        <v>660</v>
      </c>
      <c r="B102" s="5" t="s">
        <v>218</v>
      </c>
      <c r="C102" s="163"/>
      <c r="D102" s="164">
        <v>0</v>
      </c>
      <c r="E102" s="164">
        <v>0</v>
      </c>
      <c r="F102" s="163">
        <f t="shared" si="12"/>
        <v>0</v>
      </c>
    </row>
    <row r="103" spans="1:6" x14ac:dyDescent="0.25">
      <c r="A103" s="13" t="s">
        <v>221</v>
      </c>
      <c r="B103" s="5" t="s">
        <v>222</v>
      </c>
      <c r="C103" s="163"/>
      <c r="D103" s="164">
        <v>0</v>
      </c>
      <c r="E103" s="164">
        <v>0</v>
      </c>
      <c r="F103" s="163">
        <f t="shared" si="12"/>
        <v>0</v>
      </c>
    </row>
    <row r="104" spans="1:6" x14ac:dyDescent="0.25">
      <c r="A104" s="13" t="s">
        <v>676</v>
      </c>
      <c r="B104" s="5" t="s">
        <v>223</v>
      </c>
      <c r="C104" s="163"/>
      <c r="D104" s="164">
        <v>0</v>
      </c>
      <c r="E104" s="164">
        <v>0</v>
      </c>
      <c r="F104" s="163">
        <f t="shared" ref="F104:F125" si="19">SUM(C104:E104)</f>
        <v>0</v>
      </c>
    </row>
    <row r="105" spans="1:6" s="88" customFormat="1" x14ac:dyDescent="0.25">
      <c r="A105" s="15" t="s">
        <v>431</v>
      </c>
      <c r="B105" s="7" t="s">
        <v>225</v>
      </c>
      <c r="C105" s="161"/>
      <c r="D105" s="162">
        <f t="shared" ref="D105:E105" si="20">SUM(D102:D104)</f>
        <v>0</v>
      </c>
      <c r="E105" s="162">
        <f t="shared" si="20"/>
        <v>0</v>
      </c>
      <c r="F105" s="161">
        <f t="shared" si="19"/>
        <v>0</v>
      </c>
    </row>
    <row r="106" spans="1:6" x14ac:dyDescent="0.25">
      <c r="A106" s="33" t="s">
        <v>467</v>
      </c>
      <c r="B106" s="5" t="s">
        <v>226</v>
      </c>
      <c r="C106" s="163"/>
      <c r="D106" s="164">
        <v>0</v>
      </c>
      <c r="E106" s="164">
        <v>0</v>
      </c>
      <c r="F106" s="163">
        <f t="shared" si="19"/>
        <v>0</v>
      </c>
    </row>
    <row r="107" spans="1:6" x14ac:dyDescent="0.25">
      <c r="A107" s="33" t="s">
        <v>677</v>
      </c>
      <c r="B107" s="5" t="s">
        <v>229</v>
      </c>
      <c r="C107" s="163"/>
      <c r="D107" s="164">
        <v>0</v>
      </c>
      <c r="E107" s="164">
        <v>0</v>
      </c>
      <c r="F107" s="163">
        <f t="shared" si="19"/>
        <v>0</v>
      </c>
    </row>
    <row r="108" spans="1:6" x14ac:dyDescent="0.25">
      <c r="A108" s="13" t="s">
        <v>678</v>
      </c>
      <c r="B108" s="5" t="s">
        <v>231</v>
      </c>
      <c r="C108" s="163"/>
      <c r="D108" s="164">
        <v>0</v>
      </c>
      <c r="E108" s="164">
        <v>0</v>
      </c>
      <c r="F108" s="163">
        <f t="shared" si="19"/>
        <v>0</v>
      </c>
    </row>
    <row r="109" spans="1:6" x14ac:dyDescent="0.25">
      <c r="A109" s="13" t="s">
        <v>679</v>
      </c>
      <c r="B109" s="5" t="s">
        <v>232</v>
      </c>
      <c r="C109" s="163"/>
      <c r="D109" s="164">
        <v>0</v>
      </c>
      <c r="E109" s="164">
        <v>0</v>
      </c>
      <c r="F109" s="163">
        <f t="shared" si="19"/>
        <v>0</v>
      </c>
    </row>
    <row r="110" spans="1:6" x14ac:dyDescent="0.25">
      <c r="A110" s="13" t="s">
        <v>682</v>
      </c>
      <c r="B110" s="5" t="s">
        <v>680</v>
      </c>
      <c r="C110" s="163"/>
      <c r="D110" s="164">
        <v>0</v>
      </c>
      <c r="E110" s="164">
        <v>0</v>
      </c>
      <c r="F110" s="163">
        <f t="shared" si="19"/>
        <v>0</v>
      </c>
    </row>
    <row r="111" spans="1:6" x14ac:dyDescent="0.25">
      <c r="A111" s="13" t="s">
        <v>683</v>
      </c>
      <c r="B111" s="5" t="s">
        <v>681</v>
      </c>
      <c r="C111" s="163"/>
      <c r="D111" s="164">
        <v>0</v>
      </c>
      <c r="E111" s="164">
        <v>0</v>
      </c>
      <c r="F111" s="163">
        <f t="shared" si="19"/>
        <v>0</v>
      </c>
    </row>
    <row r="112" spans="1:6" s="88" customFormat="1" x14ac:dyDescent="0.25">
      <c r="A112" s="14" t="s">
        <v>434</v>
      </c>
      <c r="B112" s="7" t="s">
        <v>233</v>
      </c>
      <c r="C112" s="163"/>
      <c r="D112" s="162">
        <f t="shared" ref="D112:E112" si="21">SUM(D106:D111)</f>
        <v>0</v>
      </c>
      <c r="E112" s="162">
        <f t="shared" si="21"/>
        <v>0</v>
      </c>
      <c r="F112" s="161">
        <f t="shared" si="19"/>
        <v>0</v>
      </c>
    </row>
    <row r="113" spans="1:6" s="88" customFormat="1" x14ac:dyDescent="0.25">
      <c r="A113" s="14" t="s">
        <v>234</v>
      </c>
      <c r="B113" s="7" t="s">
        <v>235</v>
      </c>
      <c r="C113" s="163"/>
      <c r="D113" s="162">
        <v>0</v>
      </c>
      <c r="E113" s="162">
        <v>0</v>
      </c>
      <c r="F113" s="161">
        <f t="shared" si="19"/>
        <v>0</v>
      </c>
    </row>
    <row r="114" spans="1:6" s="88" customFormat="1" x14ac:dyDescent="0.25">
      <c r="A114" s="14" t="s">
        <v>236</v>
      </c>
      <c r="B114" s="7" t="s">
        <v>237</v>
      </c>
      <c r="C114" s="161">
        <v>657442</v>
      </c>
      <c r="D114" s="162">
        <v>0</v>
      </c>
      <c r="E114" s="162">
        <v>0</v>
      </c>
      <c r="F114" s="161">
        <f t="shared" si="19"/>
        <v>657442</v>
      </c>
    </row>
    <row r="115" spans="1:6" s="88" customFormat="1" x14ac:dyDescent="0.25">
      <c r="A115" s="14" t="s">
        <v>238</v>
      </c>
      <c r="B115" s="7" t="s">
        <v>239</v>
      </c>
      <c r="C115" s="161"/>
      <c r="D115" s="162">
        <f t="shared" ref="D115:E115" si="22">SUM(D113:D114)</f>
        <v>0</v>
      </c>
      <c r="E115" s="162">
        <f t="shared" si="22"/>
        <v>0</v>
      </c>
      <c r="F115" s="161">
        <f t="shared" si="19"/>
        <v>0</v>
      </c>
    </row>
    <row r="116" spans="1:6" s="88" customFormat="1" x14ac:dyDescent="0.25">
      <c r="A116" s="14" t="s">
        <v>684</v>
      </c>
      <c r="B116" s="7" t="s">
        <v>241</v>
      </c>
      <c r="C116" s="161"/>
      <c r="D116" s="165">
        <v>0</v>
      </c>
      <c r="E116" s="165">
        <v>0</v>
      </c>
      <c r="F116" s="161">
        <f t="shared" si="19"/>
        <v>0</v>
      </c>
    </row>
    <row r="117" spans="1:6" s="88" customFormat="1" x14ac:dyDescent="0.25">
      <c r="A117" s="14" t="s">
        <v>242</v>
      </c>
      <c r="B117" s="7" t="s">
        <v>243</v>
      </c>
      <c r="C117" s="161"/>
      <c r="D117" s="165">
        <v>0</v>
      </c>
      <c r="E117" s="165">
        <v>0</v>
      </c>
      <c r="F117" s="161">
        <f t="shared" si="19"/>
        <v>0</v>
      </c>
    </row>
    <row r="118" spans="1:6" s="88" customFormat="1" x14ac:dyDescent="0.25">
      <c r="A118" s="14" t="s">
        <v>244</v>
      </c>
      <c r="B118" s="7" t="s">
        <v>245</v>
      </c>
      <c r="C118" s="161"/>
      <c r="D118" s="165">
        <v>0</v>
      </c>
      <c r="E118" s="165">
        <v>0</v>
      </c>
      <c r="F118" s="161">
        <f t="shared" si="19"/>
        <v>0</v>
      </c>
    </row>
    <row r="119" spans="1:6" s="88" customFormat="1" x14ac:dyDescent="0.25">
      <c r="A119" s="33" t="s">
        <v>688</v>
      </c>
      <c r="B119" s="5" t="s">
        <v>685</v>
      </c>
      <c r="C119" s="161"/>
      <c r="D119" s="165">
        <v>0</v>
      </c>
      <c r="E119" s="165">
        <v>0</v>
      </c>
      <c r="F119" s="161">
        <f t="shared" si="19"/>
        <v>0</v>
      </c>
    </row>
    <row r="120" spans="1:6" s="88" customFormat="1" x14ac:dyDescent="0.25">
      <c r="A120" s="33" t="s">
        <v>689</v>
      </c>
      <c r="B120" s="5" t="s">
        <v>686</v>
      </c>
      <c r="C120" s="161"/>
      <c r="D120" s="165">
        <v>0</v>
      </c>
      <c r="E120" s="165">
        <v>0</v>
      </c>
      <c r="F120" s="161">
        <f t="shared" si="19"/>
        <v>0</v>
      </c>
    </row>
    <row r="121" spans="1:6" s="88" customFormat="1" x14ac:dyDescent="0.25">
      <c r="A121" s="14" t="s">
        <v>690</v>
      </c>
      <c r="B121" s="7" t="s">
        <v>687</v>
      </c>
      <c r="C121" s="161"/>
      <c r="D121" s="165">
        <v>0</v>
      </c>
      <c r="E121" s="165">
        <v>0</v>
      </c>
      <c r="F121" s="161">
        <f t="shared" si="19"/>
        <v>0</v>
      </c>
    </row>
    <row r="122" spans="1:6" s="88" customFormat="1" x14ac:dyDescent="0.25">
      <c r="A122" s="34" t="s">
        <v>435</v>
      </c>
      <c r="B122" s="35" t="s">
        <v>246</v>
      </c>
      <c r="C122" s="161">
        <f>C105+C112+C113+C114+C115+C116+C117+C118+C121</f>
        <v>657442</v>
      </c>
      <c r="D122" s="165">
        <f t="shared" ref="D122:E122" si="23">D105+D112+D113+D114+D115+D116+D117+D121</f>
        <v>0</v>
      </c>
      <c r="E122" s="165">
        <f t="shared" si="23"/>
        <v>0</v>
      </c>
      <c r="F122" s="161">
        <f t="shared" si="19"/>
        <v>657442</v>
      </c>
    </row>
    <row r="123" spans="1:6" x14ac:dyDescent="0.25">
      <c r="A123" s="33" t="s">
        <v>247</v>
      </c>
      <c r="B123" s="5" t="s">
        <v>248</v>
      </c>
      <c r="C123" s="161"/>
      <c r="D123" s="164">
        <v>0</v>
      </c>
      <c r="E123" s="164">
        <v>0</v>
      </c>
      <c r="F123" s="163">
        <f t="shared" si="19"/>
        <v>0</v>
      </c>
    </row>
    <row r="124" spans="1:6" x14ac:dyDescent="0.25">
      <c r="A124" s="13" t="s">
        <v>249</v>
      </c>
      <c r="B124" s="5" t="s">
        <v>250</v>
      </c>
      <c r="C124" s="161"/>
      <c r="D124" s="164">
        <v>0</v>
      </c>
      <c r="E124" s="164">
        <v>0</v>
      </c>
      <c r="F124" s="163">
        <f t="shared" si="19"/>
        <v>0</v>
      </c>
    </row>
    <row r="125" spans="1:6" x14ac:dyDescent="0.25">
      <c r="A125" s="33" t="s">
        <v>468</v>
      </c>
      <c r="B125" s="5" t="s">
        <v>251</v>
      </c>
      <c r="C125" s="161"/>
      <c r="D125" s="164">
        <v>0</v>
      </c>
      <c r="E125" s="164">
        <v>0</v>
      </c>
      <c r="F125" s="163">
        <f t="shared" si="19"/>
        <v>0</v>
      </c>
    </row>
    <row r="126" spans="1:6" x14ac:dyDescent="0.25">
      <c r="A126" s="33" t="s">
        <v>691</v>
      </c>
      <c r="B126" s="5" t="s">
        <v>252</v>
      </c>
      <c r="C126" s="161"/>
      <c r="D126" s="164"/>
      <c r="E126" s="164"/>
      <c r="F126" s="163"/>
    </row>
    <row r="127" spans="1:6" x14ac:dyDescent="0.25">
      <c r="A127" s="33" t="s">
        <v>693</v>
      </c>
      <c r="B127" s="5" t="s">
        <v>692</v>
      </c>
      <c r="C127" s="165"/>
      <c r="D127" s="164">
        <v>0</v>
      </c>
      <c r="E127" s="164">
        <v>0</v>
      </c>
      <c r="F127" s="163">
        <f>SUM(D127:E127)</f>
        <v>0</v>
      </c>
    </row>
    <row r="128" spans="1:6" s="88" customFormat="1" x14ac:dyDescent="0.25">
      <c r="A128" s="34" t="s">
        <v>441</v>
      </c>
      <c r="B128" s="35" t="s">
        <v>256</v>
      </c>
      <c r="C128" s="163"/>
      <c r="D128" s="162">
        <f>SUM(D123:D127)</f>
        <v>0</v>
      </c>
      <c r="E128" s="162">
        <f>SUM(E123:E127)</f>
        <v>0</v>
      </c>
      <c r="F128" s="163">
        <f>SUM(C128:E128)</f>
        <v>0</v>
      </c>
    </row>
    <row r="129" spans="1:6" s="88" customFormat="1" x14ac:dyDescent="0.25">
      <c r="A129" s="34" t="s">
        <v>257</v>
      </c>
      <c r="B129" s="35" t="s">
        <v>258</v>
      </c>
      <c r="C129" s="163"/>
      <c r="D129" s="162">
        <v>0</v>
      </c>
      <c r="E129" s="162">
        <v>0</v>
      </c>
      <c r="F129" s="163">
        <v>0</v>
      </c>
    </row>
    <row r="130" spans="1:6" x14ac:dyDescent="0.25">
      <c r="A130" s="15" t="s">
        <v>695</v>
      </c>
      <c r="B130" s="7" t="s">
        <v>694</v>
      </c>
      <c r="C130" s="163"/>
      <c r="D130" s="162">
        <v>0</v>
      </c>
      <c r="E130" s="162">
        <v>0</v>
      </c>
      <c r="F130" s="161">
        <f>SUM(C130:E130)</f>
        <v>0</v>
      </c>
    </row>
    <row r="131" spans="1:6" s="88" customFormat="1" ht="15.75" x14ac:dyDescent="0.25">
      <c r="A131" s="127" t="s">
        <v>472</v>
      </c>
      <c r="B131" s="128" t="s">
        <v>259</v>
      </c>
      <c r="C131" s="171">
        <f>C122+C128+C129+C130</f>
        <v>657442</v>
      </c>
      <c r="D131" s="171">
        <f>D122+D128+D130</f>
        <v>0</v>
      </c>
      <c r="E131" s="171">
        <f>E122+E128+E130</f>
        <v>0</v>
      </c>
      <c r="F131" s="169">
        <f>SUM(C131:E131)</f>
        <v>657442</v>
      </c>
    </row>
    <row r="132" spans="1:6" s="88" customFormat="1" ht="15.75" x14ac:dyDescent="0.25">
      <c r="A132" s="129" t="s">
        <v>508</v>
      </c>
      <c r="B132" s="129"/>
      <c r="C132" s="172">
        <f>C101+C131</f>
        <v>40123623</v>
      </c>
      <c r="D132" s="173">
        <f>D101+D131</f>
        <v>270000</v>
      </c>
      <c r="E132" s="173">
        <f>E101+E131</f>
        <v>20000</v>
      </c>
      <c r="F132" s="172">
        <f>SUM(C132:E132)</f>
        <v>40413623</v>
      </c>
    </row>
    <row r="133" spans="1:6" x14ac:dyDescent="0.25">
      <c r="A133" s="166"/>
      <c r="B133" s="167"/>
      <c r="C133" s="167"/>
      <c r="D133" s="167"/>
      <c r="E133" s="167"/>
      <c r="F133" s="167"/>
    </row>
    <row r="134" spans="1:6" x14ac:dyDescent="0.25">
      <c r="B134" s="24"/>
      <c r="C134" s="24"/>
      <c r="D134" s="24"/>
      <c r="E134" s="24"/>
      <c r="F134" s="24"/>
    </row>
    <row r="135" spans="1:6" x14ac:dyDescent="0.25">
      <c r="B135" s="24"/>
      <c r="C135" s="24"/>
      <c r="D135" s="24"/>
      <c r="E135" s="24"/>
      <c r="F135" s="24"/>
    </row>
    <row r="136" spans="1:6" x14ac:dyDescent="0.25">
      <c r="B136" s="24"/>
      <c r="C136" s="24"/>
      <c r="D136" s="24"/>
      <c r="E136" s="24"/>
      <c r="F136" s="24"/>
    </row>
    <row r="137" spans="1:6" x14ac:dyDescent="0.25">
      <c r="B137" s="24"/>
      <c r="C137" s="24"/>
      <c r="D137" s="24"/>
      <c r="E137" s="24"/>
      <c r="F137" s="24"/>
    </row>
    <row r="138" spans="1:6" x14ac:dyDescent="0.25">
      <c r="B138" s="24"/>
      <c r="C138" s="24"/>
      <c r="D138" s="24"/>
      <c r="E138" s="24"/>
      <c r="F138" s="24"/>
    </row>
    <row r="139" spans="1:6" x14ac:dyDescent="0.25">
      <c r="B139" s="24"/>
      <c r="C139" s="24"/>
      <c r="D139" s="24"/>
      <c r="E139" s="24"/>
      <c r="F139" s="24"/>
    </row>
    <row r="140" spans="1:6" x14ac:dyDescent="0.25">
      <c r="B140" s="24"/>
      <c r="C140" s="24"/>
      <c r="D140" s="24"/>
      <c r="E140" s="24"/>
      <c r="F140" s="24"/>
    </row>
    <row r="141" spans="1:6" x14ac:dyDescent="0.25">
      <c r="B141" s="24"/>
      <c r="C141" s="24"/>
      <c r="D141" s="24"/>
      <c r="E141" s="24"/>
      <c r="F141" s="24"/>
    </row>
    <row r="142" spans="1:6" x14ac:dyDescent="0.25">
      <c r="B142" s="24"/>
      <c r="C142" s="24"/>
      <c r="D142" s="24"/>
      <c r="E142" s="24"/>
      <c r="F142" s="24"/>
    </row>
    <row r="143" spans="1:6" x14ac:dyDescent="0.25">
      <c r="B143" s="24"/>
      <c r="C143" s="24"/>
      <c r="D143" s="24"/>
      <c r="E143" s="24"/>
      <c r="F143" s="24"/>
    </row>
    <row r="144" spans="1:6" x14ac:dyDescent="0.25">
      <c r="B144" s="24"/>
      <c r="C144" s="24"/>
      <c r="D144" s="24"/>
      <c r="E144" s="24"/>
      <c r="F144" s="24"/>
    </row>
    <row r="145" spans="2:6" x14ac:dyDescent="0.25">
      <c r="B145" s="24"/>
      <c r="C145" s="24"/>
      <c r="D145" s="24"/>
      <c r="E145" s="24"/>
      <c r="F145" s="24"/>
    </row>
    <row r="146" spans="2:6" x14ac:dyDescent="0.25">
      <c r="B146" s="24"/>
      <c r="C146" s="24"/>
      <c r="D146" s="24"/>
      <c r="E146" s="24"/>
      <c r="F146" s="24"/>
    </row>
    <row r="147" spans="2:6" x14ac:dyDescent="0.25">
      <c r="B147" s="24"/>
      <c r="C147" s="24"/>
      <c r="D147" s="24"/>
      <c r="E147" s="24"/>
      <c r="F147" s="24"/>
    </row>
    <row r="148" spans="2:6" x14ac:dyDescent="0.25">
      <c r="B148" s="24"/>
      <c r="C148" s="24"/>
      <c r="D148" s="24"/>
      <c r="E148" s="24"/>
      <c r="F148" s="24"/>
    </row>
    <row r="149" spans="2:6" x14ac:dyDescent="0.25">
      <c r="B149" s="24"/>
      <c r="C149" s="24"/>
      <c r="D149" s="24"/>
      <c r="E149" s="24"/>
      <c r="F149" s="24"/>
    </row>
    <row r="150" spans="2:6" x14ac:dyDescent="0.25">
      <c r="B150" s="24"/>
      <c r="C150" s="24"/>
      <c r="D150" s="24"/>
      <c r="E150" s="24"/>
      <c r="F150" s="24"/>
    </row>
    <row r="151" spans="2:6" x14ac:dyDescent="0.25">
      <c r="B151" s="24"/>
      <c r="C151" s="24"/>
      <c r="D151" s="24"/>
      <c r="E151" s="24"/>
      <c r="F151" s="24"/>
    </row>
    <row r="152" spans="2:6" x14ac:dyDescent="0.25">
      <c r="B152" s="24"/>
      <c r="C152" s="24"/>
      <c r="D152" s="24"/>
      <c r="E152" s="24"/>
      <c r="F152" s="24"/>
    </row>
    <row r="153" spans="2:6" x14ac:dyDescent="0.25">
      <c r="B153" s="24"/>
      <c r="C153" s="24"/>
      <c r="D153" s="24"/>
      <c r="E153" s="24"/>
      <c r="F153" s="24"/>
    </row>
    <row r="154" spans="2:6" x14ac:dyDescent="0.25">
      <c r="B154" s="24"/>
      <c r="C154" s="24"/>
      <c r="D154" s="24"/>
      <c r="E154" s="24"/>
      <c r="F154" s="24"/>
    </row>
    <row r="155" spans="2:6" x14ac:dyDescent="0.25">
      <c r="B155" s="24"/>
      <c r="C155" s="24"/>
      <c r="D155" s="24"/>
      <c r="E155" s="24"/>
      <c r="F155" s="24"/>
    </row>
    <row r="156" spans="2:6" x14ac:dyDescent="0.25">
      <c r="B156" s="24"/>
      <c r="C156" s="24"/>
      <c r="D156" s="24"/>
      <c r="E156" s="24"/>
      <c r="F156" s="24"/>
    </row>
    <row r="157" spans="2:6" x14ac:dyDescent="0.25">
      <c r="B157" s="24"/>
      <c r="C157" s="24"/>
      <c r="D157" s="24"/>
      <c r="E157" s="24"/>
      <c r="F157" s="24"/>
    </row>
    <row r="158" spans="2:6" x14ac:dyDescent="0.25">
      <c r="B158" s="24"/>
      <c r="C158" s="24"/>
      <c r="D158" s="24"/>
      <c r="E158" s="24"/>
      <c r="F158" s="24"/>
    </row>
    <row r="159" spans="2:6" x14ac:dyDescent="0.25">
      <c r="B159" s="24"/>
      <c r="C159" s="24"/>
      <c r="D159" s="24"/>
      <c r="E159" s="24"/>
      <c r="F159" s="24"/>
    </row>
    <row r="160" spans="2:6" x14ac:dyDescent="0.25">
      <c r="B160" s="24"/>
      <c r="C160" s="24"/>
      <c r="D160" s="24"/>
      <c r="E160" s="24"/>
      <c r="F160" s="24"/>
    </row>
    <row r="161" spans="2:6" x14ac:dyDescent="0.25">
      <c r="B161" s="24"/>
      <c r="C161" s="24"/>
      <c r="D161" s="24"/>
      <c r="E161" s="24"/>
      <c r="F161" s="24"/>
    </row>
    <row r="162" spans="2:6" x14ac:dyDescent="0.25">
      <c r="B162" s="24"/>
      <c r="C162" s="24"/>
      <c r="D162" s="24"/>
      <c r="E162" s="24"/>
      <c r="F162" s="24"/>
    </row>
    <row r="163" spans="2:6" x14ac:dyDescent="0.25">
      <c r="B163" s="24"/>
      <c r="C163" s="24"/>
      <c r="D163" s="24"/>
      <c r="E163" s="24"/>
      <c r="F163" s="24"/>
    </row>
    <row r="164" spans="2:6" x14ac:dyDescent="0.25">
      <c r="B164" s="24"/>
      <c r="C164" s="24"/>
      <c r="D164" s="24"/>
      <c r="E164" s="24"/>
      <c r="F164" s="24"/>
    </row>
    <row r="165" spans="2:6" x14ac:dyDescent="0.25">
      <c r="B165" s="24"/>
      <c r="C165" s="24"/>
      <c r="D165" s="24"/>
      <c r="E165" s="24"/>
      <c r="F165" s="24"/>
    </row>
    <row r="166" spans="2:6" x14ac:dyDescent="0.25">
      <c r="B166" s="24"/>
      <c r="C166" s="24"/>
      <c r="D166" s="24"/>
      <c r="E166" s="24"/>
      <c r="F166" s="24"/>
    </row>
    <row r="167" spans="2:6" x14ac:dyDescent="0.25">
      <c r="B167" s="24"/>
      <c r="C167" s="24"/>
      <c r="D167" s="24"/>
      <c r="E167" s="24"/>
      <c r="F167" s="24"/>
    </row>
    <row r="168" spans="2:6" x14ac:dyDescent="0.25">
      <c r="B168" s="24"/>
      <c r="C168" s="24"/>
      <c r="D168" s="24"/>
      <c r="E168" s="24"/>
      <c r="F168" s="24"/>
    </row>
    <row r="169" spans="2:6" x14ac:dyDescent="0.25">
      <c r="B169" s="24"/>
      <c r="C169" s="24"/>
      <c r="D169" s="24"/>
      <c r="E169" s="24"/>
      <c r="F169" s="24"/>
    </row>
    <row r="170" spans="2:6" x14ac:dyDescent="0.25">
      <c r="B170" s="24"/>
      <c r="C170" s="24"/>
      <c r="D170" s="24"/>
      <c r="E170" s="24"/>
      <c r="F170" s="24"/>
    </row>
    <row r="171" spans="2:6" x14ac:dyDescent="0.25">
      <c r="B171" s="24"/>
      <c r="C171" s="24"/>
      <c r="D171" s="24"/>
      <c r="E171" s="24"/>
      <c r="F171" s="24"/>
    </row>
    <row r="172" spans="2:6" x14ac:dyDescent="0.25">
      <c r="B172" s="24"/>
      <c r="C172" s="24"/>
      <c r="D172" s="24"/>
      <c r="E172" s="24"/>
      <c r="F172" s="24"/>
    </row>
    <row r="173" spans="2:6" x14ac:dyDescent="0.25">
      <c r="B173" s="24"/>
      <c r="C173" s="24"/>
      <c r="D173" s="24"/>
      <c r="E173" s="24"/>
      <c r="F173" s="24"/>
    </row>
    <row r="174" spans="2:6" x14ac:dyDescent="0.25">
      <c r="B174" s="24"/>
      <c r="C174" s="24"/>
      <c r="D174" s="24"/>
      <c r="E174" s="24"/>
      <c r="F174" s="24"/>
    </row>
    <row r="175" spans="2:6" x14ac:dyDescent="0.25">
      <c r="B175" s="24"/>
      <c r="C175" s="24"/>
      <c r="D175" s="24"/>
      <c r="E175" s="24"/>
      <c r="F175" s="24"/>
    </row>
    <row r="176" spans="2:6" x14ac:dyDescent="0.25">
      <c r="B176" s="24"/>
      <c r="C176" s="24"/>
      <c r="D176" s="24"/>
      <c r="E176" s="24"/>
      <c r="F176" s="24"/>
    </row>
    <row r="177" spans="2:6" x14ac:dyDescent="0.25">
      <c r="B177" s="24"/>
      <c r="C177" s="24"/>
      <c r="D177" s="24"/>
      <c r="E177" s="24"/>
      <c r="F177" s="24"/>
    </row>
    <row r="178" spans="2:6" x14ac:dyDescent="0.25">
      <c r="B178" s="24"/>
      <c r="C178" s="24"/>
      <c r="D178" s="24"/>
      <c r="E178" s="24"/>
      <c r="F178" s="24"/>
    </row>
    <row r="179" spans="2:6" x14ac:dyDescent="0.25">
      <c r="B179" s="24"/>
      <c r="C179" s="24"/>
      <c r="D179" s="24"/>
      <c r="E179" s="24"/>
      <c r="F179" s="24"/>
    </row>
    <row r="180" spans="2:6" x14ac:dyDescent="0.25">
      <c r="B180" s="24"/>
      <c r="C180" s="24"/>
      <c r="D180" s="24"/>
      <c r="E180" s="24"/>
      <c r="F180" s="24"/>
    </row>
    <row r="181" spans="2:6" x14ac:dyDescent="0.25">
      <c r="B181" s="24"/>
      <c r="C181" s="24"/>
      <c r="D181" s="24"/>
      <c r="E181" s="24"/>
      <c r="F181" s="24"/>
    </row>
  </sheetData>
  <mergeCells count="4">
    <mergeCell ref="C6:F6"/>
    <mergeCell ref="A3:F3"/>
    <mergeCell ref="A4:F4"/>
    <mergeCell ref="C1:K1"/>
  </mergeCells>
  <pageMargins left="0.70866141732283472" right="0.70866141732283472" top="0.74803149606299213" bottom="0.74803149606299213" header="0.31496062992125984" footer="0.31496062992125984"/>
  <pageSetup paperSize="9" scale="36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J105"/>
  <sheetViews>
    <sheetView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02" t="s">
        <v>708</v>
      </c>
      <c r="C1" s="202"/>
      <c r="D1" s="202"/>
      <c r="E1" s="202"/>
      <c r="F1" s="202"/>
      <c r="G1" s="202"/>
      <c r="H1" s="202"/>
      <c r="I1" s="202"/>
      <c r="J1" s="202"/>
    </row>
    <row r="3" spans="1:10" ht="24" customHeight="1" x14ac:dyDescent="0.25">
      <c r="A3" s="197" t="s">
        <v>702</v>
      </c>
      <c r="B3" s="203"/>
      <c r="C3" s="203"/>
      <c r="D3" s="203"/>
      <c r="E3" s="203"/>
      <c r="F3" s="199"/>
    </row>
    <row r="4" spans="1:10" ht="24" customHeight="1" x14ac:dyDescent="0.25">
      <c r="A4" s="200" t="s">
        <v>664</v>
      </c>
      <c r="B4" s="198"/>
      <c r="C4" s="198"/>
      <c r="D4" s="198"/>
      <c r="E4" s="198"/>
      <c r="F4" s="199"/>
      <c r="H4" s="73"/>
    </row>
    <row r="5" spans="1:10" ht="18" x14ac:dyDescent="0.25">
      <c r="A5" s="98"/>
    </row>
    <row r="6" spans="1:10" x14ac:dyDescent="0.25">
      <c r="A6" s="86" t="s">
        <v>647</v>
      </c>
      <c r="C6" s="196" t="s">
        <v>648</v>
      </c>
      <c r="D6" s="196"/>
      <c r="E6" s="196"/>
      <c r="F6" s="196"/>
    </row>
    <row r="7" spans="1:10" ht="30" x14ac:dyDescent="0.3">
      <c r="A7" s="2" t="s">
        <v>80</v>
      </c>
      <c r="B7" s="3" t="s">
        <v>32</v>
      </c>
      <c r="C7" s="99" t="s">
        <v>582</v>
      </c>
      <c r="D7" s="99" t="s">
        <v>583</v>
      </c>
      <c r="E7" s="99" t="s">
        <v>39</v>
      </c>
      <c r="F7" s="100" t="s">
        <v>23</v>
      </c>
    </row>
    <row r="8" spans="1:10" ht="15" customHeight="1" x14ac:dyDescent="0.25">
      <c r="A8" s="29" t="s">
        <v>260</v>
      </c>
      <c r="B8" s="6" t="s">
        <v>261</v>
      </c>
      <c r="C8" s="85">
        <v>8749051</v>
      </c>
      <c r="D8" s="85">
        <v>0</v>
      </c>
      <c r="E8" s="85">
        <v>0</v>
      </c>
      <c r="F8" s="85">
        <f>SUM(C8:E8)</f>
        <v>8749051</v>
      </c>
    </row>
    <row r="9" spans="1:10" ht="15" customHeight="1" x14ac:dyDescent="0.25">
      <c r="A9" s="5" t="s">
        <v>262</v>
      </c>
      <c r="B9" s="6" t="s">
        <v>263</v>
      </c>
      <c r="C9" s="85"/>
      <c r="D9" s="85">
        <v>0</v>
      </c>
      <c r="E9" s="85">
        <v>0</v>
      </c>
      <c r="F9" s="85">
        <f t="shared" ref="F9:F73" si="0">SUM(C9:E9)</f>
        <v>0</v>
      </c>
    </row>
    <row r="10" spans="1:10" ht="15" customHeight="1" x14ac:dyDescent="0.25">
      <c r="A10" s="5" t="s">
        <v>264</v>
      </c>
      <c r="B10" s="6" t="s">
        <v>265</v>
      </c>
      <c r="C10" s="85">
        <v>5887000</v>
      </c>
      <c r="D10" s="85">
        <v>0</v>
      </c>
      <c r="E10" s="85">
        <v>0</v>
      </c>
      <c r="F10" s="85">
        <f t="shared" si="0"/>
        <v>5887000</v>
      </c>
    </row>
    <row r="11" spans="1:10" ht="15" customHeight="1" x14ac:dyDescent="0.25">
      <c r="A11" s="5" t="s">
        <v>266</v>
      </c>
      <c r="B11" s="6" t="s">
        <v>267</v>
      </c>
      <c r="C11" s="85">
        <v>1800000</v>
      </c>
      <c r="D11" s="85">
        <v>0</v>
      </c>
      <c r="E11" s="85">
        <v>0</v>
      </c>
      <c r="F11" s="85">
        <f t="shared" si="0"/>
        <v>1800000</v>
      </c>
    </row>
    <row r="12" spans="1:10" ht="15" customHeight="1" x14ac:dyDescent="0.25">
      <c r="A12" s="5" t="s">
        <v>268</v>
      </c>
      <c r="B12" s="6" t="s">
        <v>269</v>
      </c>
      <c r="C12" s="85"/>
      <c r="D12" s="85">
        <v>0</v>
      </c>
      <c r="E12" s="85">
        <v>0</v>
      </c>
      <c r="F12" s="85">
        <f t="shared" si="0"/>
        <v>0</v>
      </c>
    </row>
    <row r="13" spans="1:10" ht="15" customHeight="1" x14ac:dyDescent="0.25">
      <c r="A13" s="5" t="s">
        <v>661</v>
      </c>
      <c r="B13" s="6" t="s">
        <v>270</v>
      </c>
      <c r="C13" s="85"/>
      <c r="D13" s="85">
        <v>0</v>
      </c>
      <c r="E13" s="85">
        <v>0</v>
      </c>
      <c r="F13" s="85">
        <f t="shared" si="0"/>
        <v>0</v>
      </c>
    </row>
    <row r="14" spans="1:10" s="88" customFormat="1" ht="15" customHeight="1" x14ac:dyDescent="0.25">
      <c r="A14" s="7" t="s">
        <v>511</v>
      </c>
      <c r="B14" s="8" t="s">
        <v>271</v>
      </c>
      <c r="C14" s="89">
        <f>SUM(C8:C13)</f>
        <v>16436051</v>
      </c>
      <c r="D14" s="89">
        <f t="shared" ref="D14:E14" si="1">SUM(D8:D13)</f>
        <v>0</v>
      </c>
      <c r="E14" s="89">
        <f t="shared" si="1"/>
        <v>0</v>
      </c>
      <c r="F14" s="89">
        <f t="shared" si="0"/>
        <v>16436051</v>
      </c>
    </row>
    <row r="15" spans="1:10" ht="15" customHeight="1" x14ac:dyDescent="0.25">
      <c r="A15" s="5" t="s">
        <v>272</v>
      </c>
      <c r="B15" s="6" t="s">
        <v>273</v>
      </c>
      <c r="C15" s="85"/>
      <c r="D15" s="85">
        <v>0</v>
      </c>
      <c r="E15" s="85">
        <v>0</v>
      </c>
      <c r="F15" s="85">
        <f t="shared" si="0"/>
        <v>0</v>
      </c>
    </row>
    <row r="16" spans="1:10" ht="15" customHeight="1" x14ac:dyDescent="0.25">
      <c r="A16" s="5" t="s">
        <v>274</v>
      </c>
      <c r="B16" s="6" t="s">
        <v>275</v>
      </c>
      <c r="C16" s="85"/>
      <c r="D16" s="85">
        <v>0</v>
      </c>
      <c r="E16" s="85">
        <v>0</v>
      </c>
      <c r="F16" s="85">
        <f t="shared" si="0"/>
        <v>0</v>
      </c>
    </row>
    <row r="17" spans="1:6" ht="15" customHeight="1" x14ac:dyDescent="0.25">
      <c r="A17" s="5" t="s">
        <v>473</v>
      </c>
      <c r="B17" s="6" t="s">
        <v>276</v>
      </c>
      <c r="C17" s="85"/>
      <c r="D17" s="85">
        <v>0</v>
      </c>
      <c r="E17" s="85">
        <v>0</v>
      </c>
      <c r="F17" s="85">
        <f t="shared" si="0"/>
        <v>0</v>
      </c>
    </row>
    <row r="18" spans="1:6" ht="15" customHeight="1" x14ac:dyDescent="0.25">
      <c r="A18" s="5" t="s">
        <v>474</v>
      </c>
      <c r="B18" s="6" t="s">
        <v>277</v>
      </c>
      <c r="C18" s="85"/>
      <c r="D18" s="85">
        <v>0</v>
      </c>
      <c r="E18" s="85">
        <v>0</v>
      </c>
      <c r="F18" s="85">
        <f t="shared" si="0"/>
        <v>0</v>
      </c>
    </row>
    <row r="19" spans="1:6" ht="15" customHeight="1" x14ac:dyDescent="0.25">
      <c r="A19" s="5" t="s">
        <v>475</v>
      </c>
      <c r="B19" s="6" t="s">
        <v>278</v>
      </c>
      <c r="C19" s="85">
        <v>267000</v>
      </c>
      <c r="D19" s="85">
        <v>0</v>
      </c>
      <c r="E19" s="85">
        <v>0</v>
      </c>
      <c r="F19" s="85">
        <f t="shared" si="0"/>
        <v>267000</v>
      </c>
    </row>
    <row r="20" spans="1:6" s="88" customFormat="1" ht="15" customHeight="1" x14ac:dyDescent="0.25">
      <c r="A20" s="35" t="s">
        <v>512</v>
      </c>
      <c r="B20" s="43" t="s">
        <v>279</v>
      </c>
      <c r="C20" s="116">
        <f>SUM(C14:C19)</f>
        <v>16703051</v>
      </c>
      <c r="D20" s="116">
        <f t="shared" ref="D20:E20" si="2">SUM(D14:D19)</f>
        <v>0</v>
      </c>
      <c r="E20" s="116">
        <f t="shared" si="2"/>
        <v>0</v>
      </c>
      <c r="F20" s="89">
        <f t="shared" si="0"/>
        <v>16703051</v>
      </c>
    </row>
    <row r="21" spans="1:6" ht="15" customHeight="1" x14ac:dyDescent="0.25">
      <c r="A21" s="5" t="s">
        <v>479</v>
      </c>
      <c r="B21" s="6" t="s">
        <v>288</v>
      </c>
      <c r="C21" s="85"/>
      <c r="D21" s="85">
        <v>0</v>
      </c>
      <c r="E21" s="85">
        <v>0</v>
      </c>
      <c r="F21" s="85">
        <f t="shared" si="0"/>
        <v>0</v>
      </c>
    </row>
    <row r="22" spans="1:6" ht="15" customHeight="1" x14ac:dyDescent="0.25">
      <c r="A22" s="5" t="s">
        <v>480</v>
      </c>
      <c r="B22" s="6" t="s">
        <v>289</v>
      </c>
      <c r="C22" s="85"/>
      <c r="D22" s="85">
        <v>0</v>
      </c>
      <c r="E22" s="85">
        <v>0</v>
      </c>
      <c r="F22" s="85">
        <f t="shared" si="0"/>
        <v>0</v>
      </c>
    </row>
    <row r="23" spans="1:6" s="88" customFormat="1" ht="15" customHeight="1" x14ac:dyDescent="0.25">
      <c r="A23" s="7" t="s">
        <v>514</v>
      </c>
      <c r="B23" s="8" t="s">
        <v>290</v>
      </c>
      <c r="C23" s="89">
        <v>0</v>
      </c>
      <c r="D23" s="89">
        <f t="shared" ref="D23:E23" si="3">SUM(D21:D22)</f>
        <v>0</v>
      </c>
      <c r="E23" s="89">
        <f t="shared" si="3"/>
        <v>0</v>
      </c>
      <c r="F23" s="89">
        <f t="shared" si="0"/>
        <v>0</v>
      </c>
    </row>
    <row r="24" spans="1:6" ht="15" customHeight="1" x14ac:dyDescent="0.25">
      <c r="A24" s="7" t="s">
        <v>481</v>
      </c>
      <c r="B24" s="8" t="s">
        <v>291</v>
      </c>
      <c r="C24" s="89"/>
      <c r="D24" s="89">
        <v>0</v>
      </c>
      <c r="E24" s="89">
        <v>0</v>
      </c>
      <c r="F24" s="89">
        <f t="shared" si="0"/>
        <v>0</v>
      </c>
    </row>
    <row r="25" spans="1:6" ht="15" customHeight="1" x14ac:dyDescent="0.25">
      <c r="A25" s="7" t="s">
        <v>482</v>
      </c>
      <c r="B25" s="8" t="s">
        <v>292</v>
      </c>
      <c r="C25" s="89"/>
      <c r="D25" s="89">
        <v>0</v>
      </c>
      <c r="E25" s="89">
        <v>0</v>
      </c>
      <c r="F25" s="89">
        <f t="shared" si="0"/>
        <v>0</v>
      </c>
    </row>
    <row r="26" spans="1:6" ht="15" customHeight="1" x14ac:dyDescent="0.25">
      <c r="A26" s="7" t="s">
        <v>483</v>
      </c>
      <c r="B26" s="8" t="s">
        <v>293</v>
      </c>
      <c r="C26" s="89">
        <v>260000</v>
      </c>
      <c r="D26" s="89">
        <v>0</v>
      </c>
      <c r="E26" s="89">
        <v>0</v>
      </c>
      <c r="F26" s="89">
        <f t="shared" si="0"/>
        <v>260000</v>
      </c>
    </row>
    <row r="27" spans="1:6" ht="15" customHeight="1" x14ac:dyDescent="0.25">
      <c r="A27" s="5" t="s">
        <v>484</v>
      </c>
      <c r="B27" s="6" t="s">
        <v>294</v>
      </c>
      <c r="C27" s="85">
        <v>1440000</v>
      </c>
      <c r="D27" s="85">
        <v>0</v>
      </c>
      <c r="E27" s="85">
        <v>0</v>
      </c>
      <c r="F27" s="85">
        <f t="shared" si="0"/>
        <v>1440000</v>
      </c>
    </row>
    <row r="28" spans="1:6" ht="15" customHeight="1" x14ac:dyDescent="0.25">
      <c r="A28" s="5" t="s">
        <v>485</v>
      </c>
      <c r="B28" s="6" t="s">
        <v>297</v>
      </c>
      <c r="C28" s="85"/>
      <c r="D28" s="85">
        <v>0</v>
      </c>
      <c r="E28" s="85">
        <v>0</v>
      </c>
      <c r="F28" s="85">
        <f t="shared" si="0"/>
        <v>0</v>
      </c>
    </row>
    <row r="29" spans="1:6" ht="15" customHeight="1" x14ac:dyDescent="0.25">
      <c r="A29" s="5" t="s">
        <v>298</v>
      </c>
      <c r="B29" s="6" t="s">
        <v>299</v>
      </c>
      <c r="C29" s="85"/>
      <c r="D29" s="85">
        <v>0</v>
      </c>
      <c r="E29" s="85">
        <v>0</v>
      </c>
      <c r="F29" s="85">
        <f t="shared" si="0"/>
        <v>0</v>
      </c>
    </row>
    <row r="30" spans="1:6" ht="15" customHeight="1" x14ac:dyDescent="0.25">
      <c r="A30" s="5" t="s">
        <v>486</v>
      </c>
      <c r="B30" s="6" t="s">
        <v>300</v>
      </c>
      <c r="C30" s="85">
        <v>315000</v>
      </c>
      <c r="D30" s="85">
        <v>0</v>
      </c>
      <c r="E30" s="85">
        <v>0</v>
      </c>
      <c r="F30" s="85">
        <f t="shared" si="0"/>
        <v>315000</v>
      </c>
    </row>
    <row r="31" spans="1:6" ht="15" customHeight="1" x14ac:dyDescent="0.25">
      <c r="A31" s="5" t="s">
        <v>487</v>
      </c>
      <c r="B31" s="6" t="s">
        <v>305</v>
      </c>
      <c r="C31" s="85"/>
      <c r="D31" s="85">
        <v>0</v>
      </c>
      <c r="E31" s="85">
        <v>0</v>
      </c>
      <c r="F31" s="85">
        <f t="shared" si="0"/>
        <v>0</v>
      </c>
    </row>
    <row r="32" spans="1:6" s="88" customFormat="1" ht="15" customHeight="1" x14ac:dyDescent="0.25">
      <c r="A32" s="7" t="s">
        <v>515</v>
      </c>
      <c r="B32" s="8" t="s">
        <v>308</v>
      </c>
      <c r="C32" s="89">
        <f>SUM(C27:C31)</f>
        <v>1755000</v>
      </c>
      <c r="D32" s="89">
        <f t="shared" ref="D32:E32" si="4">SUM(D27:D31)</f>
        <v>0</v>
      </c>
      <c r="E32" s="89">
        <f t="shared" si="4"/>
        <v>0</v>
      </c>
      <c r="F32" s="89">
        <f t="shared" si="0"/>
        <v>1755000</v>
      </c>
    </row>
    <row r="33" spans="1:6" ht="15" customHeight="1" x14ac:dyDescent="0.25">
      <c r="A33" s="7" t="s">
        <v>488</v>
      </c>
      <c r="B33" s="8" t="s">
        <v>309</v>
      </c>
      <c r="C33" s="89">
        <v>35000</v>
      </c>
      <c r="D33" s="89">
        <v>0</v>
      </c>
      <c r="E33" s="89">
        <v>10000</v>
      </c>
      <c r="F33" s="89">
        <f t="shared" si="0"/>
        <v>45000</v>
      </c>
    </row>
    <row r="34" spans="1:6" s="88" customFormat="1" ht="15" customHeight="1" x14ac:dyDescent="0.25">
      <c r="A34" s="35" t="s">
        <v>516</v>
      </c>
      <c r="B34" s="43" t="s">
        <v>310</v>
      </c>
      <c r="C34" s="116">
        <f>C23+C24+C25+C26+C32+C33</f>
        <v>2050000</v>
      </c>
      <c r="D34" s="116">
        <f t="shared" ref="D34:E34" si="5">D23+D24+D25+D26+D32+D33</f>
        <v>0</v>
      </c>
      <c r="E34" s="116">
        <f t="shared" si="5"/>
        <v>10000</v>
      </c>
      <c r="F34" s="116">
        <f t="shared" si="0"/>
        <v>2060000</v>
      </c>
    </row>
    <row r="35" spans="1:6" ht="15" customHeight="1" x14ac:dyDescent="0.25">
      <c r="A35" s="13" t="s">
        <v>311</v>
      </c>
      <c r="B35" s="6" t="s">
        <v>312</v>
      </c>
      <c r="C35" s="85"/>
      <c r="D35" s="85">
        <v>0</v>
      </c>
      <c r="E35" s="85">
        <v>0</v>
      </c>
      <c r="F35" s="85">
        <f t="shared" si="0"/>
        <v>0</v>
      </c>
    </row>
    <row r="36" spans="1:6" ht="15" customHeight="1" x14ac:dyDescent="0.25">
      <c r="A36" s="13" t="s">
        <v>489</v>
      </c>
      <c r="B36" s="6" t="s">
        <v>313</v>
      </c>
      <c r="C36" s="85"/>
      <c r="D36" s="85">
        <v>0</v>
      </c>
      <c r="E36" s="85">
        <v>0</v>
      </c>
      <c r="F36" s="85">
        <f t="shared" si="0"/>
        <v>0</v>
      </c>
    </row>
    <row r="37" spans="1:6" ht="15" customHeight="1" x14ac:dyDescent="0.25">
      <c r="A37" s="13" t="s">
        <v>490</v>
      </c>
      <c r="B37" s="6" t="s">
        <v>314</v>
      </c>
      <c r="C37" s="85"/>
      <c r="D37" s="85">
        <v>0</v>
      </c>
      <c r="E37" s="85">
        <v>0</v>
      </c>
      <c r="F37" s="85">
        <f t="shared" si="0"/>
        <v>0</v>
      </c>
    </row>
    <row r="38" spans="1:6" ht="15" customHeight="1" x14ac:dyDescent="0.25">
      <c r="A38" s="13" t="s">
        <v>491</v>
      </c>
      <c r="B38" s="6" t="s">
        <v>315</v>
      </c>
      <c r="C38" s="85">
        <v>370000</v>
      </c>
      <c r="D38" s="85">
        <v>100000</v>
      </c>
      <c r="E38" s="85">
        <v>0</v>
      </c>
      <c r="F38" s="85">
        <f t="shared" si="0"/>
        <v>470000</v>
      </c>
    </row>
    <row r="39" spans="1:6" ht="15" customHeight="1" x14ac:dyDescent="0.25">
      <c r="A39" s="13" t="s">
        <v>316</v>
      </c>
      <c r="B39" s="6" t="s">
        <v>317</v>
      </c>
      <c r="C39" s="85"/>
      <c r="D39" s="85">
        <v>0</v>
      </c>
      <c r="E39" s="85">
        <v>0</v>
      </c>
      <c r="F39" s="85">
        <f t="shared" si="0"/>
        <v>0</v>
      </c>
    </row>
    <row r="40" spans="1:6" ht="15" customHeight="1" x14ac:dyDescent="0.25">
      <c r="A40" s="13" t="s">
        <v>318</v>
      </c>
      <c r="B40" s="6" t="s">
        <v>319</v>
      </c>
      <c r="C40" s="85"/>
      <c r="D40" s="85">
        <v>0</v>
      </c>
      <c r="E40" s="85">
        <v>0</v>
      </c>
      <c r="F40" s="85">
        <f t="shared" si="0"/>
        <v>0</v>
      </c>
    </row>
    <row r="41" spans="1:6" ht="15" customHeight="1" x14ac:dyDescent="0.25">
      <c r="A41" s="13" t="s">
        <v>320</v>
      </c>
      <c r="B41" s="6" t="s">
        <v>321</v>
      </c>
      <c r="C41" s="85"/>
      <c r="D41" s="85">
        <v>0</v>
      </c>
      <c r="E41" s="85">
        <v>0</v>
      </c>
      <c r="F41" s="85">
        <f t="shared" si="0"/>
        <v>0</v>
      </c>
    </row>
    <row r="42" spans="1:6" ht="15" customHeight="1" x14ac:dyDescent="0.25">
      <c r="A42" s="13" t="s">
        <v>492</v>
      </c>
      <c r="B42" s="6" t="s">
        <v>322</v>
      </c>
      <c r="C42" s="85"/>
      <c r="D42" s="85">
        <v>0</v>
      </c>
      <c r="E42" s="85">
        <v>0</v>
      </c>
      <c r="F42" s="85">
        <f t="shared" si="0"/>
        <v>0</v>
      </c>
    </row>
    <row r="43" spans="1:6" ht="15" customHeight="1" x14ac:dyDescent="0.25">
      <c r="A43" s="13" t="s">
        <v>493</v>
      </c>
      <c r="B43" s="6" t="s">
        <v>323</v>
      </c>
      <c r="C43" s="85"/>
      <c r="D43" s="85">
        <v>0</v>
      </c>
      <c r="E43" s="85">
        <v>0</v>
      </c>
      <c r="F43" s="85">
        <f t="shared" si="0"/>
        <v>0</v>
      </c>
    </row>
    <row r="44" spans="1:6" ht="15" customHeight="1" x14ac:dyDescent="0.25">
      <c r="A44" s="13" t="s">
        <v>697</v>
      </c>
      <c r="B44" s="6" t="s">
        <v>324</v>
      </c>
      <c r="C44" s="85"/>
      <c r="D44" s="85"/>
      <c r="E44" s="85"/>
      <c r="F44" s="85"/>
    </row>
    <row r="45" spans="1:6" ht="15" customHeight="1" x14ac:dyDescent="0.25">
      <c r="A45" s="13" t="s">
        <v>494</v>
      </c>
      <c r="B45" s="6" t="s">
        <v>696</v>
      </c>
      <c r="C45" s="85">
        <v>80000</v>
      </c>
      <c r="D45" s="85">
        <v>0</v>
      </c>
      <c r="E45" s="85">
        <v>0</v>
      </c>
      <c r="F45" s="85">
        <f t="shared" si="0"/>
        <v>80000</v>
      </c>
    </row>
    <row r="46" spans="1:6" s="88" customFormat="1" ht="15" customHeight="1" x14ac:dyDescent="0.25">
      <c r="A46" s="42" t="s">
        <v>517</v>
      </c>
      <c r="B46" s="43" t="s">
        <v>325</v>
      </c>
      <c r="C46" s="116">
        <f>SUM(C35:C45)</f>
        <v>450000</v>
      </c>
      <c r="D46" s="116">
        <f t="shared" ref="D46:E46" si="6">SUM(D35:D45)</f>
        <v>100000</v>
      </c>
      <c r="E46" s="116">
        <f t="shared" si="6"/>
        <v>0</v>
      </c>
      <c r="F46" s="116">
        <f t="shared" si="0"/>
        <v>550000</v>
      </c>
    </row>
    <row r="47" spans="1:6" ht="15" customHeight="1" x14ac:dyDescent="0.25">
      <c r="A47" s="13" t="s">
        <v>334</v>
      </c>
      <c r="B47" s="6" t="s">
        <v>335</v>
      </c>
      <c r="C47" s="85"/>
      <c r="D47" s="85">
        <v>0</v>
      </c>
      <c r="E47" s="85">
        <v>0</v>
      </c>
      <c r="F47" s="85">
        <f t="shared" si="0"/>
        <v>0</v>
      </c>
    </row>
    <row r="48" spans="1:6" ht="15" customHeight="1" x14ac:dyDescent="0.25">
      <c r="A48" s="5" t="s">
        <v>498</v>
      </c>
      <c r="B48" s="6" t="s">
        <v>336</v>
      </c>
      <c r="C48" s="85"/>
      <c r="D48" s="85">
        <v>0</v>
      </c>
      <c r="E48" s="85">
        <v>0</v>
      </c>
      <c r="F48" s="85">
        <f t="shared" si="0"/>
        <v>0</v>
      </c>
    </row>
    <row r="49" spans="1:6" ht="15" customHeight="1" x14ac:dyDescent="0.25">
      <c r="A49" s="13" t="s">
        <v>499</v>
      </c>
      <c r="B49" s="6" t="s">
        <v>662</v>
      </c>
      <c r="C49" s="85"/>
      <c r="D49" s="85">
        <v>0</v>
      </c>
      <c r="E49" s="85">
        <v>0</v>
      </c>
      <c r="F49" s="85">
        <f t="shared" si="0"/>
        <v>0</v>
      </c>
    </row>
    <row r="50" spans="1:6" s="88" customFormat="1" ht="15" customHeight="1" x14ac:dyDescent="0.25">
      <c r="A50" s="35" t="s">
        <v>519</v>
      </c>
      <c r="B50" s="43" t="s">
        <v>337</v>
      </c>
      <c r="C50" s="116"/>
      <c r="D50" s="116">
        <f t="shared" ref="D50:E50" si="7">SUM(D47:D49)</f>
        <v>0</v>
      </c>
      <c r="E50" s="116">
        <f t="shared" si="7"/>
        <v>0</v>
      </c>
      <c r="F50" s="116">
        <f t="shared" si="0"/>
        <v>0</v>
      </c>
    </row>
    <row r="51" spans="1:6" s="88" customFormat="1" ht="15" customHeight="1" x14ac:dyDescent="0.25">
      <c r="A51" s="174" t="s">
        <v>40</v>
      </c>
      <c r="B51" s="178"/>
      <c r="C51" s="180">
        <f>C20+C34+C46+C50</f>
        <v>19203051</v>
      </c>
      <c r="D51" s="180">
        <f t="shared" ref="D51:E51" si="8">D20+D34+D46+D50</f>
        <v>100000</v>
      </c>
      <c r="E51" s="180">
        <f t="shared" si="8"/>
        <v>10000</v>
      </c>
      <c r="F51" s="179">
        <f t="shared" si="0"/>
        <v>19313051</v>
      </c>
    </row>
    <row r="52" spans="1:6" ht="15" customHeight="1" x14ac:dyDescent="0.25">
      <c r="A52" s="5" t="s">
        <v>280</v>
      </c>
      <c r="B52" s="6" t="s">
        <v>281</v>
      </c>
      <c r="C52" s="85">
        <v>0</v>
      </c>
      <c r="D52" s="85">
        <v>0</v>
      </c>
      <c r="E52" s="85">
        <v>0</v>
      </c>
      <c r="F52" s="85">
        <f t="shared" si="0"/>
        <v>0</v>
      </c>
    </row>
    <row r="53" spans="1:6" ht="15" customHeight="1" x14ac:dyDescent="0.25">
      <c r="A53" s="5" t="s">
        <v>282</v>
      </c>
      <c r="B53" s="6" t="s">
        <v>283</v>
      </c>
      <c r="C53" s="85"/>
      <c r="D53" s="85">
        <v>0</v>
      </c>
      <c r="E53" s="85">
        <v>0</v>
      </c>
      <c r="F53" s="85">
        <f t="shared" si="0"/>
        <v>0</v>
      </c>
    </row>
    <row r="54" spans="1:6" ht="15" customHeight="1" x14ac:dyDescent="0.25">
      <c r="A54" s="5" t="s">
        <v>476</v>
      </c>
      <c r="B54" s="6" t="s">
        <v>284</v>
      </c>
      <c r="C54" s="85"/>
      <c r="D54" s="85">
        <v>0</v>
      </c>
      <c r="E54" s="85">
        <v>0</v>
      </c>
      <c r="F54" s="85">
        <f t="shared" si="0"/>
        <v>0</v>
      </c>
    </row>
    <row r="55" spans="1:6" ht="15" customHeight="1" x14ac:dyDescent="0.25">
      <c r="A55" s="5" t="s">
        <v>477</v>
      </c>
      <c r="B55" s="6" t="s">
        <v>285</v>
      </c>
      <c r="C55" s="85"/>
      <c r="D55" s="85">
        <v>0</v>
      </c>
      <c r="E55" s="85">
        <v>0</v>
      </c>
      <c r="F55" s="85">
        <f t="shared" si="0"/>
        <v>0</v>
      </c>
    </row>
    <row r="56" spans="1:6" ht="15" customHeight="1" x14ac:dyDescent="0.25">
      <c r="A56" s="5" t="s">
        <v>478</v>
      </c>
      <c r="B56" s="6" t="s">
        <v>286</v>
      </c>
      <c r="C56" s="113">
        <v>2638463</v>
      </c>
      <c r="D56" s="85">
        <v>0</v>
      </c>
      <c r="E56" s="85">
        <v>0</v>
      </c>
      <c r="F56" s="85">
        <f>SUM(D56:E56)</f>
        <v>0</v>
      </c>
    </row>
    <row r="57" spans="1:6" s="88" customFormat="1" ht="15" customHeight="1" x14ac:dyDescent="0.25">
      <c r="A57" s="35" t="s">
        <v>513</v>
      </c>
      <c r="B57" s="43" t="s">
        <v>287</v>
      </c>
      <c r="C57" s="89">
        <f>SUM(C52:C56)</f>
        <v>2638463</v>
      </c>
      <c r="D57" s="89">
        <f t="shared" ref="D57:E57" si="9">SUM(D52:D56)</f>
        <v>0</v>
      </c>
      <c r="E57" s="89">
        <f t="shared" si="9"/>
        <v>0</v>
      </c>
      <c r="F57" s="89">
        <f t="shared" si="0"/>
        <v>2638463</v>
      </c>
    </row>
    <row r="58" spans="1:6" ht="15" customHeight="1" x14ac:dyDescent="0.25">
      <c r="A58" s="13" t="s">
        <v>495</v>
      </c>
      <c r="B58" s="6" t="s">
        <v>326</v>
      </c>
      <c r="C58" s="85"/>
      <c r="D58" s="85">
        <v>0</v>
      </c>
      <c r="E58" s="85">
        <v>0</v>
      </c>
      <c r="F58" s="85">
        <f t="shared" si="0"/>
        <v>0</v>
      </c>
    </row>
    <row r="59" spans="1:6" ht="15" customHeight="1" x14ac:dyDescent="0.25">
      <c r="A59" s="13" t="s">
        <v>496</v>
      </c>
      <c r="B59" s="6" t="s">
        <v>327</v>
      </c>
      <c r="C59" s="85"/>
      <c r="D59" s="85">
        <v>0</v>
      </c>
      <c r="E59" s="85">
        <v>0</v>
      </c>
      <c r="F59" s="85">
        <f t="shared" si="0"/>
        <v>0</v>
      </c>
    </row>
    <row r="60" spans="1:6" ht="15" customHeight="1" x14ac:dyDescent="0.25">
      <c r="A60" s="13" t="s">
        <v>328</v>
      </c>
      <c r="B60" s="6" t="s">
        <v>329</v>
      </c>
      <c r="C60" s="85"/>
      <c r="D60" s="85">
        <v>0</v>
      </c>
      <c r="E60" s="85">
        <v>0</v>
      </c>
      <c r="F60" s="85">
        <f t="shared" si="0"/>
        <v>0</v>
      </c>
    </row>
    <row r="61" spans="1:6" ht="15" customHeight="1" x14ac:dyDescent="0.25">
      <c r="A61" s="13" t="s">
        <v>497</v>
      </c>
      <c r="B61" s="6" t="s">
        <v>330</v>
      </c>
      <c r="C61" s="85"/>
      <c r="D61" s="85">
        <v>0</v>
      </c>
      <c r="E61" s="85">
        <v>0</v>
      </c>
      <c r="F61" s="85">
        <f t="shared" si="0"/>
        <v>0</v>
      </c>
    </row>
    <row r="62" spans="1:6" ht="15" customHeight="1" x14ac:dyDescent="0.25">
      <c r="A62" s="13" t="s">
        <v>331</v>
      </c>
      <c r="B62" s="6" t="s">
        <v>332</v>
      </c>
      <c r="C62" s="89"/>
      <c r="D62" s="85">
        <v>0</v>
      </c>
      <c r="E62" s="85">
        <v>0</v>
      </c>
      <c r="F62" s="85">
        <f t="shared" si="0"/>
        <v>0</v>
      </c>
    </row>
    <row r="63" spans="1:6" s="88" customFormat="1" ht="15" customHeight="1" x14ac:dyDescent="0.25">
      <c r="A63" s="35" t="s">
        <v>518</v>
      </c>
      <c r="B63" s="43" t="s">
        <v>333</v>
      </c>
      <c r="C63" s="85">
        <v>0</v>
      </c>
      <c r="D63" s="89">
        <f t="shared" ref="D63:E63" si="10">SUM(D58:D62)</f>
        <v>0</v>
      </c>
      <c r="E63" s="89">
        <f t="shared" si="10"/>
        <v>0</v>
      </c>
      <c r="F63" s="89">
        <f t="shared" si="0"/>
        <v>0</v>
      </c>
    </row>
    <row r="64" spans="1:6" ht="15" customHeight="1" x14ac:dyDescent="0.25">
      <c r="A64" s="13" t="s">
        <v>338</v>
      </c>
      <c r="B64" s="6" t="s">
        <v>339</v>
      </c>
      <c r="C64" s="85"/>
      <c r="D64" s="85">
        <v>0</v>
      </c>
      <c r="E64" s="85">
        <v>0</v>
      </c>
      <c r="F64" s="85">
        <f t="shared" si="0"/>
        <v>0</v>
      </c>
    </row>
    <row r="65" spans="1:6" ht="15" customHeight="1" x14ac:dyDescent="0.25">
      <c r="A65" s="5" t="s">
        <v>500</v>
      </c>
      <c r="B65" s="6" t="s">
        <v>340</v>
      </c>
      <c r="C65" s="85"/>
      <c r="D65" s="85">
        <v>0</v>
      </c>
      <c r="E65" s="85">
        <v>0</v>
      </c>
      <c r="F65" s="85">
        <f t="shared" si="0"/>
        <v>0</v>
      </c>
    </row>
    <row r="66" spans="1:6" ht="15" customHeight="1" x14ac:dyDescent="0.25">
      <c r="A66" s="13" t="s">
        <v>501</v>
      </c>
      <c r="B66" s="6" t="s">
        <v>341</v>
      </c>
      <c r="C66" s="85"/>
      <c r="D66" s="85">
        <v>0</v>
      </c>
      <c r="E66" s="85">
        <v>0</v>
      </c>
      <c r="F66" s="85">
        <f t="shared" si="0"/>
        <v>0</v>
      </c>
    </row>
    <row r="67" spans="1:6" s="88" customFormat="1" ht="15" customHeight="1" x14ac:dyDescent="0.25">
      <c r="A67" s="35" t="s">
        <v>521</v>
      </c>
      <c r="B67" s="43" t="s">
        <v>342</v>
      </c>
      <c r="C67" s="89"/>
      <c r="D67" s="89">
        <f t="shared" ref="D67:E67" si="11">SUM(D64:D66)</f>
        <v>0</v>
      </c>
      <c r="E67" s="89">
        <f t="shared" si="11"/>
        <v>0</v>
      </c>
      <c r="F67" s="89">
        <f t="shared" si="0"/>
        <v>0</v>
      </c>
    </row>
    <row r="68" spans="1:6" s="88" customFormat="1" ht="15" customHeight="1" x14ac:dyDescent="0.25">
      <c r="A68" s="174" t="s">
        <v>41</v>
      </c>
      <c r="B68" s="178"/>
      <c r="C68" s="180">
        <f>C57+C63+C67</f>
        <v>2638463</v>
      </c>
      <c r="D68" s="180">
        <f t="shared" ref="D68:E68" si="12">D57+D63+D67</f>
        <v>0</v>
      </c>
      <c r="E68" s="180">
        <f t="shared" si="12"/>
        <v>0</v>
      </c>
      <c r="F68" s="179">
        <f t="shared" si="0"/>
        <v>2638463</v>
      </c>
    </row>
    <row r="69" spans="1:6" s="88" customFormat="1" ht="15.75" x14ac:dyDescent="0.25">
      <c r="A69" s="130" t="s">
        <v>520</v>
      </c>
      <c r="B69" s="124" t="s">
        <v>343</v>
      </c>
      <c r="C69" s="126">
        <f>C51+C68</f>
        <v>21841514</v>
      </c>
      <c r="D69" s="126">
        <f t="shared" ref="D69:E69" si="13">D20+D34+D46+D50+D57+D63+D67</f>
        <v>100000</v>
      </c>
      <c r="E69" s="126">
        <f t="shared" si="13"/>
        <v>10000</v>
      </c>
      <c r="F69" s="126">
        <f t="shared" si="0"/>
        <v>21951514</v>
      </c>
    </row>
    <row r="70" spans="1:6" s="88" customFormat="1" ht="15.75" x14ac:dyDescent="0.25">
      <c r="A70" s="181" t="s">
        <v>42</v>
      </c>
      <c r="B70" s="182"/>
      <c r="C70" s="183">
        <f>C51-'2. melléklet'!C76</f>
        <v>-7021670</v>
      </c>
      <c r="D70" s="183">
        <f>D51-'2. melléklet'!D76</f>
        <v>-170000</v>
      </c>
      <c r="E70" s="183">
        <f>E51-'2. melléklet'!E76</f>
        <v>-10000</v>
      </c>
      <c r="F70" s="183">
        <f>SUM(C70:E70)</f>
        <v>-7201670</v>
      </c>
    </row>
    <row r="71" spans="1:6" s="88" customFormat="1" ht="15.75" x14ac:dyDescent="0.25">
      <c r="A71" s="181" t="s">
        <v>43</v>
      </c>
      <c r="B71" s="182"/>
      <c r="C71" s="183">
        <f>C68-'2. melléklet'!C100</f>
        <v>-10602997</v>
      </c>
      <c r="D71" s="183">
        <f>D68-'2. melléklet'!D100</f>
        <v>0</v>
      </c>
      <c r="E71" s="183">
        <f>E68-'2. melléklet'!E100</f>
        <v>0</v>
      </c>
      <c r="F71" s="183">
        <f>SUM(C71:E71)</f>
        <v>-10602997</v>
      </c>
    </row>
    <row r="72" spans="1:6" x14ac:dyDescent="0.25">
      <c r="A72" s="33" t="s">
        <v>502</v>
      </c>
      <c r="B72" s="5" t="s">
        <v>344</v>
      </c>
      <c r="C72" s="85"/>
      <c r="D72" s="85">
        <v>0</v>
      </c>
      <c r="E72" s="85">
        <v>0</v>
      </c>
      <c r="F72" s="85">
        <f t="shared" si="0"/>
        <v>0</v>
      </c>
    </row>
    <row r="73" spans="1:6" x14ac:dyDescent="0.25">
      <c r="A73" s="13" t="s">
        <v>345</v>
      </c>
      <c r="B73" s="5" t="s">
        <v>346</v>
      </c>
      <c r="C73" s="85"/>
      <c r="D73" s="85">
        <v>0</v>
      </c>
      <c r="E73" s="85">
        <v>0</v>
      </c>
      <c r="F73" s="85">
        <f t="shared" si="0"/>
        <v>0</v>
      </c>
    </row>
    <row r="74" spans="1:6" x14ac:dyDescent="0.25">
      <c r="A74" s="33" t="s">
        <v>503</v>
      </c>
      <c r="B74" s="5" t="s">
        <v>347</v>
      </c>
      <c r="C74" s="85"/>
      <c r="D74" s="85">
        <v>0</v>
      </c>
      <c r="E74" s="85">
        <v>0</v>
      </c>
      <c r="F74" s="85">
        <f t="shared" ref="F74:F99" si="14">SUM(C74:E74)</f>
        <v>0</v>
      </c>
    </row>
    <row r="75" spans="1:6" s="88" customFormat="1" x14ac:dyDescent="0.25">
      <c r="A75" s="15" t="s">
        <v>522</v>
      </c>
      <c r="B75" s="7" t="s">
        <v>348</v>
      </c>
      <c r="C75" s="89"/>
      <c r="D75" s="89">
        <f t="shared" ref="D75:E75" si="15">SUM(D72:D74)</f>
        <v>0</v>
      </c>
      <c r="E75" s="89">
        <f t="shared" si="15"/>
        <v>0</v>
      </c>
      <c r="F75" s="89">
        <f t="shared" si="14"/>
        <v>0</v>
      </c>
    </row>
    <row r="76" spans="1:6" x14ac:dyDescent="0.25">
      <c r="A76" s="13" t="s">
        <v>504</v>
      </c>
      <c r="B76" s="5" t="s">
        <v>349</v>
      </c>
      <c r="C76" s="85"/>
      <c r="D76" s="85">
        <v>0</v>
      </c>
      <c r="E76" s="85">
        <v>0</v>
      </c>
      <c r="F76" s="85">
        <f t="shared" si="14"/>
        <v>0</v>
      </c>
    </row>
    <row r="77" spans="1:6" x14ac:dyDescent="0.25">
      <c r="A77" s="33" t="s">
        <v>350</v>
      </c>
      <c r="B77" s="5" t="s">
        <v>351</v>
      </c>
      <c r="C77" s="85"/>
      <c r="D77" s="85">
        <v>0</v>
      </c>
      <c r="E77" s="85">
        <v>0</v>
      </c>
      <c r="F77" s="85">
        <f t="shared" si="14"/>
        <v>0</v>
      </c>
    </row>
    <row r="78" spans="1:6" x14ac:dyDescent="0.25">
      <c r="A78" s="13" t="s">
        <v>505</v>
      </c>
      <c r="B78" s="5" t="s">
        <v>352</v>
      </c>
      <c r="C78" s="85">
        <v>0</v>
      </c>
      <c r="D78" s="85">
        <v>0</v>
      </c>
      <c r="E78" s="85">
        <v>0</v>
      </c>
      <c r="F78" s="85">
        <f t="shared" si="14"/>
        <v>0</v>
      </c>
    </row>
    <row r="79" spans="1:6" x14ac:dyDescent="0.25">
      <c r="A79" s="33" t="s">
        <v>353</v>
      </c>
      <c r="B79" s="5" t="s">
        <v>354</v>
      </c>
      <c r="C79" s="85"/>
      <c r="D79" s="85">
        <v>0</v>
      </c>
      <c r="E79" s="85">
        <v>0</v>
      </c>
      <c r="F79" s="85">
        <f t="shared" si="14"/>
        <v>0</v>
      </c>
    </row>
    <row r="80" spans="1:6" s="88" customFormat="1" x14ac:dyDescent="0.25">
      <c r="A80" s="14" t="s">
        <v>523</v>
      </c>
      <c r="B80" s="7" t="s">
        <v>355</v>
      </c>
      <c r="C80" s="89"/>
      <c r="D80" s="89">
        <f t="shared" ref="D80:E80" si="16">SUM(D76:D79)</f>
        <v>0</v>
      </c>
      <c r="E80" s="89">
        <f t="shared" si="16"/>
        <v>0</v>
      </c>
      <c r="F80" s="89">
        <f t="shared" si="14"/>
        <v>0</v>
      </c>
    </row>
    <row r="81" spans="1:6" x14ac:dyDescent="0.25">
      <c r="A81" s="5" t="s">
        <v>630</v>
      </c>
      <c r="B81" s="5" t="s">
        <v>356</v>
      </c>
      <c r="C81" s="85">
        <v>18462109</v>
      </c>
      <c r="D81" s="85">
        <v>0</v>
      </c>
      <c r="E81" s="85">
        <v>0</v>
      </c>
      <c r="F81" s="85">
        <f t="shared" si="14"/>
        <v>18462109</v>
      </c>
    </row>
    <row r="82" spans="1:6" x14ac:dyDescent="0.25">
      <c r="A82" s="5" t="s">
        <v>631</v>
      </c>
      <c r="B82" s="5" t="s">
        <v>356</v>
      </c>
      <c r="C82" s="85"/>
      <c r="D82" s="85">
        <v>0</v>
      </c>
      <c r="E82" s="85">
        <v>0</v>
      </c>
      <c r="F82" s="85">
        <f t="shared" si="14"/>
        <v>0</v>
      </c>
    </row>
    <row r="83" spans="1:6" x14ac:dyDescent="0.25">
      <c r="A83" s="5" t="s">
        <v>628</v>
      </c>
      <c r="B83" s="5" t="s">
        <v>357</v>
      </c>
      <c r="C83" s="85"/>
      <c r="D83" s="85">
        <v>0</v>
      </c>
      <c r="E83" s="85">
        <v>0</v>
      </c>
      <c r="F83" s="85">
        <f t="shared" si="14"/>
        <v>0</v>
      </c>
    </row>
    <row r="84" spans="1:6" x14ac:dyDescent="0.25">
      <c r="A84" s="5" t="s">
        <v>629</v>
      </c>
      <c r="B84" s="5" t="s">
        <v>357</v>
      </c>
      <c r="C84" s="85"/>
      <c r="D84" s="85">
        <v>0</v>
      </c>
      <c r="E84" s="85">
        <v>0</v>
      </c>
      <c r="F84" s="85">
        <f t="shared" si="14"/>
        <v>0</v>
      </c>
    </row>
    <row r="85" spans="1:6" s="88" customFormat="1" x14ac:dyDescent="0.25">
      <c r="A85" s="7" t="s">
        <v>524</v>
      </c>
      <c r="B85" s="7" t="s">
        <v>358</v>
      </c>
      <c r="C85" s="89">
        <f>SUM(C81:C84)</f>
        <v>18462109</v>
      </c>
      <c r="D85" s="89">
        <f t="shared" ref="D85:E85" si="17">SUM(D81:D84)</f>
        <v>0</v>
      </c>
      <c r="E85" s="89">
        <f t="shared" si="17"/>
        <v>0</v>
      </c>
      <c r="F85" s="89">
        <f t="shared" si="14"/>
        <v>18462109</v>
      </c>
    </row>
    <row r="86" spans="1:6" s="88" customFormat="1" x14ac:dyDescent="0.25">
      <c r="A86" s="14" t="s">
        <v>359</v>
      </c>
      <c r="B86" s="7" t="s">
        <v>360</v>
      </c>
      <c r="C86" s="89"/>
      <c r="D86" s="89">
        <v>0</v>
      </c>
      <c r="E86" s="89">
        <v>0</v>
      </c>
      <c r="F86" s="89">
        <f t="shared" si="14"/>
        <v>0</v>
      </c>
    </row>
    <row r="87" spans="1:6" s="88" customFormat="1" x14ac:dyDescent="0.25">
      <c r="A87" s="14" t="s">
        <v>361</v>
      </c>
      <c r="B87" s="7" t="s">
        <v>362</v>
      </c>
      <c r="C87" s="89"/>
      <c r="D87" s="89">
        <v>0</v>
      </c>
      <c r="E87" s="89">
        <v>0</v>
      </c>
      <c r="F87" s="89">
        <f t="shared" si="14"/>
        <v>0</v>
      </c>
    </row>
    <row r="88" spans="1:6" s="88" customFormat="1" x14ac:dyDescent="0.25">
      <c r="A88" s="14" t="s">
        <v>363</v>
      </c>
      <c r="B88" s="7" t="s">
        <v>364</v>
      </c>
      <c r="C88" s="89"/>
      <c r="D88" s="89">
        <v>0</v>
      </c>
      <c r="E88" s="89">
        <v>0</v>
      </c>
      <c r="F88" s="89">
        <f t="shared" si="14"/>
        <v>0</v>
      </c>
    </row>
    <row r="89" spans="1:6" s="88" customFormat="1" x14ac:dyDescent="0.25">
      <c r="A89" s="14" t="s">
        <v>365</v>
      </c>
      <c r="B89" s="7" t="s">
        <v>366</v>
      </c>
      <c r="C89" s="89"/>
      <c r="D89" s="89">
        <v>0</v>
      </c>
      <c r="E89" s="89">
        <v>0</v>
      </c>
      <c r="F89" s="89">
        <f t="shared" si="14"/>
        <v>0</v>
      </c>
    </row>
    <row r="90" spans="1:6" s="88" customFormat="1" x14ac:dyDescent="0.25">
      <c r="A90" s="15" t="s">
        <v>506</v>
      </c>
      <c r="B90" s="7" t="s">
        <v>367</v>
      </c>
      <c r="C90" s="89"/>
      <c r="D90" s="89">
        <v>0</v>
      </c>
      <c r="E90" s="89">
        <v>0</v>
      </c>
      <c r="F90" s="89">
        <f t="shared" si="14"/>
        <v>0</v>
      </c>
    </row>
    <row r="91" spans="1:6" s="88" customFormat="1" ht="15.75" x14ac:dyDescent="0.25">
      <c r="A91" s="42" t="s">
        <v>525</v>
      </c>
      <c r="B91" s="35" t="s">
        <v>369</v>
      </c>
      <c r="C91" s="116">
        <f>SUM(C85)</f>
        <v>18462109</v>
      </c>
      <c r="D91" s="116">
        <f t="shared" ref="D91:E91" si="18">D75+D80+D85+D86+D88+D87+D89+D90</f>
        <v>0</v>
      </c>
      <c r="E91" s="116">
        <f t="shared" si="18"/>
        <v>0</v>
      </c>
      <c r="F91" s="116">
        <f t="shared" si="14"/>
        <v>18462109</v>
      </c>
    </row>
    <row r="92" spans="1:6" x14ac:dyDescent="0.25">
      <c r="A92" s="13" t="s">
        <v>370</v>
      </c>
      <c r="B92" s="5" t="s">
        <v>371</v>
      </c>
      <c r="C92" s="85"/>
      <c r="D92" s="85">
        <v>0</v>
      </c>
      <c r="E92" s="85">
        <v>0</v>
      </c>
      <c r="F92" s="85">
        <f t="shared" si="14"/>
        <v>0</v>
      </c>
    </row>
    <row r="93" spans="1:6" x14ac:dyDescent="0.25">
      <c r="A93" s="13" t="s">
        <v>372</v>
      </c>
      <c r="B93" s="5" t="s">
        <v>373</v>
      </c>
      <c r="C93" s="85"/>
      <c r="D93" s="85">
        <v>0</v>
      </c>
      <c r="E93" s="85">
        <v>0</v>
      </c>
      <c r="F93" s="85">
        <f t="shared" si="14"/>
        <v>0</v>
      </c>
    </row>
    <row r="94" spans="1:6" x14ac:dyDescent="0.25">
      <c r="A94" s="33" t="s">
        <v>374</v>
      </c>
      <c r="B94" s="5" t="s">
        <v>375</v>
      </c>
      <c r="C94" s="85"/>
      <c r="D94" s="85">
        <v>0</v>
      </c>
      <c r="E94" s="85">
        <v>0</v>
      </c>
      <c r="F94" s="85">
        <f t="shared" si="14"/>
        <v>0</v>
      </c>
    </row>
    <row r="95" spans="1:6" x14ac:dyDescent="0.25">
      <c r="A95" s="33" t="s">
        <v>507</v>
      </c>
      <c r="B95" s="5" t="s">
        <v>376</v>
      </c>
      <c r="C95" s="85"/>
      <c r="D95" s="85">
        <v>0</v>
      </c>
      <c r="E95" s="85">
        <v>0</v>
      </c>
      <c r="F95" s="85">
        <f t="shared" si="14"/>
        <v>0</v>
      </c>
    </row>
    <row r="96" spans="1:6" s="88" customFormat="1" x14ac:dyDescent="0.25">
      <c r="A96" s="14" t="s">
        <v>526</v>
      </c>
      <c r="B96" s="7" t="s">
        <v>377</v>
      </c>
      <c r="C96" s="89"/>
      <c r="D96" s="89">
        <v>0</v>
      </c>
      <c r="E96" s="89">
        <v>0</v>
      </c>
      <c r="F96" s="89">
        <f t="shared" si="14"/>
        <v>0</v>
      </c>
    </row>
    <row r="97" spans="1:6" s="88" customFormat="1" x14ac:dyDescent="0.25">
      <c r="A97" s="15" t="s">
        <v>378</v>
      </c>
      <c r="B97" s="7" t="s">
        <v>379</v>
      </c>
      <c r="C97" s="89"/>
      <c r="D97" s="89">
        <v>0</v>
      </c>
      <c r="E97" s="89">
        <v>0</v>
      </c>
      <c r="F97" s="89">
        <f t="shared" si="14"/>
        <v>0</v>
      </c>
    </row>
    <row r="98" spans="1:6" s="88" customFormat="1" ht="15.75" x14ac:dyDescent="0.25">
      <c r="A98" s="127" t="s">
        <v>527</v>
      </c>
      <c r="B98" s="128" t="s">
        <v>380</v>
      </c>
      <c r="C98" s="126">
        <f>C91+C96+C97</f>
        <v>18462109</v>
      </c>
      <c r="D98" s="126">
        <f t="shared" ref="D98:E98" si="19">D91+D96+D97</f>
        <v>0</v>
      </c>
      <c r="E98" s="126">
        <f t="shared" si="19"/>
        <v>0</v>
      </c>
      <c r="F98" s="126">
        <f t="shared" si="14"/>
        <v>18462109</v>
      </c>
    </row>
    <row r="99" spans="1:6" s="88" customFormat="1" ht="17.25" x14ac:dyDescent="0.3">
      <c r="A99" s="129" t="s">
        <v>509</v>
      </c>
      <c r="B99" s="129"/>
      <c r="C99" s="131">
        <f>C20+C34+C46+C50+C57+C63+C67+C98</f>
        <v>40303623</v>
      </c>
      <c r="D99" s="131">
        <f t="shared" ref="D99:E99" si="20">D69+D98</f>
        <v>100000</v>
      </c>
      <c r="E99" s="131">
        <f t="shared" si="20"/>
        <v>10000</v>
      </c>
      <c r="F99" s="132">
        <f t="shared" si="14"/>
        <v>40413623</v>
      </c>
    </row>
    <row r="101" spans="1:6" x14ac:dyDescent="0.25">
      <c r="C101">
        <v>0</v>
      </c>
    </row>
    <row r="104" spans="1:6" x14ac:dyDescent="0.25">
      <c r="C104">
        <v>18462109</v>
      </c>
    </row>
    <row r="105" spans="1:6" x14ac:dyDescent="0.25">
      <c r="C105">
        <v>40413623</v>
      </c>
    </row>
  </sheetData>
  <mergeCells count="4">
    <mergeCell ref="B1:J1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01" t="s">
        <v>709</v>
      </c>
      <c r="B1" s="201"/>
      <c r="C1" s="201"/>
      <c r="D1" s="201"/>
      <c r="E1" s="201"/>
    </row>
    <row r="3" spans="1:5" ht="21.75" customHeight="1" x14ac:dyDescent="0.25">
      <c r="A3" s="197" t="s">
        <v>702</v>
      </c>
      <c r="B3" s="203"/>
      <c r="C3" s="203"/>
      <c r="D3" s="203"/>
      <c r="E3" s="203"/>
    </row>
    <row r="4" spans="1:5" ht="26.25" customHeight="1" x14ac:dyDescent="0.25">
      <c r="A4" s="200" t="s">
        <v>665</v>
      </c>
      <c r="B4" s="198"/>
      <c r="C4" s="198"/>
      <c r="D4" s="198"/>
      <c r="E4" s="198"/>
    </row>
    <row r="6" spans="1:5" ht="30" x14ac:dyDescent="0.3">
      <c r="A6" s="2" t="s">
        <v>80</v>
      </c>
      <c r="B6" s="3" t="s">
        <v>81</v>
      </c>
      <c r="C6" s="99" t="s">
        <v>1</v>
      </c>
      <c r="D6" s="101" t="s">
        <v>3</v>
      </c>
    </row>
    <row r="7" spans="1:5" x14ac:dyDescent="0.25">
      <c r="A7" s="25"/>
      <c r="B7" s="25"/>
      <c r="C7" s="85"/>
      <c r="D7" s="85"/>
    </row>
    <row r="8" spans="1:5" x14ac:dyDescent="0.25">
      <c r="A8" s="25"/>
      <c r="B8" s="25"/>
      <c r="C8" s="85"/>
      <c r="D8" s="85"/>
    </row>
    <row r="9" spans="1:5" x14ac:dyDescent="0.25">
      <c r="A9" s="25"/>
      <c r="B9" s="25"/>
      <c r="C9" s="85"/>
      <c r="D9" s="85"/>
    </row>
    <row r="10" spans="1:5" x14ac:dyDescent="0.25">
      <c r="A10" s="25"/>
      <c r="B10" s="25"/>
      <c r="C10" s="85"/>
      <c r="D10" s="85"/>
    </row>
    <row r="11" spans="1:5" x14ac:dyDescent="0.25">
      <c r="A11" s="13" t="s">
        <v>183</v>
      </c>
      <c r="B11" s="6" t="s">
        <v>184</v>
      </c>
      <c r="C11" s="85">
        <v>0</v>
      </c>
      <c r="D11" s="85">
        <f>C11</f>
        <v>0</v>
      </c>
    </row>
    <row r="12" spans="1:5" x14ac:dyDescent="0.25">
      <c r="A12" s="13"/>
      <c r="B12" s="6"/>
      <c r="C12" s="85"/>
      <c r="D12" s="85"/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13"/>
      <c r="B15" s="6"/>
      <c r="C15" s="85"/>
      <c r="D15" s="85"/>
    </row>
    <row r="16" spans="1:5" x14ac:dyDescent="0.25">
      <c r="A16" s="13" t="s">
        <v>423</v>
      </c>
      <c r="B16" s="6" t="s">
        <v>185</v>
      </c>
      <c r="C16" s="85">
        <v>0</v>
      </c>
      <c r="D16" s="85">
        <f>C16</f>
        <v>0</v>
      </c>
    </row>
    <row r="17" spans="1:4" x14ac:dyDescent="0.25">
      <c r="A17" s="13"/>
      <c r="B17" s="6"/>
      <c r="C17" s="85"/>
      <c r="D17" s="85"/>
    </row>
    <row r="18" spans="1:4" x14ac:dyDescent="0.25">
      <c r="A18" s="13"/>
      <c r="B18" s="6"/>
      <c r="C18" s="85"/>
      <c r="D18" s="85"/>
    </row>
    <row r="19" spans="1:4" x14ac:dyDescent="0.25">
      <c r="A19" s="13"/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5" t="s">
        <v>186</v>
      </c>
      <c r="B21" s="6" t="s">
        <v>187</v>
      </c>
      <c r="C21" s="85">
        <v>0</v>
      </c>
      <c r="D21" s="85">
        <f>C21</f>
        <v>0</v>
      </c>
    </row>
    <row r="22" spans="1:4" x14ac:dyDescent="0.25">
      <c r="A22" s="5"/>
      <c r="B22" s="6"/>
      <c r="C22" s="85"/>
      <c r="D22" s="85"/>
    </row>
    <row r="23" spans="1:4" x14ac:dyDescent="0.25">
      <c r="A23" s="5"/>
      <c r="B23" s="6"/>
      <c r="C23" s="85"/>
      <c r="D23" s="107"/>
    </row>
    <row r="24" spans="1:4" x14ac:dyDescent="0.25">
      <c r="A24" s="13" t="s">
        <v>188</v>
      </c>
      <c r="B24" s="6" t="s">
        <v>189</v>
      </c>
      <c r="C24" s="85">
        <v>200000</v>
      </c>
      <c r="D24" s="108">
        <f>C24</f>
        <v>200000</v>
      </c>
    </row>
    <row r="25" spans="1:4" x14ac:dyDescent="0.25">
      <c r="A25" s="133" t="s">
        <v>675</v>
      </c>
      <c r="B25" s="6"/>
      <c r="C25" s="85"/>
      <c r="D25" s="85"/>
    </row>
    <row r="26" spans="1:4" x14ac:dyDescent="0.25">
      <c r="A26" s="13"/>
      <c r="B26" s="6"/>
      <c r="C26" s="85"/>
      <c r="D26" s="85"/>
    </row>
    <row r="27" spans="1:4" x14ac:dyDescent="0.25">
      <c r="A27" s="13" t="s">
        <v>190</v>
      </c>
      <c r="B27" s="6" t="s">
        <v>191</v>
      </c>
      <c r="C27" s="85">
        <v>0</v>
      </c>
      <c r="D27" s="85">
        <f>C27</f>
        <v>0</v>
      </c>
    </row>
    <row r="28" spans="1:4" x14ac:dyDescent="0.25">
      <c r="A28" s="13"/>
      <c r="B28" s="6"/>
      <c r="C28" s="85"/>
      <c r="D28" s="85"/>
    </row>
    <row r="29" spans="1:4" x14ac:dyDescent="0.25">
      <c r="A29" s="13"/>
      <c r="B29" s="6"/>
      <c r="C29" s="85"/>
      <c r="D29" s="85"/>
    </row>
    <row r="30" spans="1:4" x14ac:dyDescent="0.25">
      <c r="A30" s="5" t="s">
        <v>192</v>
      </c>
      <c r="B30" s="6" t="s">
        <v>193</v>
      </c>
      <c r="C30" s="85">
        <v>0</v>
      </c>
      <c r="D30" s="85">
        <f>C30</f>
        <v>0</v>
      </c>
    </row>
    <row r="31" spans="1:4" x14ac:dyDescent="0.25">
      <c r="A31" s="5" t="s">
        <v>194</v>
      </c>
      <c r="B31" s="6" t="s">
        <v>195</v>
      </c>
      <c r="C31" s="108">
        <v>50000</v>
      </c>
      <c r="D31" s="108">
        <f>C31</f>
        <v>50000</v>
      </c>
    </row>
    <row r="32" spans="1:4" s="88" customFormat="1" ht="15.75" x14ac:dyDescent="0.25">
      <c r="A32" s="20" t="s">
        <v>424</v>
      </c>
      <c r="B32" s="9" t="s">
        <v>196</v>
      </c>
      <c r="C32" s="121">
        <f>SUM(C11+C16+C21+C24+C27+C30+C31)</f>
        <v>250000</v>
      </c>
      <c r="D32" s="121">
        <f>C32</f>
        <v>250000</v>
      </c>
    </row>
    <row r="33" spans="1:4" ht="15.75" x14ac:dyDescent="0.25">
      <c r="A33" s="23"/>
      <c r="B33" s="8"/>
      <c r="C33" s="85"/>
      <c r="D33" s="85"/>
    </row>
    <row r="34" spans="1:4" ht="15.75" x14ac:dyDescent="0.25">
      <c r="A34" s="87"/>
      <c r="B34" s="8"/>
      <c r="C34" s="85"/>
      <c r="D34" s="85"/>
    </row>
    <row r="35" spans="1:4" ht="15.75" x14ac:dyDescent="0.25">
      <c r="A35" s="23"/>
      <c r="B35" s="8"/>
      <c r="C35" s="85"/>
      <c r="D35" s="85"/>
    </row>
    <row r="36" spans="1:4" ht="15.75" x14ac:dyDescent="0.25">
      <c r="A36" s="23"/>
      <c r="B36" s="8"/>
      <c r="C36" s="85"/>
      <c r="D36" s="85"/>
    </row>
    <row r="37" spans="1:4" x14ac:dyDescent="0.25">
      <c r="A37" s="13" t="s">
        <v>197</v>
      </c>
      <c r="B37" s="6" t="s">
        <v>198</v>
      </c>
      <c r="C37" s="108">
        <v>10230000</v>
      </c>
      <c r="D37" s="85">
        <f>C37</f>
        <v>10230000</v>
      </c>
    </row>
    <row r="38" spans="1:4" x14ac:dyDescent="0.25">
      <c r="A38" s="133" t="s">
        <v>703</v>
      </c>
      <c r="B38" s="135"/>
      <c r="C38" s="136"/>
      <c r="D38" s="136"/>
    </row>
    <row r="39" spans="1:4" x14ac:dyDescent="0.25">
      <c r="A39" s="13"/>
      <c r="B39" s="6"/>
      <c r="C39" s="85"/>
      <c r="D39" s="85"/>
    </row>
    <row r="40" spans="1:4" x14ac:dyDescent="0.25">
      <c r="A40" s="13"/>
      <c r="B40" s="6"/>
      <c r="C40" s="85"/>
      <c r="D40" s="85"/>
    </row>
    <row r="41" spans="1:4" x14ac:dyDescent="0.25">
      <c r="A41" s="13"/>
      <c r="B41" s="6"/>
      <c r="C41" s="85"/>
      <c r="D41" s="85"/>
    </row>
    <row r="42" spans="1:4" x14ac:dyDescent="0.25">
      <c r="A42" s="13" t="s">
        <v>199</v>
      </c>
      <c r="B42" s="6" t="s">
        <v>200</v>
      </c>
      <c r="C42" s="85">
        <v>0</v>
      </c>
      <c r="D42" s="85">
        <f>C42</f>
        <v>0</v>
      </c>
    </row>
    <row r="43" spans="1:4" x14ac:dyDescent="0.25">
      <c r="A43" s="13"/>
      <c r="B43" s="6"/>
      <c r="C43" s="85"/>
      <c r="D43" s="85"/>
    </row>
    <row r="44" spans="1:4" x14ac:dyDescent="0.25">
      <c r="A44" s="13"/>
      <c r="B44" s="6"/>
      <c r="C44" s="85"/>
      <c r="D44" s="85"/>
    </row>
    <row r="45" spans="1:4" x14ac:dyDescent="0.25">
      <c r="A45" s="13"/>
      <c r="B45" s="6"/>
      <c r="C45" s="85"/>
      <c r="D45" s="85"/>
    </row>
    <row r="46" spans="1:4" x14ac:dyDescent="0.25">
      <c r="A46" s="13"/>
      <c r="B46" s="6"/>
      <c r="C46" s="85"/>
      <c r="D46" s="85"/>
    </row>
    <row r="47" spans="1:4" x14ac:dyDescent="0.25">
      <c r="A47" s="13" t="s">
        <v>201</v>
      </c>
      <c r="B47" s="6" t="s">
        <v>202</v>
      </c>
      <c r="C47" s="85">
        <v>0</v>
      </c>
      <c r="D47" s="85">
        <f>C47</f>
        <v>0</v>
      </c>
    </row>
    <row r="48" spans="1:4" x14ac:dyDescent="0.25">
      <c r="A48" s="13" t="s">
        <v>203</v>
      </c>
      <c r="B48" s="6" t="s">
        <v>204</v>
      </c>
      <c r="C48" s="85">
        <v>2761460</v>
      </c>
      <c r="D48" s="85">
        <f>C48</f>
        <v>2761460</v>
      </c>
    </row>
    <row r="49" spans="1:5" s="88" customFormat="1" ht="15.75" x14ac:dyDescent="0.25">
      <c r="A49" s="20" t="s">
        <v>425</v>
      </c>
      <c r="B49" s="9" t="s">
        <v>205</v>
      </c>
      <c r="C49" s="116">
        <f>C37+C42+C47+C48</f>
        <v>12991460</v>
      </c>
      <c r="D49" s="116">
        <f>C49</f>
        <v>12991460</v>
      </c>
    </row>
    <row r="52" spans="1:5" x14ac:dyDescent="0.25">
      <c r="A52" s="91" t="s">
        <v>633</v>
      </c>
      <c r="B52" s="91" t="s">
        <v>649</v>
      </c>
      <c r="C52" s="91" t="s">
        <v>634</v>
      </c>
      <c r="D52" s="91" t="s">
        <v>635</v>
      </c>
      <c r="E52" s="119" t="s">
        <v>636</v>
      </c>
    </row>
    <row r="53" spans="1:5" x14ac:dyDescent="0.25">
      <c r="A53" s="102"/>
      <c r="B53" s="102"/>
      <c r="C53" s="112"/>
      <c r="D53" s="112"/>
      <c r="E53" s="113"/>
    </row>
    <row r="54" spans="1:5" x14ac:dyDescent="0.25">
      <c r="A54" s="102"/>
      <c r="B54" s="102"/>
      <c r="C54" s="112"/>
      <c r="D54" s="112"/>
      <c r="E54" s="113"/>
    </row>
    <row r="55" spans="1:5" x14ac:dyDescent="0.25">
      <c r="A55" s="102"/>
      <c r="B55" s="102"/>
      <c r="C55" s="112"/>
      <c r="D55" s="112"/>
      <c r="E55" s="113"/>
    </row>
    <row r="56" spans="1:5" x14ac:dyDescent="0.25">
      <c r="A56" s="102"/>
      <c r="B56" s="102"/>
      <c r="C56" s="112"/>
      <c r="D56" s="112"/>
      <c r="E56" s="113"/>
    </row>
    <row r="57" spans="1:5" x14ac:dyDescent="0.25">
      <c r="A57" s="13" t="s">
        <v>183</v>
      </c>
      <c r="B57" s="6" t="s">
        <v>184</v>
      </c>
      <c r="C57" s="112">
        <v>0</v>
      </c>
      <c r="D57" s="112">
        <v>0</v>
      </c>
      <c r="E57" s="113">
        <f>SUM(C57:D57)</f>
        <v>0</v>
      </c>
    </row>
    <row r="58" spans="1:5" x14ac:dyDescent="0.25">
      <c r="A58" s="13"/>
      <c r="B58" s="6"/>
      <c r="C58" s="112"/>
      <c r="D58" s="112"/>
      <c r="E58" s="113"/>
    </row>
    <row r="59" spans="1:5" x14ac:dyDescent="0.25">
      <c r="A59" s="13"/>
      <c r="B59" s="6"/>
      <c r="C59" s="112"/>
      <c r="D59" s="112"/>
      <c r="E59" s="113"/>
    </row>
    <row r="60" spans="1:5" x14ac:dyDescent="0.25">
      <c r="A60" s="13"/>
      <c r="B60" s="6"/>
      <c r="C60" s="112"/>
      <c r="D60" s="112"/>
      <c r="E60" s="113"/>
    </row>
    <row r="61" spans="1:5" x14ac:dyDescent="0.25">
      <c r="A61" s="13"/>
      <c r="B61" s="6"/>
      <c r="C61" s="112"/>
      <c r="D61" s="112"/>
      <c r="E61" s="113"/>
    </row>
    <row r="62" spans="1:5" x14ac:dyDescent="0.25">
      <c r="A62" s="13" t="s">
        <v>423</v>
      </c>
      <c r="B62" s="6" t="s">
        <v>185</v>
      </c>
      <c r="C62" s="112">
        <v>0</v>
      </c>
      <c r="D62" s="112">
        <v>0</v>
      </c>
      <c r="E62" s="113">
        <f>SUM(C62:D62)</f>
        <v>0</v>
      </c>
    </row>
    <row r="63" spans="1:5" x14ac:dyDescent="0.25">
      <c r="A63" s="13"/>
      <c r="B63" s="6"/>
      <c r="C63" s="112"/>
      <c r="D63" s="112"/>
      <c r="E63" s="113"/>
    </row>
    <row r="64" spans="1:5" x14ac:dyDescent="0.25">
      <c r="A64" s="13"/>
      <c r="B64" s="6"/>
      <c r="C64" s="112"/>
      <c r="D64" s="112"/>
      <c r="E64" s="113"/>
    </row>
    <row r="65" spans="1:5" x14ac:dyDescent="0.25">
      <c r="A65" s="13"/>
      <c r="B65" s="6"/>
      <c r="C65" s="112"/>
      <c r="D65" s="112"/>
      <c r="E65" s="113"/>
    </row>
    <row r="66" spans="1:5" x14ac:dyDescent="0.25">
      <c r="A66" s="13"/>
      <c r="B66" s="6"/>
      <c r="C66" s="112"/>
      <c r="D66" s="112"/>
      <c r="E66" s="113"/>
    </row>
    <row r="67" spans="1:5" x14ac:dyDescent="0.25">
      <c r="A67" s="5" t="s">
        <v>186</v>
      </c>
      <c r="B67" s="6" t="s">
        <v>187</v>
      </c>
      <c r="C67" s="112">
        <v>0</v>
      </c>
      <c r="D67" s="112">
        <v>0</v>
      </c>
      <c r="E67" s="113">
        <f>SUM(C67:D67)</f>
        <v>0</v>
      </c>
    </row>
    <row r="68" spans="1:5" x14ac:dyDescent="0.25">
      <c r="A68" s="5"/>
      <c r="B68" s="6"/>
      <c r="C68" s="112"/>
      <c r="D68" s="112"/>
      <c r="E68" s="113"/>
    </row>
    <row r="69" spans="1:5" x14ac:dyDescent="0.25">
      <c r="A69" s="5"/>
      <c r="B69" s="6"/>
      <c r="C69" s="134"/>
      <c r="D69" s="134"/>
      <c r="E69" s="134"/>
    </row>
    <row r="70" spans="1:5" x14ac:dyDescent="0.25">
      <c r="A70" s="13" t="s">
        <v>188</v>
      </c>
      <c r="B70" s="6" t="s">
        <v>189</v>
      </c>
      <c r="C70" s="108">
        <v>200000</v>
      </c>
      <c r="D70" s="108">
        <v>50000</v>
      </c>
      <c r="E70" s="108">
        <f>SUM(C70:D70)</f>
        <v>250000</v>
      </c>
    </row>
    <row r="71" spans="1:5" s="88" customFormat="1" ht="15.75" x14ac:dyDescent="0.25">
      <c r="A71" s="20" t="s">
        <v>424</v>
      </c>
      <c r="B71" s="9" t="s">
        <v>196</v>
      </c>
      <c r="C71" s="114">
        <f>C57+C62+C67+C70</f>
        <v>200000</v>
      </c>
      <c r="D71" s="114">
        <f>D57+D62+D67+D70</f>
        <v>50000</v>
      </c>
      <c r="E71" s="114">
        <f>SUM(C71:D71)</f>
        <v>250000</v>
      </c>
    </row>
    <row r="72" spans="1:5" ht="15.75" x14ac:dyDescent="0.25">
      <c r="A72" s="23"/>
      <c r="B72" s="8"/>
      <c r="C72" s="112"/>
      <c r="D72" s="112"/>
      <c r="E72" s="113"/>
    </row>
    <row r="73" spans="1:5" ht="15.75" x14ac:dyDescent="0.25">
      <c r="A73" s="23"/>
      <c r="B73" s="8"/>
      <c r="C73" s="112"/>
      <c r="D73" s="112"/>
      <c r="E73" s="113"/>
    </row>
    <row r="74" spans="1:5" s="118" customFormat="1" x14ac:dyDescent="0.25">
      <c r="A74" s="13"/>
      <c r="B74" s="6"/>
      <c r="C74" s="112"/>
      <c r="D74" s="112"/>
      <c r="E74" s="113"/>
    </row>
    <row r="75" spans="1:5" ht="15.75" x14ac:dyDescent="0.25">
      <c r="A75" s="23"/>
      <c r="B75" s="8"/>
      <c r="C75" s="112"/>
      <c r="D75" s="112"/>
      <c r="E75" s="113"/>
    </row>
    <row r="76" spans="1:5" x14ac:dyDescent="0.25">
      <c r="A76" s="13" t="s">
        <v>197</v>
      </c>
      <c r="B76" s="6" t="s">
        <v>198</v>
      </c>
      <c r="C76" s="112">
        <v>10230000</v>
      </c>
      <c r="D76" s="112">
        <v>2761460</v>
      </c>
      <c r="E76" s="113">
        <f>SUM(C76:D76)</f>
        <v>12991460</v>
      </c>
    </row>
    <row r="77" spans="1:5" x14ac:dyDescent="0.25">
      <c r="A77" s="133"/>
      <c r="B77" s="135"/>
      <c r="C77" s="137"/>
      <c r="D77" s="137"/>
      <c r="E77" s="136"/>
    </row>
    <row r="78" spans="1:5" x14ac:dyDescent="0.25">
      <c r="A78" s="13"/>
      <c r="B78" s="6"/>
      <c r="C78" s="112"/>
      <c r="D78" s="112"/>
      <c r="E78" s="113"/>
    </row>
    <row r="79" spans="1:5" x14ac:dyDescent="0.25">
      <c r="A79" s="13"/>
      <c r="B79" s="6"/>
      <c r="C79" s="112"/>
      <c r="D79" s="112"/>
      <c r="E79" s="113"/>
    </row>
    <row r="80" spans="1:5" x14ac:dyDescent="0.25">
      <c r="A80" s="13"/>
      <c r="B80" s="6"/>
      <c r="C80" s="112"/>
      <c r="D80" s="112"/>
      <c r="E80" s="113"/>
    </row>
    <row r="81" spans="1:5" x14ac:dyDescent="0.25">
      <c r="A81" s="13" t="s">
        <v>199</v>
      </c>
      <c r="B81" s="6" t="s">
        <v>200</v>
      </c>
      <c r="C81" s="112">
        <v>0</v>
      </c>
      <c r="D81" s="112">
        <v>0</v>
      </c>
      <c r="E81" s="113">
        <f>SUM(C81:D81)</f>
        <v>0</v>
      </c>
    </row>
    <row r="82" spans="1:5" x14ac:dyDescent="0.25">
      <c r="A82" s="13"/>
      <c r="B82" s="6"/>
      <c r="C82" s="112"/>
      <c r="D82" s="112"/>
      <c r="E82" s="113"/>
    </row>
    <row r="83" spans="1:5" x14ac:dyDescent="0.25">
      <c r="A83" s="13"/>
      <c r="B83" s="6"/>
      <c r="C83" s="112"/>
      <c r="D83" s="112"/>
      <c r="E83" s="113"/>
    </row>
    <row r="84" spans="1:5" x14ac:dyDescent="0.25">
      <c r="A84" s="13"/>
      <c r="B84" s="6"/>
      <c r="C84" s="112"/>
      <c r="D84" s="112"/>
      <c r="E84" s="113"/>
    </row>
    <row r="85" spans="1:5" x14ac:dyDescent="0.25">
      <c r="A85" s="13"/>
      <c r="B85" s="6"/>
      <c r="C85" s="112"/>
      <c r="D85" s="112"/>
      <c r="E85" s="113"/>
    </row>
    <row r="86" spans="1:5" x14ac:dyDescent="0.25">
      <c r="A86" s="13" t="s">
        <v>201</v>
      </c>
      <c r="B86" s="6" t="s">
        <v>202</v>
      </c>
      <c r="C86" s="112">
        <v>0</v>
      </c>
      <c r="D86" s="112">
        <v>0</v>
      </c>
      <c r="E86" s="113">
        <f>SUM(C86:D86)</f>
        <v>0</v>
      </c>
    </row>
    <row r="87" spans="1:5" s="88" customFormat="1" ht="15.75" x14ac:dyDescent="0.25">
      <c r="A87" s="20" t="s">
        <v>425</v>
      </c>
      <c r="B87" s="9" t="s">
        <v>205</v>
      </c>
      <c r="C87" s="115">
        <f>C76+C81+C86</f>
        <v>10230000</v>
      </c>
      <c r="D87" s="115">
        <f>D76+D81+D86</f>
        <v>2761460</v>
      </c>
      <c r="E87" s="116">
        <f>SUM(C87:D87)</f>
        <v>12991460</v>
      </c>
    </row>
    <row r="88" spans="1:5" x14ac:dyDescent="0.25">
      <c r="A88" s="86"/>
      <c r="B88" s="86"/>
      <c r="C88" s="86"/>
      <c r="D88" s="86"/>
    </row>
    <row r="89" spans="1:5" x14ac:dyDescent="0.25">
      <c r="A89" s="86"/>
      <c r="B89" s="86"/>
      <c r="C89" s="86"/>
      <c r="D89" s="86"/>
    </row>
    <row r="90" spans="1:5" x14ac:dyDescent="0.25">
      <c r="A90" s="86"/>
      <c r="B90" s="86"/>
      <c r="C90" s="86"/>
      <c r="D90" s="86"/>
    </row>
    <row r="91" spans="1:5" x14ac:dyDescent="0.25">
      <c r="A91" s="86"/>
      <c r="B91" s="86"/>
      <c r="C91" s="86"/>
      <c r="D91" s="86"/>
    </row>
    <row r="92" spans="1:5" x14ac:dyDescent="0.25">
      <c r="A92" s="86"/>
      <c r="B92" s="86"/>
      <c r="C92" s="86"/>
      <c r="D92" s="86"/>
    </row>
    <row r="93" spans="1:5" x14ac:dyDescent="0.25">
      <c r="A93" s="86"/>
      <c r="B93" s="86"/>
      <c r="C93" s="86"/>
      <c r="D93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36"/>
  <sheetViews>
    <sheetView zoomScaleNormal="100" workbookViewId="0">
      <selection activeCell="B2" sqref="B2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2"/>
    </row>
    <row r="2" spans="1:3" x14ac:dyDescent="0.25">
      <c r="B2" t="s">
        <v>710</v>
      </c>
    </row>
    <row r="3" spans="1:3" ht="25.5" customHeight="1" x14ac:dyDescent="0.25">
      <c r="A3" s="197" t="s">
        <v>702</v>
      </c>
      <c r="B3" s="203"/>
      <c r="C3" s="203"/>
    </row>
    <row r="4" spans="1:3" ht="23.25" customHeight="1" x14ac:dyDescent="0.25">
      <c r="A4" s="207" t="s">
        <v>581</v>
      </c>
      <c r="B4" s="208"/>
      <c r="C4" s="208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3" t="s">
        <v>580</v>
      </c>
      <c r="B7" s="144" t="s">
        <v>627</v>
      </c>
      <c r="C7" s="145" t="s">
        <v>3</v>
      </c>
    </row>
    <row r="8" spans="1:3" ht="15" customHeight="1" x14ac:dyDescent="0.25">
      <c r="A8" s="50" t="s">
        <v>554</v>
      </c>
      <c r="B8" s="138">
        <v>0</v>
      </c>
      <c r="C8" s="140">
        <f t="shared" ref="C8:C34" si="0">SUM(B8:B8)</f>
        <v>0</v>
      </c>
    </row>
    <row r="9" spans="1:3" ht="15" customHeight="1" x14ac:dyDescent="0.25">
      <c r="A9" s="50" t="s">
        <v>555</v>
      </c>
      <c r="B9" s="138">
        <v>0</v>
      </c>
      <c r="C9" s="140">
        <f t="shared" si="0"/>
        <v>0</v>
      </c>
    </row>
    <row r="10" spans="1:3" ht="15" customHeight="1" x14ac:dyDescent="0.25">
      <c r="A10" s="50" t="s">
        <v>556</v>
      </c>
      <c r="B10" s="138">
        <v>0</v>
      </c>
      <c r="C10" s="140">
        <f t="shared" si="0"/>
        <v>0</v>
      </c>
    </row>
    <row r="11" spans="1:3" ht="15" customHeight="1" x14ac:dyDescent="0.25">
      <c r="A11" s="50" t="s">
        <v>557</v>
      </c>
      <c r="B11" s="138">
        <v>0</v>
      </c>
      <c r="C11" s="140">
        <f t="shared" si="0"/>
        <v>0</v>
      </c>
    </row>
    <row r="12" spans="1:3" s="88" customFormat="1" ht="15" customHeight="1" x14ac:dyDescent="0.25">
      <c r="A12" s="49" t="s">
        <v>575</v>
      </c>
      <c r="B12" s="139">
        <f>SUM(B8:B11)</f>
        <v>0</v>
      </c>
      <c r="C12" s="141">
        <f t="shared" si="0"/>
        <v>0</v>
      </c>
    </row>
    <row r="13" spans="1:3" ht="15" customHeight="1" x14ac:dyDescent="0.25">
      <c r="A13" s="50" t="s">
        <v>558</v>
      </c>
      <c r="B13" s="138">
        <v>0</v>
      </c>
      <c r="C13" s="140">
        <f t="shared" si="0"/>
        <v>0</v>
      </c>
    </row>
    <row r="14" spans="1:3" ht="33" customHeight="1" x14ac:dyDescent="0.25">
      <c r="A14" s="50" t="s">
        <v>559</v>
      </c>
      <c r="B14" s="138">
        <v>0</v>
      </c>
      <c r="C14" s="140">
        <f t="shared" si="0"/>
        <v>0</v>
      </c>
    </row>
    <row r="15" spans="1:3" ht="15" customHeight="1" x14ac:dyDescent="0.25">
      <c r="A15" s="50" t="s">
        <v>560</v>
      </c>
      <c r="B15" s="138">
        <v>0</v>
      </c>
      <c r="C15" s="140">
        <f t="shared" si="0"/>
        <v>0</v>
      </c>
    </row>
    <row r="16" spans="1:3" ht="15" customHeight="1" x14ac:dyDescent="0.25">
      <c r="A16" s="50" t="s">
        <v>561</v>
      </c>
      <c r="B16" s="138">
        <v>0</v>
      </c>
      <c r="C16" s="160">
        <f t="shared" si="0"/>
        <v>0</v>
      </c>
    </row>
    <row r="17" spans="1:3" ht="15" customHeight="1" x14ac:dyDescent="0.25">
      <c r="A17" s="50" t="s">
        <v>562</v>
      </c>
      <c r="B17" s="138">
        <v>1</v>
      </c>
      <c r="C17" s="140">
        <f t="shared" si="0"/>
        <v>1</v>
      </c>
    </row>
    <row r="18" spans="1:3" ht="15" customHeight="1" x14ac:dyDescent="0.25">
      <c r="A18" s="50" t="s">
        <v>563</v>
      </c>
      <c r="B18" s="138">
        <v>0</v>
      </c>
      <c r="C18" s="140">
        <f t="shared" si="0"/>
        <v>0</v>
      </c>
    </row>
    <row r="19" spans="1:3" ht="15" customHeight="1" x14ac:dyDescent="0.25">
      <c r="A19" s="50" t="s">
        <v>564</v>
      </c>
      <c r="B19" s="138">
        <v>0</v>
      </c>
      <c r="C19" s="140">
        <f t="shared" si="0"/>
        <v>0</v>
      </c>
    </row>
    <row r="20" spans="1:3" s="88" customFormat="1" ht="15" customHeight="1" x14ac:dyDescent="0.25">
      <c r="A20" s="49" t="s">
        <v>576</v>
      </c>
      <c r="B20" s="139">
        <f>SUM(B13:B19)</f>
        <v>1</v>
      </c>
      <c r="C20" s="141">
        <f t="shared" si="0"/>
        <v>1</v>
      </c>
    </row>
    <row r="21" spans="1:3" ht="15" customHeight="1" x14ac:dyDescent="0.25">
      <c r="A21" s="50" t="s">
        <v>565</v>
      </c>
      <c r="B21" s="138">
        <v>1</v>
      </c>
      <c r="C21" s="140">
        <f t="shared" si="0"/>
        <v>1</v>
      </c>
    </row>
    <row r="22" spans="1:3" ht="15" customHeight="1" x14ac:dyDescent="0.25">
      <c r="A22" s="50" t="s">
        <v>566</v>
      </c>
      <c r="B22" s="138">
        <v>0</v>
      </c>
      <c r="C22" s="140">
        <f t="shared" si="0"/>
        <v>0</v>
      </c>
    </row>
    <row r="23" spans="1:3" ht="15" customHeight="1" x14ac:dyDescent="0.25">
      <c r="A23" s="50" t="s">
        <v>567</v>
      </c>
      <c r="B23" s="138">
        <v>1</v>
      </c>
      <c r="C23" s="140">
        <f t="shared" si="0"/>
        <v>1</v>
      </c>
    </row>
    <row r="24" spans="1:3" s="88" customFormat="1" ht="15" customHeight="1" x14ac:dyDescent="0.25">
      <c r="A24" s="49" t="s">
        <v>577</v>
      </c>
      <c r="B24" s="139">
        <f>SUM(B21:B23)</f>
        <v>2</v>
      </c>
      <c r="C24" s="141">
        <f t="shared" si="0"/>
        <v>2</v>
      </c>
    </row>
    <row r="25" spans="1:3" ht="15" customHeight="1" x14ac:dyDescent="0.25">
      <c r="A25" s="50" t="s">
        <v>568</v>
      </c>
      <c r="B25" s="138">
        <v>1</v>
      </c>
      <c r="C25" s="140">
        <f t="shared" si="0"/>
        <v>1</v>
      </c>
    </row>
    <row r="26" spans="1:3" ht="15" customHeight="1" x14ac:dyDescent="0.25">
      <c r="A26" s="50" t="s">
        <v>569</v>
      </c>
      <c r="B26" s="138">
        <v>3</v>
      </c>
      <c r="C26" s="140">
        <f t="shared" si="0"/>
        <v>3</v>
      </c>
    </row>
    <row r="27" spans="1:3" ht="15" customHeight="1" x14ac:dyDescent="0.25">
      <c r="A27" s="50" t="s">
        <v>570</v>
      </c>
      <c r="B27" s="138">
        <v>1</v>
      </c>
      <c r="C27" s="140">
        <f t="shared" si="0"/>
        <v>1</v>
      </c>
    </row>
    <row r="28" spans="1:3" s="88" customFormat="1" ht="15" customHeight="1" x14ac:dyDescent="0.25">
      <c r="A28" s="49" t="s">
        <v>578</v>
      </c>
      <c r="B28" s="139">
        <f>SUM(B25:B27)</f>
        <v>5</v>
      </c>
      <c r="C28" s="141">
        <f t="shared" si="0"/>
        <v>5</v>
      </c>
    </row>
    <row r="29" spans="1:3" s="88" customFormat="1" ht="37.5" customHeight="1" x14ac:dyDescent="0.25">
      <c r="A29" s="49" t="s">
        <v>579</v>
      </c>
      <c r="B29" s="66">
        <f>SUM(B28,B24,B20,B12)</f>
        <v>8</v>
      </c>
      <c r="C29" s="141">
        <f t="shared" si="0"/>
        <v>8</v>
      </c>
    </row>
    <row r="30" spans="1:3" ht="30" x14ac:dyDescent="0.25">
      <c r="A30" s="50" t="s">
        <v>571</v>
      </c>
      <c r="B30" s="138">
        <v>0</v>
      </c>
      <c r="C30" s="140">
        <f t="shared" si="0"/>
        <v>0</v>
      </c>
    </row>
    <row r="31" spans="1:3" ht="43.5" customHeight="1" x14ac:dyDescent="0.25">
      <c r="A31" s="50" t="s">
        <v>572</v>
      </c>
      <c r="B31" s="138">
        <v>0</v>
      </c>
      <c r="C31" s="140">
        <f t="shared" si="0"/>
        <v>0</v>
      </c>
    </row>
    <row r="32" spans="1:3" ht="33.75" customHeight="1" x14ac:dyDescent="0.25">
      <c r="A32" s="50" t="s">
        <v>573</v>
      </c>
      <c r="B32" s="138">
        <v>0</v>
      </c>
      <c r="C32" s="140">
        <f t="shared" si="0"/>
        <v>0</v>
      </c>
    </row>
    <row r="33" spans="1:3" ht="18.75" customHeight="1" x14ac:dyDescent="0.25">
      <c r="A33" s="50" t="s">
        <v>574</v>
      </c>
      <c r="B33" s="138">
        <v>0</v>
      </c>
      <c r="C33" s="140">
        <f t="shared" si="0"/>
        <v>0</v>
      </c>
    </row>
    <row r="34" spans="1:3" s="88" customFormat="1" ht="33" customHeight="1" x14ac:dyDescent="0.25">
      <c r="A34" s="49" t="s">
        <v>44</v>
      </c>
      <c r="B34" s="139">
        <f>SUM(B30:B33)</f>
        <v>0</v>
      </c>
      <c r="C34" s="141">
        <f t="shared" si="0"/>
        <v>0</v>
      </c>
    </row>
    <row r="35" spans="1:3" x14ac:dyDescent="0.25">
      <c r="A35" s="204"/>
      <c r="B35" s="205"/>
    </row>
    <row r="36" spans="1:3" x14ac:dyDescent="0.25">
      <c r="A36" s="206"/>
      <c r="B36" s="205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2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01" t="s">
        <v>711</v>
      </c>
      <c r="B1" s="201"/>
    </row>
    <row r="3" spans="1:7" ht="27" customHeight="1" x14ac:dyDescent="0.25">
      <c r="A3" s="197" t="s">
        <v>702</v>
      </c>
      <c r="B3" s="203"/>
    </row>
    <row r="4" spans="1:7" ht="71.25" customHeight="1" x14ac:dyDescent="0.25">
      <c r="A4" s="200" t="s">
        <v>666</v>
      </c>
      <c r="B4" s="207"/>
      <c r="C4" s="59"/>
      <c r="D4" s="59"/>
      <c r="E4" s="59"/>
      <c r="F4" s="59"/>
      <c r="G4" s="59"/>
    </row>
    <row r="5" spans="1:7" ht="24" customHeight="1" x14ac:dyDescent="0.25">
      <c r="A5" s="55"/>
      <c r="B5" s="55"/>
      <c r="C5" s="59"/>
      <c r="D5" s="59"/>
      <c r="E5" s="59"/>
      <c r="F5" s="59"/>
      <c r="G5" s="59"/>
    </row>
    <row r="6" spans="1:7" ht="22.5" customHeight="1" x14ac:dyDescent="0.25">
      <c r="A6" s="4" t="s">
        <v>1</v>
      </c>
    </row>
    <row r="7" spans="1:7" ht="18" x14ac:dyDescent="0.25">
      <c r="A7" s="38" t="s">
        <v>704</v>
      </c>
      <c r="B7" s="37" t="s">
        <v>9</v>
      </c>
    </row>
    <row r="8" spans="1:7" x14ac:dyDescent="0.25">
      <c r="A8" s="36" t="s">
        <v>62</v>
      </c>
      <c r="B8" s="189"/>
    </row>
    <row r="9" spans="1:7" x14ac:dyDescent="0.25">
      <c r="A9" s="60" t="s">
        <v>63</v>
      </c>
      <c r="B9" s="189"/>
    </row>
    <row r="10" spans="1:7" x14ac:dyDescent="0.25">
      <c r="A10" s="36" t="s">
        <v>64</v>
      </c>
      <c r="B10" s="190">
        <v>2000000</v>
      </c>
    </row>
    <row r="11" spans="1:7" x14ac:dyDescent="0.25">
      <c r="A11" s="36" t="s">
        <v>65</v>
      </c>
      <c r="B11" s="190"/>
    </row>
    <row r="12" spans="1:7" x14ac:dyDescent="0.25">
      <c r="A12" s="36" t="s">
        <v>66</v>
      </c>
      <c r="B12" s="190"/>
    </row>
    <row r="13" spans="1:7" x14ac:dyDescent="0.25">
      <c r="A13" s="36" t="s">
        <v>67</v>
      </c>
      <c r="B13" s="190"/>
    </row>
    <row r="14" spans="1:7" x14ac:dyDescent="0.25">
      <c r="A14" s="36" t="s">
        <v>68</v>
      </c>
      <c r="B14" s="190">
        <v>12991460</v>
      </c>
    </row>
    <row r="15" spans="1:7" x14ac:dyDescent="0.25">
      <c r="A15" s="36" t="s">
        <v>69</v>
      </c>
      <c r="B15" s="190"/>
    </row>
    <row r="16" spans="1:7" s="88" customFormat="1" x14ac:dyDescent="0.25">
      <c r="A16" s="93" t="s">
        <v>12</v>
      </c>
      <c r="B16" s="191">
        <f>SUM(B8:B15)</f>
        <v>14991460</v>
      </c>
    </row>
    <row r="17" spans="1:2" ht="30" x14ac:dyDescent="0.25">
      <c r="A17" s="61" t="s">
        <v>4</v>
      </c>
      <c r="B17" s="190"/>
    </row>
    <row r="18" spans="1:2" ht="30" x14ac:dyDescent="0.25">
      <c r="A18" s="61" t="s">
        <v>5</v>
      </c>
      <c r="B18" s="190"/>
    </row>
    <row r="19" spans="1:2" x14ac:dyDescent="0.25">
      <c r="A19" s="62" t="s">
        <v>6</v>
      </c>
      <c r="B19" s="189"/>
    </row>
    <row r="20" spans="1:2" x14ac:dyDescent="0.25">
      <c r="A20" s="62" t="s">
        <v>7</v>
      </c>
      <c r="B20" s="189"/>
    </row>
    <row r="21" spans="1:2" x14ac:dyDescent="0.25">
      <c r="A21" s="36" t="s">
        <v>10</v>
      </c>
      <c r="B21" s="189"/>
    </row>
    <row r="22" spans="1:2" s="88" customFormat="1" x14ac:dyDescent="0.25">
      <c r="A22" s="42" t="s">
        <v>8</v>
      </c>
      <c r="B22" s="192"/>
    </row>
    <row r="23" spans="1:2" s="88" customFormat="1" ht="31.5" x14ac:dyDescent="0.25">
      <c r="A23" s="63" t="s">
        <v>11</v>
      </c>
      <c r="B23" s="188">
        <v>14991460</v>
      </c>
    </row>
    <row r="24" spans="1:2" s="88" customFormat="1" ht="15.75" x14ac:dyDescent="0.25">
      <c r="A24" s="90" t="s">
        <v>553</v>
      </c>
      <c r="B24" s="193">
        <f>SUM(B23)</f>
        <v>14991460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02" t="s">
        <v>712</v>
      </c>
      <c r="I1" s="202"/>
      <c r="J1" s="202"/>
    </row>
    <row r="2" spans="1:12" ht="46.5" customHeight="1" x14ac:dyDescent="0.25">
      <c r="A2" s="197" t="s">
        <v>702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2" ht="16.5" customHeight="1" x14ac:dyDescent="0.25">
      <c r="A3" s="200" t="s">
        <v>45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6" t="s">
        <v>1</v>
      </c>
    </row>
    <row r="6" spans="1:12" ht="60" x14ac:dyDescent="0.3">
      <c r="A6" s="2" t="s">
        <v>80</v>
      </c>
      <c r="B6" s="3" t="s">
        <v>81</v>
      </c>
      <c r="C6" s="83" t="s">
        <v>637</v>
      </c>
      <c r="D6" s="83" t="s">
        <v>640</v>
      </c>
      <c r="E6" s="83" t="s">
        <v>641</v>
      </c>
      <c r="F6" s="83" t="s">
        <v>642</v>
      </c>
      <c r="G6" s="83" t="s">
        <v>645</v>
      </c>
      <c r="H6" s="83" t="s">
        <v>638</v>
      </c>
      <c r="I6" s="83" t="s">
        <v>639</v>
      </c>
      <c r="J6" s="83" t="s">
        <v>643</v>
      </c>
    </row>
    <row r="7" spans="1:12" ht="25.5" x14ac:dyDescent="0.25">
      <c r="A7" s="102"/>
      <c r="B7" s="102"/>
      <c r="C7" s="102"/>
      <c r="D7" s="102"/>
      <c r="E7" s="102"/>
      <c r="F7" s="53" t="s">
        <v>646</v>
      </c>
      <c r="G7" s="52"/>
      <c r="H7" s="102"/>
      <c r="I7" s="102"/>
      <c r="J7" s="102"/>
    </row>
    <row r="8" spans="1:12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2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</row>
    <row r="10" spans="1:12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L10" s="110"/>
    </row>
    <row r="11" spans="1:12" x14ac:dyDescent="0.25">
      <c r="A11" s="13" t="s">
        <v>183</v>
      </c>
      <c r="B11" s="6" t="s">
        <v>184</v>
      </c>
      <c r="C11" s="102">
        <v>0</v>
      </c>
      <c r="D11" s="102"/>
      <c r="E11" s="102"/>
      <c r="F11" s="102"/>
      <c r="G11" s="102"/>
      <c r="H11" s="102"/>
      <c r="I11" s="102"/>
      <c r="J11" s="102"/>
    </row>
    <row r="12" spans="1:12" x14ac:dyDescent="0.25">
      <c r="A12" s="13"/>
      <c r="B12" s="6"/>
      <c r="C12" s="102"/>
      <c r="D12" s="102"/>
      <c r="E12" s="102"/>
      <c r="F12" s="102"/>
      <c r="G12" s="102"/>
      <c r="H12" s="102"/>
      <c r="I12" s="102"/>
      <c r="J12" s="102"/>
    </row>
    <row r="13" spans="1:12" x14ac:dyDescent="0.25">
      <c r="A13" s="13"/>
      <c r="B13" s="6"/>
      <c r="C13" s="102"/>
      <c r="D13" s="102"/>
      <c r="E13" s="102"/>
      <c r="F13" s="102"/>
      <c r="G13" s="102"/>
      <c r="H13" s="102"/>
      <c r="I13" s="102"/>
      <c r="J13" s="102"/>
    </row>
    <row r="14" spans="1:12" x14ac:dyDescent="0.25">
      <c r="A14" s="13"/>
      <c r="B14" s="6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5">
      <c r="A15" s="13"/>
      <c r="B15" s="6"/>
      <c r="C15" s="102"/>
      <c r="D15" s="102"/>
      <c r="E15" s="102"/>
      <c r="F15" s="102"/>
      <c r="G15" s="102"/>
      <c r="H15" s="102"/>
      <c r="I15" s="102"/>
      <c r="J15" s="102"/>
    </row>
    <row r="16" spans="1:12" x14ac:dyDescent="0.25">
      <c r="A16" s="13" t="s">
        <v>423</v>
      </c>
      <c r="B16" s="6" t="s">
        <v>185</v>
      </c>
      <c r="C16" s="102">
        <v>0</v>
      </c>
      <c r="D16" s="102"/>
      <c r="E16" s="102"/>
      <c r="F16" s="102"/>
      <c r="G16" s="102"/>
      <c r="H16" s="102"/>
      <c r="I16" s="102"/>
      <c r="J16" s="102"/>
    </row>
    <row r="17" spans="1:10" x14ac:dyDescent="0.25">
      <c r="A17" s="13"/>
      <c r="B17" s="6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5">
      <c r="A18" s="13"/>
      <c r="B18" s="6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3"/>
      <c r="B19" s="6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3"/>
      <c r="B20" s="6"/>
      <c r="C20" s="102"/>
      <c r="D20" s="102"/>
      <c r="E20" s="102"/>
      <c r="F20" s="102"/>
      <c r="G20" s="102"/>
      <c r="H20" s="102"/>
      <c r="I20" s="102"/>
      <c r="J20" s="102"/>
    </row>
    <row r="21" spans="1:10" x14ac:dyDescent="0.25">
      <c r="A21" s="5" t="s">
        <v>186</v>
      </c>
      <c r="B21" s="6" t="s">
        <v>187</v>
      </c>
      <c r="C21" s="102">
        <v>0</v>
      </c>
      <c r="D21" s="102"/>
      <c r="E21" s="102"/>
      <c r="F21" s="102"/>
      <c r="G21" s="102"/>
      <c r="H21" s="102"/>
      <c r="I21" s="102"/>
      <c r="J21" s="102"/>
    </row>
    <row r="22" spans="1:10" x14ac:dyDescent="0.25">
      <c r="A22" s="5"/>
      <c r="B22" s="6"/>
      <c r="C22" s="102"/>
      <c r="D22" s="102"/>
      <c r="E22" s="102"/>
      <c r="F22" s="102"/>
      <c r="G22" s="102"/>
      <c r="H22" s="103"/>
      <c r="I22" s="103"/>
      <c r="J22" s="109"/>
    </row>
    <row r="23" spans="1:10" x14ac:dyDescent="0.25">
      <c r="A23" s="5"/>
      <c r="B23" s="6"/>
      <c r="C23" s="102"/>
      <c r="D23" s="102"/>
      <c r="E23" s="102"/>
      <c r="F23" s="102"/>
      <c r="G23" s="102"/>
      <c r="H23" s="103"/>
      <c r="I23" s="103"/>
      <c r="J23" s="109"/>
    </row>
    <row r="24" spans="1:10" x14ac:dyDescent="0.25">
      <c r="A24" s="13" t="s">
        <v>188</v>
      </c>
      <c r="B24" s="6" t="s">
        <v>189</v>
      </c>
      <c r="C24" s="102">
        <v>0</v>
      </c>
      <c r="D24" s="102"/>
      <c r="E24" s="102"/>
      <c r="F24" s="102"/>
      <c r="G24" s="102"/>
      <c r="H24" s="102"/>
      <c r="I24" s="102"/>
      <c r="J24" s="109"/>
    </row>
    <row r="25" spans="1:10" x14ac:dyDescent="0.25">
      <c r="A25" s="13"/>
      <c r="B25" s="6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5">
      <c r="A26" s="13"/>
      <c r="B26" s="6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3" t="s">
        <v>190</v>
      </c>
      <c r="B27" s="6" t="s">
        <v>191</v>
      </c>
      <c r="C27" s="102"/>
      <c r="D27" s="102"/>
      <c r="E27" s="102"/>
      <c r="F27" s="102"/>
      <c r="G27" s="102"/>
      <c r="H27" s="102"/>
      <c r="I27" s="102"/>
      <c r="J27" s="102"/>
    </row>
    <row r="28" spans="1:10" x14ac:dyDescent="0.25">
      <c r="A28" s="13"/>
      <c r="B28" s="6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3"/>
      <c r="B29" s="6"/>
      <c r="C29" s="102"/>
      <c r="D29" s="102"/>
      <c r="E29" s="102"/>
      <c r="F29" s="102"/>
      <c r="G29" s="102"/>
      <c r="H29" s="102"/>
      <c r="I29" s="102"/>
      <c r="J29" s="102"/>
    </row>
    <row r="30" spans="1:10" x14ac:dyDescent="0.25">
      <c r="A30" s="5" t="s">
        <v>192</v>
      </c>
      <c r="B30" s="6" t="s">
        <v>193</v>
      </c>
      <c r="C30" s="102">
        <v>0</v>
      </c>
      <c r="D30" s="102"/>
      <c r="E30" s="102"/>
      <c r="F30" s="102"/>
      <c r="G30" s="102"/>
      <c r="H30" s="102"/>
      <c r="I30" s="102"/>
      <c r="J30" s="102"/>
    </row>
    <row r="31" spans="1:10" s="88" customFormat="1" x14ac:dyDescent="0.25">
      <c r="A31" s="5" t="s">
        <v>194</v>
      </c>
      <c r="B31" s="6" t="s">
        <v>195</v>
      </c>
      <c r="C31" s="102">
        <v>0</v>
      </c>
      <c r="D31" s="102"/>
      <c r="E31" s="102"/>
      <c r="F31" s="102"/>
      <c r="G31" s="102"/>
      <c r="H31" s="102"/>
      <c r="I31" s="102"/>
      <c r="J31" s="102"/>
    </row>
    <row r="32" spans="1:10" ht="15.75" x14ac:dyDescent="0.25">
      <c r="A32" s="20" t="s">
        <v>424</v>
      </c>
      <c r="B32" s="9" t="s">
        <v>196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3"/>
      <c r="B33" s="8"/>
      <c r="C33" s="102"/>
      <c r="D33" s="102"/>
      <c r="E33" s="102"/>
      <c r="F33" s="102"/>
      <c r="G33" s="102"/>
      <c r="H33" s="102"/>
      <c r="I33" s="102"/>
      <c r="J33" s="102"/>
    </row>
    <row r="34" spans="1:10" ht="15.75" x14ac:dyDescent="0.25">
      <c r="A34" s="23"/>
      <c r="B34" s="8"/>
      <c r="C34" s="102"/>
      <c r="D34" s="102"/>
      <c r="E34" s="102"/>
      <c r="F34" s="102"/>
      <c r="G34" s="102"/>
      <c r="H34" s="102"/>
      <c r="I34" s="102"/>
      <c r="J34" s="102"/>
    </row>
    <row r="35" spans="1:10" ht="15.75" x14ac:dyDescent="0.25">
      <c r="A35" s="23"/>
      <c r="B35" s="8"/>
      <c r="C35" s="102"/>
      <c r="D35" s="102"/>
      <c r="E35" s="102"/>
      <c r="F35" s="102"/>
      <c r="G35" s="102"/>
      <c r="H35" s="102"/>
      <c r="I35" s="102"/>
      <c r="J35" s="102"/>
    </row>
    <row r="36" spans="1:10" ht="15.75" x14ac:dyDescent="0.25">
      <c r="A36" s="23"/>
      <c r="B36" s="8"/>
      <c r="C36" s="102"/>
      <c r="D36" s="102"/>
      <c r="E36" s="102"/>
      <c r="F36" s="102"/>
      <c r="G36" s="102"/>
      <c r="H36" s="102"/>
      <c r="I36" s="102"/>
      <c r="J36" s="102"/>
    </row>
    <row r="37" spans="1:10" x14ac:dyDescent="0.25">
      <c r="A37" s="13" t="s">
        <v>197</v>
      </c>
      <c r="B37" s="6" t="s">
        <v>198</v>
      </c>
      <c r="C37" s="102">
        <v>0</v>
      </c>
      <c r="D37" s="102"/>
      <c r="E37" s="102"/>
      <c r="F37" s="102"/>
      <c r="G37" s="102"/>
      <c r="H37" s="102"/>
      <c r="I37" s="102"/>
      <c r="J37" s="102"/>
    </row>
    <row r="38" spans="1:10" x14ac:dyDescent="0.25">
      <c r="A38" s="13"/>
      <c r="B38" s="6"/>
      <c r="C38" s="102"/>
      <c r="D38" s="102"/>
      <c r="E38" s="102"/>
      <c r="F38" s="102"/>
      <c r="G38" s="102"/>
      <c r="H38" s="102"/>
      <c r="I38" s="102"/>
      <c r="J38" s="102"/>
    </row>
    <row r="39" spans="1:10" x14ac:dyDescent="0.25">
      <c r="A39" s="13"/>
      <c r="B39" s="6"/>
      <c r="C39" s="102"/>
      <c r="D39" s="102"/>
      <c r="E39" s="102"/>
      <c r="F39" s="102"/>
      <c r="G39" s="102"/>
      <c r="H39" s="102"/>
      <c r="I39" s="102"/>
      <c r="J39" s="102"/>
    </row>
    <row r="40" spans="1:10" x14ac:dyDescent="0.25">
      <c r="A40" s="13"/>
      <c r="B40" s="6"/>
      <c r="C40" s="102"/>
      <c r="D40" s="102"/>
      <c r="E40" s="102"/>
      <c r="F40" s="102"/>
      <c r="G40" s="102"/>
      <c r="H40" s="102"/>
      <c r="I40" s="102"/>
      <c r="J40" s="102"/>
    </row>
    <row r="41" spans="1:10" x14ac:dyDescent="0.25">
      <c r="A41" s="13"/>
      <c r="B41" s="6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13" t="s">
        <v>199</v>
      </c>
      <c r="B42" s="6" t="s">
        <v>200</v>
      </c>
      <c r="C42" s="102">
        <v>0</v>
      </c>
      <c r="D42" s="102"/>
      <c r="E42" s="102"/>
      <c r="F42" s="102"/>
      <c r="G42" s="102"/>
      <c r="H42" s="102"/>
      <c r="I42" s="102"/>
      <c r="J42" s="102"/>
    </row>
    <row r="43" spans="1:10" x14ac:dyDescent="0.25">
      <c r="A43" s="13"/>
      <c r="B43" s="6"/>
      <c r="C43" s="102"/>
      <c r="D43" s="102"/>
      <c r="E43" s="102"/>
      <c r="F43" s="102"/>
      <c r="G43" s="102"/>
      <c r="H43" s="102"/>
      <c r="I43" s="102"/>
      <c r="J43" s="102"/>
    </row>
    <row r="44" spans="1:10" x14ac:dyDescent="0.25">
      <c r="A44" s="13"/>
      <c r="B44" s="6"/>
      <c r="C44" s="102"/>
      <c r="D44" s="102"/>
      <c r="E44" s="102"/>
      <c r="F44" s="102"/>
      <c r="G44" s="102"/>
      <c r="H44" s="102"/>
      <c r="I44" s="102"/>
      <c r="J44" s="102"/>
    </row>
    <row r="45" spans="1:10" x14ac:dyDescent="0.25">
      <c r="A45" s="13"/>
      <c r="B45" s="6"/>
      <c r="C45" s="102"/>
      <c r="D45" s="102"/>
      <c r="E45" s="102"/>
      <c r="F45" s="102"/>
      <c r="G45" s="102"/>
      <c r="H45" s="102"/>
      <c r="I45" s="102"/>
      <c r="J45" s="102"/>
    </row>
    <row r="46" spans="1:10" x14ac:dyDescent="0.25">
      <c r="A46" s="13"/>
      <c r="B46" s="6"/>
      <c r="C46" s="102"/>
      <c r="D46" s="102"/>
      <c r="E46" s="102"/>
      <c r="F46" s="102"/>
      <c r="G46" s="102"/>
      <c r="H46" s="102"/>
      <c r="I46" s="102"/>
      <c r="J46" s="102"/>
    </row>
    <row r="47" spans="1:10" x14ac:dyDescent="0.25">
      <c r="A47" s="13" t="s">
        <v>201</v>
      </c>
      <c r="B47" s="6" t="s">
        <v>202</v>
      </c>
      <c r="C47" s="102">
        <v>0</v>
      </c>
      <c r="D47" s="102"/>
      <c r="E47" s="102"/>
      <c r="F47" s="102"/>
      <c r="G47" s="102"/>
      <c r="H47" s="102"/>
      <c r="I47" s="102"/>
      <c r="J47" s="102"/>
    </row>
    <row r="48" spans="1:10" s="88" customFormat="1" x14ac:dyDescent="0.25">
      <c r="A48" s="13" t="s">
        <v>203</v>
      </c>
      <c r="B48" s="6" t="s">
        <v>204</v>
      </c>
      <c r="C48" s="102">
        <v>0</v>
      </c>
      <c r="D48" s="102"/>
      <c r="E48" s="102"/>
      <c r="F48" s="102"/>
      <c r="G48" s="102"/>
      <c r="H48" s="102"/>
      <c r="I48" s="102"/>
      <c r="J48" s="102"/>
    </row>
    <row r="49" spans="1:10" s="88" customFormat="1" ht="15.75" x14ac:dyDescent="0.25">
      <c r="A49" s="20" t="s">
        <v>425</v>
      </c>
      <c r="B49" s="9" t="s">
        <v>205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52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3" t="s">
        <v>53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x14ac:dyDescent="0.3">
      <c r="A52" s="83" t="s">
        <v>53</v>
      </c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x14ac:dyDescent="0.3">
      <c r="A53" s="83" t="s">
        <v>53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80" t="s">
        <v>51</v>
      </c>
    </row>
    <row r="57" spans="1:10" x14ac:dyDescent="0.25">
      <c r="A57" s="82"/>
    </row>
    <row r="58" spans="1:10" ht="25.5" x14ac:dyDescent="0.25">
      <c r="A58" s="81" t="s">
        <v>58</v>
      </c>
    </row>
    <row r="59" spans="1:10" ht="51" x14ac:dyDescent="0.25">
      <c r="A59" s="81" t="s">
        <v>46</v>
      </c>
    </row>
    <row r="60" spans="1:10" ht="25.5" x14ac:dyDescent="0.25">
      <c r="A60" s="81" t="s">
        <v>47</v>
      </c>
    </row>
    <row r="61" spans="1:10" ht="25.5" x14ac:dyDescent="0.25">
      <c r="A61" s="81" t="s">
        <v>48</v>
      </c>
    </row>
    <row r="62" spans="1:10" ht="38.25" x14ac:dyDescent="0.25">
      <c r="A62" s="81" t="s">
        <v>49</v>
      </c>
    </row>
    <row r="63" spans="1:10" ht="25.5" x14ac:dyDescent="0.25">
      <c r="A63" s="81" t="s">
        <v>50</v>
      </c>
    </row>
    <row r="64" spans="1:10" ht="38.25" x14ac:dyDescent="0.25">
      <c r="A64" s="81" t="s">
        <v>59</v>
      </c>
    </row>
    <row r="65" spans="1:1" ht="51" x14ac:dyDescent="0.25">
      <c r="A65" s="104" t="s">
        <v>60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02" t="s">
        <v>713</v>
      </c>
      <c r="F1" s="202"/>
      <c r="G1" s="202"/>
      <c r="H1" s="202"/>
    </row>
    <row r="3" spans="1:9" ht="25.5" customHeight="1" x14ac:dyDescent="0.25">
      <c r="A3" s="197" t="s">
        <v>702</v>
      </c>
      <c r="B3" s="203"/>
      <c r="C3" s="203"/>
      <c r="D3" s="203"/>
      <c r="E3" s="203"/>
      <c r="F3" s="203"/>
      <c r="G3" s="203"/>
      <c r="H3" s="203"/>
    </row>
    <row r="4" spans="1:9" ht="82.5" customHeight="1" x14ac:dyDescent="0.25">
      <c r="A4" s="200" t="s">
        <v>667</v>
      </c>
      <c r="B4" s="200"/>
      <c r="C4" s="200"/>
      <c r="D4" s="200"/>
      <c r="E4" s="200"/>
      <c r="F4" s="200"/>
      <c r="G4" s="200"/>
      <c r="H4" s="200"/>
    </row>
    <row r="5" spans="1:9" ht="20.25" customHeight="1" x14ac:dyDescent="0.25">
      <c r="A5" s="54"/>
      <c r="B5" s="105"/>
      <c r="C5" s="105"/>
      <c r="D5" s="105"/>
      <c r="E5" s="105"/>
      <c r="F5" s="105"/>
      <c r="G5" s="105"/>
      <c r="H5" s="105"/>
    </row>
    <row r="6" spans="1:9" x14ac:dyDescent="0.25">
      <c r="A6" s="86" t="s">
        <v>1</v>
      </c>
      <c r="F6" s="209" t="s">
        <v>650</v>
      </c>
      <c r="G6" s="210"/>
      <c r="H6" s="210"/>
      <c r="I6" s="211"/>
    </row>
    <row r="7" spans="1:9" ht="86.25" customHeight="1" x14ac:dyDescent="0.3">
      <c r="A7" s="2" t="s">
        <v>80</v>
      </c>
      <c r="B7" s="3" t="s">
        <v>81</v>
      </c>
      <c r="C7" s="83" t="s">
        <v>638</v>
      </c>
      <c r="D7" s="83" t="s">
        <v>639</v>
      </c>
      <c r="E7" s="83" t="s">
        <v>644</v>
      </c>
      <c r="F7" s="106">
        <v>2019</v>
      </c>
      <c r="G7" s="106">
        <v>2020</v>
      </c>
      <c r="H7" s="106">
        <v>2021</v>
      </c>
      <c r="I7" s="106">
        <v>2022</v>
      </c>
    </row>
    <row r="8" spans="1:9" x14ac:dyDescent="0.25">
      <c r="A8" s="21" t="s">
        <v>502</v>
      </c>
      <c r="B8" s="5" t="s">
        <v>344</v>
      </c>
      <c r="C8" s="103"/>
      <c r="D8" s="103"/>
      <c r="E8" s="52"/>
      <c r="F8" s="102"/>
      <c r="G8" s="102"/>
      <c r="H8" s="102"/>
      <c r="I8" s="102"/>
    </row>
    <row r="9" spans="1:9" x14ac:dyDescent="0.25">
      <c r="A9" s="46" t="s">
        <v>219</v>
      </c>
      <c r="B9" s="46" t="s">
        <v>344</v>
      </c>
      <c r="C9" s="102"/>
      <c r="D9" s="102"/>
      <c r="E9" s="102"/>
      <c r="F9" s="102"/>
      <c r="G9" s="102"/>
      <c r="H9" s="102"/>
      <c r="I9" s="102"/>
    </row>
    <row r="10" spans="1:9" ht="30" x14ac:dyDescent="0.25">
      <c r="A10" s="12" t="s">
        <v>345</v>
      </c>
      <c r="B10" s="5" t="s">
        <v>346</v>
      </c>
      <c r="C10" s="102"/>
      <c r="D10" s="102"/>
      <c r="E10" s="102"/>
      <c r="F10" s="102"/>
      <c r="G10" s="102"/>
      <c r="H10" s="102"/>
      <c r="I10" s="102"/>
    </row>
    <row r="11" spans="1:9" x14ac:dyDescent="0.25">
      <c r="A11" s="21" t="s">
        <v>550</v>
      </c>
      <c r="B11" s="5" t="s">
        <v>347</v>
      </c>
      <c r="C11" s="103"/>
      <c r="D11" s="103"/>
      <c r="E11" s="111"/>
      <c r="F11" s="102"/>
      <c r="G11" s="102"/>
      <c r="H11" s="102"/>
      <c r="I11" s="102"/>
    </row>
    <row r="12" spans="1:9" x14ac:dyDescent="0.25">
      <c r="A12" s="46" t="s">
        <v>219</v>
      </c>
      <c r="B12" s="46" t="s">
        <v>347</v>
      </c>
      <c r="C12" s="102"/>
      <c r="D12" s="102"/>
      <c r="E12" s="102"/>
      <c r="F12" s="102"/>
      <c r="G12" s="102"/>
      <c r="H12" s="102"/>
      <c r="I12" s="102"/>
    </row>
    <row r="13" spans="1:9" s="88" customFormat="1" x14ac:dyDescent="0.25">
      <c r="A13" s="11" t="s">
        <v>522</v>
      </c>
      <c r="B13" s="7" t="s">
        <v>348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551</v>
      </c>
      <c r="B14" s="5" t="s">
        <v>349</v>
      </c>
      <c r="C14" s="102"/>
      <c r="D14" s="102"/>
      <c r="E14" s="102"/>
      <c r="F14" s="102"/>
      <c r="G14" s="102"/>
      <c r="H14" s="102"/>
      <c r="I14" s="102"/>
    </row>
    <row r="15" spans="1:9" x14ac:dyDescent="0.25">
      <c r="A15" s="46" t="s">
        <v>227</v>
      </c>
      <c r="B15" s="46" t="s">
        <v>349</v>
      </c>
      <c r="C15" s="102"/>
      <c r="D15" s="102"/>
      <c r="E15" s="102"/>
      <c r="F15" s="102"/>
      <c r="G15" s="102"/>
      <c r="H15" s="102"/>
      <c r="I15" s="102"/>
    </row>
    <row r="16" spans="1:9" x14ac:dyDescent="0.25">
      <c r="A16" s="21" t="s">
        <v>350</v>
      </c>
      <c r="B16" s="5" t="s">
        <v>351</v>
      </c>
      <c r="C16" s="102"/>
      <c r="D16" s="102"/>
      <c r="E16" s="102"/>
      <c r="F16" s="102"/>
      <c r="G16" s="102"/>
      <c r="H16" s="102"/>
      <c r="I16" s="102"/>
    </row>
    <row r="17" spans="1:9" x14ac:dyDescent="0.25">
      <c r="A17" s="13" t="s">
        <v>552</v>
      </c>
      <c r="B17" s="5" t="s">
        <v>352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46" t="s">
        <v>228</v>
      </c>
      <c r="B18" s="46" t="s">
        <v>352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21" t="s">
        <v>353</v>
      </c>
      <c r="B19" s="5" t="s">
        <v>354</v>
      </c>
      <c r="C19" s="25"/>
      <c r="D19" s="25"/>
      <c r="E19" s="25"/>
      <c r="F19" s="25"/>
      <c r="G19" s="25"/>
      <c r="H19" s="25"/>
      <c r="I19" s="25"/>
    </row>
    <row r="20" spans="1:9" s="88" customFormat="1" x14ac:dyDescent="0.25">
      <c r="A20" s="22" t="s">
        <v>523</v>
      </c>
      <c r="B20" s="7" t="s">
        <v>355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370</v>
      </c>
      <c r="B21" s="5" t="s">
        <v>371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3" t="s">
        <v>372</v>
      </c>
      <c r="B22" s="5" t="s">
        <v>373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21" t="s">
        <v>374</v>
      </c>
      <c r="B23" s="5" t="s">
        <v>375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21" t="s">
        <v>507</v>
      </c>
      <c r="B24" s="5" t="s">
        <v>376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46" t="s">
        <v>253</v>
      </c>
      <c r="B25" s="46" t="s">
        <v>376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46" t="s">
        <v>254</v>
      </c>
      <c r="B26" s="46" t="s">
        <v>376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47" t="s">
        <v>255</v>
      </c>
      <c r="B27" s="47" t="s">
        <v>376</v>
      </c>
      <c r="C27" s="25"/>
      <c r="D27" s="25"/>
      <c r="E27" s="25"/>
      <c r="F27" s="25"/>
      <c r="G27" s="25"/>
      <c r="H27" s="25"/>
      <c r="I27" s="25"/>
    </row>
    <row r="28" spans="1:9" s="88" customFormat="1" x14ac:dyDescent="0.25">
      <c r="A28" s="48" t="s">
        <v>526</v>
      </c>
      <c r="B28" s="35" t="s">
        <v>377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8"/>
      <c r="B29" s="79"/>
    </row>
    <row r="30" spans="1:9" ht="47.25" customHeight="1" x14ac:dyDescent="0.25">
      <c r="A30" s="2" t="s">
        <v>80</v>
      </c>
      <c r="B30" s="3" t="s">
        <v>81</v>
      </c>
      <c r="C30" s="106" t="s">
        <v>700</v>
      </c>
      <c r="D30" s="106" t="s">
        <v>698</v>
      </c>
      <c r="E30" s="146" t="s">
        <v>699</v>
      </c>
      <c r="F30" s="106" t="s">
        <v>705</v>
      </c>
      <c r="G30" s="147"/>
      <c r="H30" s="24"/>
    </row>
    <row r="31" spans="1:9" s="88" customFormat="1" ht="26.25" x14ac:dyDescent="0.25">
      <c r="A31" s="152" t="s">
        <v>36</v>
      </c>
      <c r="B31" s="153"/>
      <c r="C31" s="154"/>
      <c r="D31" s="154"/>
      <c r="E31" s="154"/>
      <c r="F31" s="154"/>
      <c r="G31" s="148"/>
      <c r="H31" s="149"/>
    </row>
    <row r="32" spans="1:9" ht="15.75" x14ac:dyDescent="0.3">
      <c r="A32" s="83" t="s">
        <v>56</v>
      </c>
      <c r="B32" s="35"/>
      <c r="C32" s="194">
        <v>1711875</v>
      </c>
      <c r="D32" s="155">
        <v>2015000</v>
      </c>
      <c r="E32" s="155">
        <v>2025000</v>
      </c>
      <c r="F32" s="155">
        <v>2050000</v>
      </c>
      <c r="G32" s="150"/>
      <c r="H32" s="151"/>
    </row>
    <row r="33" spans="1:8" ht="45" x14ac:dyDescent="0.3">
      <c r="A33" s="83" t="s">
        <v>33</v>
      </c>
      <c r="B33" s="35"/>
      <c r="C33" s="194"/>
      <c r="D33" s="155"/>
      <c r="E33" s="155"/>
      <c r="F33" s="155"/>
      <c r="G33" s="150"/>
      <c r="H33" s="151"/>
    </row>
    <row r="34" spans="1:8" ht="15.75" x14ac:dyDescent="0.3">
      <c r="A34" s="83" t="s">
        <v>34</v>
      </c>
      <c r="B34" s="35"/>
      <c r="C34" s="194"/>
      <c r="D34" s="155"/>
      <c r="E34" s="155"/>
      <c r="F34" s="155"/>
      <c r="G34" s="150"/>
      <c r="H34" s="151"/>
    </row>
    <row r="35" spans="1:8" ht="30.75" customHeight="1" x14ac:dyDescent="0.3">
      <c r="A35" s="83" t="s">
        <v>35</v>
      </c>
      <c r="B35" s="35"/>
      <c r="C35" s="194"/>
      <c r="D35" s="155"/>
      <c r="E35" s="155"/>
      <c r="F35" s="155"/>
      <c r="G35" s="150"/>
      <c r="H35" s="151"/>
    </row>
    <row r="36" spans="1:8" ht="15.75" x14ac:dyDescent="0.3">
      <c r="A36" s="83" t="s">
        <v>57</v>
      </c>
      <c r="B36" s="35"/>
      <c r="C36" s="194">
        <v>7043</v>
      </c>
      <c r="D36" s="155">
        <v>10000</v>
      </c>
      <c r="E36" s="155">
        <v>10000</v>
      </c>
      <c r="F36" s="155">
        <v>10000</v>
      </c>
      <c r="G36" s="150"/>
      <c r="H36" s="151"/>
    </row>
    <row r="37" spans="1:8" ht="21" customHeight="1" x14ac:dyDescent="0.3">
      <c r="A37" s="83" t="s">
        <v>55</v>
      </c>
      <c r="B37" s="35"/>
      <c r="C37" s="194"/>
      <c r="D37" s="155"/>
      <c r="E37" s="155"/>
      <c r="F37" s="155"/>
      <c r="G37" s="150"/>
      <c r="H37" s="151"/>
    </row>
    <row r="38" spans="1:8" s="88" customFormat="1" x14ac:dyDescent="0.25">
      <c r="A38" s="22" t="s">
        <v>24</v>
      </c>
      <c r="B38" s="35"/>
      <c r="C38" s="195">
        <f>SUM(C32:C37)</f>
        <v>1718918</v>
      </c>
      <c r="D38" s="156">
        <f t="shared" ref="D38:F38" si="0">SUM(D32:D37)</f>
        <v>2025000</v>
      </c>
      <c r="E38" s="156">
        <f t="shared" si="0"/>
        <v>2035000</v>
      </c>
      <c r="F38" s="156">
        <f t="shared" si="0"/>
        <v>2060000</v>
      </c>
      <c r="G38" s="148"/>
      <c r="H38" s="149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12" t="s">
        <v>54</v>
      </c>
      <c r="B41" s="212"/>
      <c r="C41" s="212"/>
      <c r="D41" s="212"/>
      <c r="E41" s="212"/>
    </row>
    <row r="42" spans="1:8" x14ac:dyDescent="0.25">
      <c r="A42" s="212"/>
      <c r="B42" s="212"/>
      <c r="C42" s="212"/>
      <c r="D42" s="212"/>
      <c r="E42" s="212"/>
    </row>
    <row r="43" spans="1:8" ht="27.75" customHeight="1" x14ac:dyDescent="0.25">
      <c r="A43" s="212"/>
      <c r="B43" s="212"/>
      <c r="C43" s="212"/>
      <c r="D43" s="212"/>
      <c r="E43" s="212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3"/>
    </row>
    <row r="2" spans="1:5" x14ac:dyDescent="0.25">
      <c r="D2" t="s">
        <v>714</v>
      </c>
    </row>
    <row r="3" spans="1:5" ht="24" customHeight="1" x14ac:dyDescent="0.25">
      <c r="A3" s="197" t="s">
        <v>702</v>
      </c>
      <c r="B3" s="203"/>
      <c r="C3" s="203"/>
      <c r="D3" s="203"/>
      <c r="E3" s="203"/>
    </row>
    <row r="4" spans="1:5" ht="23.25" customHeight="1" x14ac:dyDescent="0.25">
      <c r="A4" s="200" t="s">
        <v>668</v>
      </c>
      <c r="B4" s="198"/>
      <c r="C4" s="198"/>
      <c r="D4" s="198"/>
      <c r="E4" s="198"/>
    </row>
    <row r="5" spans="1:5" ht="18" x14ac:dyDescent="0.25">
      <c r="A5" s="41"/>
    </row>
    <row r="7" spans="1:5" ht="30" x14ac:dyDescent="0.3">
      <c r="A7" s="2" t="s">
        <v>80</v>
      </c>
      <c r="B7" s="3" t="s">
        <v>81</v>
      </c>
      <c r="C7" s="51" t="s">
        <v>1</v>
      </c>
      <c r="D7" s="51" t="s">
        <v>2</v>
      </c>
      <c r="E7" s="57" t="s">
        <v>3</v>
      </c>
    </row>
    <row r="8" spans="1:5" x14ac:dyDescent="0.25">
      <c r="A8" s="25"/>
      <c r="B8" s="25"/>
      <c r="C8" s="85"/>
      <c r="D8" s="85"/>
      <c r="E8" s="85"/>
    </row>
    <row r="9" spans="1:5" s="88" customFormat="1" x14ac:dyDescent="0.25">
      <c r="A9" s="15" t="s">
        <v>632</v>
      </c>
      <c r="B9" s="8" t="s">
        <v>655</v>
      </c>
      <c r="C9" s="121">
        <v>5405265</v>
      </c>
      <c r="D9" s="121"/>
      <c r="E9" s="121">
        <f>SUM(C9:D9)</f>
        <v>5405265</v>
      </c>
    </row>
    <row r="10" spans="1:5" s="88" customFormat="1" x14ac:dyDescent="0.25">
      <c r="A10" s="15" t="s">
        <v>653</v>
      </c>
      <c r="B10" s="8" t="s">
        <v>655</v>
      </c>
      <c r="C10" s="89"/>
      <c r="D10" s="89"/>
      <c r="E10" s="89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2019-01-17T10:12:09Z</cp:lastPrinted>
  <dcterms:created xsi:type="dcterms:W3CDTF">2014-01-03T21:48:14Z</dcterms:created>
  <dcterms:modified xsi:type="dcterms:W3CDTF">2020-01-30T14:49:02Z</dcterms:modified>
</cp:coreProperties>
</file>