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zárszámadással kapcsolatos anyagok\"/>
    </mc:Choice>
  </mc:AlternateContent>
  <bookViews>
    <workbookView xWindow="0" yWindow="0" windowWidth="11490" windowHeight="4050" firstSheet="1" activeTab="8"/>
  </bookViews>
  <sheets>
    <sheet name="1.m Pénzmaradvány" sheetId="2" r:id="rId1"/>
    <sheet name="Munka1" sheetId="17" r:id="rId2"/>
    <sheet name="3. m Kiadások" sheetId="19" r:id="rId3"/>
    <sheet name="2.m Bevételek" sheetId="20" r:id="rId4"/>
    <sheet name="6. m Mérleg" sheetId="8" r:id="rId5"/>
    <sheet name="7m mérlegkimutatás" sheetId="9" r:id="rId6"/>
    <sheet name="11. lakossági támogatás" sheetId="7" state="hidden" r:id="rId7"/>
    <sheet name="8m létsz|9m közf|" sheetId="6" r:id="rId8"/>
    <sheet name="10 vagyonkimutatás" sheetId="21" r:id="rId9"/>
    <sheet name="5m Beruh|4 Fejl." sheetId="16" r:id="rId10"/>
    <sheet name="10m vagyonkimutatás" sheetId="10" state="hidden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6" l="1"/>
  <c r="D33" i="19"/>
  <c r="E33" i="19"/>
  <c r="C5" i="20" l="1"/>
  <c r="C4" i="20" s="1"/>
  <c r="D5" i="20"/>
  <c r="D4" i="20" s="1"/>
  <c r="E5" i="20"/>
  <c r="E4" i="20" s="1"/>
  <c r="E16" i="20"/>
  <c r="C21" i="20"/>
  <c r="C16" i="20" s="1"/>
  <c r="D21" i="20"/>
  <c r="D16" i="20" s="1"/>
  <c r="E21" i="20"/>
  <c r="C27" i="20"/>
  <c r="C26" i="20" s="1"/>
  <c r="D27" i="20"/>
  <c r="E27" i="20"/>
  <c r="D31" i="20"/>
  <c r="E31" i="20"/>
  <c r="D35" i="20"/>
  <c r="E35" i="20"/>
  <c r="D43" i="20"/>
  <c r="E43" i="20"/>
  <c r="C52" i="20"/>
  <c r="D52" i="20"/>
  <c r="E52" i="20"/>
  <c r="C58" i="20"/>
  <c r="C61" i="20"/>
  <c r="E61" i="20"/>
  <c r="C66" i="20"/>
  <c r="D66" i="20"/>
  <c r="D61" i="20" s="1"/>
  <c r="E66" i="20"/>
  <c r="C71" i="20"/>
  <c r="E71" i="20"/>
  <c r="D73" i="20"/>
  <c r="E73" i="20"/>
  <c r="C74" i="20"/>
  <c r="D74" i="20"/>
  <c r="E74" i="20"/>
  <c r="C5" i="19"/>
  <c r="C4" i="19" s="1"/>
  <c r="D5" i="19"/>
  <c r="D4" i="19" s="1"/>
  <c r="E5" i="19"/>
  <c r="E4" i="19" s="1"/>
  <c r="D10" i="19"/>
  <c r="C11" i="19"/>
  <c r="C10" i="19" s="1"/>
  <c r="D11" i="19"/>
  <c r="E11" i="19"/>
  <c r="E10" i="19" s="1"/>
  <c r="C18" i="19"/>
  <c r="D18" i="19"/>
  <c r="E18" i="19"/>
  <c r="C29" i="19"/>
  <c r="C28" i="19" s="1"/>
  <c r="D29" i="19"/>
  <c r="D28" i="19" s="1"/>
  <c r="E29" i="19"/>
  <c r="E28" i="19" s="1"/>
  <c r="C33" i="19"/>
  <c r="C3" i="20" l="1"/>
  <c r="D71" i="20"/>
  <c r="C78" i="20"/>
  <c r="E26" i="20"/>
  <c r="E78" i="20" s="1"/>
  <c r="D26" i="20"/>
  <c r="D78" i="20"/>
  <c r="C38" i="19"/>
  <c r="E38" i="19"/>
  <c r="D38" i="19"/>
  <c r="F25" i="9" l="1"/>
  <c r="E25" i="9"/>
  <c r="E10" i="9"/>
  <c r="F10" i="9"/>
  <c r="B18" i="8" l="1"/>
  <c r="E18" i="8"/>
  <c r="B25" i="8"/>
  <c r="H8" i="7"/>
  <c r="H9" i="6"/>
  <c r="E31" i="6"/>
  <c r="G12" i="2" l="1"/>
</calcChain>
</file>

<file path=xl/sharedStrings.xml><?xml version="1.0" encoding="utf-8"?>
<sst xmlns="http://schemas.openxmlformats.org/spreadsheetml/2006/main" count="444" uniqueCount="355">
  <si>
    <t>E Ft</t>
  </si>
  <si>
    <t>Ebből:</t>
  </si>
  <si>
    <t>Működési célú pénzmaradvány</t>
  </si>
  <si>
    <t>Felhalmozási célú pénzmaradvány</t>
  </si>
  <si>
    <t>Lekötött betétek összesen</t>
  </si>
  <si>
    <t>Visszavonás működési célra</t>
  </si>
  <si>
    <t>Visszavonás felhalm. célra</t>
  </si>
  <si>
    <t xml:space="preserve">                                     </t>
  </si>
  <si>
    <t>Sor-szám</t>
  </si>
  <si>
    <t>Megnevezés</t>
  </si>
  <si>
    <t>1</t>
  </si>
  <si>
    <t>1.1</t>
  </si>
  <si>
    <t>1.2</t>
  </si>
  <si>
    <t>1.3</t>
  </si>
  <si>
    <t>Falugondnoki szolgálat</t>
  </si>
  <si>
    <t>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</si>
  <si>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</si>
  <si>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</si>
  <si>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</si>
  <si>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</si>
  <si>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</si>
  <si>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</si>
  <si>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</si>
  <si>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</si>
  <si>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</si>
  <si>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</si>
  <si>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</si>
  <si>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</si>
  <si>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Egyéb saját bevétel</t>
  </si>
  <si>
    <t>14</t>
  </si>
  <si>
    <t>Hozam és kamatbevételek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</si>
  <si>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</si>
  <si>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</si>
  <si>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</si>
  <si>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</si>
  <si>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</si>
  <si>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</si>
  <si>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</si>
  <si>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</si>
  <si>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</si>
  <si>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</si>
  <si>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</si>
  <si>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</si>
  <si>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</si>
  <si>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</si>
  <si>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</si>
  <si>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</si>
  <si>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helyi önkorm.-nak és költségvetési szerveinek</t>
  </si>
  <si>
    <t>2.1</t>
  </si>
  <si>
    <t xml:space="preserve"> Közös Hivatal fenntartására adott támogatás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</si>
  <si>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</si>
  <si>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</si>
  <si>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</si>
  <si>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</si>
  <si>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</si>
  <si>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</si>
  <si>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</si>
  <si>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előző évi elszámolások</t>
  </si>
  <si>
    <t>Önkormányzati működési kiadások</t>
  </si>
  <si>
    <t>működési célú általános tartalék</t>
  </si>
  <si>
    <t>előző évi támogatás visszafizetése</t>
  </si>
  <si>
    <t>14.2</t>
  </si>
  <si>
    <t>Önkormányzati felhalmozási kiadások</t>
  </si>
  <si>
    <t>KIADÁSOK ÖSSZESEN:</t>
  </si>
  <si>
    <t>ÖSSZESEN:</t>
  </si>
  <si>
    <t>Szemétszállítás</t>
  </si>
  <si>
    <t>Vízdíj támogatás</t>
  </si>
  <si>
    <t>Támogatás összege</t>
  </si>
  <si>
    <t>Támogatás címe</t>
  </si>
  <si>
    <t>Támogatott lakossági szolgáltatások 2015. évben</t>
  </si>
  <si>
    <t>Felújítási kiadások összesen</t>
  </si>
  <si>
    <t>1.</t>
  </si>
  <si>
    <t>mód.</t>
  </si>
  <si>
    <t>eredeti</t>
  </si>
  <si>
    <t>Feladat megnevezése</t>
  </si>
  <si>
    <t>Beruh. kiad. össz.:</t>
  </si>
  <si>
    <t>További évi számított előirányzat</t>
  </si>
  <si>
    <t>Összes kiadás</t>
  </si>
  <si>
    <t>S.sz</t>
  </si>
  <si>
    <t>FEJLESZTÉSI KIADÁSOK RÉSZLETEZÉSE</t>
  </si>
  <si>
    <t>fő</t>
  </si>
  <si>
    <t>átlag: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</si>
  <si>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</si>
  <si>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</si>
  <si>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</si>
  <si>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</si>
  <si>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</si>
  <si>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</si>
  <si>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</si>
  <si>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</si>
  <si>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</si>
  <si>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</si>
  <si>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</si>
  <si>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</si>
  <si>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2015.</t>
  </si>
  <si>
    <t>A foglalkozatás ütemezése:</t>
  </si>
  <si>
    <t>Összesen</t>
  </si>
  <si>
    <t>Könyvtár</t>
  </si>
  <si>
    <t>Művelődési ház</t>
  </si>
  <si>
    <t>Város- és községgazdálkodás</t>
  </si>
  <si>
    <t>Önkormányzatok igazgatási tevékenysége</t>
  </si>
  <si>
    <t>Szakfeladat</t>
  </si>
  <si>
    <t>A teljes munkaidőben foglalkoztatottak létszám adatai</t>
  </si>
  <si>
    <t>KIADÁSOK MINDÖSSZESEN:</t>
  </si>
  <si>
    <t>FELHALMOZÁSI BEVÉTELEK ÖSSZESEN:</t>
  </si>
  <si>
    <t>FELHALMOZÁSI KIADÁSOK ÖSSZESEN:</t>
  </si>
  <si>
    <t>Felhalmozási célú önkormányzati bevételek</t>
  </si>
  <si>
    <t>Beruházás</t>
  </si>
  <si>
    <t>felhalmozási célú támogatások</t>
  </si>
  <si>
    <t>Felújítási kiadások</t>
  </si>
  <si>
    <t>pénzmaradvány felhasználás</t>
  </si>
  <si>
    <t>Ezer Ft</t>
  </si>
  <si>
    <t>FELHALMOZÁSI KIADÁSOK</t>
  </si>
  <si>
    <t>FELHALMOZÁSI BEVÉTELEK</t>
  </si>
  <si>
    <t>MŰKÖDÉSI KIADÁSOK ÖSSZESEN:</t>
  </si>
  <si>
    <t>MŰKÖDÉSI BEVÉTELEK ÖSSZESEN:</t>
  </si>
  <si>
    <t>Államháztartási megelőlegezés</t>
  </si>
  <si>
    <t>Működési célú tám elkülönített áll.pénzalaptól</t>
  </si>
  <si>
    <t>Támogatás megelőlegezés visszafizetés</t>
  </si>
  <si>
    <t>Átengedett adók/gépjárműadó</t>
  </si>
  <si>
    <t xml:space="preserve">                     - működési célú céltartalék</t>
  </si>
  <si>
    <t>Tartalékok: - működési célú általános tartalék</t>
  </si>
  <si>
    <t>Ellátottak pénzbeni juttatása</t>
  </si>
  <si>
    <t>Dologi jellegű kiadások</t>
  </si>
  <si>
    <t>Munkaadót terhelő járulékok</t>
  </si>
  <si>
    <t>Helyi adók, bírságok, pótlékok</t>
  </si>
  <si>
    <t>Személyi juttatások</t>
  </si>
  <si>
    <t>Könyvtári ,közművelődési és múzeumi faledatok</t>
  </si>
  <si>
    <t>Támogatás értékű műk. kiadás non-profit szervezetnek</t>
  </si>
  <si>
    <t>Hozzájárulás a pénzbeli szociális ellátásokhoz</t>
  </si>
  <si>
    <t>Támogatás értékű műk. kiadás háztartásnak</t>
  </si>
  <si>
    <t xml:space="preserve">Lakott külterületi feladatok támogatása </t>
  </si>
  <si>
    <t>Támogatás értékű műk. kiadás egyéb önk-i társulásnak</t>
  </si>
  <si>
    <t>Települési Önkormányzatok Működésének Tám.</t>
  </si>
  <si>
    <t>MŰKÖDÉSI BEVÉTELEK</t>
  </si>
  <si>
    <t>KIADÁS</t>
  </si>
  <si>
    <t>BEVÉTEL</t>
  </si>
  <si>
    <t>F O R R Á S O K   Ö S S Z E S E N</t>
  </si>
  <si>
    <t>III.</t>
  </si>
  <si>
    <t>II.</t>
  </si>
  <si>
    <t>I.</t>
  </si>
  <si>
    <t>E.)</t>
  </si>
  <si>
    <t>SAJÁT TŐKE</t>
  </si>
  <si>
    <t>D.)</t>
  </si>
  <si>
    <t>3.</t>
  </si>
  <si>
    <t>2.</t>
  </si>
  <si>
    <t>ezer Ft</t>
  </si>
  <si>
    <t>tárgyév</t>
  </si>
  <si>
    <t>előző év</t>
  </si>
  <si>
    <t>//   FORRÁSOK</t>
  </si>
  <si>
    <t>E S Z K Ö Z Ö K   Ö S S Z E S E N</t>
  </si>
  <si>
    <t>Pénzeszközök</t>
  </si>
  <si>
    <t>IV.</t>
  </si>
  <si>
    <t>Értékpapírok</t>
  </si>
  <si>
    <t>Követelések</t>
  </si>
  <si>
    <t>Készletek</t>
  </si>
  <si>
    <t>BEFEKTETETT ESZKÖZÖK ÖSSZESEN</t>
  </si>
  <si>
    <t>A.)</t>
  </si>
  <si>
    <t>Üzem-re, kezelésre, koncesszióban lévő eszközök</t>
  </si>
  <si>
    <t>Befektetett pénzügyi eszközök</t>
  </si>
  <si>
    <t>Tárgyi eszközök</t>
  </si>
  <si>
    <t>//   ESZKÖZÖK</t>
  </si>
  <si>
    <t>M É R L E G K I M U T A T Á S</t>
  </si>
  <si>
    <t>Immateriális javakszellemi termékek</t>
  </si>
  <si>
    <t>Egyéb sajátos eszközoldali elszámolások</t>
  </si>
  <si>
    <t>C.)</t>
  </si>
  <si>
    <t>F.) Aktív időbeli elhatárolások</t>
  </si>
  <si>
    <t>Nemzeti vagyon induláskori értéke</t>
  </si>
  <si>
    <t>Egyéb eszközök induláskori értéke</t>
  </si>
  <si>
    <t>Felhalmozott eredmény</t>
  </si>
  <si>
    <t>4.</t>
  </si>
  <si>
    <t>Mérleg szerinti eredmény</t>
  </si>
  <si>
    <t>G.)</t>
  </si>
  <si>
    <t>H.)</t>
  </si>
  <si>
    <t>J.)</t>
  </si>
  <si>
    <t>Passzív időbeli elhatárolások</t>
  </si>
  <si>
    <t xml:space="preserve">KÖTELEZETTSÉGEK </t>
  </si>
  <si>
    <t>Aktív időbeli elhatárolások</t>
  </si>
  <si>
    <t>Ft</t>
  </si>
  <si>
    <t>Ingatlan felújítások</t>
  </si>
  <si>
    <t>Ingatlan kialakítás, vásárlás</t>
  </si>
  <si>
    <t>kölcsön folyósítás</t>
  </si>
  <si>
    <t>Előző év végéig</t>
  </si>
  <si>
    <t>Terv évi előirányzat</t>
  </si>
  <si>
    <t>Össes kiadás</t>
  </si>
  <si>
    <t>Összesen (=3+4+5+6+7+8)</t>
  </si>
  <si>
    <t>11. sz. melléklet
a 4/2016. (IV.29.) önkormányzati rendelethez
Szentgáloskér Községi Önkormányzat által 2017. évben nyújtott lak.szolg.-ról</t>
  </si>
  <si>
    <t>#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</si>
  <si>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</si>
  <si>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</si>
  <si>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</si>
  <si>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</si>
  <si>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</si>
  <si>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</si>
  <si>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</si>
  <si>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</si>
  <si>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</si>
  <si>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</si>
  <si>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</si>
  <si>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</si>
  <si>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</si>
  <si>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</si>
  <si>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08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</si>
  <si>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</si>
  <si>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</si>
  <si>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</si>
  <si>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</si>
  <si>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</si>
  <si>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</si>
  <si>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</si>
  <si>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</si>
  <si>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</si>
  <si>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</si>
  <si>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teljesítés</t>
  </si>
  <si>
    <t>Egyéb eszközbeszerzés</t>
  </si>
  <si>
    <t>21 fő</t>
  </si>
  <si>
    <t>ezer Ft-ban</t>
  </si>
  <si>
    <t>BEVÉTELEK</t>
  </si>
  <si>
    <t>Támogatás</t>
  </si>
  <si>
    <t>Költégvetési bevételek</t>
  </si>
  <si>
    <t>Település üzemeltetéséhez kapcs. feladatok támog.</t>
  </si>
  <si>
    <t>Egyéb kötelező önkormányzati feladat támog.</t>
  </si>
  <si>
    <t>Lakott külterületi feladatok támog.</t>
  </si>
  <si>
    <t>1.5</t>
  </si>
  <si>
    <t>Polgármester illetményének kiegészítése</t>
  </si>
  <si>
    <t>1.6</t>
  </si>
  <si>
    <t>Települési önk. Szociális és gyermekj. Felad. Támog.</t>
  </si>
  <si>
    <t>1.7</t>
  </si>
  <si>
    <t>Könyvtári ,közművelődési és múzeumi feladatok</t>
  </si>
  <si>
    <t>1.8</t>
  </si>
  <si>
    <t>Rászoruló gyermekek int. Kívüli szünidei étkeztetése</t>
  </si>
  <si>
    <t>1.9</t>
  </si>
  <si>
    <t>Támogatások</t>
  </si>
  <si>
    <t>központi költségvetési szervtől</t>
  </si>
  <si>
    <t>fejezeti kezelésű előirányzattól</t>
  </si>
  <si>
    <t>TB pénzügyi alapjaiból</t>
  </si>
  <si>
    <t>elkülönített állami pénzalaptól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</si>
  <si>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</si>
  <si>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</si>
  <si>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</si>
  <si>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</si>
  <si>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</si>
  <si>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</si>
  <si>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</si>
  <si>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</si>
  <si>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</si>
  <si>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</si>
  <si>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</si>
  <si>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</si>
  <si>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</si>
  <si>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</si>
  <si>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</si>
  <si>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</si>
  <si>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</si>
  <si>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átengedett központi adók</t>
  </si>
  <si>
    <t>9.1</t>
  </si>
  <si>
    <t>9.2</t>
  </si>
  <si>
    <t>9.3</t>
  </si>
  <si>
    <t>gépjárműadó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</si>
  <si>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</si>
  <si>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</si>
  <si>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</si>
  <si>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</si>
  <si>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</si>
  <si>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</si>
  <si>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</si>
  <si>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</si>
  <si>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</si>
  <si>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</si>
  <si>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</si>
  <si>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</si>
  <si>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</si>
  <si>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talajterhelési díj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</si>
  <si>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</si>
  <si>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</si>
  <si>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</si>
  <si>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</si>
  <si>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</si>
  <si>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</si>
  <si>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</si>
  <si>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</si>
  <si>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</si>
  <si>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</si>
  <si>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</si>
  <si>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</si>
  <si>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</si>
  <si>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Átvett pénzeszközök államháztartáson kívülről</t>
  </si>
  <si>
    <t>vállalkozásoktól</t>
  </si>
  <si>
    <t>háztartásoktól</t>
  </si>
  <si>
    <t>non-profit szervezetektől</t>
  </si>
  <si>
    <t>külföldről</t>
  </si>
  <si>
    <t>EU költsévetésből</t>
  </si>
  <si>
    <t>Pénzügyi műveletek</t>
  </si>
  <si>
    <t>21</t>
  </si>
  <si>
    <t>Előző évi pénzmaradvány igénybevétele</t>
  </si>
  <si>
    <t>Intézményi felhalmozási kiad. támogatása</t>
  </si>
  <si>
    <t>22</t>
  </si>
  <si>
    <t>23</t>
  </si>
  <si>
    <t>TB alapból</t>
  </si>
  <si>
    <t>elkülönített állami pénzalapból (alaponként)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</si>
  <si>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</si>
  <si>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</si>
  <si>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</si>
  <si>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</si>
  <si>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</si>
  <si>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</si>
  <si>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</si>
  <si>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</si>
  <si>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</si>
  <si>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</si>
  <si>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</si>
  <si>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</si>
  <si>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</si>
  <si>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</si>
  <si>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Felhalmozási célú kölcsön felvétele</t>
  </si>
  <si>
    <t>31</t>
  </si>
  <si>
    <t>privatizációs bevételek</t>
  </si>
  <si>
    <t>BEVÉTELEK ÖSSZESEN:</t>
  </si>
  <si>
    <t>Egyéb állami támogatások</t>
  </si>
  <si>
    <t>2018. december 31-ei pénzmaradvány összege:</t>
  </si>
  <si>
    <t>Gép és eszközbeszerzések beszerzések</t>
  </si>
  <si>
    <t>14.3</t>
  </si>
  <si>
    <t>többcélú kistérségi társulásnak</t>
  </si>
  <si>
    <t>14.1</t>
  </si>
  <si>
    <t>Támogatások felhalmozási kiadásokra</t>
  </si>
  <si>
    <t>szünidei gyermekétkeztetlés</t>
  </si>
  <si>
    <t>céltartalék</t>
  </si>
  <si>
    <t>Támogatási kiadás</t>
  </si>
  <si>
    <t>2019 évi eredeti</t>
  </si>
  <si>
    <t>2019. évi módosított</t>
  </si>
  <si>
    <t>Beszámítás</t>
  </si>
  <si>
    <t>2019. évre megállapított közfoglalkoztatási létszám:  fő (átlag 15 fő)</t>
  </si>
  <si>
    <t xml:space="preserve"> Ft</t>
  </si>
  <si>
    <t>Egyéb felhalmozási támogatás</t>
  </si>
  <si>
    <t>Egyéb önk. Feladat támogatása, kiegészítő támogatások</t>
  </si>
  <si>
    <t>Működési átvett pe</t>
  </si>
  <si>
    <t>Elszámolási bevételek</t>
  </si>
  <si>
    <t>tárgyi eszköz értékesítés</t>
  </si>
  <si>
    <t>egyéb gép eszköz felújítások</t>
  </si>
  <si>
    <t>egyléb szervezetnek</t>
  </si>
  <si>
    <t>ingatlan beszerzés</t>
  </si>
  <si>
    <t>informatikai eszköz beszerzés</t>
  </si>
  <si>
    <t>ingatlanok felújítása</t>
  </si>
  <si>
    <t>2019 előirányzat</t>
  </si>
  <si>
    <t>v</t>
  </si>
  <si>
    <t>tárgyi eszköz felújítása</t>
  </si>
  <si>
    <t>elszámolásból adódó bevételek</t>
  </si>
  <si>
    <t>Államháztartáson beéüli megelőlegezés</t>
  </si>
  <si>
    <t>15/A - Kimutatás az immateriális javak, tárgyi eszközök koncesszióba, vagyonkezelésbe adott eszközök állományának alakulásáról</t>
  </si>
  <si>
    <t>2019. évi teljesítés</t>
  </si>
  <si>
    <t>2019 módosított</t>
  </si>
  <si>
    <t>2019 évi teljesítés</t>
  </si>
  <si>
    <t>2019 eredeti</t>
  </si>
  <si>
    <t>4. sz. melléklet
a 5/2020 (VII.07.) önkormányzati rendelethez
Szentgáloskér Önkormányzat 2019. évi felújítási kiadásai</t>
  </si>
  <si>
    <t>9. sz. melléklet
a 3/2020. (VII.14.) önkormányzati rendelethez
Szentgáloskér Községi Önkormányzat 2019. évi közfoglalkoztatási teljesített létszáma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</si>
</sst>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2"/>
      <name val="Arial CE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</font>
    <font>
      <b/>
      <sz val="12"/>
      <name val="Georgia"/>
      <family val="1"/>
    </font>
    <font>
      <b/>
      <sz val="12"/>
      <name val="Calibri"/>
      <family val="2"/>
    </font>
    <font>
      <sz val="12"/>
      <name val="Georgia"/>
      <family val="1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i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  <charset val="238"/>
    </font>
    <font>
      <b/>
      <sz val="18"/>
      <color indexed="8"/>
      <name val="Cambria"/>
      <family val="1"/>
    </font>
    <font>
      <b/>
      <sz val="12"/>
      <name val="Calibri"/>
      <family val="2"/>
      <charset val="238"/>
    </font>
    <font>
      <sz val="12"/>
      <name val="Georgia"/>
      <family val="1"/>
      <charset val="238"/>
    </font>
    <font>
      <b/>
      <sz val="12"/>
      <name val="Georgia"/>
      <family val="1"/>
      <charset val="238"/>
    </font>
    <font>
      <sz val="11"/>
      <name val="Georgia"/>
      <family val="1"/>
    </font>
    <font>
      <b/>
      <sz val="1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309">
    <xf numFmtId="0" fontId="0" fillId="0" borderId="0" xfId="0"/>
    <xf numFmtId="0" fontId="1" fillId="0" borderId="0" xfId="1"/>
    <xf numFmtId="3" fontId="3" fillId="0" borderId="2" xfId="1" applyNumberFormat="1" applyFont="1" applyBorder="1"/>
    <xf numFmtId="0" fontId="2" fillId="0" borderId="3" xfId="1" applyFont="1" applyBorder="1"/>
    <xf numFmtId="3" fontId="2" fillId="0" borderId="5" xfId="1" applyNumberFormat="1" applyFont="1" applyBorder="1" applyAlignment="1">
      <alignment vertical="center"/>
    </xf>
    <xf numFmtId="0" fontId="2" fillId="0" borderId="6" xfId="1" applyFont="1" applyBorder="1"/>
    <xf numFmtId="3" fontId="2" fillId="0" borderId="8" xfId="1" applyNumberFormat="1" applyFont="1" applyBorder="1" applyAlignment="1">
      <alignment vertical="center"/>
    </xf>
    <xf numFmtId="0" fontId="2" fillId="0" borderId="9" xfId="1" applyFont="1" applyBorder="1"/>
    <xf numFmtId="0" fontId="1" fillId="0" borderId="10" xfId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2" fillId="0" borderId="12" xfId="1" applyFont="1" applyBorder="1"/>
    <xf numFmtId="49" fontId="4" fillId="0" borderId="23" xfId="1" applyNumberFormat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/>
    </xf>
    <xf numFmtId="0" fontId="6" fillId="3" borderId="27" xfId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/>
    </xf>
    <xf numFmtId="0" fontId="10" fillId="0" borderId="0" xfId="1" applyFont="1"/>
    <xf numFmtId="3" fontId="6" fillId="2" borderId="23" xfId="1" applyNumberFormat="1" applyFont="1" applyFill="1" applyBorder="1" applyAlignment="1">
      <alignment horizontal="right"/>
    </xf>
    <xf numFmtId="0" fontId="4" fillId="0" borderId="23" xfId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right" vertical="center"/>
    </xf>
    <xf numFmtId="0" fontId="1" fillId="2" borderId="20" xfId="1" applyFill="1" applyBorder="1"/>
    <xf numFmtId="49" fontId="6" fillId="0" borderId="21" xfId="1" applyNumberFormat="1" applyFont="1" applyBorder="1" applyAlignment="1">
      <alignment horizontal="center" wrapText="1"/>
    </xf>
    <xf numFmtId="0" fontId="7" fillId="0" borderId="16" xfId="1" applyFont="1" applyBorder="1" applyAlignment="1">
      <alignment horizontal="left" wrapText="1"/>
    </xf>
    <xf numFmtId="3" fontId="7" fillId="0" borderId="16" xfId="1" applyNumberFormat="1" applyFont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left" vertical="center" wrapText="1" indent="2"/>
    </xf>
    <xf numFmtId="3" fontId="9" fillId="4" borderId="5" xfId="1" applyNumberFormat="1" applyFont="1" applyFill="1" applyBorder="1" applyAlignment="1">
      <alignment horizontal="right" vertical="center"/>
    </xf>
    <xf numFmtId="49" fontId="8" fillId="0" borderId="15" xfId="1" applyNumberFormat="1" applyFont="1" applyBorder="1" applyAlignment="1">
      <alignment horizontal="center" wrapText="1"/>
    </xf>
    <xf numFmtId="0" fontId="9" fillId="0" borderId="30" xfId="1" applyFont="1" applyBorder="1" applyAlignment="1">
      <alignment horizontal="left" vertical="center" wrapText="1" indent="2"/>
    </xf>
    <xf numFmtId="3" fontId="9" fillId="0" borderId="30" xfId="1" applyNumberFormat="1" applyFont="1" applyBorder="1" applyAlignment="1">
      <alignment horizontal="right" vertical="center"/>
    </xf>
    <xf numFmtId="49" fontId="6" fillId="4" borderId="4" xfId="1" applyNumberFormat="1" applyFont="1" applyFill="1" applyBorder="1" applyAlignment="1">
      <alignment horizontal="center"/>
    </xf>
    <xf numFmtId="0" fontId="7" fillId="4" borderId="5" xfId="1" applyFont="1" applyFill="1" applyBorder="1"/>
    <xf numFmtId="3" fontId="7" fillId="4" borderId="5" xfId="1" applyNumberFormat="1" applyFont="1" applyFill="1" applyBorder="1" applyAlignment="1">
      <alignment horizontal="right"/>
    </xf>
    <xf numFmtId="49" fontId="8" fillId="4" borderId="4" xfId="1" applyNumberFormat="1" applyFont="1" applyFill="1" applyBorder="1" applyAlignment="1">
      <alignment horizontal="center"/>
    </xf>
    <xf numFmtId="0" fontId="9" fillId="4" borderId="5" xfId="1" applyFont="1" applyFill="1" applyBorder="1" applyAlignment="1">
      <alignment horizontal="left" indent="2"/>
    </xf>
    <xf numFmtId="3" fontId="9" fillId="4" borderId="5" xfId="1" applyNumberFormat="1" applyFont="1" applyFill="1" applyBorder="1" applyAlignment="1">
      <alignment horizontal="right"/>
    </xf>
    <xf numFmtId="49" fontId="8" fillId="4" borderId="15" xfId="1" applyNumberFormat="1" applyFont="1" applyFill="1" applyBorder="1" applyAlignment="1">
      <alignment horizontal="center"/>
    </xf>
    <xf numFmtId="0" fontId="9" fillId="4" borderId="30" xfId="1" applyFont="1" applyFill="1" applyBorder="1" applyAlignment="1">
      <alignment horizontal="left" indent="2"/>
    </xf>
    <xf numFmtId="3" fontId="9" fillId="4" borderId="30" xfId="1" applyNumberFormat="1" applyFont="1" applyFill="1" applyBorder="1" applyAlignment="1">
      <alignment horizontal="right"/>
    </xf>
    <xf numFmtId="49" fontId="6" fillId="4" borderId="15" xfId="1" applyNumberFormat="1" applyFont="1" applyFill="1" applyBorder="1" applyAlignment="1">
      <alignment horizontal="center"/>
    </xf>
    <xf numFmtId="0" fontId="7" fillId="4" borderId="30" xfId="1" applyFont="1" applyFill="1" applyBorder="1" applyAlignment="1">
      <alignment horizontal="left"/>
    </xf>
    <xf numFmtId="3" fontId="7" fillId="4" borderId="30" xfId="1" applyNumberFormat="1" applyFont="1" applyFill="1" applyBorder="1" applyAlignment="1">
      <alignment horizontal="right"/>
    </xf>
    <xf numFmtId="0" fontId="7" fillId="4" borderId="5" xfId="1" applyFont="1" applyFill="1" applyBorder="1" applyAlignment="1">
      <alignment horizontal="left"/>
    </xf>
    <xf numFmtId="0" fontId="6" fillId="2" borderId="20" xfId="1" applyFont="1" applyFill="1" applyBorder="1" applyAlignment="1">
      <alignment vertical="center"/>
    </xf>
    <xf numFmtId="0" fontId="11" fillId="0" borderId="9" xfId="1" applyFont="1" applyBorder="1"/>
    <xf numFmtId="3" fontId="11" fillId="0" borderId="34" xfId="1" applyNumberFormat="1" applyFont="1" applyFill="1" applyBorder="1" applyAlignment="1"/>
    <xf numFmtId="0" fontId="1" fillId="0" borderId="6" xfId="1" applyBorder="1"/>
    <xf numFmtId="3" fontId="1" fillId="0" borderId="38" xfId="1" applyNumberFormat="1" applyBorder="1" applyAlignment="1"/>
    <xf numFmtId="0" fontId="1" fillId="0" borderId="17" xfId="1" applyBorder="1"/>
    <xf numFmtId="3" fontId="1" fillId="0" borderId="41" xfId="1" applyNumberFormat="1" applyBorder="1" applyAlignment="1"/>
    <xf numFmtId="0" fontId="1" fillId="0" borderId="3" xfId="1" applyBorder="1" applyAlignment="1"/>
    <xf numFmtId="0" fontId="11" fillId="0" borderId="27" xfId="1" applyFont="1" applyBorder="1" applyAlignment="1"/>
    <xf numFmtId="0" fontId="7" fillId="3" borderId="23" xfId="1" applyFont="1" applyFill="1" applyBorder="1" applyAlignment="1">
      <alignment horizontal="lef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3" fontId="11" fillId="3" borderId="9" xfId="1" applyNumberFormat="1" applyFont="1" applyFill="1" applyBorder="1"/>
    <xf numFmtId="3" fontId="11" fillId="3" borderId="8" xfId="1" applyNumberFormat="1" applyFont="1" applyFill="1" applyBorder="1"/>
    <xf numFmtId="0" fontId="1" fillId="3" borderId="7" xfId="1" applyFill="1" applyBorder="1"/>
    <xf numFmtId="3" fontId="1" fillId="0" borderId="49" xfId="1" applyNumberFormat="1" applyBorder="1"/>
    <xf numFmtId="3" fontId="1" fillId="0" borderId="32" xfId="1" applyNumberFormat="1" applyBorder="1"/>
    <xf numFmtId="3" fontId="1" fillId="0" borderId="32" xfId="1" applyNumberFormat="1" applyBorder="1" applyAlignment="1"/>
    <xf numFmtId="0" fontId="18" fillId="0" borderId="50" xfId="1" applyFont="1" applyBorder="1" applyAlignment="1">
      <alignment horizontal="left" vertical="center"/>
    </xf>
    <xf numFmtId="0" fontId="18" fillId="0" borderId="51" xfId="1" applyFont="1" applyBorder="1" applyAlignment="1">
      <alignment horizontal="left" vertical="center"/>
    </xf>
    <xf numFmtId="0" fontId="1" fillId="0" borderId="52" xfId="1" applyBorder="1" applyAlignment="1">
      <alignment horizontal="center" vertical="center" wrapText="1"/>
    </xf>
    <xf numFmtId="3" fontId="1" fillId="0" borderId="17" xfId="1" applyNumberFormat="1" applyBorder="1"/>
    <xf numFmtId="3" fontId="1" fillId="0" borderId="16" xfId="1" applyNumberFormat="1" applyBorder="1"/>
    <xf numFmtId="0" fontId="1" fillId="0" borderId="21" xfId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/>
    <xf numFmtId="0" fontId="11" fillId="0" borderId="0" xfId="1" applyFont="1" applyBorder="1"/>
    <xf numFmtId="0" fontId="11" fillId="0" borderId="8" xfId="1" applyFont="1" applyBorder="1"/>
    <xf numFmtId="0" fontId="11" fillId="0" borderId="8" xfId="1" applyFont="1" applyBorder="1" applyAlignment="1">
      <alignment horizontal="left" indent="4"/>
    </xf>
    <xf numFmtId="0" fontId="1" fillId="0" borderId="5" xfId="1" applyBorder="1"/>
    <xf numFmtId="0" fontId="1" fillId="0" borderId="14" xfId="1" applyBorder="1"/>
    <xf numFmtId="0" fontId="1" fillId="0" borderId="13" xfId="1" applyBorder="1"/>
    <xf numFmtId="0" fontId="11" fillId="0" borderId="0" xfId="1" applyFont="1"/>
    <xf numFmtId="0" fontId="11" fillId="0" borderId="9" xfId="1" applyFont="1" applyBorder="1" applyAlignment="1">
      <alignment horizontal="left" indent="4"/>
    </xf>
    <xf numFmtId="0" fontId="1" fillId="0" borderId="6" xfId="1" applyBorder="1" applyAlignment="1">
      <alignment horizontal="left" indent="4"/>
    </xf>
    <xf numFmtId="0" fontId="1" fillId="0" borderId="17" xfId="1" applyBorder="1" applyAlignment="1">
      <alignment horizontal="left" indent="4"/>
    </xf>
    <xf numFmtId="0" fontId="1" fillId="0" borderId="3" xfId="1" applyBorder="1" applyAlignment="1">
      <alignment horizontal="left" indent="4"/>
    </xf>
    <xf numFmtId="0" fontId="6" fillId="0" borderId="31" xfId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right" vertical="center" wrapText="1"/>
    </xf>
    <xf numFmtId="3" fontId="15" fillId="0" borderId="48" xfId="1" applyNumberFormat="1" applyFont="1" applyBorder="1" applyAlignment="1">
      <alignment horizontal="right" vertical="center" wrapText="1"/>
    </xf>
    <xf numFmtId="3" fontId="1" fillId="0" borderId="0" xfId="1" applyNumberFormat="1" applyBorder="1"/>
    <xf numFmtId="3" fontId="10" fillId="0" borderId="0" xfId="1" applyNumberFormat="1" applyFont="1" applyBorder="1"/>
    <xf numFmtId="0" fontId="10" fillId="0" borderId="0" xfId="1" applyFont="1" applyBorder="1" applyAlignment="1">
      <alignment horizontal="right" indent="8"/>
    </xf>
    <xf numFmtId="3" fontId="11" fillId="0" borderId="0" xfId="1" applyNumberFormat="1" applyFont="1" applyBorder="1"/>
    <xf numFmtId="3" fontId="1" fillId="0" borderId="0" xfId="1" applyNumberFormat="1" applyAlignment="1"/>
    <xf numFmtId="3" fontId="3" fillId="0" borderId="9" xfId="1" applyNumberFormat="1" applyFont="1" applyBorder="1" applyAlignment="1">
      <alignment vertical="center"/>
    </xf>
    <xf numFmtId="0" fontId="3" fillId="0" borderId="7" xfId="1" applyFont="1" applyBorder="1" applyAlignment="1">
      <alignment horizontal="right" vertical="center"/>
    </xf>
    <xf numFmtId="3" fontId="2" fillId="0" borderId="6" xfId="1" applyNumberFormat="1" applyFont="1" applyBorder="1"/>
    <xf numFmtId="0" fontId="2" fillId="0" borderId="4" xfId="1" applyFont="1" applyBorder="1"/>
    <xf numFmtId="0" fontId="3" fillId="0" borderId="0" xfId="1" applyFont="1" applyBorder="1"/>
    <xf numFmtId="0" fontId="3" fillId="0" borderId="3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1" xfId="1" applyFont="1" applyBorder="1" applyAlignment="1">
      <alignment vertical="center"/>
    </xf>
    <xf numFmtId="3" fontId="2" fillId="0" borderId="58" xfId="1" applyNumberFormat="1" applyFont="1" applyBorder="1"/>
    <xf numFmtId="0" fontId="2" fillId="0" borderId="58" xfId="1" applyFont="1" applyBorder="1"/>
    <xf numFmtId="3" fontId="3" fillId="0" borderId="9" xfId="1" applyNumberFormat="1" applyFont="1" applyBorder="1"/>
    <xf numFmtId="3" fontId="2" fillId="0" borderId="47" xfId="1" applyNumberFormat="1" applyFont="1" applyBorder="1"/>
    <xf numFmtId="0" fontId="2" fillId="0" borderId="15" xfId="1" applyFont="1" applyBorder="1"/>
    <xf numFmtId="3" fontId="2" fillId="0" borderId="47" xfId="1" applyNumberFormat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17" xfId="1" applyNumberFormat="1" applyFont="1" applyBorder="1"/>
    <xf numFmtId="0" fontId="2" fillId="0" borderId="21" xfId="1" applyFont="1" applyBorder="1"/>
    <xf numFmtId="3" fontId="2" fillId="0" borderId="17" xfId="1" applyNumberFormat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19" fillId="0" borderId="0" xfId="2"/>
    <xf numFmtId="0" fontId="19" fillId="0" borderId="0" xfId="2" applyAlignment="1">
      <alignment vertical="center"/>
    </xf>
    <xf numFmtId="3" fontId="21" fillId="0" borderId="6" xfId="2" applyNumberFormat="1" applyFont="1" applyFill="1" applyBorder="1" applyAlignment="1">
      <alignment vertical="center"/>
    </xf>
    <xf numFmtId="3" fontId="21" fillId="0" borderId="5" xfId="2" applyNumberFormat="1" applyFont="1" applyFill="1" applyBorder="1" applyAlignment="1">
      <alignment vertical="center"/>
    </xf>
    <xf numFmtId="0" fontId="22" fillId="0" borderId="4" xfId="2" applyFont="1" applyFill="1" applyBorder="1" applyAlignment="1">
      <alignment vertical="center"/>
    </xf>
    <xf numFmtId="3" fontId="23" fillId="0" borderId="6" xfId="2" applyNumberFormat="1" applyFont="1" applyFill="1" applyBorder="1" applyAlignment="1">
      <alignment vertical="center"/>
    </xf>
    <xf numFmtId="3" fontId="23" fillId="0" borderId="55" xfId="2" applyNumberFormat="1" applyFont="1" applyFill="1" applyBorder="1" applyAlignment="1">
      <alignment vertical="center"/>
    </xf>
    <xf numFmtId="0" fontId="24" fillId="0" borderId="5" xfId="2" applyFont="1" applyFill="1" applyBorder="1" applyAlignment="1">
      <alignment vertical="center"/>
    </xf>
    <xf numFmtId="0" fontId="24" fillId="0" borderId="4" xfId="2" applyFont="1" applyFill="1" applyBorder="1" applyAlignment="1">
      <alignment vertical="center"/>
    </xf>
    <xf numFmtId="0" fontId="24" fillId="0" borderId="5" xfId="2" applyFont="1" applyFill="1" applyBorder="1"/>
    <xf numFmtId="0" fontId="24" fillId="0" borderId="4" xfId="2" applyFont="1" applyFill="1" applyBorder="1"/>
    <xf numFmtId="0" fontId="27" fillId="0" borderId="42" xfId="2" applyFont="1" applyFill="1" applyBorder="1" applyAlignment="1">
      <alignment horizontal="center" vertical="center"/>
    </xf>
    <xf numFmtId="0" fontId="27" fillId="0" borderId="43" xfId="2" applyFont="1" applyFill="1" applyBorder="1" applyAlignment="1">
      <alignment horizontal="center" vertical="center"/>
    </xf>
    <xf numFmtId="0" fontId="20" fillId="0" borderId="54" xfId="2" applyFont="1" applyFill="1" applyBorder="1" applyAlignment="1"/>
    <xf numFmtId="0" fontId="24" fillId="0" borderId="13" xfId="2" applyFont="1" applyFill="1" applyBorder="1"/>
    <xf numFmtId="0" fontId="24" fillId="0" borderId="33" xfId="2" applyFont="1" applyFill="1" applyBorder="1"/>
    <xf numFmtId="0" fontId="28" fillId="0" borderId="0" xfId="2" applyFont="1"/>
    <xf numFmtId="0" fontId="30" fillId="0" borderId="5" xfId="2" applyFont="1" applyFill="1" applyBorder="1" applyAlignment="1">
      <alignment vertical="center"/>
    </xf>
    <xf numFmtId="0" fontId="30" fillId="0" borderId="4" xfId="2" applyFont="1" applyFill="1" applyBorder="1" applyAlignment="1">
      <alignment vertical="center"/>
    </xf>
    <xf numFmtId="3" fontId="31" fillId="0" borderId="5" xfId="2" applyNumberFormat="1" applyFont="1" applyFill="1" applyBorder="1" applyAlignment="1">
      <alignment vertical="center"/>
    </xf>
    <xf numFmtId="3" fontId="21" fillId="0" borderId="55" xfId="2" applyNumberFormat="1" applyFont="1" applyFill="1" applyBorder="1" applyAlignment="1">
      <alignment vertical="center"/>
    </xf>
    <xf numFmtId="3" fontId="32" fillId="0" borderId="6" xfId="2" applyNumberFormat="1" applyFont="1" applyFill="1" applyBorder="1" applyAlignment="1">
      <alignment vertical="center"/>
    </xf>
    <xf numFmtId="3" fontId="3" fillId="0" borderId="0" xfId="1" applyNumberFormat="1" applyFont="1" applyBorder="1"/>
    <xf numFmtId="0" fontId="2" fillId="0" borderId="0" xfId="1" applyFont="1" applyBorder="1"/>
    <xf numFmtId="3" fontId="2" fillId="0" borderId="0" xfId="1" applyNumberFormat="1" applyFont="1" applyBorder="1" applyAlignment="1">
      <alignment vertical="center"/>
    </xf>
    <xf numFmtId="0" fontId="1" fillId="3" borderId="0" xfId="1" applyFill="1" applyBorder="1"/>
    <xf numFmtId="0" fontId="11" fillId="3" borderId="0" xfId="1" applyFont="1" applyFill="1" applyBorder="1" applyAlignment="1">
      <alignment horizontal="center" vertical="center"/>
    </xf>
    <xf numFmtId="3" fontId="11" fillId="3" borderId="0" xfId="1" applyNumberFormat="1" applyFont="1" applyFill="1" applyBorder="1"/>
    <xf numFmtId="3" fontId="11" fillId="3" borderId="0" xfId="1" applyNumberFormat="1" applyFont="1" applyFill="1" applyBorder="1" applyAlignment="1"/>
    <xf numFmtId="0" fontId="7" fillId="3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3" fontId="13" fillId="3" borderId="0" xfId="1" applyNumberFormat="1" applyFont="1" applyFill="1" applyBorder="1" applyAlignment="1">
      <alignment horizontal="right" vertical="center" wrapText="1"/>
    </xf>
    <xf numFmtId="3" fontId="6" fillId="3" borderId="0" xfId="1" applyNumberFormat="1" applyFont="1" applyFill="1" applyBorder="1" applyAlignment="1">
      <alignment horizontal="lef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0" fontId="17" fillId="0" borderId="31" xfId="1" applyFont="1" applyBorder="1" applyAlignment="1">
      <alignment horizontal="left" vertical="center" wrapText="1"/>
    </xf>
    <xf numFmtId="0" fontId="1" fillId="0" borderId="0" xfId="1" applyAlignment="1"/>
    <xf numFmtId="0" fontId="1" fillId="0" borderId="48" xfId="1" applyBorder="1" applyAlignment="1"/>
    <xf numFmtId="0" fontId="1" fillId="0" borderId="0" xfId="1" applyBorder="1" applyAlignment="1"/>
    <xf numFmtId="3" fontId="21" fillId="0" borderId="8" xfId="2" applyNumberFormat="1" applyFont="1" applyFill="1" applyBorder="1"/>
    <xf numFmtId="3" fontId="21" fillId="0" borderId="9" xfId="2" applyNumberFormat="1" applyFont="1" applyFill="1" applyBorder="1"/>
    <xf numFmtId="3" fontId="33" fillId="0" borderId="55" xfId="2" applyNumberFormat="1" applyFont="1" applyFill="1" applyBorder="1" applyAlignment="1">
      <alignment vertical="center"/>
    </xf>
    <xf numFmtId="3" fontId="33" fillId="0" borderId="6" xfId="2" applyNumberFormat="1" applyFont="1" applyFill="1" applyBorder="1" applyAlignment="1">
      <alignment vertical="center"/>
    </xf>
    <xf numFmtId="3" fontId="34" fillId="0" borderId="5" xfId="2" applyNumberFormat="1" applyFont="1" applyFill="1" applyBorder="1" applyAlignment="1">
      <alignment vertical="center"/>
    </xf>
    <xf numFmtId="3" fontId="34" fillId="0" borderId="6" xfId="2" applyNumberFormat="1" applyFont="1" applyFill="1" applyBorder="1" applyAlignment="1">
      <alignment vertical="center"/>
    </xf>
    <xf numFmtId="0" fontId="17" fillId="5" borderId="0" xfId="1" applyFont="1" applyFill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3" fontId="6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3" fontId="7" fillId="0" borderId="0" xfId="1" applyNumberFormat="1" applyFont="1" applyAlignment="1">
      <alignment horizontal="right" vertical="top" wrapText="1"/>
    </xf>
    <xf numFmtId="0" fontId="1" fillId="2" borderId="19" xfId="1" applyFill="1" applyBorder="1"/>
    <xf numFmtId="0" fontId="6" fillId="2" borderId="20" xfId="1" applyFont="1" applyFill="1" applyBorder="1" applyAlignment="1">
      <alignment horizontal="left" vertical="center"/>
    </xf>
    <xf numFmtId="3" fontId="7" fillId="0" borderId="11" xfId="1" applyNumberFormat="1" applyFont="1" applyBorder="1"/>
    <xf numFmtId="0" fontId="7" fillId="0" borderId="11" xfId="1" applyFont="1" applyBorder="1"/>
    <xf numFmtId="49" fontId="6" fillId="0" borderId="10" xfId="1" applyNumberFormat="1" applyFont="1" applyBorder="1" applyAlignment="1">
      <alignment horizontal="center"/>
    </xf>
    <xf numFmtId="3" fontId="7" fillId="0" borderId="5" xfId="1" applyNumberFormat="1" applyFont="1" applyBorder="1"/>
    <xf numFmtId="0" fontId="7" fillId="0" borderId="5" xfId="1" applyFont="1" applyBorder="1"/>
    <xf numFmtId="49" fontId="6" fillId="0" borderId="4" xfId="1" applyNumberFormat="1" applyFont="1" applyBorder="1" applyAlignment="1">
      <alignment horizontal="center"/>
    </xf>
    <xf numFmtId="3" fontId="7" fillId="0" borderId="13" xfId="1" applyNumberFormat="1" applyFont="1" applyBorder="1"/>
    <xf numFmtId="0" fontId="7" fillId="0" borderId="13" xfId="1" applyFont="1" applyBorder="1"/>
    <xf numFmtId="49" fontId="6" fillId="0" borderId="33" xfId="1" applyNumberFormat="1" applyFont="1" applyBorder="1" applyAlignment="1">
      <alignment horizontal="center"/>
    </xf>
    <xf numFmtId="3" fontId="7" fillId="0" borderId="5" xfId="1" applyNumberFormat="1" applyFont="1" applyBorder="1" applyAlignment="1">
      <alignment horizontal="right"/>
    </xf>
    <xf numFmtId="49" fontId="6" fillId="0" borderId="28" xfId="1" applyNumberFormat="1" applyFont="1" applyBorder="1" applyAlignment="1">
      <alignment horizontal="center"/>
    </xf>
    <xf numFmtId="3" fontId="9" fillId="0" borderId="32" xfId="1" applyNumberFormat="1" applyFont="1" applyBorder="1" applyAlignment="1">
      <alignment horizontal="right" vertical="center"/>
    </xf>
    <xf numFmtId="0" fontId="9" fillId="0" borderId="32" xfId="1" applyFont="1" applyBorder="1" applyAlignment="1">
      <alignment horizontal="left" indent="2"/>
    </xf>
    <xf numFmtId="49" fontId="8" fillId="0" borderId="31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right"/>
    </xf>
    <xf numFmtId="0" fontId="9" fillId="0" borderId="5" xfId="1" applyFont="1" applyBorder="1" applyAlignment="1">
      <alignment horizontal="left" indent="2"/>
    </xf>
    <xf numFmtId="49" fontId="8" fillId="0" borderId="4" xfId="1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right"/>
    </xf>
    <xf numFmtId="0" fontId="9" fillId="0" borderId="30" xfId="1" applyFont="1" applyBorder="1" applyAlignment="1">
      <alignment horizontal="left" indent="2"/>
    </xf>
    <xf numFmtId="49" fontId="8" fillId="0" borderId="29" xfId="1" applyNumberFormat="1" applyFont="1" applyBorder="1" applyAlignment="1">
      <alignment horizontal="center"/>
    </xf>
    <xf numFmtId="3" fontId="7" fillId="0" borderId="32" xfId="1" applyNumberFormat="1" applyFont="1" applyBorder="1" applyAlignment="1">
      <alignment horizontal="right" vertical="center"/>
    </xf>
    <xf numFmtId="0" fontId="7" fillId="0" borderId="32" xfId="1" applyFont="1" applyBorder="1" applyAlignment="1"/>
    <xf numFmtId="49" fontId="6" fillId="0" borderId="31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right"/>
    </xf>
    <xf numFmtId="0" fontId="7" fillId="0" borderId="30" xfId="1" applyFont="1" applyBorder="1"/>
    <xf numFmtId="49" fontId="6" fillId="0" borderId="29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right"/>
    </xf>
    <xf numFmtId="0" fontId="7" fillId="0" borderId="16" xfId="1" applyFont="1" applyBorder="1"/>
    <xf numFmtId="49" fontId="6" fillId="0" borderId="63" xfId="1" applyNumberFormat="1" applyFont="1" applyBorder="1" applyAlignment="1">
      <alignment horizontal="center"/>
    </xf>
    <xf numFmtId="0" fontId="7" fillId="0" borderId="5" xfId="1" applyFont="1" applyBorder="1" applyAlignment="1">
      <alignment horizontal="left"/>
    </xf>
    <xf numFmtId="3" fontId="9" fillId="0" borderId="5" xfId="1" applyNumberFormat="1" applyFont="1" applyBorder="1"/>
    <xf numFmtId="49" fontId="8" fillId="0" borderId="28" xfId="1" applyNumberFormat="1" applyFont="1" applyBorder="1" applyAlignment="1">
      <alignment horizontal="center"/>
    </xf>
    <xf numFmtId="0" fontId="7" fillId="0" borderId="16" xfId="1" applyFont="1" applyBorder="1" applyAlignment="1">
      <alignment wrapText="1"/>
    </xf>
    <xf numFmtId="49" fontId="6" fillId="0" borderId="63" xfId="1" applyNumberFormat="1" applyFont="1" applyBorder="1" applyAlignment="1">
      <alignment horizontal="center" vertical="center"/>
    </xf>
    <xf numFmtId="0" fontId="1" fillId="2" borderId="26" xfId="1" applyFill="1" applyBorder="1"/>
    <xf numFmtId="0" fontId="1" fillId="2" borderId="25" xfId="1" applyFill="1" applyBorder="1"/>
    <xf numFmtId="3" fontId="7" fillId="2" borderId="25" xfId="1" applyNumberFormat="1" applyFont="1" applyFill="1" applyBorder="1" applyAlignment="1">
      <alignment horizontal="center" vertical="center"/>
    </xf>
    <xf numFmtId="49" fontId="6" fillId="2" borderId="23" xfId="1" applyNumberFormat="1" applyFont="1" applyFill="1" applyBorder="1" applyAlignment="1">
      <alignment horizontal="center" vertical="center"/>
    </xf>
    <xf numFmtId="0" fontId="4" fillId="0" borderId="62" xfId="1" applyFont="1" applyBorder="1" applyAlignment="1">
      <alignment horizontal="center" vertical="center" wrapText="1"/>
    </xf>
    <xf numFmtId="0" fontId="1" fillId="0" borderId="22" xfId="1" applyBorder="1"/>
    <xf numFmtId="0" fontId="1" fillId="0" borderId="56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 wrapText="1"/>
    </xf>
    <xf numFmtId="3" fontId="15" fillId="0" borderId="0" xfId="1" applyNumberFormat="1" applyFont="1" applyBorder="1" applyAlignment="1">
      <alignment horizontal="right" vertical="center" wrapText="1"/>
    </xf>
    <xf numFmtId="3" fontId="6" fillId="3" borderId="18" xfId="1" applyNumberFormat="1" applyFont="1" applyFill="1" applyBorder="1" applyAlignment="1">
      <alignment horizontal="left" vertical="center" wrapText="1"/>
    </xf>
    <xf numFmtId="3" fontId="7" fillId="0" borderId="40" xfId="1" applyNumberFormat="1" applyFont="1" applyBorder="1" applyAlignment="1">
      <alignment horizontal="right" vertical="center" wrapText="1"/>
    </xf>
    <xf numFmtId="3" fontId="15" fillId="0" borderId="40" xfId="1" applyNumberFormat="1" applyFont="1" applyBorder="1" applyAlignment="1">
      <alignment horizontal="right" vertical="center" wrapText="1"/>
    </xf>
    <xf numFmtId="3" fontId="15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6" fillId="3" borderId="23" xfId="1" applyNumberFormat="1" applyFont="1" applyFill="1" applyBorder="1" applyAlignment="1">
      <alignment horizontal="right" vertical="center" wrapText="1"/>
    </xf>
    <xf numFmtId="3" fontId="6" fillId="3" borderId="23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/>
    </xf>
    <xf numFmtId="0" fontId="1" fillId="0" borderId="0" xfId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11" fillId="0" borderId="22" xfId="1" applyFont="1" applyBorder="1" applyAlignment="1"/>
    <xf numFmtId="0" fontId="1" fillId="0" borderId="0" xfId="1" applyAlignment="1">
      <alignment horizontal="justify" wrapText="1"/>
    </xf>
    <xf numFmtId="0" fontId="20" fillId="0" borderId="7" xfId="2" applyFont="1" applyFill="1" applyBorder="1" applyAlignment="1"/>
    <xf numFmtId="0" fontId="20" fillId="0" borderId="8" xfId="2" applyFont="1" applyFill="1" applyBorder="1" applyAlignment="1"/>
    <xf numFmtId="0" fontId="29" fillId="0" borderId="0" xfId="2" applyFont="1" applyAlignment="1">
      <alignment horizontal="center" vertical="center"/>
    </xf>
    <xf numFmtId="0" fontId="26" fillId="0" borderId="55" xfId="2" applyFont="1" applyFill="1" applyBorder="1" applyAlignment="1">
      <alignment horizontal="center"/>
    </xf>
    <xf numFmtId="0" fontId="25" fillId="0" borderId="39" xfId="2" applyFont="1" applyFill="1" applyBorder="1" applyAlignment="1">
      <alignment horizontal="center"/>
    </xf>
    <xf numFmtId="0" fontId="22" fillId="0" borderId="5" xfId="2" applyFont="1" applyFill="1" applyBorder="1" applyAlignment="1">
      <alignment vertical="center"/>
    </xf>
    <xf numFmtId="0" fontId="24" fillId="0" borderId="60" xfId="2" applyFont="1" applyFill="1" applyBorder="1" applyAlignment="1"/>
    <xf numFmtId="0" fontId="25" fillId="0" borderId="19" xfId="2" applyFont="1" applyFill="1" applyBorder="1" applyAlignment="1"/>
    <xf numFmtId="0" fontId="25" fillId="0" borderId="59" xfId="2" applyFont="1" applyFill="1" applyBorder="1" applyAlignment="1"/>
    <xf numFmtId="0" fontId="1" fillId="0" borderId="0" xfId="1" applyAlignment="1">
      <alignment horizontal="left" vertical="center" wrapText="1"/>
    </xf>
    <xf numFmtId="0" fontId="11" fillId="0" borderId="18" xfId="1" applyFont="1" applyBorder="1" applyAlignment="1"/>
    <xf numFmtId="0" fontId="11" fillId="0" borderId="19" xfId="1" applyFont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44" xfId="1" applyBorder="1" applyAlignment="1"/>
    <xf numFmtId="0" fontId="1" fillId="0" borderId="43" xfId="1" applyBorder="1" applyAlignment="1"/>
    <xf numFmtId="0" fontId="1" fillId="0" borderId="42" xfId="1" applyBorder="1" applyAlignment="1"/>
    <xf numFmtId="0" fontId="1" fillId="0" borderId="28" xfId="1" applyBorder="1" applyAlignment="1"/>
    <xf numFmtId="0" fontId="1" fillId="0" borderId="40" xfId="1" applyBorder="1" applyAlignment="1"/>
    <xf numFmtId="0" fontId="1" fillId="0" borderId="39" xfId="1" applyBorder="1" applyAlignment="1"/>
    <xf numFmtId="0" fontId="12" fillId="0" borderId="37" xfId="1" applyFont="1" applyFill="1" applyBorder="1" applyAlignment="1">
      <alignment horizontal="left"/>
    </xf>
    <xf numFmtId="0" fontId="12" fillId="0" borderId="36" xfId="1" applyFont="1" applyFill="1" applyBorder="1" applyAlignment="1">
      <alignment horizontal="left"/>
    </xf>
    <xf numFmtId="0" fontId="1" fillId="0" borderId="36" xfId="1" applyBorder="1" applyAlignment="1"/>
    <xf numFmtId="0" fontId="1" fillId="0" borderId="35" xfId="1" applyBorder="1" applyAlignment="1"/>
    <xf numFmtId="0" fontId="1" fillId="0" borderId="38" xfId="1" applyBorder="1" applyAlignment="1"/>
    <xf numFmtId="0" fontId="11" fillId="0" borderId="0" xfId="1" applyFont="1" applyAlignment="1">
      <alignment horizontal="center" vertical="center"/>
    </xf>
    <xf numFmtId="0" fontId="1" fillId="0" borderId="27" xfId="1" applyBorder="1" applyAlignment="1"/>
    <xf numFmtId="0" fontId="1" fillId="0" borderId="53" xfId="1" applyBorder="1" applyAlignment="1"/>
    <xf numFmtId="0" fontId="1" fillId="0" borderId="0" xfId="1" applyAlignment="1"/>
    <xf numFmtId="0" fontId="11" fillId="0" borderId="0" xfId="1" applyFont="1" applyBorder="1" applyAlignment="1"/>
    <xf numFmtId="0" fontId="1" fillId="0" borderId="0" xfId="1" applyAlignment="1">
      <alignment horizontal="left" indent="1"/>
    </xf>
    <xf numFmtId="0" fontId="1" fillId="0" borderId="33" xfId="1" applyBorder="1" applyAlignment="1">
      <alignment horizontal="center" vertical="top"/>
    </xf>
    <xf numFmtId="0" fontId="1" fillId="0" borderId="4" xfId="1" applyBorder="1" applyAlignment="1">
      <alignment vertical="top"/>
    </xf>
    <xf numFmtId="0" fontId="1" fillId="0" borderId="7" xfId="1" applyBorder="1" applyAlignment="1">
      <alignment vertical="top"/>
    </xf>
    <xf numFmtId="0" fontId="11" fillId="0" borderId="37" xfId="1" applyFont="1" applyBorder="1" applyAlignment="1"/>
    <xf numFmtId="0" fontId="11" fillId="0" borderId="36" xfId="1" applyFont="1" applyBorder="1" applyAlignment="1"/>
    <xf numFmtId="0" fontId="1" fillId="0" borderId="34" xfId="1" applyBorder="1" applyAlignment="1"/>
    <xf numFmtId="0" fontId="1" fillId="0" borderId="0" xfId="1" applyAlignment="1">
      <alignment horizontal="center" vertical="center" wrapText="1"/>
    </xf>
    <xf numFmtId="0" fontId="11" fillId="0" borderId="0" xfId="1" applyFont="1" applyBorder="1" applyAlignment="1">
      <alignment horizontal="right"/>
    </xf>
    <xf numFmtId="0" fontId="1" fillId="0" borderId="0" xfId="1" applyBorder="1" applyAlignment="1"/>
    <xf numFmtId="0" fontId="11" fillId="0" borderId="0" xfId="1" applyFont="1" applyAlignment="1">
      <alignment wrapText="1"/>
    </xf>
    <xf numFmtId="0" fontId="17" fillId="5" borderId="0" xfId="1" applyFont="1" applyFill="1" applyAlignment="1">
      <alignment horizontal="center" vertical="top" wrapText="1"/>
    </xf>
    <xf numFmtId="0" fontId="1" fillId="0" borderId="0" xfId="1"/>
    <xf numFmtId="0" fontId="11" fillId="3" borderId="8" xfId="1" applyFont="1" applyFill="1" applyBorder="1" applyAlignment="1">
      <alignment horizontal="center" vertical="center"/>
    </xf>
    <xf numFmtId="3" fontId="11" fillId="3" borderId="8" xfId="1" applyNumberFormat="1" applyFont="1" applyFill="1" applyBorder="1" applyAlignment="1"/>
    <xf numFmtId="0" fontId="12" fillId="0" borderId="22" xfId="1" applyFont="1" applyBorder="1" applyAlignment="1"/>
    <xf numFmtId="0" fontId="11" fillId="0" borderId="3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left" vertical="center"/>
    </xf>
    <xf numFmtId="0" fontId="18" fillId="0" borderId="53" xfId="1" applyFont="1" applyBorder="1" applyAlignment="1">
      <alignment horizontal="left" vertical="center"/>
    </xf>
    <xf numFmtId="3" fontId="1" fillId="0" borderId="16" xfId="1" applyNumberFormat="1" applyBorder="1" applyAlignment="1"/>
    <xf numFmtId="0" fontId="17" fillId="0" borderId="31" xfId="1" applyFont="1" applyBorder="1" applyAlignment="1">
      <alignment horizontal="left" vertical="center" wrapText="1"/>
    </xf>
    <xf numFmtId="0" fontId="1" fillId="0" borderId="48" xfId="1" applyBorder="1" applyAlignment="1"/>
    <xf numFmtId="0" fontId="6" fillId="0" borderId="24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6" xfId="1" applyBorder="1" applyAlignment="1">
      <alignment horizontal="center" vertical="center" wrapText="1"/>
    </xf>
    <xf numFmtId="0" fontId="1" fillId="0" borderId="25" xfId="1" applyBorder="1" applyAlignment="1"/>
    <xf numFmtId="0" fontId="1" fillId="0" borderId="26" xfId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left" vertical="center" wrapText="1"/>
    </xf>
    <xf numFmtId="0" fontId="16" fillId="0" borderId="43" xfId="1" applyFont="1" applyBorder="1" applyAlignment="1"/>
    <xf numFmtId="0" fontId="16" fillId="0" borderId="42" xfId="1" applyFont="1" applyBorder="1" applyAlignment="1"/>
    <xf numFmtId="0" fontId="17" fillId="0" borderId="29" xfId="1" applyFont="1" applyBorder="1" applyAlignment="1">
      <alignment horizontal="left" vertical="center" wrapText="1"/>
    </xf>
    <xf numFmtId="0" fontId="1" fillId="0" borderId="57" xfId="1" applyBorder="1" applyAlignment="1"/>
    <xf numFmtId="0" fontId="6" fillId="3" borderId="46" xfId="1" applyFont="1" applyFill="1" applyBorder="1" applyAlignment="1">
      <alignment horizontal="left" vertical="center" wrapText="1"/>
    </xf>
    <xf numFmtId="0" fontId="1" fillId="0" borderId="22" xfId="1" applyBorder="1" applyAlignment="1"/>
    <xf numFmtId="0" fontId="1" fillId="0" borderId="45" xfId="1" applyBorder="1" applyAlignment="1"/>
  </cellXfs>
  <cellStyles count="3">
    <cellStyle name="Normál" xfId="0" builtinId="0"/>
    <cellStyle name="Normál 2" xfId="1"/>
    <cellStyle name="Normál_2008 mérlegkimutatás Gölle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J36"/>
  <sheetViews>
    <sheetView view="pageLayout" zoomScaleNormal="100" workbookViewId="0">
      <selection activeCell="G5" sqref="G5"/>
    </sheetView>
  </sheetViews>
  <sheetFormatPr defaultRowHeight="12.75" x14ac:dyDescent="0.2"/>
  <cols>
    <col min="1" max="6" width="9.140625" style="1"/>
    <col min="7" max="7" width="12.42578125" style="1" customWidth="1"/>
    <col min="8" max="9" width="9.140625" style="1"/>
    <col min="10" max="10" width="5.85546875" style="1" customWidth="1"/>
    <col min="11" max="265" width="9.140625" style="1"/>
    <col min="266" max="266" width="5.85546875" style="1" customWidth="1"/>
    <col min="267" max="521" width="9.140625" style="1"/>
    <col min="522" max="522" width="5.85546875" style="1" customWidth="1"/>
    <col min="523" max="777" width="9.140625" style="1"/>
    <col min="778" max="778" width="5.85546875" style="1" customWidth="1"/>
    <col min="779" max="1033" width="9.140625" style="1"/>
    <col min="1034" max="1034" width="5.85546875" style="1" customWidth="1"/>
    <col min="1035" max="1289" width="9.140625" style="1"/>
    <col min="1290" max="1290" width="5.85546875" style="1" customWidth="1"/>
    <col min="1291" max="1545" width="9.140625" style="1"/>
    <col min="1546" max="1546" width="5.85546875" style="1" customWidth="1"/>
    <col min="1547" max="1801" width="9.140625" style="1"/>
    <col min="1802" max="1802" width="5.85546875" style="1" customWidth="1"/>
    <col min="1803" max="2057" width="9.140625" style="1"/>
    <col min="2058" max="2058" width="5.85546875" style="1" customWidth="1"/>
    <col min="2059" max="2313" width="9.140625" style="1"/>
    <col min="2314" max="2314" width="5.85546875" style="1" customWidth="1"/>
    <col min="2315" max="2569" width="9.140625" style="1"/>
    <col min="2570" max="2570" width="5.85546875" style="1" customWidth="1"/>
    <col min="2571" max="2825" width="9.140625" style="1"/>
    <col min="2826" max="2826" width="5.85546875" style="1" customWidth="1"/>
    <col min="2827" max="3081" width="9.140625" style="1"/>
    <col min="3082" max="3082" width="5.85546875" style="1" customWidth="1"/>
    <col min="3083" max="3337" width="9.140625" style="1"/>
    <col min="3338" max="3338" width="5.85546875" style="1" customWidth="1"/>
    <col min="3339" max="3593" width="9.140625" style="1"/>
    <col min="3594" max="3594" width="5.85546875" style="1" customWidth="1"/>
    <col min="3595" max="3849" width="9.140625" style="1"/>
    <col min="3850" max="3850" width="5.85546875" style="1" customWidth="1"/>
    <col min="3851" max="4105" width="9.140625" style="1"/>
    <col min="4106" max="4106" width="5.85546875" style="1" customWidth="1"/>
    <col min="4107" max="4361" width="9.140625" style="1"/>
    <col min="4362" max="4362" width="5.85546875" style="1" customWidth="1"/>
    <col min="4363" max="4617" width="9.140625" style="1"/>
    <col min="4618" max="4618" width="5.85546875" style="1" customWidth="1"/>
    <col min="4619" max="4873" width="9.140625" style="1"/>
    <col min="4874" max="4874" width="5.85546875" style="1" customWidth="1"/>
    <col min="4875" max="5129" width="9.140625" style="1"/>
    <col min="5130" max="5130" width="5.85546875" style="1" customWidth="1"/>
    <col min="5131" max="5385" width="9.140625" style="1"/>
    <col min="5386" max="5386" width="5.85546875" style="1" customWidth="1"/>
    <col min="5387" max="5641" width="9.140625" style="1"/>
    <col min="5642" max="5642" width="5.85546875" style="1" customWidth="1"/>
    <col min="5643" max="5897" width="9.140625" style="1"/>
    <col min="5898" max="5898" width="5.85546875" style="1" customWidth="1"/>
    <col min="5899" max="6153" width="9.140625" style="1"/>
    <col min="6154" max="6154" width="5.85546875" style="1" customWidth="1"/>
    <col min="6155" max="6409" width="9.140625" style="1"/>
    <col min="6410" max="6410" width="5.85546875" style="1" customWidth="1"/>
    <col min="6411" max="6665" width="9.140625" style="1"/>
    <col min="6666" max="6666" width="5.85546875" style="1" customWidth="1"/>
    <col min="6667" max="6921" width="9.140625" style="1"/>
    <col min="6922" max="6922" width="5.85546875" style="1" customWidth="1"/>
    <col min="6923" max="7177" width="9.140625" style="1"/>
    <col min="7178" max="7178" width="5.85546875" style="1" customWidth="1"/>
    <col min="7179" max="7433" width="9.140625" style="1"/>
    <col min="7434" max="7434" width="5.85546875" style="1" customWidth="1"/>
    <col min="7435" max="7689" width="9.140625" style="1"/>
    <col min="7690" max="7690" width="5.85546875" style="1" customWidth="1"/>
    <col min="7691" max="7945" width="9.140625" style="1"/>
    <col min="7946" max="7946" width="5.85546875" style="1" customWidth="1"/>
    <col min="7947" max="8201" width="9.140625" style="1"/>
    <col min="8202" max="8202" width="5.85546875" style="1" customWidth="1"/>
    <col min="8203" max="8457" width="9.140625" style="1"/>
    <col min="8458" max="8458" width="5.85546875" style="1" customWidth="1"/>
    <col min="8459" max="8713" width="9.140625" style="1"/>
    <col min="8714" max="8714" width="5.85546875" style="1" customWidth="1"/>
    <col min="8715" max="8969" width="9.140625" style="1"/>
    <col min="8970" max="8970" width="5.85546875" style="1" customWidth="1"/>
    <col min="8971" max="9225" width="9.140625" style="1"/>
    <col min="9226" max="9226" width="5.85546875" style="1" customWidth="1"/>
    <col min="9227" max="9481" width="9.140625" style="1"/>
    <col min="9482" max="9482" width="5.85546875" style="1" customWidth="1"/>
    <col min="9483" max="9737" width="9.140625" style="1"/>
    <col min="9738" max="9738" width="5.85546875" style="1" customWidth="1"/>
    <col min="9739" max="9993" width="9.140625" style="1"/>
    <col min="9994" max="9994" width="5.85546875" style="1" customWidth="1"/>
    <col min="9995" max="10249" width="9.140625" style="1"/>
    <col min="10250" max="10250" width="5.85546875" style="1" customWidth="1"/>
    <col min="10251" max="10505" width="9.140625" style="1"/>
    <col min="10506" max="10506" width="5.85546875" style="1" customWidth="1"/>
    <col min="10507" max="10761" width="9.140625" style="1"/>
    <col min="10762" max="10762" width="5.85546875" style="1" customWidth="1"/>
    <col min="10763" max="11017" width="9.140625" style="1"/>
    <col min="11018" max="11018" width="5.85546875" style="1" customWidth="1"/>
    <col min="11019" max="11273" width="9.140625" style="1"/>
    <col min="11274" max="11274" width="5.85546875" style="1" customWidth="1"/>
    <col min="11275" max="11529" width="9.140625" style="1"/>
    <col min="11530" max="11530" width="5.85546875" style="1" customWidth="1"/>
    <col min="11531" max="11785" width="9.140625" style="1"/>
    <col min="11786" max="11786" width="5.85546875" style="1" customWidth="1"/>
    <col min="11787" max="12041" width="9.140625" style="1"/>
    <col min="12042" max="12042" width="5.85546875" style="1" customWidth="1"/>
    <col min="12043" max="12297" width="9.140625" style="1"/>
    <col min="12298" max="12298" width="5.85546875" style="1" customWidth="1"/>
    <col min="12299" max="12553" width="9.140625" style="1"/>
    <col min="12554" max="12554" width="5.85546875" style="1" customWidth="1"/>
    <col min="12555" max="12809" width="9.140625" style="1"/>
    <col min="12810" max="12810" width="5.85546875" style="1" customWidth="1"/>
    <col min="12811" max="13065" width="9.140625" style="1"/>
    <col min="13066" max="13066" width="5.85546875" style="1" customWidth="1"/>
    <col min="13067" max="13321" width="9.140625" style="1"/>
    <col min="13322" max="13322" width="5.85546875" style="1" customWidth="1"/>
    <col min="13323" max="13577" width="9.140625" style="1"/>
    <col min="13578" max="13578" width="5.85546875" style="1" customWidth="1"/>
    <col min="13579" max="13833" width="9.140625" style="1"/>
    <col min="13834" max="13834" width="5.85546875" style="1" customWidth="1"/>
    <col min="13835" max="14089" width="9.140625" style="1"/>
    <col min="14090" max="14090" width="5.85546875" style="1" customWidth="1"/>
    <col min="14091" max="14345" width="9.140625" style="1"/>
    <col min="14346" max="14346" width="5.85546875" style="1" customWidth="1"/>
    <col min="14347" max="14601" width="9.140625" style="1"/>
    <col min="14602" max="14602" width="5.85546875" style="1" customWidth="1"/>
    <col min="14603" max="14857" width="9.140625" style="1"/>
    <col min="14858" max="14858" width="5.85546875" style="1" customWidth="1"/>
    <col min="14859" max="15113" width="9.140625" style="1"/>
    <col min="15114" max="15114" width="5.85546875" style="1" customWidth="1"/>
    <col min="15115" max="15369" width="9.140625" style="1"/>
    <col min="15370" max="15370" width="5.85546875" style="1" customWidth="1"/>
    <col min="15371" max="15625" width="9.140625" style="1"/>
    <col min="15626" max="15626" width="5.85546875" style="1" customWidth="1"/>
    <col min="15627" max="15881" width="9.140625" style="1"/>
    <col min="15882" max="15882" width="5.85546875" style="1" customWidth="1"/>
    <col min="15883" max="16137" width="9.140625" style="1"/>
    <col min="16138" max="16138" width="5.85546875" style="1" customWidth="1"/>
    <col min="16139" max="16384" width="9.140625" style="1"/>
  </cols>
  <sheetData>
    <row r="4" spans="2:8" ht="13.5" thickBot="1" x14ac:dyDescent="0.25"/>
    <row r="5" spans="2:8" ht="18" customHeight="1" thickBot="1" x14ac:dyDescent="0.3">
      <c r="B5" s="220" t="s">
        <v>319</v>
      </c>
      <c r="C5" s="221"/>
      <c r="D5" s="221"/>
      <c r="E5" s="221"/>
      <c r="F5" s="221"/>
      <c r="G5" s="2">
        <v>11529755</v>
      </c>
      <c r="H5" s="3" t="s">
        <v>178</v>
      </c>
    </row>
    <row r="6" spans="2:8" ht="15" customHeight="1" x14ac:dyDescent="0.2">
      <c r="B6" s="222" t="s">
        <v>1</v>
      </c>
      <c r="C6" s="224" t="s">
        <v>2</v>
      </c>
      <c r="D6" s="224"/>
      <c r="E6" s="224"/>
      <c r="F6" s="224"/>
      <c r="G6" s="4">
        <v>0</v>
      </c>
      <c r="H6" s="5" t="s">
        <v>178</v>
      </c>
    </row>
    <row r="7" spans="2:8" ht="16.5" customHeight="1" thickBot="1" x14ac:dyDescent="0.25">
      <c r="B7" s="223"/>
      <c r="C7" s="225" t="s">
        <v>3</v>
      </c>
      <c r="D7" s="225"/>
      <c r="E7" s="225"/>
      <c r="F7" s="225"/>
      <c r="G7" s="6">
        <v>11529755</v>
      </c>
      <c r="H7" s="7" t="s">
        <v>178</v>
      </c>
    </row>
    <row r="8" spans="2:8" ht="13.5" thickBot="1" x14ac:dyDescent="0.25"/>
    <row r="9" spans="2:8" ht="15.75" thickBot="1" x14ac:dyDescent="0.3">
      <c r="B9" s="220"/>
      <c r="C9" s="221"/>
      <c r="D9" s="221"/>
      <c r="E9" s="221"/>
      <c r="F9" s="221"/>
      <c r="G9" s="2"/>
      <c r="H9" s="3"/>
    </row>
    <row r="10" spans="2:8" ht="15" thickBot="1" x14ac:dyDescent="0.25">
      <c r="B10" s="8"/>
      <c r="C10" s="230"/>
      <c r="D10" s="230"/>
      <c r="E10" s="230"/>
      <c r="F10" s="230"/>
      <c r="G10" s="9"/>
      <c r="H10" s="10"/>
    </row>
    <row r="11" spans="2:8" ht="13.5" thickBot="1" x14ac:dyDescent="0.25"/>
    <row r="12" spans="2:8" ht="15.75" thickBot="1" x14ac:dyDescent="0.3">
      <c r="B12" s="220" t="s">
        <v>4</v>
      </c>
      <c r="C12" s="221"/>
      <c r="D12" s="221"/>
      <c r="E12" s="221"/>
      <c r="F12" s="221"/>
      <c r="G12" s="2">
        <f>SUM(G14:I14)</f>
        <v>0</v>
      </c>
      <c r="H12" s="3" t="s">
        <v>0</v>
      </c>
    </row>
    <row r="13" spans="2:8" ht="14.25" x14ac:dyDescent="0.2">
      <c r="B13" s="222" t="s">
        <v>1</v>
      </c>
      <c r="C13" s="224" t="s">
        <v>5</v>
      </c>
      <c r="D13" s="224"/>
      <c r="E13" s="224"/>
      <c r="F13" s="224"/>
      <c r="G13" s="4">
        <v>0</v>
      </c>
      <c r="H13" s="5" t="s">
        <v>0</v>
      </c>
    </row>
    <row r="14" spans="2:8" ht="15" thickBot="1" x14ac:dyDescent="0.25">
      <c r="B14" s="223"/>
      <c r="C14" s="225" t="s">
        <v>6</v>
      </c>
      <c r="D14" s="225"/>
      <c r="E14" s="225"/>
      <c r="F14" s="225"/>
      <c r="G14" s="6" t="s">
        <v>7</v>
      </c>
      <c r="H14" s="7" t="s">
        <v>0</v>
      </c>
    </row>
    <row r="20" spans="1:10" x14ac:dyDescent="0.2">
      <c r="A20" s="226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x14ac:dyDescent="0.2">
      <c r="A21" s="227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x14ac:dyDescent="0.2">
      <c r="A22" s="227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x14ac:dyDescent="0.2">
      <c r="A23" s="227"/>
      <c r="B23" s="227"/>
      <c r="C23" s="227"/>
      <c r="D23" s="227"/>
      <c r="E23" s="227"/>
      <c r="F23" s="227"/>
      <c r="G23" s="227"/>
      <c r="H23" s="227"/>
      <c r="I23" s="227"/>
      <c r="J23" s="227"/>
    </row>
    <row r="28" spans="1:10" ht="15" x14ac:dyDescent="0.25">
      <c r="B28" s="228"/>
      <c r="C28" s="228"/>
      <c r="D28" s="228"/>
      <c r="E28" s="228"/>
      <c r="F28" s="228"/>
      <c r="G28" s="135"/>
      <c r="H28" s="136"/>
    </row>
    <row r="29" spans="1:10" ht="14.25" x14ac:dyDescent="0.2">
      <c r="B29" s="219"/>
      <c r="C29" s="219"/>
      <c r="D29" s="219"/>
      <c r="E29" s="219"/>
      <c r="F29" s="219"/>
      <c r="G29" s="137"/>
      <c r="H29" s="136"/>
    </row>
    <row r="30" spans="1:10" ht="14.25" x14ac:dyDescent="0.2">
      <c r="B30" s="219"/>
      <c r="C30" s="219"/>
      <c r="D30" s="219"/>
      <c r="E30" s="219"/>
      <c r="F30" s="219"/>
      <c r="G30" s="137"/>
      <c r="H30" s="136"/>
    </row>
    <row r="31" spans="1:10" ht="14.25" x14ac:dyDescent="0.2">
      <c r="B31" s="219"/>
      <c r="C31" s="219"/>
      <c r="D31" s="219"/>
      <c r="E31" s="219"/>
      <c r="F31" s="219"/>
      <c r="G31" s="137"/>
      <c r="H31" s="136"/>
    </row>
    <row r="34" spans="2:8" ht="20.25" customHeight="1" x14ac:dyDescent="0.2">
      <c r="B34" s="229"/>
      <c r="C34" s="229"/>
      <c r="D34" s="229"/>
      <c r="E34" s="229"/>
      <c r="F34" s="229"/>
      <c r="G34" s="229"/>
      <c r="H34" s="229"/>
    </row>
    <row r="35" spans="2:8" ht="14.25" x14ac:dyDescent="0.2">
      <c r="B35" s="219"/>
      <c r="C35" s="219"/>
      <c r="D35" s="219"/>
      <c r="E35" s="219"/>
      <c r="F35" s="219"/>
      <c r="G35" s="137"/>
      <c r="H35" s="136"/>
    </row>
    <row r="36" spans="2:8" ht="14.25" x14ac:dyDescent="0.2">
      <c r="B36" s="219"/>
      <c r="C36" s="219"/>
      <c r="D36" s="219"/>
      <c r="E36" s="219"/>
      <c r="F36" s="219"/>
      <c r="G36" s="137"/>
      <c r="H36" s="136"/>
    </row>
  </sheetData>
  <mergeCells count="20">
    <mergeCell ref="C10:F10"/>
    <mergeCell ref="B5:F5"/>
    <mergeCell ref="B6:B7"/>
    <mergeCell ref="C6:F6"/>
    <mergeCell ref="C7:F7"/>
    <mergeCell ref="B9:F9"/>
    <mergeCell ref="B35:B36"/>
    <mergeCell ref="C35:F35"/>
    <mergeCell ref="C36:F36"/>
    <mergeCell ref="B12:F12"/>
    <mergeCell ref="B13:B14"/>
    <mergeCell ref="C13:F13"/>
    <mergeCell ref="C14:F14"/>
    <mergeCell ref="A20:J23"/>
    <mergeCell ref="B28:F28"/>
    <mergeCell ref="B29:B31"/>
    <mergeCell ref="C29:F29"/>
    <mergeCell ref="C30:F30"/>
    <mergeCell ref="C31:F31"/>
    <mergeCell ref="B34:H34"/>
  </mergeCells>
  <pageMargins left="0.7" right="0.7" top="0.75" bottom="0.75" header="0.3" footer="0.3"/>
  <pageSetup paperSize="9" orientation="portrait" r:id="rId1"/>
  <headerFooter>
    <oddHeader>&amp;C1. sz. melléklet
a 3/2020. (VII.14.) önkormányzati rendelethez
Szentgáloskér Községi Önkormányzat 2019. évi  pénzmaradvány kimutatása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1"/>
  <sheetViews>
    <sheetView view="pageLayout" zoomScaleNormal="100" workbookViewId="0">
      <selection activeCell="A30" sqref="A30:M30"/>
    </sheetView>
  </sheetViews>
  <sheetFormatPr defaultRowHeight="12.75" x14ac:dyDescent="0.2"/>
  <cols>
    <col min="1" max="1" width="4.85546875" style="1" bestFit="1" customWidth="1"/>
    <col min="2" max="2" width="9.140625" style="1"/>
    <col min="3" max="3" width="11.140625" style="1" customWidth="1"/>
    <col min="4" max="4" width="12.85546875" style="1" customWidth="1"/>
    <col min="5" max="5" width="13.140625" style="1" customWidth="1"/>
    <col min="6" max="6" width="19.28515625" style="1" customWidth="1"/>
    <col min="7" max="7" width="0.28515625" style="1" customWidth="1"/>
    <col min="8" max="8" width="19.140625" style="1" customWidth="1"/>
    <col min="9" max="9" width="8.28515625" style="1" customWidth="1"/>
    <col min="10" max="255" width="9.140625" style="1"/>
    <col min="256" max="256" width="4.85546875" style="1" bestFit="1" customWidth="1"/>
    <col min="257" max="257" width="9.140625" style="1"/>
    <col min="258" max="258" width="11.140625" style="1" customWidth="1"/>
    <col min="259" max="259" width="12.85546875" style="1" customWidth="1"/>
    <col min="260" max="260" width="9" style="1" customWidth="1"/>
    <col min="261" max="261" width="7.7109375" style="1" customWidth="1"/>
    <col min="262" max="262" width="13.42578125" style="1" customWidth="1"/>
    <col min="263" max="263" width="10.7109375" style="1" customWidth="1"/>
    <col min="264" max="264" width="19.140625" style="1" customWidth="1"/>
    <col min="265" max="265" width="8.28515625" style="1" customWidth="1"/>
    <col min="266" max="511" width="9.140625" style="1"/>
    <col min="512" max="512" width="4.85546875" style="1" bestFit="1" customWidth="1"/>
    <col min="513" max="513" width="9.140625" style="1"/>
    <col min="514" max="514" width="11.140625" style="1" customWidth="1"/>
    <col min="515" max="515" width="12.85546875" style="1" customWidth="1"/>
    <col min="516" max="516" width="9" style="1" customWidth="1"/>
    <col min="517" max="517" width="7.7109375" style="1" customWidth="1"/>
    <col min="518" max="518" width="13.42578125" style="1" customWidth="1"/>
    <col min="519" max="519" width="10.7109375" style="1" customWidth="1"/>
    <col min="520" max="520" width="19.140625" style="1" customWidth="1"/>
    <col min="521" max="521" width="8.28515625" style="1" customWidth="1"/>
    <col min="522" max="767" width="9.140625" style="1"/>
    <col min="768" max="768" width="4.85546875" style="1" bestFit="1" customWidth="1"/>
    <col min="769" max="769" width="9.140625" style="1"/>
    <col min="770" max="770" width="11.140625" style="1" customWidth="1"/>
    <col min="771" max="771" width="12.85546875" style="1" customWidth="1"/>
    <col min="772" max="772" width="9" style="1" customWidth="1"/>
    <col min="773" max="773" width="7.7109375" style="1" customWidth="1"/>
    <col min="774" max="774" width="13.42578125" style="1" customWidth="1"/>
    <col min="775" max="775" width="10.7109375" style="1" customWidth="1"/>
    <col min="776" max="776" width="19.140625" style="1" customWidth="1"/>
    <col min="777" max="777" width="8.28515625" style="1" customWidth="1"/>
    <col min="778" max="1023" width="9.140625" style="1"/>
    <col min="1024" max="1024" width="4.85546875" style="1" bestFit="1" customWidth="1"/>
    <col min="1025" max="1025" width="9.140625" style="1"/>
    <col min="1026" max="1026" width="11.140625" style="1" customWidth="1"/>
    <col min="1027" max="1027" width="12.85546875" style="1" customWidth="1"/>
    <col min="1028" max="1028" width="9" style="1" customWidth="1"/>
    <col min="1029" max="1029" width="7.7109375" style="1" customWidth="1"/>
    <col min="1030" max="1030" width="13.42578125" style="1" customWidth="1"/>
    <col min="1031" max="1031" width="10.7109375" style="1" customWidth="1"/>
    <col min="1032" max="1032" width="19.140625" style="1" customWidth="1"/>
    <col min="1033" max="1033" width="8.28515625" style="1" customWidth="1"/>
    <col min="1034" max="1279" width="9.140625" style="1"/>
    <col min="1280" max="1280" width="4.85546875" style="1" bestFit="1" customWidth="1"/>
    <col min="1281" max="1281" width="9.140625" style="1"/>
    <col min="1282" max="1282" width="11.140625" style="1" customWidth="1"/>
    <col min="1283" max="1283" width="12.85546875" style="1" customWidth="1"/>
    <col min="1284" max="1284" width="9" style="1" customWidth="1"/>
    <col min="1285" max="1285" width="7.7109375" style="1" customWidth="1"/>
    <col min="1286" max="1286" width="13.42578125" style="1" customWidth="1"/>
    <col min="1287" max="1287" width="10.7109375" style="1" customWidth="1"/>
    <col min="1288" max="1288" width="19.140625" style="1" customWidth="1"/>
    <col min="1289" max="1289" width="8.28515625" style="1" customWidth="1"/>
    <col min="1290" max="1535" width="9.140625" style="1"/>
    <col min="1536" max="1536" width="4.85546875" style="1" bestFit="1" customWidth="1"/>
    <col min="1537" max="1537" width="9.140625" style="1"/>
    <col min="1538" max="1538" width="11.140625" style="1" customWidth="1"/>
    <col min="1539" max="1539" width="12.85546875" style="1" customWidth="1"/>
    <col min="1540" max="1540" width="9" style="1" customWidth="1"/>
    <col min="1541" max="1541" width="7.7109375" style="1" customWidth="1"/>
    <col min="1542" max="1542" width="13.42578125" style="1" customWidth="1"/>
    <col min="1543" max="1543" width="10.7109375" style="1" customWidth="1"/>
    <col min="1544" max="1544" width="19.140625" style="1" customWidth="1"/>
    <col min="1545" max="1545" width="8.28515625" style="1" customWidth="1"/>
    <col min="1546" max="1791" width="9.140625" style="1"/>
    <col min="1792" max="1792" width="4.85546875" style="1" bestFit="1" customWidth="1"/>
    <col min="1793" max="1793" width="9.140625" style="1"/>
    <col min="1794" max="1794" width="11.140625" style="1" customWidth="1"/>
    <col min="1795" max="1795" width="12.85546875" style="1" customWidth="1"/>
    <col min="1796" max="1796" width="9" style="1" customWidth="1"/>
    <col min="1797" max="1797" width="7.7109375" style="1" customWidth="1"/>
    <col min="1798" max="1798" width="13.42578125" style="1" customWidth="1"/>
    <col min="1799" max="1799" width="10.7109375" style="1" customWidth="1"/>
    <col min="1800" max="1800" width="19.140625" style="1" customWidth="1"/>
    <col min="1801" max="1801" width="8.28515625" style="1" customWidth="1"/>
    <col min="1802" max="2047" width="9.140625" style="1"/>
    <col min="2048" max="2048" width="4.85546875" style="1" bestFit="1" customWidth="1"/>
    <col min="2049" max="2049" width="9.140625" style="1"/>
    <col min="2050" max="2050" width="11.140625" style="1" customWidth="1"/>
    <col min="2051" max="2051" width="12.85546875" style="1" customWidth="1"/>
    <col min="2052" max="2052" width="9" style="1" customWidth="1"/>
    <col min="2053" max="2053" width="7.7109375" style="1" customWidth="1"/>
    <col min="2054" max="2054" width="13.42578125" style="1" customWidth="1"/>
    <col min="2055" max="2055" width="10.7109375" style="1" customWidth="1"/>
    <col min="2056" max="2056" width="19.140625" style="1" customWidth="1"/>
    <col min="2057" max="2057" width="8.28515625" style="1" customWidth="1"/>
    <col min="2058" max="2303" width="9.140625" style="1"/>
    <col min="2304" max="2304" width="4.85546875" style="1" bestFit="1" customWidth="1"/>
    <col min="2305" max="2305" width="9.140625" style="1"/>
    <col min="2306" max="2306" width="11.140625" style="1" customWidth="1"/>
    <col min="2307" max="2307" width="12.85546875" style="1" customWidth="1"/>
    <col min="2308" max="2308" width="9" style="1" customWidth="1"/>
    <col min="2309" max="2309" width="7.7109375" style="1" customWidth="1"/>
    <col min="2310" max="2310" width="13.42578125" style="1" customWidth="1"/>
    <col min="2311" max="2311" width="10.7109375" style="1" customWidth="1"/>
    <col min="2312" max="2312" width="19.140625" style="1" customWidth="1"/>
    <col min="2313" max="2313" width="8.28515625" style="1" customWidth="1"/>
    <col min="2314" max="2559" width="9.140625" style="1"/>
    <col min="2560" max="2560" width="4.85546875" style="1" bestFit="1" customWidth="1"/>
    <col min="2561" max="2561" width="9.140625" style="1"/>
    <col min="2562" max="2562" width="11.140625" style="1" customWidth="1"/>
    <col min="2563" max="2563" width="12.85546875" style="1" customWidth="1"/>
    <col min="2564" max="2564" width="9" style="1" customWidth="1"/>
    <col min="2565" max="2565" width="7.7109375" style="1" customWidth="1"/>
    <col min="2566" max="2566" width="13.42578125" style="1" customWidth="1"/>
    <col min="2567" max="2567" width="10.7109375" style="1" customWidth="1"/>
    <col min="2568" max="2568" width="19.140625" style="1" customWidth="1"/>
    <col min="2569" max="2569" width="8.28515625" style="1" customWidth="1"/>
    <col min="2570" max="2815" width="9.140625" style="1"/>
    <col min="2816" max="2816" width="4.85546875" style="1" bestFit="1" customWidth="1"/>
    <col min="2817" max="2817" width="9.140625" style="1"/>
    <col min="2818" max="2818" width="11.140625" style="1" customWidth="1"/>
    <col min="2819" max="2819" width="12.85546875" style="1" customWidth="1"/>
    <col min="2820" max="2820" width="9" style="1" customWidth="1"/>
    <col min="2821" max="2821" width="7.7109375" style="1" customWidth="1"/>
    <col min="2822" max="2822" width="13.42578125" style="1" customWidth="1"/>
    <col min="2823" max="2823" width="10.7109375" style="1" customWidth="1"/>
    <col min="2824" max="2824" width="19.140625" style="1" customWidth="1"/>
    <col min="2825" max="2825" width="8.28515625" style="1" customWidth="1"/>
    <col min="2826" max="3071" width="9.140625" style="1"/>
    <col min="3072" max="3072" width="4.85546875" style="1" bestFit="1" customWidth="1"/>
    <col min="3073" max="3073" width="9.140625" style="1"/>
    <col min="3074" max="3074" width="11.140625" style="1" customWidth="1"/>
    <col min="3075" max="3075" width="12.85546875" style="1" customWidth="1"/>
    <col min="3076" max="3076" width="9" style="1" customWidth="1"/>
    <col min="3077" max="3077" width="7.7109375" style="1" customWidth="1"/>
    <col min="3078" max="3078" width="13.42578125" style="1" customWidth="1"/>
    <col min="3079" max="3079" width="10.7109375" style="1" customWidth="1"/>
    <col min="3080" max="3080" width="19.140625" style="1" customWidth="1"/>
    <col min="3081" max="3081" width="8.28515625" style="1" customWidth="1"/>
    <col min="3082" max="3327" width="9.140625" style="1"/>
    <col min="3328" max="3328" width="4.85546875" style="1" bestFit="1" customWidth="1"/>
    <col min="3329" max="3329" width="9.140625" style="1"/>
    <col min="3330" max="3330" width="11.140625" style="1" customWidth="1"/>
    <col min="3331" max="3331" width="12.85546875" style="1" customWidth="1"/>
    <col min="3332" max="3332" width="9" style="1" customWidth="1"/>
    <col min="3333" max="3333" width="7.7109375" style="1" customWidth="1"/>
    <col min="3334" max="3334" width="13.42578125" style="1" customWidth="1"/>
    <col min="3335" max="3335" width="10.7109375" style="1" customWidth="1"/>
    <col min="3336" max="3336" width="19.140625" style="1" customWidth="1"/>
    <col min="3337" max="3337" width="8.28515625" style="1" customWidth="1"/>
    <col min="3338" max="3583" width="9.140625" style="1"/>
    <col min="3584" max="3584" width="4.85546875" style="1" bestFit="1" customWidth="1"/>
    <col min="3585" max="3585" width="9.140625" style="1"/>
    <col min="3586" max="3586" width="11.140625" style="1" customWidth="1"/>
    <col min="3587" max="3587" width="12.85546875" style="1" customWidth="1"/>
    <col min="3588" max="3588" width="9" style="1" customWidth="1"/>
    <col min="3589" max="3589" width="7.7109375" style="1" customWidth="1"/>
    <col min="3590" max="3590" width="13.42578125" style="1" customWidth="1"/>
    <col min="3591" max="3591" width="10.7109375" style="1" customWidth="1"/>
    <col min="3592" max="3592" width="19.140625" style="1" customWidth="1"/>
    <col min="3593" max="3593" width="8.28515625" style="1" customWidth="1"/>
    <col min="3594" max="3839" width="9.140625" style="1"/>
    <col min="3840" max="3840" width="4.85546875" style="1" bestFit="1" customWidth="1"/>
    <col min="3841" max="3841" width="9.140625" style="1"/>
    <col min="3842" max="3842" width="11.140625" style="1" customWidth="1"/>
    <col min="3843" max="3843" width="12.85546875" style="1" customWidth="1"/>
    <col min="3844" max="3844" width="9" style="1" customWidth="1"/>
    <col min="3845" max="3845" width="7.7109375" style="1" customWidth="1"/>
    <col min="3846" max="3846" width="13.42578125" style="1" customWidth="1"/>
    <col min="3847" max="3847" width="10.7109375" style="1" customWidth="1"/>
    <col min="3848" max="3848" width="19.140625" style="1" customWidth="1"/>
    <col min="3849" max="3849" width="8.28515625" style="1" customWidth="1"/>
    <col min="3850" max="4095" width="9.140625" style="1"/>
    <col min="4096" max="4096" width="4.85546875" style="1" bestFit="1" customWidth="1"/>
    <col min="4097" max="4097" width="9.140625" style="1"/>
    <col min="4098" max="4098" width="11.140625" style="1" customWidth="1"/>
    <col min="4099" max="4099" width="12.85546875" style="1" customWidth="1"/>
    <col min="4100" max="4100" width="9" style="1" customWidth="1"/>
    <col min="4101" max="4101" width="7.7109375" style="1" customWidth="1"/>
    <col min="4102" max="4102" width="13.42578125" style="1" customWidth="1"/>
    <col min="4103" max="4103" width="10.7109375" style="1" customWidth="1"/>
    <col min="4104" max="4104" width="19.140625" style="1" customWidth="1"/>
    <col min="4105" max="4105" width="8.28515625" style="1" customWidth="1"/>
    <col min="4106" max="4351" width="9.140625" style="1"/>
    <col min="4352" max="4352" width="4.85546875" style="1" bestFit="1" customWidth="1"/>
    <col min="4353" max="4353" width="9.140625" style="1"/>
    <col min="4354" max="4354" width="11.140625" style="1" customWidth="1"/>
    <col min="4355" max="4355" width="12.85546875" style="1" customWidth="1"/>
    <col min="4356" max="4356" width="9" style="1" customWidth="1"/>
    <col min="4357" max="4357" width="7.7109375" style="1" customWidth="1"/>
    <col min="4358" max="4358" width="13.42578125" style="1" customWidth="1"/>
    <col min="4359" max="4359" width="10.7109375" style="1" customWidth="1"/>
    <col min="4360" max="4360" width="19.140625" style="1" customWidth="1"/>
    <col min="4361" max="4361" width="8.28515625" style="1" customWidth="1"/>
    <col min="4362" max="4607" width="9.140625" style="1"/>
    <col min="4608" max="4608" width="4.85546875" style="1" bestFit="1" customWidth="1"/>
    <col min="4609" max="4609" width="9.140625" style="1"/>
    <col min="4610" max="4610" width="11.140625" style="1" customWidth="1"/>
    <col min="4611" max="4611" width="12.85546875" style="1" customWidth="1"/>
    <col min="4612" max="4612" width="9" style="1" customWidth="1"/>
    <col min="4613" max="4613" width="7.7109375" style="1" customWidth="1"/>
    <col min="4614" max="4614" width="13.42578125" style="1" customWidth="1"/>
    <col min="4615" max="4615" width="10.7109375" style="1" customWidth="1"/>
    <col min="4616" max="4616" width="19.140625" style="1" customWidth="1"/>
    <col min="4617" max="4617" width="8.28515625" style="1" customWidth="1"/>
    <col min="4618" max="4863" width="9.140625" style="1"/>
    <col min="4864" max="4864" width="4.85546875" style="1" bestFit="1" customWidth="1"/>
    <col min="4865" max="4865" width="9.140625" style="1"/>
    <col min="4866" max="4866" width="11.140625" style="1" customWidth="1"/>
    <col min="4867" max="4867" width="12.85546875" style="1" customWidth="1"/>
    <col min="4868" max="4868" width="9" style="1" customWidth="1"/>
    <col min="4869" max="4869" width="7.7109375" style="1" customWidth="1"/>
    <col min="4870" max="4870" width="13.42578125" style="1" customWidth="1"/>
    <col min="4871" max="4871" width="10.7109375" style="1" customWidth="1"/>
    <col min="4872" max="4872" width="19.140625" style="1" customWidth="1"/>
    <col min="4873" max="4873" width="8.28515625" style="1" customWidth="1"/>
    <col min="4874" max="5119" width="9.140625" style="1"/>
    <col min="5120" max="5120" width="4.85546875" style="1" bestFit="1" customWidth="1"/>
    <col min="5121" max="5121" width="9.140625" style="1"/>
    <col min="5122" max="5122" width="11.140625" style="1" customWidth="1"/>
    <col min="5123" max="5123" width="12.85546875" style="1" customWidth="1"/>
    <col min="5124" max="5124" width="9" style="1" customWidth="1"/>
    <col min="5125" max="5125" width="7.7109375" style="1" customWidth="1"/>
    <col min="5126" max="5126" width="13.42578125" style="1" customWidth="1"/>
    <col min="5127" max="5127" width="10.7109375" style="1" customWidth="1"/>
    <col min="5128" max="5128" width="19.140625" style="1" customWidth="1"/>
    <col min="5129" max="5129" width="8.28515625" style="1" customWidth="1"/>
    <col min="5130" max="5375" width="9.140625" style="1"/>
    <col min="5376" max="5376" width="4.85546875" style="1" bestFit="1" customWidth="1"/>
    <col min="5377" max="5377" width="9.140625" style="1"/>
    <col min="5378" max="5378" width="11.140625" style="1" customWidth="1"/>
    <col min="5379" max="5379" width="12.85546875" style="1" customWidth="1"/>
    <col min="5380" max="5380" width="9" style="1" customWidth="1"/>
    <col min="5381" max="5381" width="7.7109375" style="1" customWidth="1"/>
    <col min="5382" max="5382" width="13.42578125" style="1" customWidth="1"/>
    <col min="5383" max="5383" width="10.7109375" style="1" customWidth="1"/>
    <col min="5384" max="5384" width="19.140625" style="1" customWidth="1"/>
    <col min="5385" max="5385" width="8.28515625" style="1" customWidth="1"/>
    <col min="5386" max="5631" width="9.140625" style="1"/>
    <col min="5632" max="5632" width="4.85546875" style="1" bestFit="1" customWidth="1"/>
    <col min="5633" max="5633" width="9.140625" style="1"/>
    <col min="5634" max="5634" width="11.140625" style="1" customWidth="1"/>
    <col min="5635" max="5635" width="12.85546875" style="1" customWidth="1"/>
    <col min="5636" max="5636" width="9" style="1" customWidth="1"/>
    <col min="5637" max="5637" width="7.7109375" style="1" customWidth="1"/>
    <col min="5638" max="5638" width="13.42578125" style="1" customWidth="1"/>
    <col min="5639" max="5639" width="10.7109375" style="1" customWidth="1"/>
    <col min="5640" max="5640" width="19.140625" style="1" customWidth="1"/>
    <col min="5641" max="5641" width="8.28515625" style="1" customWidth="1"/>
    <col min="5642" max="5887" width="9.140625" style="1"/>
    <col min="5888" max="5888" width="4.85546875" style="1" bestFit="1" customWidth="1"/>
    <col min="5889" max="5889" width="9.140625" style="1"/>
    <col min="5890" max="5890" width="11.140625" style="1" customWidth="1"/>
    <col min="5891" max="5891" width="12.85546875" style="1" customWidth="1"/>
    <col min="5892" max="5892" width="9" style="1" customWidth="1"/>
    <col min="5893" max="5893" width="7.7109375" style="1" customWidth="1"/>
    <col min="5894" max="5894" width="13.42578125" style="1" customWidth="1"/>
    <col min="5895" max="5895" width="10.7109375" style="1" customWidth="1"/>
    <col min="5896" max="5896" width="19.140625" style="1" customWidth="1"/>
    <col min="5897" max="5897" width="8.28515625" style="1" customWidth="1"/>
    <col min="5898" max="6143" width="9.140625" style="1"/>
    <col min="6144" max="6144" width="4.85546875" style="1" bestFit="1" customWidth="1"/>
    <col min="6145" max="6145" width="9.140625" style="1"/>
    <col min="6146" max="6146" width="11.140625" style="1" customWidth="1"/>
    <col min="6147" max="6147" width="12.85546875" style="1" customWidth="1"/>
    <col min="6148" max="6148" width="9" style="1" customWidth="1"/>
    <col min="6149" max="6149" width="7.7109375" style="1" customWidth="1"/>
    <col min="6150" max="6150" width="13.42578125" style="1" customWidth="1"/>
    <col min="6151" max="6151" width="10.7109375" style="1" customWidth="1"/>
    <col min="6152" max="6152" width="19.140625" style="1" customWidth="1"/>
    <col min="6153" max="6153" width="8.28515625" style="1" customWidth="1"/>
    <col min="6154" max="6399" width="9.140625" style="1"/>
    <col min="6400" max="6400" width="4.85546875" style="1" bestFit="1" customWidth="1"/>
    <col min="6401" max="6401" width="9.140625" style="1"/>
    <col min="6402" max="6402" width="11.140625" style="1" customWidth="1"/>
    <col min="6403" max="6403" width="12.85546875" style="1" customWidth="1"/>
    <col min="6404" max="6404" width="9" style="1" customWidth="1"/>
    <col min="6405" max="6405" width="7.7109375" style="1" customWidth="1"/>
    <col min="6406" max="6406" width="13.42578125" style="1" customWidth="1"/>
    <col min="6407" max="6407" width="10.7109375" style="1" customWidth="1"/>
    <col min="6408" max="6408" width="19.140625" style="1" customWidth="1"/>
    <col min="6409" max="6409" width="8.28515625" style="1" customWidth="1"/>
    <col min="6410" max="6655" width="9.140625" style="1"/>
    <col min="6656" max="6656" width="4.85546875" style="1" bestFit="1" customWidth="1"/>
    <col min="6657" max="6657" width="9.140625" style="1"/>
    <col min="6658" max="6658" width="11.140625" style="1" customWidth="1"/>
    <col min="6659" max="6659" width="12.85546875" style="1" customWidth="1"/>
    <col min="6660" max="6660" width="9" style="1" customWidth="1"/>
    <col min="6661" max="6661" width="7.7109375" style="1" customWidth="1"/>
    <col min="6662" max="6662" width="13.42578125" style="1" customWidth="1"/>
    <col min="6663" max="6663" width="10.7109375" style="1" customWidth="1"/>
    <col min="6664" max="6664" width="19.140625" style="1" customWidth="1"/>
    <col min="6665" max="6665" width="8.28515625" style="1" customWidth="1"/>
    <col min="6666" max="6911" width="9.140625" style="1"/>
    <col min="6912" max="6912" width="4.85546875" style="1" bestFit="1" customWidth="1"/>
    <col min="6913" max="6913" width="9.140625" style="1"/>
    <col min="6914" max="6914" width="11.140625" style="1" customWidth="1"/>
    <col min="6915" max="6915" width="12.85546875" style="1" customWidth="1"/>
    <col min="6916" max="6916" width="9" style="1" customWidth="1"/>
    <col min="6917" max="6917" width="7.7109375" style="1" customWidth="1"/>
    <col min="6918" max="6918" width="13.42578125" style="1" customWidth="1"/>
    <col min="6919" max="6919" width="10.7109375" style="1" customWidth="1"/>
    <col min="6920" max="6920" width="19.140625" style="1" customWidth="1"/>
    <col min="6921" max="6921" width="8.28515625" style="1" customWidth="1"/>
    <col min="6922" max="7167" width="9.140625" style="1"/>
    <col min="7168" max="7168" width="4.85546875" style="1" bestFit="1" customWidth="1"/>
    <col min="7169" max="7169" width="9.140625" style="1"/>
    <col min="7170" max="7170" width="11.140625" style="1" customWidth="1"/>
    <col min="7171" max="7171" width="12.85546875" style="1" customWidth="1"/>
    <col min="7172" max="7172" width="9" style="1" customWidth="1"/>
    <col min="7173" max="7173" width="7.7109375" style="1" customWidth="1"/>
    <col min="7174" max="7174" width="13.42578125" style="1" customWidth="1"/>
    <col min="7175" max="7175" width="10.7109375" style="1" customWidth="1"/>
    <col min="7176" max="7176" width="19.140625" style="1" customWidth="1"/>
    <col min="7177" max="7177" width="8.28515625" style="1" customWidth="1"/>
    <col min="7178" max="7423" width="9.140625" style="1"/>
    <col min="7424" max="7424" width="4.85546875" style="1" bestFit="1" customWidth="1"/>
    <col min="7425" max="7425" width="9.140625" style="1"/>
    <col min="7426" max="7426" width="11.140625" style="1" customWidth="1"/>
    <col min="7427" max="7427" width="12.85546875" style="1" customWidth="1"/>
    <col min="7428" max="7428" width="9" style="1" customWidth="1"/>
    <col min="7429" max="7429" width="7.7109375" style="1" customWidth="1"/>
    <col min="7430" max="7430" width="13.42578125" style="1" customWidth="1"/>
    <col min="7431" max="7431" width="10.7109375" style="1" customWidth="1"/>
    <col min="7432" max="7432" width="19.140625" style="1" customWidth="1"/>
    <col min="7433" max="7433" width="8.28515625" style="1" customWidth="1"/>
    <col min="7434" max="7679" width="9.140625" style="1"/>
    <col min="7680" max="7680" width="4.85546875" style="1" bestFit="1" customWidth="1"/>
    <col min="7681" max="7681" width="9.140625" style="1"/>
    <col min="7682" max="7682" width="11.140625" style="1" customWidth="1"/>
    <col min="7683" max="7683" width="12.85546875" style="1" customWidth="1"/>
    <col min="7684" max="7684" width="9" style="1" customWidth="1"/>
    <col min="7685" max="7685" width="7.7109375" style="1" customWidth="1"/>
    <col min="7686" max="7686" width="13.42578125" style="1" customWidth="1"/>
    <col min="7687" max="7687" width="10.7109375" style="1" customWidth="1"/>
    <col min="7688" max="7688" width="19.140625" style="1" customWidth="1"/>
    <col min="7689" max="7689" width="8.28515625" style="1" customWidth="1"/>
    <col min="7690" max="7935" width="9.140625" style="1"/>
    <col min="7936" max="7936" width="4.85546875" style="1" bestFit="1" customWidth="1"/>
    <col min="7937" max="7937" width="9.140625" style="1"/>
    <col min="7938" max="7938" width="11.140625" style="1" customWidth="1"/>
    <col min="7939" max="7939" width="12.85546875" style="1" customWidth="1"/>
    <col min="7940" max="7940" width="9" style="1" customWidth="1"/>
    <col min="7941" max="7941" width="7.7109375" style="1" customWidth="1"/>
    <col min="7942" max="7942" width="13.42578125" style="1" customWidth="1"/>
    <col min="7943" max="7943" width="10.7109375" style="1" customWidth="1"/>
    <col min="7944" max="7944" width="19.140625" style="1" customWidth="1"/>
    <col min="7945" max="7945" width="8.28515625" style="1" customWidth="1"/>
    <col min="7946" max="8191" width="9.140625" style="1"/>
    <col min="8192" max="8192" width="4.85546875" style="1" bestFit="1" customWidth="1"/>
    <col min="8193" max="8193" width="9.140625" style="1"/>
    <col min="8194" max="8194" width="11.140625" style="1" customWidth="1"/>
    <col min="8195" max="8195" width="12.85546875" style="1" customWidth="1"/>
    <col min="8196" max="8196" width="9" style="1" customWidth="1"/>
    <col min="8197" max="8197" width="7.7109375" style="1" customWidth="1"/>
    <col min="8198" max="8198" width="13.42578125" style="1" customWidth="1"/>
    <col min="8199" max="8199" width="10.7109375" style="1" customWidth="1"/>
    <col min="8200" max="8200" width="19.140625" style="1" customWidth="1"/>
    <col min="8201" max="8201" width="8.28515625" style="1" customWidth="1"/>
    <col min="8202" max="8447" width="9.140625" style="1"/>
    <col min="8448" max="8448" width="4.85546875" style="1" bestFit="1" customWidth="1"/>
    <col min="8449" max="8449" width="9.140625" style="1"/>
    <col min="8450" max="8450" width="11.140625" style="1" customWidth="1"/>
    <col min="8451" max="8451" width="12.85546875" style="1" customWidth="1"/>
    <col min="8452" max="8452" width="9" style="1" customWidth="1"/>
    <col min="8453" max="8453" width="7.7109375" style="1" customWidth="1"/>
    <col min="8454" max="8454" width="13.42578125" style="1" customWidth="1"/>
    <col min="8455" max="8455" width="10.7109375" style="1" customWidth="1"/>
    <col min="8456" max="8456" width="19.140625" style="1" customWidth="1"/>
    <col min="8457" max="8457" width="8.28515625" style="1" customWidth="1"/>
    <col min="8458" max="8703" width="9.140625" style="1"/>
    <col min="8704" max="8704" width="4.85546875" style="1" bestFit="1" customWidth="1"/>
    <col min="8705" max="8705" width="9.140625" style="1"/>
    <col min="8706" max="8706" width="11.140625" style="1" customWidth="1"/>
    <col min="8707" max="8707" width="12.85546875" style="1" customWidth="1"/>
    <col min="8708" max="8708" width="9" style="1" customWidth="1"/>
    <col min="8709" max="8709" width="7.7109375" style="1" customWidth="1"/>
    <col min="8710" max="8710" width="13.42578125" style="1" customWidth="1"/>
    <col min="8711" max="8711" width="10.7109375" style="1" customWidth="1"/>
    <col min="8712" max="8712" width="19.140625" style="1" customWidth="1"/>
    <col min="8713" max="8713" width="8.28515625" style="1" customWidth="1"/>
    <col min="8714" max="8959" width="9.140625" style="1"/>
    <col min="8960" max="8960" width="4.85546875" style="1" bestFit="1" customWidth="1"/>
    <col min="8961" max="8961" width="9.140625" style="1"/>
    <col min="8962" max="8962" width="11.140625" style="1" customWidth="1"/>
    <col min="8963" max="8963" width="12.85546875" style="1" customWidth="1"/>
    <col min="8964" max="8964" width="9" style="1" customWidth="1"/>
    <col min="8965" max="8965" width="7.7109375" style="1" customWidth="1"/>
    <col min="8966" max="8966" width="13.42578125" style="1" customWidth="1"/>
    <col min="8967" max="8967" width="10.7109375" style="1" customWidth="1"/>
    <col min="8968" max="8968" width="19.140625" style="1" customWidth="1"/>
    <col min="8969" max="8969" width="8.28515625" style="1" customWidth="1"/>
    <col min="8970" max="9215" width="9.140625" style="1"/>
    <col min="9216" max="9216" width="4.85546875" style="1" bestFit="1" customWidth="1"/>
    <col min="9217" max="9217" width="9.140625" style="1"/>
    <col min="9218" max="9218" width="11.140625" style="1" customWidth="1"/>
    <col min="9219" max="9219" width="12.85546875" style="1" customWidth="1"/>
    <col min="9220" max="9220" width="9" style="1" customWidth="1"/>
    <col min="9221" max="9221" width="7.7109375" style="1" customWidth="1"/>
    <col min="9222" max="9222" width="13.42578125" style="1" customWidth="1"/>
    <col min="9223" max="9223" width="10.7109375" style="1" customWidth="1"/>
    <col min="9224" max="9224" width="19.140625" style="1" customWidth="1"/>
    <col min="9225" max="9225" width="8.28515625" style="1" customWidth="1"/>
    <col min="9226" max="9471" width="9.140625" style="1"/>
    <col min="9472" max="9472" width="4.85546875" style="1" bestFit="1" customWidth="1"/>
    <col min="9473" max="9473" width="9.140625" style="1"/>
    <col min="9474" max="9474" width="11.140625" style="1" customWidth="1"/>
    <col min="9475" max="9475" width="12.85546875" style="1" customWidth="1"/>
    <col min="9476" max="9476" width="9" style="1" customWidth="1"/>
    <col min="9477" max="9477" width="7.7109375" style="1" customWidth="1"/>
    <col min="9478" max="9478" width="13.42578125" style="1" customWidth="1"/>
    <col min="9479" max="9479" width="10.7109375" style="1" customWidth="1"/>
    <col min="9480" max="9480" width="19.140625" style="1" customWidth="1"/>
    <col min="9481" max="9481" width="8.28515625" style="1" customWidth="1"/>
    <col min="9482" max="9727" width="9.140625" style="1"/>
    <col min="9728" max="9728" width="4.85546875" style="1" bestFit="1" customWidth="1"/>
    <col min="9729" max="9729" width="9.140625" style="1"/>
    <col min="9730" max="9730" width="11.140625" style="1" customWidth="1"/>
    <col min="9731" max="9731" width="12.85546875" style="1" customWidth="1"/>
    <col min="9732" max="9732" width="9" style="1" customWidth="1"/>
    <col min="9733" max="9733" width="7.7109375" style="1" customWidth="1"/>
    <col min="9734" max="9734" width="13.42578125" style="1" customWidth="1"/>
    <col min="9735" max="9735" width="10.7109375" style="1" customWidth="1"/>
    <col min="9736" max="9736" width="19.140625" style="1" customWidth="1"/>
    <col min="9737" max="9737" width="8.28515625" style="1" customWidth="1"/>
    <col min="9738" max="9983" width="9.140625" style="1"/>
    <col min="9984" max="9984" width="4.85546875" style="1" bestFit="1" customWidth="1"/>
    <col min="9985" max="9985" width="9.140625" style="1"/>
    <col min="9986" max="9986" width="11.140625" style="1" customWidth="1"/>
    <col min="9987" max="9987" width="12.85546875" style="1" customWidth="1"/>
    <col min="9988" max="9988" width="9" style="1" customWidth="1"/>
    <col min="9989" max="9989" width="7.7109375" style="1" customWidth="1"/>
    <col min="9990" max="9990" width="13.42578125" style="1" customWidth="1"/>
    <col min="9991" max="9991" width="10.7109375" style="1" customWidth="1"/>
    <col min="9992" max="9992" width="19.140625" style="1" customWidth="1"/>
    <col min="9993" max="9993" width="8.28515625" style="1" customWidth="1"/>
    <col min="9994" max="10239" width="9.140625" style="1"/>
    <col min="10240" max="10240" width="4.85546875" style="1" bestFit="1" customWidth="1"/>
    <col min="10241" max="10241" width="9.140625" style="1"/>
    <col min="10242" max="10242" width="11.140625" style="1" customWidth="1"/>
    <col min="10243" max="10243" width="12.85546875" style="1" customWidth="1"/>
    <col min="10244" max="10244" width="9" style="1" customWidth="1"/>
    <col min="10245" max="10245" width="7.7109375" style="1" customWidth="1"/>
    <col min="10246" max="10246" width="13.42578125" style="1" customWidth="1"/>
    <col min="10247" max="10247" width="10.7109375" style="1" customWidth="1"/>
    <col min="10248" max="10248" width="19.140625" style="1" customWidth="1"/>
    <col min="10249" max="10249" width="8.28515625" style="1" customWidth="1"/>
    <col min="10250" max="10495" width="9.140625" style="1"/>
    <col min="10496" max="10496" width="4.85546875" style="1" bestFit="1" customWidth="1"/>
    <col min="10497" max="10497" width="9.140625" style="1"/>
    <col min="10498" max="10498" width="11.140625" style="1" customWidth="1"/>
    <col min="10499" max="10499" width="12.85546875" style="1" customWidth="1"/>
    <col min="10500" max="10500" width="9" style="1" customWidth="1"/>
    <col min="10501" max="10501" width="7.7109375" style="1" customWidth="1"/>
    <col min="10502" max="10502" width="13.42578125" style="1" customWidth="1"/>
    <col min="10503" max="10503" width="10.7109375" style="1" customWidth="1"/>
    <col min="10504" max="10504" width="19.140625" style="1" customWidth="1"/>
    <col min="10505" max="10505" width="8.28515625" style="1" customWidth="1"/>
    <col min="10506" max="10751" width="9.140625" style="1"/>
    <col min="10752" max="10752" width="4.85546875" style="1" bestFit="1" customWidth="1"/>
    <col min="10753" max="10753" width="9.140625" style="1"/>
    <col min="10754" max="10754" width="11.140625" style="1" customWidth="1"/>
    <col min="10755" max="10755" width="12.85546875" style="1" customWidth="1"/>
    <col min="10756" max="10756" width="9" style="1" customWidth="1"/>
    <col min="10757" max="10757" width="7.7109375" style="1" customWidth="1"/>
    <col min="10758" max="10758" width="13.42578125" style="1" customWidth="1"/>
    <col min="10759" max="10759" width="10.7109375" style="1" customWidth="1"/>
    <col min="10760" max="10760" width="19.140625" style="1" customWidth="1"/>
    <col min="10761" max="10761" width="8.28515625" style="1" customWidth="1"/>
    <col min="10762" max="11007" width="9.140625" style="1"/>
    <col min="11008" max="11008" width="4.85546875" style="1" bestFit="1" customWidth="1"/>
    <col min="11009" max="11009" width="9.140625" style="1"/>
    <col min="11010" max="11010" width="11.140625" style="1" customWidth="1"/>
    <col min="11011" max="11011" width="12.85546875" style="1" customWidth="1"/>
    <col min="11012" max="11012" width="9" style="1" customWidth="1"/>
    <col min="11013" max="11013" width="7.7109375" style="1" customWidth="1"/>
    <col min="11014" max="11014" width="13.42578125" style="1" customWidth="1"/>
    <col min="11015" max="11015" width="10.7109375" style="1" customWidth="1"/>
    <col min="11016" max="11016" width="19.140625" style="1" customWidth="1"/>
    <col min="11017" max="11017" width="8.28515625" style="1" customWidth="1"/>
    <col min="11018" max="11263" width="9.140625" style="1"/>
    <col min="11264" max="11264" width="4.85546875" style="1" bestFit="1" customWidth="1"/>
    <col min="11265" max="11265" width="9.140625" style="1"/>
    <col min="11266" max="11266" width="11.140625" style="1" customWidth="1"/>
    <col min="11267" max="11267" width="12.85546875" style="1" customWidth="1"/>
    <col min="11268" max="11268" width="9" style="1" customWidth="1"/>
    <col min="11269" max="11269" width="7.7109375" style="1" customWidth="1"/>
    <col min="11270" max="11270" width="13.42578125" style="1" customWidth="1"/>
    <col min="11271" max="11271" width="10.7109375" style="1" customWidth="1"/>
    <col min="11272" max="11272" width="19.140625" style="1" customWidth="1"/>
    <col min="11273" max="11273" width="8.28515625" style="1" customWidth="1"/>
    <col min="11274" max="11519" width="9.140625" style="1"/>
    <col min="11520" max="11520" width="4.85546875" style="1" bestFit="1" customWidth="1"/>
    <col min="11521" max="11521" width="9.140625" style="1"/>
    <col min="11522" max="11522" width="11.140625" style="1" customWidth="1"/>
    <col min="11523" max="11523" width="12.85546875" style="1" customWidth="1"/>
    <col min="11524" max="11524" width="9" style="1" customWidth="1"/>
    <col min="11525" max="11525" width="7.7109375" style="1" customWidth="1"/>
    <col min="11526" max="11526" width="13.42578125" style="1" customWidth="1"/>
    <col min="11527" max="11527" width="10.7109375" style="1" customWidth="1"/>
    <col min="11528" max="11528" width="19.140625" style="1" customWidth="1"/>
    <col min="11529" max="11529" width="8.28515625" style="1" customWidth="1"/>
    <col min="11530" max="11775" width="9.140625" style="1"/>
    <col min="11776" max="11776" width="4.85546875" style="1" bestFit="1" customWidth="1"/>
    <col min="11777" max="11777" width="9.140625" style="1"/>
    <col min="11778" max="11778" width="11.140625" style="1" customWidth="1"/>
    <col min="11779" max="11779" width="12.85546875" style="1" customWidth="1"/>
    <col min="11780" max="11780" width="9" style="1" customWidth="1"/>
    <col min="11781" max="11781" width="7.7109375" style="1" customWidth="1"/>
    <col min="11782" max="11782" width="13.42578125" style="1" customWidth="1"/>
    <col min="11783" max="11783" width="10.7109375" style="1" customWidth="1"/>
    <col min="11784" max="11784" width="19.140625" style="1" customWidth="1"/>
    <col min="11785" max="11785" width="8.28515625" style="1" customWidth="1"/>
    <col min="11786" max="12031" width="9.140625" style="1"/>
    <col min="12032" max="12032" width="4.85546875" style="1" bestFit="1" customWidth="1"/>
    <col min="12033" max="12033" width="9.140625" style="1"/>
    <col min="12034" max="12034" width="11.140625" style="1" customWidth="1"/>
    <col min="12035" max="12035" width="12.85546875" style="1" customWidth="1"/>
    <col min="12036" max="12036" width="9" style="1" customWidth="1"/>
    <col min="12037" max="12037" width="7.7109375" style="1" customWidth="1"/>
    <col min="12038" max="12038" width="13.42578125" style="1" customWidth="1"/>
    <col min="12039" max="12039" width="10.7109375" style="1" customWidth="1"/>
    <col min="12040" max="12040" width="19.140625" style="1" customWidth="1"/>
    <col min="12041" max="12041" width="8.28515625" style="1" customWidth="1"/>
    <col min="12042" max="12287" width="9.140625" style="1"/>
    <col min="12288" max="12288" width="4.85546875" style="1" bestFit="1" customWidth="1"/>
    <col min="12289" max="12289" width="9.140625" style="1"/>
    <col min="12290" max="12290" width="11.140625" style="1" customWidth="1"/>
    <col min="12291" max="12291" width="12.85546875" style="1" customWidth="1"/>
    <col min="12292" max="12292" width="9" style="1" customWidth="1"/>
    <col min="12293" max="12293" width="7.7109375" style="1" customWidth="1"/>
    <col min="12294" max="12294" width="13.42578125" style="1" customWidth="1"/>
    <col min="12295" max="12295" width="10.7109375" style="1" customWidth="1"/>
    <col min="12296" max="12296" width="19.140625" style="1" customWidth="1"/>
    <col min="12297" max="12297" width="8.28515625" style="1" customWidth="1"/>
    <col min="12298" max="12543" width="9.140625" style="1"/>
    <col min="12544" max="12544" width="4.85546875" style="1" bestFit="1" customWidth="1"/>
    <col min="12545" max="12545" width="9.140625" style="1"/>
    <col min="12546" max="12546" width="11.140625" style="1" customWidth="1"/>
    <col min="12547" max="12547" width="12.85546875" style="1" customWidth="1"/>
    <col min="12548" max="12548" width="9" style="1" customWidth="1"/>
    <col min="12549" max="12549" width="7.7109375" style="1" customWidth="1"/>
    <col min="12550" max="12550" width="13.42578125" style="1" customWidth="1"/>
    <col min="12551" max="12551" width="10.7109375" style="1" customWidth="1"/>
    <col min="12552" max="12552" width="19.140625" style="1" customWidth="1"/>
    <col min="12553" max="12553" width="8.28515625" style="1" customWidth="1"/>
    <col min="12554" max="12799" width="9.140625" style="1"/>
    <col min="12800" max="12800" width="4.85546875" style="1" bestFit="1" customWidth="1"/>
    <col min="12801" max="12801" width="9.140625" style="1"/>
    <col min="12802" max="12802" width="11.140625" style="1" customWidth="1"/>
    <col min="12803" max="12803" width="12.85546875" style="1" customWidth="1"/>
    <col min="12804" max="12804" width="9" style="1" customWidth="1"/>
    <col min="12805" max="12805" width="7.7109375" style="1" customWidth="1"/>
    <col min="12806" max="12806" width="13.42578125" style="1" customWidth="1"/>
    <col min="12807" max="12807" width="10.7109375" style="1" customWidth="1"/>
    <col min="12808" max="12808" width="19.140625" style="1" customWidth="1"/>
    <col min="12809" max="12809" width="8.28515625" style="1" customWidth="1"/>
    <col min="12810" max="13055" width="9.140625" style="1"/>
    <col min="13056" max="13056" width="4.85546875" style="1" bestFit="1" customWidth="1"/>
    <col min="13057" max="13057" width="9.140625" style="1"/>
    <col min="13058" max="13058" width="11.140625" style="1" customWidth="1"/>
    <col min="13059" max="13059" width="12.85546875" style="1" customWidth="1"/>
    <col min="13060" max="13060" width="9" style="1" customWidth="1"/>
    <col min="13061" max="13061" width="7.7109375" style="1" customWidth="1"/>
    <col min="13062" max="13062" width="13.42578125" style="1" customWidth="1"/>
    <col min="13063" max="13063" width="10.7109375" style="1" customWidth="1"/>
    <col min="13064" max="13064" width="19.140625" style="1" customWidth="1"/>
    <col min="13065" max="13065" width="8.28515625" style="1" customWidth="1"/>
    <col min="13066" max="13311" width="9.140625" style="1"/>
    <col min="13312" max="13312" width="4.85546875" style="1" bestFit="1" customWidth="1"/>
    <col min="13313" max="13313" width="9.140625" style="1"/>
    <col min="13314" max="13314" width="11.140625" style="1" customWidth="1"/>
    <col min="13315" max="13315" width="12.85546875" style="1" customWidth="1"/>
    <col min="13316" max="13316" width="9" style="1" customWidth="1"/>
    <col min="13317" max="13317" width="7.7109375" style="1" customWidth="1"/>
    <col min="13318" max="13318" width="13.42578125" style="1" customWidth="1"/>
    <col min="13319" max="13319" width="10.7109375" style="1" customWidth="1"/>
    <col min="13320" max="13320" width="19.140625" style="1" customWidth="1"/>
    <col min="13321" max="13321" width="8.28515625" style="1" customWidth="1"/>
    <col min="13322" max="13567" width="9.140625" style="1"/>
    <col min="13568" max="13568" width="4.85546875" style="1" bestFit="1" customWidth="1"/>
    <col min="13569" max="13569" width="9.140625" style="1"/>
    <col min="13570" max="13570" width="11.140625" style="1" customWidth="1"/>
    <col min="13571" max="13571" width="12.85546875" style="1" customWidth="1"/>
    <col min="13572" max="13572" width="9" style="1" customWidth="1"/>
    <col min="13573" max="13573" width="7.7109375" style="1" customWidth="1"/>
    <col min="13574" max="13574" width="13.42578125" style="1" customWidth="1"/>
    <col min="13575" max="13575" width="10.7109375" style="1" customWidth="1"/>
    <col min="13576" max="13576" width="19.140625" style="1" customWidth="1"/>
    <col min="13577" max="13577" width="8.28515625" style="1" customWidth="1"/>
    <col min="13578" max="13823" width="9.140625" style="1"/>
    <col min="13824" max="13824" width="4.85546875" style="1" bestFit="1" customWidth="1"/>
    <col min="13825" max="13825" width="9.140625" style="1"/>
    <col min="13826" max="13826" width="11.140625" style="1" customWidth="1"/>
    <col min="13827" max="13827" width="12.85546875" style="1" customWidth="1"/>
    <col min="13828" max="13828" width="9" style="1" customWidth="1"/>
    <col min="13829" max="13829" width="7.7109375" style="1" customWidth="1"/>
    <col min="13830" max="13830" width="13.42578125" style="1" customWidth="1"/>
    <col min="13831" max="13831" width="10.7109375" style="1" customWidth="1"/>
    <col min="13832" max="13832" width="19.140625" style="1" customWidth="1"/>
    <col min="13833" max="13833" width="8.28515625" style="1" customWidth="1"/>
    <col min="13834" max="14079" width="9.140625" style="1"/>
    <col min="14080" max="14080" width="4.85546875" style="1" bestFit="1" customWidth="1"/>
    <col min="14081" max="14081" width="9.140625" style="1"/>
    <col min="14082" max="14082" width="11.140625" style="1" customWidth="1"/>
    <col min="14083" max="14083" width="12.85546875" style="1" customWidth="1"/>
    <col min="14084" max="14084" width="9" style="1" customWidth="1"/>
    <col min="14085" max="14085" width="7.7109375" style="1" customWidth="1"/>
    <col min="14086" max="14086" width="13.42578125" style="1" customWidth="1"/>
    <col min="14087" max="14087" width="10.7109375" style="1" customWidth="1"/>
    <col min="14088" max="14088" width="19.140625" style="1" customWidth="1"/>
    <col min="14089" max="14089" width="8.28515625" style="1" customWidth="1"/>
    <col min="14090" max="14335" width="9.140625" style="1"/>
    <col min="14336" max="14336" width="4.85546875" style="1" bestFit="1" customWidth="1"/>
    <col min="14337" max="14337" width="9.140625" style="1"/>
    <col min="14338" max="14338" width="11.140625" style="1" customWidth="1"/>
    <col min="14339" max="14339" width="12.85546875" style="1" customWidth="1"/>
    <col min="14340" max="14340" width="9" style="1" customWidth="1"/>
    <col min="14341" max="14341" width="7.7109375" style="1" customWidth="1"/>
    <col min="14342" max="14342" width="13.42578125" style="1" customWidth="1"/>
    <col min="14343" max="14343" width="10.7109375" style="1" customWidth="1"/>
    <col min="14344" max="14344" width="19.140625" style="1" customWidth="1"/>
    <col min="14345" max="14345" width="8.28515625" style="1" customWidth="1"/>
    <col min="14346" max="14591" width="9.140625" style="1"/>
    <col min="14592" max="14592" width="4.85546875" style="1" bestFit="1" customWidth="1"/>
    <col min="14593" max="14593" width="9.140625" style="1"/>
    <col min="14594" max="14594" width="11.140625" style="1" customWidth="1"/>
    <col min="14595" max="14595" width="12.85546875" style="1" customWidth="1"/>
    <col min="14596" max="14596" width="9" style="1" customWidth="1"/>
    <col min="14597" max="14597" width="7.7109375" style="1" customWidth="1"/>
    <col min="14598" max="14598" width="13.42578125" style="1" customWidth="1"/>
    <col min="14599" max="14599" width="10.7109375" style="1" customWidth="1"/>
    <col min="14600" max="14600" width="19.140625" style="1" customWidth="1"/>
    <col min="14601" max="14601" width="8.28515625" style="1" customWidth="1"/>
    <col min="14602" max="14847" width="9.140625" style="1"/>
    <col min="14848" max="14848" width="4.85546875" style="1" bestFit="1" customWidth="1"/>
    <col min="14849" max="14849" width="9.140625" style="1"/>
    <col min="14850" max="14850" width="11.140625" style="1" customWidth="1"/>
    <col min="14851" max="14851" width="12.85546875" style="1" customWidth="1"/>
    <col min="14852" max="14852" width="9" style="1" customWidth="1"/>
    <col min="14853" max="14853" width="7.7109375" style="1" customWidth="1"/>
    <col min="14854" max="14854" width="13.42578125" style="1" customWidth="1"/>
    <col min="14855" max="14855" width="10.7109375" style="1" customWidth="1"/>
    <col min="14856" max="14856" width="19.140625" style="1" customWidth="1"/>
    <col min="14857" max="14857" width="8.28515625" style="1" customWidth="1"/>
    <col min="14858" max="15103" width="9.140625" style="1"/>
    <col min="15104" max="15104" width="4.85546875" style="1" bestFit="1" customWidth="1"/>
    <col min="15105" max="15105" width="9.140625" style="1"/>
    <col min="15106" max="15106" width="11.140625" style="1" customWidth="1"/>
    <col min="15107" max="15107" width="12.85546875" style="1" customWidth="1"/>
    <col min="15108" max="15108" width="9" style="1" customWidth="1"/>
    <col min="15109" max="15109" width="7.7109375" style="1" customWidth="1"/>
    <col min="15110" max="15110" width="13.42578125" style="1" customWidth="1"/>
    <col min="15111" max="15111" width="10.7109375" style="1" customWidth="1"/>
    <col min="15112" max="15112" width="19.140625" style="1" customWidth="1"/>
    <col min="15113" max="15113" width="8.28515625" style="1" customWidth="1"/>
    <col min="15114" max="15359" width="9.140625" style="1"/>
    <col min="15360" max="15360" width="4.85546875" style="1" bestFit="1" customWidth="1"/>
    <col min="15361" max="15361" width="9.140625" style="1"/>
    <col min="15362" max="15362" width="11.140625" style="1" customWidth="1"/>
    <col min="15363" max="15363" width="12.85546875" style="1" customWidth="1"/>
    <col min="15364" max="15364" width="9" style="1" customWidth="1"/>
    <col min="15365" max="15365" width="7.7109375" style="1" customWidth="1"/>
    <col min="15366" max="15366" width="13.42578125" style="1" customWidth="1"/>
    <col min="15367" max="15367" width="10.7109375" style="1" customWidth="1"/>
    <col min="15368" max="15368" width="19.140625" style="1" customWidth="1"/>
    <col min="15369" max="15369" width="8.28515625" style="1" customWidth="1"/>
    <col min="15370" max="15615" width="9.140625" style="1"/>
    <col min="15616" max="15616" width="4.85546875" style="1" bestFit="1" customWidth="1"/>
    <col min="15617" max="15617" width="9.140625" style="1"/>
    <col min="15618" max="15618" width="11.140625" style="1" customWidth="1"/>
    <col min="15619" max="15619" width="12.85546875" style="1" customWidth="1"/>
    <col min="15620" max="15620" width="9" style="1" customWidth="1"/>
    <col min="15621" max="15621" width="7.7109375" style="1" customWidth="1"/>
    <col min="15622" max="15622" width="13.42578125" style="1" customWidth="1"/>
    <col min="15623" max="15623" width="10.7109375" style="1" customWidth="1"/>
    <col min="15624" max="15624" width="19.140625" style="1" customWidth="1"/>
    <col min="15625" max="15625" width="8.28515625" style="1" customWidth="1"/>
    <col min="15626" max="15871" width="9.140625" style="1"/>
    <col min="15872" max="15872" width="4.85546875" style="1" bestFit="1" customWidth="1"/>
    <col min="15873" max="15873" width="9.140625" style="1"/>
    <col min="15874" max="15874" width="11.140625" style="1" customWidth="1"/>
    <col min="15875" max="15875" width="12.85546875" style="1" customWidth="1"/>
    <col min="15876" max="15876" width="9" style="1" customWidth="1"/>
    <col min="15877" max="15877" width="7.7109375" style="1" customWidth="1"/>
    <col min="15878" max="15878" width="13.42578125" style="1" customWidth="1"/>
    <col min="15879" max="15879" width="10.7109375" style="1" customWidth="1"/>
    <col min="15880" max="15880" width="19.140625" style="1" customWidth="1"/>
    <col min="15881" max="15881" width="8.28515625" style="1" customWidth="1"/>
    <col min="15882" max="16127" width="9.140625" style="1"/>
    <col min="16128" max="16128" width="4.85546875" style="1" bestFit="1" customWidth="1"/>
    <col min="16129" max="16129" width="9.140625" style="1"/>
    <col min="16130" max="16130" width="11.140625" style="1" customWidth="1"/>
    <col min="16131" max="16131" width="12.85546875" style="1" customWidth="1"/>
    <col min="16132" max="16132" width="9" style="1" customWidth="1"/>
    <col min="16133" max="16133" width="7.7109375" style="1" customWidth="1"/>
    <col min="16134" max="16134" width="13.42578125" style="1" customWidth="1"/>
    <col min="16135" max="16135" width="10.7109375" style="1" customWidth="1"/>
    <col min="16136" max="16136" width="19.140625" style="1" customWidth="1"/>
    <col min="16137" max="16137" width="8.28515625" style="1" customWidth="1"/>
    <col min="16138" max="16384" width="9.140625" style="1"/>
  </cols>
  <sheetData>
    <row r="1" spans="1:8" ht="12.75" customHeight="1" x14ac:dyDescent="0.2"/>
    <row r="3" spans="1:8" ht="1.5" customHeight="1" x14ac:dyDescent="0.2"/>
    <row r="4" spans="1:8" hidden="1" x14ac:dyDescent="0.2"/>
    <row r="5" spans="1:8" hidden="1" x14ac:dyDescent="0.2">
      <c r="B5" s="150"/>
      <c r="C5" s="150"/>
      <c r="D5" s="150"/>
      <c r="E5" s="150"/>
      <c r="F5" s="150"/>
      <c r="G5" s="71"/>
      <c r="H5" s="71"/>
    </row>
    <row r="6" spans="1:8" ht="18.75" customHeight="1" thickBot="1" x14ac:dyDescent="0.25">
      <c r="A6" s="278" t="s">
        <v>79</v>
      </c>
      <c r="B6" s="278"/>
      <c r="C6" s="278"/>
      <c r="D6" s="278"/>
      <c r="E6" s="278"/>
    </row>
    <row r="7" spans="1:8" ht="12.75" customHeight="1" x14ac:dyDescent="0.2">
      <c r="A7" s="279" t="s">
        <v>78</v>
      </c>
      <c r="B7" s="281" t="s">
        <v>74</v>
      </c>
      <c r="C7" s="281"/>
      <c r="D7" s="281" t="s">
        <v>77</v>
      </c>
      <c r="E7" s="281" t="s">
        <v>182</v>
      </c>
      <c r="F7" s="281"/>
      <c r="G7" s="281" t="s">
        <v>183</v>
      </c>
      <c r="H7" s="283" t="s">
        <v>76</v>
      </c>
    </row>
    <row r="8" spans="1:8" ht="13.5" thickBot="1" x14ac:dyDescent="0.25">
      <c r="A8" s="280"/>
      <c r="B8" s="282"/>
      <c r="C8" s="282"/>
      <c r="D8" s="282"/>
      <c r="E8" s="282"/>
      <c r="F8" s="282"/>
      <c r="G8" s="282"/>
      <c r="H8" s="284"/>
    </row>
    <row r="9" spans="1:8" x14ac:dyDescent="0.2">
      <c r="A9" s="70" t="s">
        <v>71</v>
      </c>
      <c r="B9" s="285" t="s">
        <v>214</v>
      </c>
      <c r="C9" s="286"/>
      <c r="D9" s="69">
        <v>2049899</v>
      </c>
      <c r="E9" s="287"/>
      <c r="F9" s="287"/>
      <c r="G9" s="69">
        <v>500</v>
      </c>
      <c r="H9" s="68"/>
    </row>
    <row r="10" spans="1:8" x14ac:dyDescent="0.2">
      <c r="A10" s="67" t="s">
        <v>145</v>
      </c>
      <c r="B10" s="66" t="s">
        <v>340</v>
      </c>
      <c r="C10" s="65"/>
      <c r="D10" s="63">
        <v>1500000</v>
      </c>
      <c r="E10" s="64"/>
      <c r="F10" s="64"/>
      <c r="G10" s="63"/>
      <c r="H10" s="62"/>
    </row>
    <row r="11" spans="1:8" x14ac:dyDescent="0.2">
      <c r="A11" s="67" t="s">
        <v>144</v>
      </c>
      <c r="B11" s="66" t="s">
        <v>341</v>
      </c>
      <c r="C11" s="65"/>
      <c r="D11" s="63">
        <v>312618</v>
      </c>
      <c r="E11" s="64"/>
      <c r="F11" s="64"/>
      <c r="G11" s="63"/>
      <c r="H11" s="62"/>
    </row>
    <row r="12" spans="1:8" ht="13.5" thickBot="1" x14ac:dyDescent="0.25">
      <c r="A12" s="61"/>
      <c r="B12" s="276" t="s">
        <v>75</v>
      </c>
      <c r="C12" s="276"/>
      <c r="D12" s="60">
        <f>SUM(D9:D11)</f>
        <v>3862517</v>
      </c>
      <c r="E12" s="277"/>
      <c r="F12" s="277"/>
      <c r="G12" s="60">
        <v>11418</v>
      </c>
      <c r="H12" s="59"/>
    </row>
    <row r="13" spans="1:8" ht="6.75" customHeight="1" x14ac:dyDescent="0.2">
      <c r="A13" s="138"/>
      <c r="B13" s="139"/>
      <c r="C13" s="139"/>
      <c r="D13" s="140"/>
      <c r="E13" s="141"/>
      <c r="F13" s="141"/>
      <c r="G13" s="140"/>
      <c r="H13" s="140"/>
    </row>
    <row r="14" spans="1:8" hidden="1" x14ac:dyDescent="0.2">
      <c r="A14" s="138"/>
      <c r="B14" s="139"/>
      <c r="C14" s="139"/>
      <c r="D14" s="140"/>
      <c r="E14" s="141"/>
      <c r="F14" s="141"/>
      <c r="G14" s="140"/>
      <c r="H14" s="140"/>
    </row>
    <row r="15" spans="1:8" hidden="1" x14ac:dyDescent="0.2">
      <c r="A15" s="138"/>
      <c r="B15" s="139"/>
      <c r="C15" s="139"/>
      <c r="D15" s="140"/>
      <c r="E15" s="141"/>
      <c r="F15" s="141"/>
      <c r="G15" s="140"/>
      <c r="H15" s="140"/>
    </row>
    <row r="16" spans="1:8" hidden="1" x14ac:dyDescent="0.2">
      <c r="A16" s="138"/>
      <c r="B16" s="139"/>
      <c r="C16" s="139"/>
      <c r="D16" s="140"/>
      <c r="E16" s="141"/>
      <c r="F16" s="141"/>
      <c r="G16" s="140"/>
      <c r="H16" s="140"/>
    </row>
    <row r="17" spans="1:13" hidden="1" x14ac:dyDescent="0.2">
      <c r="A17" s="138"/>
      <c r="B17" s="139"/>
      <c r="C17" s="139"/>
      <c r="D17" s="140"/>
      <c r="E17" s="141"/>
      <c r="F17" s="141"/>
      <c r="G17" s="140"/>
      <c r="H17" s="140"/>
    </row>
    <row r="18" spans="1:13" hidden="1" x14ac:dyDescent="0.2">
      <c r="A18" s="138"/>
      <c r="B18" s="139"/>
      <c r="C18" s="139"/>
      <c r="D18" s="140"/>
      <c r="E18" s="141"/>
      <c r="F18" s="141"/>
      <c r="G18" s="140"/>
      <c r="H18" s="140"/>
    </row>
    <row r="19" spans="1:13" hidden="1" x14ac:dyDescent="0.2">
      <c r="A19" s="138"/>
      <c r="B19" s="139"/>
      <c r="C19" s="139"/>
      <c r="D19" s="140"/>
      <c r="E19" s="141"/>
      <c r="F19" s="141"/>
      <c r="G19" s="140"/>
      <c r="H19" s="140"/>
    </row>
    <row r="20" spans="1:13" hidden="1" x14ac:dyDescent="0.2">
      <c r="A20" s="138"/>
      <c r="B20" s="139"/>
      <c r="C20" s="139"/>
      <c r="D20" s="140"/>
      <c r="E20" s="141"/>
      <c r="F20" s="141"/>
      <c r="G20" s="140"/>
      <c r="H20" s="140"/>
    </row>
    <row r="21" spans="1:13" hidden="1" x14ac:dyDescent="0.2">
      <c r="A21" s="138"/>
      <c r="B21" s="139"/>
      <c r="C21" s="139"/>
      <c r="D21" s="140"/>
      <c r="E21" s="141"/>
      <c r="F21" s="141"/>
      <c r="G21" s="140"/>
      <c r="H21" s="140"/>
    </row>
    <row r="22" spans="1:13" hidden="1" x14ac:dyDescent="0.2">
      <c r="A22" s="138"/>
      <c r="B22" s="139"/>
      <c r="C22" s="139"/>
      <c r="D22" s="140"/>
      <c r="E22" s="141"/>
      <c r="F22" s="141"/>
      <c r="G22" s="140"/>
      <c r="H22" s="140"/>
    </row>
    <row r="23" spans="1:13" hidden="1" x14ac:dyDescent="0.2">
      <c r="A23" s="138"/>
      <c r="B23" s="139"/>
      <c r="C23" s="139"/>
      <c r="D23" s="140"/>
      <c r="E23" s="141"/>
      <c r="F23" s="141"/>
      <c r="G23" s="140"/>
      <c r="H23" s="140"/>
    </row>
    <row r="24" spans="1:13" hidden="1" x14ac:dyDescent="0.2">
      <c r="A24" s="138"/>
      <c r="B24" s="139"/>
      <c r="C24" s="139"/>
      <c r="D24" s="140"/>
      <c r="E24" s="141"/>
      <c r="F24" s="141"/>
      <c r="G24" s="140"/>
      <c r="H24" s="140"/>
    </row>
    <row r="25" spans="1:13" ht="8.25" customHeight="1" x14ac:dyDescent="0.2">
      <c r="A25" s="138"/>
      <c r="B25" s="139"/>
      <c r="C25" s="139"/>
      <c r="D25" s="140"/>
      <c r="E25" s="141"/>
      <c r="F25" s="141"/>
      <c r="G25" s="140"/>
      <c r="H25" s="140"/>
    </row>
    <row r="26" spans="1:13" hidden="1" x14ac:dyDescent="0.2">
      <c r="A26" s="138"/>
      <c r="B26" s="139"/>
      <c r="C26" s="139"/>
      <c r="D26" s="140"/>
      <c r="E26" s="141"/>
      <c r="F26" s="141"/>
      <c r="G26" s="140"/>
      <c r="H26" s="140"/>
    </row>
    <row r="27" spans="1:13" hidden="1" x14ac:dyDescent="0.2">
      <c r="A27" s="138"/>
      <c r="B27" s="139"/>
      <c r="C27" s="139"/>
      <c r="D27" s="140"/>
      <c r="E27" s="141"/>
      <c r="F27" s="141"/>
      <c r="G27" s="140"/>
      <c r="H27" s="140"/>
    </row>
    <row r="28" spans="1:13" hidden="1" x14ac:dyDescent="0.2">
      <c r="A28" s="138"/>
      <c r="B28" s="139"/>
      <c r="C28" s="139"/>
      <c r="D28" s="140"/>
      <c r="E28" s="141"/>
      <c r="F28" s="141"/>
      <c r="G28" s="140"/>
      <c r="H28" s="140"/>
    </row>
    <row r="29" spans="1:13" hidden="1" x14ac:dyDescent="0.2">
      <c r="A29" s="138"/>
      <c r="B29" s="139"/>
      <c r="C29" s="139"/>
      <c r="D29" s="140"/>
      <c r="E29" s="141"/>
      <c r="F29" s="141"/>
      <c r="G29" s="140"/>
      <c r="H29" s="140"/>
    </row>
    <row r="30" spans="1:13" ht="47.25" customHeight="1" x14ac:dyDescent="0.2">
      <c r="A30" s="270" t="s">
        <v>353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</row>
    <row r="31" spans="1:13" ht="13.5" thickBot="1" x14ac:dyDescent="0.25"/>
    <row r="32" spans="1:13" ht="13.5" thickBot="1" x14ac:dyDescent="0.25">
      <c r="A32" s="290" t="s">
        <v>8</v>
      </c>
      <c r="B32" s="290" t="s">
        <v>74</v>
      </c>
      <c r="C32" s="293"/>
      <c r="D32" s="294"/>
      <c r="E32" s="295" t="s">
        <v>184</v>
      </c>
      <c r="F32" s="296"/>
      <c r="G32" s="206"/>
      <c r="H32" s="76"/>
    </row>
    <row r="33" spans="1:9" x14ac:dyDescent="0.2">
      <c r="A33" s="291"/>
      <c r="B33" s="291"/>
      <c r="C33" s="272"/>
      <c r="D33" s="289"/>
      <c r="E33" s="297"/>
      <c r="F33" s="298"/>
      <c r="G33" s="207"/>
      <c r="H33" s="76"/>
    </row>
    <row r="34" spans="1:9" x14ac:dyDescent="0.2">
      <c r="A34" s="291"/>
      <c r="B34" s="291"/>
      <c r="C34" s="272"/>
      <c r="D34" s="289"/>
      <c r="E34" s="299" t="s">
        <v>343</v>
      </c>
      <c r="F34" s="300"/>
      <c r="G34" s="208"/>
      <c r="H34" s="76" t="s">
        <v>213</v>
      </c>
    </row>
    <row r="35" spans="1:9" ht="27" customHeight="1" thickBot="1" x14ac:dyDescent="0.25">
      <c r="A35" s="292"/>
      <c r="B35" s="291"/>
      <c r="C35" s="272"/>
      <c r="D35" s="289"/>
      <c r="E35" s="58" t="s">
        <v>73</v>
      </c>
      <c r="F35" s="57" t="s">
        <v>72</v>
      </c>
      <c r="G35" s="209" t="s">
        <v>72</v>
      </c>
      <c r="H35" s="76"/>
    </row>
    <row r="36" spans="1:9" ht="15" x14ac:dyDescent="0.2">
      <c r="A36" s="56" t="s">
        <v>71</v>
      </c>
      <c r="B36" s="301" t="s">
        <v>342</v>
      </c>
      <c r="C36" s="302"/>
      <c r="D36" s="303"/>
      <c r="E36" s="212">
        <v>17244060</v>
      </c>
      <c r="F36" s="214">
        <v>3141558</v>
      </c>
      <c r="G36" s="213" t="s">
        <v>344</v>
      </c>
      <c r="H36" s="76">
        <v>1574855</v>
      </c>
    </row>
    <row r="37" spans="1:9" x14ac:dyDescent="0.2">
      <c r="A37" s="84" t="s">
        <v>145</v>
      </c>
      <c r="B37" s="304" t="s">
        <v>345</v>
      </c>
      <c r="C37" s="305"/>
      <c r="D37" s="305"/>
      <c r="E37" s="215">
        <v>1000000</v>
      </c>
      <c r="F37" s="214">
        <v>2942188</v>
      </c>
      <c r="G37" s="210"/>
      <c r="H37" s="76">
        <v>958021</v>
      </c>
    </row>
    <row r="38" spans="1:9" ht="15" x14ac:dyDescent="0.2">
      <c r="A38" s="84"/>
      <c r="B38" s="288"/>
      <c r="C38" s="261"/>
      <c r="D38" s="289"/>
      <c r="E38" s="85"/>
      <c r="F38" s="86"/>
      <c r="G38" s="210"/>
      <c r="H38" s="76"/>
    </row>
    <row r="39" spans="1:9" ht="3" customHeight="1" thickBot="1" x14ac:dyDescent="0.25">
      <c r="A39" s="84"/>
      <c r="B39" s="288"/>
      <c r="C39" s="261"/>
      <c r="D39" s="289"/>
      <c r="E39" s="85"/>
      <c r="F39" s="86"/>
      <c r="G39" s="210"/>
      <c r="H39" s="76"/>
    </row>
    <row r="40" spans="1:9" ht="15.75" hidden="1" thickBot="1" x14ac:dyDescent="0.25">
      <c r="A40" s="84"/>
      <c r="B40" s="288"/>
      <c r="C40" s="261"/>
      <c r="D40" s="289"/>
      <c r="E40" s="85"/>
      <c r="F40" s="86"/>
      <c r="G40" s="210"/>
      <c r="H40" s="76"/>
    </row>
    <row r="41" spans="1:9" ht="15.75" hidden="1" thickBot="1" x14ac:dyDescent="0.25">
      <c r="A41" s="84"/>
      <c r="B41" s="288"/>
      <c r="C41" s="261"/>
      <c r="D41" s="289"/>
      <c r="E41" s="85"/>
      <c r="F41" s="86"/>
      <c r="G41" s="210"/>
      <c r="H41" s="76"/>
    </row>
    <row r="42" spans="1:9" ht="15.75" hidden="1" thickBot="1" x14ac:dyDescent="0.25">
      <c r="A42" s="84"/>
      <c r="B42" s="147"/>
      <c r="C42" s="148"/>
      <c r="D42" s="149"/>
      <c r="E42" s="85"/>
      <c r="F42" s="86"/>
      <c r="G42" s="210"/>
      <c r="H42" s="76"/>
    </row>
    <row r="43" spans="1:9" ht="15.75" hidden="1" thickBot="1" x14ac:dyDescent="0.25">
      <c r="A43" s="84"/>
      <c r="B43" s="288"/>
      <c r="C43" s="261"/>
      <c r="D43" s="289"/>
      <c r="E43" s="85"/>
      <c r="F43" s="86"/>
      <c r="G43" s="210"/>
      <c r="H43" s="76"/>
    </row>
    <row r="44" spans="1:9" ht="13.5" thickBot="1" x14ac:dyDescent="0.25">
      <c r="A44" s="55"/>
      <c r="B44" s="306" t="s">
        <v>70</v>
      </c>
      <c r="C44" s="307"/>
      <c r="D44" s="308"/>
      <c r="E44" s="216">
        <v>15868200</v>
      </c>
      <c r="F44" s="217">
        <v>6083746</v>
      </c>
      <c r="G44" s="211">
        <v>43728</v>
      </c>
      <c r="H44" s="218">
        <v>2532876</v>
      </c>
    </row>
    <row r="45" spans="1:9" ht="15.75" x14ac:dyDescent="0.2">
      <c r="A45" s="142"/>
      <c r="B45" s="143"/>
      <c r="C45" s="150"/>
      <c r="D45" s="150"/>
      <c r="E45" s="144"/>
      <c r="F45" s="145"/>
      <c r="G45" s="146"/>
      <c r="H45" s="144"/>
      <c r="I45" s="145"/>
    </row>
    <row r="46" spans="1:9" ht="15.75" x14ac:dyDescent="0.2">
      <c r="A46" s="142"/>
      <c r="B46" s="143"/>
      <c r="C46" s="150"/>
      <c r="D46" s="150"/>
      <c r="E46" s="144"/>
      <c r="F46" s="145"/>
      <c r="G46" s="146"/>
      <c r="H46" s="144"/>
      <c r="I46" s="145"/>
    </row>
    <row r="47" spans="1:9" ht="15.75" x14ac:dyDescent="0.2">
      <c r="A47" s="142"/>
      <c r="B47" s="143"/>
      <c r="C47" s="150"/>
      <c r="D47" s="150"/>
      <c r="E47" s="144"/>
      <c r="F47" s="145"/>
      <c r="G47" s="146"/>
      <c r="H47" s="144"/>
      <c r="I47" s="145"/>
    </row>
    <row r="48" spans="1:9" ht="15.75" x14ac:dyDescent="0.2">
      <c r="A48" s="142"/>
      <c r="B48" s="143"/>
      <c r="C48" s="150"/>
      <c r="D48" s="150"/>
      <c r="E48" s="144"/>
      <c r="F48" s="145"/>
      <c r="G48" s="146"/>
      <c r="H48" s="144"/>
      <c r="I48" s="145"/>
    </row>
    <row r="49" spans="1:13" ht="15.75" x14ac:dyDescent="0.2">
      <c r="A49" s="142"/>
      <c r="B49" s="143"/>
      <c r="C49" s="150"/>
      <c r="D49" s="150"/>
      <c r="E49" s="144"/>
      <c r="F49" s="145"/>
      <c r="G49" s="146"/>
      <c r="H49" s="144"/>
      <c r="I49" s="145"/>
    </row>
    <row r="51" spans="1:13" ht="42" customHeight="1" x14ac:dyDescent="0.2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</sheetData>
  <mergeCells count="26">
    <mergeCell ref="B43:D43"/>
    <mergeCell ref="B44:D44"/>
    <mergeCell ref="A51:M51"/>
    <mergeCell ref="G7:G8"/>
    <mergeCell ref="H7:H8"/>
    <mergeCell ref="B9:C9"/>
    <mergeCell ref="E9:F9"/>
    <mergeCell ref="B41:D41"/>
    <mergeCell ref="A30:M30"/>
    <mergeCell ref="A32:A35"/>
    <mergeCell ref="B32:D35"/>
    <mergeCell ref="E32:F32"/>
    <mergeCell ref="E33:F33"/>
    <mergeCell ref="E34:F34"/>
    <mergeCell ref="B36:D36"/>
    <mergeCell ref="B37:D37"/>
    <mergeCell ref="B38:D38"/>
    <mergeCell ref="B39:D39"/>
    <mergeCell ref="B40:D40"/>
    <mergeCell ref="B12:C12"/>
    <mergeCell ref="E12:F12"/>
    <mergeCell ref="A6:E6"/>
    <mergeCell ref="A7:A8"/>
    <mergeCell ref="B7:C8"/>
    <mergeCell ref="D7:D8"/>
    <mergeCell ref="E7:F8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 differentOddEven="1">
    <oddHeader xml:space="preserve">&amp;C5. sz. melléklet
a 3/2020. (VII.14.) önkormányzati rendelethez
Szentgáloskér Önkormányzat 2019. évi beruházási kiadásai"          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view="pageLayout" topLeftCell="A2" zoomScaleNormal="100" workbookViewId="0">
      <selection activeCell="F28" sqref="F28"/>
    </sheetView>
  </sheetViews>
  <sheetFormatPr defaultRowHeight="12.75" x14ac:dyDescent="0.2"/>
  <cols>
    <col min="1" max="1" width="6" style="1" customWidth="1"/>
    <col min="2" max="2" width="49.7109375" style="1" customWidth="1"/>
    <col min="3" max="3" width="10.28515625" style="1" customWidth="1"/>
    <col min="4" max="4" width="11.28515625" style="1" customWidth="1"/>
    <col min="5" max="5" width="10.28515625" style="1" customWidth="1"/>
    <col min="6" max="16384" width="9.140625" style="1"/>
  </cols>
  <sheetData>
    <row r="1" spans="1:5" ht="13.5" thickBot="1" x14ac:dyDescent="0.25"/>
    <row r="2" spans="1:5" ht="26.25" thickBot="1" x14ac:dyDescent="0.25">
      <c r="A2" s="11" t="s">
        <v>8</v>
      </c>
      <c r="B2" s="12" t="s">
        <v>9</v>
      </c>
      <c r="C2" s="20" t="s">
        <v>328</v>
      </c>
      <c r="D2" s="20" t="s">
        <v>329</v>
      </c>
      <c r="E2" s="20" t="s">
        <v>349</v>
      </c>
    </row>
    <row r="3" spans="1:5" ht="18" customHeight="1" thickBot="1" x14ac:dyDescent="0.25">
      <c r="A3" s="21"/>
      <c r="B3" s="13" t="s">
        <v>40</v>
      </c>
      <c r="C3" s="22"/>
      <c r="D3" s="164"/>
      <c r="E3" s="23"/>
    </row>
    <row r="4" spans="1:5" ht="18" customHeight="1" thickBot="1" x14ac:dyDescent="0.25">
      <c r="A4" s="14"/>
      <c r="B4" s="15" t="s">
        <v>41</v>
      </c>
      <c r="C4" s="16">
        <f>SUM(C5)</f>
        <v>0</v>
      </c>
      <c r="D4" s="16">
        <f>SUM(D5)</f>
        <v>0</v>
      </c>
      <c r="E4" s="17">
        <f>SUM(E5)</f>
        <v>0</v>
      </c>
    </row>
    <row r="5" spans="1:5" ht="20.25" customHeight="1" x14ac:dyDescent="0.2">
      <c r="A5" s="24" t="s">
        <v>10</v>
      </c>
      <c r="B5" s="25" t="s">
        <v>42</v>
      </c>
      <c r="C5" s="26">
        <f>SUM(C6:C9)</f>
        <v>0</v>
      </c>
      <c r="D5" s="26">
        <f>SUM(D6:D9)</f>
        <v>0</v>
      </c>
      <c r="E5" s="26">
        <f>SUM(E6:E9)</f>
        <v>0</v>
      </c>
    </row>
    <row r="6" spans="1:5" s="18" customFormat="1" ht="18" customHeight="1" x14ac:dyDescent="0.2">
      <c r="A6" s="27" t="s">
        <v>11</v>
      </c>
      <c r="B6" s="28" t="s">
        <v>43</v>
      </c>
      <c r="C6" s="29"/>
      <c r="D6" s="29"/>
      <c r="E6" s="29"/>
    </row>
    <row r="7" spans="1:5" s="18" customFormat="1" ht="18" customHeight="1" x14ac:dyDescent="0.2">
      <c r="A7" s="30" t="s">
        <v>12</v>
      </c>
      <c r="B7" s="31" t="s">
        <v>44</v>
      </c>
      <c r="C7" s="32"/>
      <c r="D7" s="32"/>
      <c r="E7" s="32"/>
    </row>
    <row r="8" spans="1:5" s="18" customFormat="1" ht="18" customHeight="1" x14ac:dyDescent="0.2">
      <c r="A8" s="27" t="s">
        <v>13</v>
      </c>
      <c r="B8" s="28" t="s">
        <v>45</v>
      </c>
      <c r="C8" s="29"/>
      <c r="D8" s="29"/>
      <c r="E8" s="29"/>
    </row>
    <row r="9" spans="1:5" s="18" customFormat="1" ht="18" customHeight="1" thickBot="1" x14ac:dyDescent="0.25">
      <c r="A9" s="30" t="s">
        <v>15</v>
      </c>
      <c r="B9" s="31" t="s">
        <v>46</v>
      </c>
      <c r="C9" s="32"/>
      <c r="D9" s="32"/>
      <c r="E9" s="32"/>
    </row>
    <row r="10" spans="1:5" ht="18" customHeight="1" thickBot="1" x14ac:dyDescent="0.25">
      <c r="A10" s="14"/>
      <c r="B10" s="15" t="s">
        <v>327</v>
      </c>
      <c r="C10" s="16">
        <f>SUM(C11,C16:C17)</f>
        <v>10895994</v>
      </c>
      <c r="D10" s="16">
        <f>SUM(D11,D16:D17)</f>
        <v>10841704</v>
      </c>
      <c r="E10" s="17">
        <f>SUM(E11,E16:E17)</f>
        <v>7649113</v>
      </c>
    </row>
    <row r="11" spans="1:5" ht="18" customHeight="1" x14ac:dyDescent="0.2">
      <c r="A11" s="33" t="s">
        <v>16</v>
      </c>
      <c r="B11" s="34" t="s">
        <v>47</v>
      </c>
      <c r="C11" s="35">
        <f>SUM(C12:C15)</f>
        <v>10245994</v>
      </c>
      <c r="D11" s="35">
        <f>SUM(D12:D15)</f>
        <v>10185994</v>
      </c>
      <c r="E11" s="35">
        <f>SUM(E12:E15)</f>
        <v>7478403</v>
      </c>
    </row>
    <row r="12" spans="1:5" s="18" customFormat="1" ht="18" customHeight="1" x14ac:dyDescent="0.2">
      <c r="A12" s="36" t="s">
        <v>48</v>
      </c>
      <c r="B12" s="37" t="s">
        <v>49</v>
      </c>
      <c r="C12" s="38">
        <v>781649</v>
      </c>
      <c r="D12" s="38">
        <v>781649</v>
      </c>
      <c r="E12" s="38">
        <v>781649</v>
      </c>
    </row>
    <row r="13" spans="1:5" s="18" customFormat="1" ht="18" customHeight="1" x14ac:dyDescent="0.2">
      <c r="A13" s="39" t="s">
        <v>50</v>
      </c>
      <c r="B13" s="40" t="s">
        <v>51</v>
      </c>
      <c r="C13" s="41">
        <v>9464345</v>
      </c>
      <c r="D13" s="41">
        <v>9404345</v>
      </c>
      <c r="E13" s="41">
        <v>6696754</v>
      </c>
    </row>
    <row r="14" spans="1:5" s="18" customFormat="1" ht="18" customHeight="1" x14ac:dyDescent="0.2">
      <c r="A14" s="39" t="s">
        <v>52</v>
      </c>
      <c r="B14" s="40" t="s">
        <v>53</v>
      </c>
      <c r="C14" s="41"/>
      <c r="D14" s="41"/>
      <c r="E14" s="41"/>
    </row>
    <row r="15" spans="1:5" s="18" customFormat="1" ht="18" customHeight="1" x14ac:dyDescent="0.2">
      <c r="A15" s="39" t="s">
        <v>54</v>
      </c>
      <c r="B15" s="40" t="s">
        <v>55</v>
      </c>
      <c r="C15" s="41"/>
      <c r="D15" s="41"/>
      <c r="E15" s="41"/>
    </row>
    <row r="16" spans="1:5" s="18" customFormat="1" ht="18" customHeight="1" x14ac:dyDescent="0.2">
      <c r="A16" s="42" t="s">
        <v>17</v>
      </c>
      <c r="B16" s="43" t="s">
        <v>56</v>
      </c>
      <c r="C16" s="44">
        <v>650000</v>
      </c>
      <c r="D16" s="41">
        <v>650000</v>
      </c>
      <c r="E16" s="41">
        <v>165000</v>
      </c>
    </row>
    <row r="17" spans="1:5" s="18" customFormat="1" ht="18" customHeight="1" thickBot="1" x14ac:dyDescent="0.25">
      <c r="A17" s="42" t="s">
        <v>18</v>
      </c>
      <c r="B17" s="43" t="s">
        <v>57</v>
      </c>
      <c r="C17" s="44"/>
      <c r="D17" s="41">
        <v>5710</v>
      </c>
      <c r="E17" s="41">
        <v>5710</v>
      </c>
    </row>
    <row r="18" spans="1:5" ht="18" customHeight="1" thickBot="1" x14ac:dyDescent="0.25">
      <c r="A18" s="14"/>
      <c r="B18" s="15" t="s">
        <v>58</v>
      </c>
      <c r="C18" s="16">
        <f>SUM(C19:C27)</f>
        <v>63620772</v>
      </c>
      <c r="D18" s="16">
        <f>SUM(D19:D27)</f>
        <v>101093138</v>
      </c>
      <c r="E18" s="17">
        <f>SUM(E19:E27)</f>
        <v>76520916</v>
      </c>
    </row>
    <row r="19" spans="1:5" ht="18" customHeight="1" x14ac:dyDescent="0.2">
      <c r="A19" s="33" t="s">
        <v>19</v>
      </c>
      <c r="B19" s="34" t="s">
        <v>43</v>
      </c>
      <c r="C19" s="35">
        <v>29920624</v>
      </c>
      <c r="D19" s="35">
        <v>32807979</v>
      </c>
      <c r="E19" s="35">
        <v>28650103</v>
      </c>
    </row>
    <row r="20" spans="1:5" ht="18" customHeight="1" x14ac:dyDescent="0.2">
      <c r="A20" s="33" t="s">
        <v>20</v>
      </c>
      <c r="B20" s="45" t="s">
        <v>44</v>
      </c>
      <c r="C20" s="35">
        <v>4182424</v>
      </c>
      <c r="D20" s="35">
        <v>5241291</v>
      </c>
      <c r="E20" s="35">
        <v>4358253</v>
      </c>
    </row>
    <row r="21" spans="1:5" ht="18" customHeight="1" x14ac:dyDescent="0.2">
      <c r="A21" s="42" t="s">
        <v>21</v>
      </c>
      <c r="B21" s="43" t="s">
        <v>45</v>
      </c>
      <c r="C21" s="44">
        <v>20777000</v>
      </c>
      <c r="D21" s="44">
        <v>51277371</v>
      </c>
      <c r="E21" s="44">
        <v>34107799</v>
      </c>
    </row>
    <row r="22" spans="1:5" ht="18" customHeight="1" x14ac:dyDescent="0.2">
      <c r="A22" s="42" t="s">
        <v>22</v>
      </c>
      <c r="B22" s="43" t="s">
        <v>46</v>
      </c>
      <c r="C22" s="44">
        <v>6558000</v>
      </c>
      <c r="D22" s="44">
        <v>8883000</v>
      </c>
      <c r="E22" s="44">
        <v>8426417</v>
      </c>
    </row>
    <row r="23" spans="1:5" ht="18" customHeight="1" x14ac:dyDescent="0.2">
      <c r="A23" s="33" t="s">
        <v>23</v>
      </c>
      <c r="B23" s="34" t="s">
        <v>326</v>
      </c>
      <c r="C23" s="35"/>
      <c r="D23" s="35"/>
      <c r="E23" s="35"/>
    </row>
    <row r="24" spans="1:5" ht="18" customHeight="1" x14ac:dyDescent="0.2">
      <c r="A24" s="33" t="s">
        <v>24</v>
      </c>
      <c r="B24" s="45" t="s">
        <v>325</v>
      </c>
      <c r="C24" s="35">
        <v>304380</v>
      </c>
      <c r="D24" s="35"/>
      <c r="E24" s="35"/>
    </row>
    <row r="25" spans="1:5" ht="18" customHeight="1" x14ac:dyDescent="0.2">
      <c r="A25" s="42" t="s">
        <v>25</v>
      </c>
      <c r="B25" s="43" t="s">
        <v>59</v>
      </c>
      <c r="C25" s="44">
        <v>500000</v>
      </c>
      <c r="D25" s="44">
        <v>1905153</v>
      </c>
      <c r="E25" s="44"/>
    </row>
    <row r="26" spans="1:5" ht="18" customHeight="1" x14ac:dyDescent="0.2">
      <c r="A26" s="42" t="s">
        <v>26</v>
      </c>
      <c r="B26" s="43" t="s">
        <v>181</v>
      </c>
      <c r="C26" s="44">
        <v>400000</v>
      </c>
      <c r="D26" s="44"/>
      <c r="E26" s="44"/>
    </row>
    <row r="27" spans="1:5" ht="18" customHeight="1" thickBot="1" x14ac:dyDescent="0.25">
      <c r="A27" s="42" t="s">
        <v>27</v>
      </c>
      <c r="B27" s="43" t="s">
        <v>60</v>
      </c>
      <c r="C27" s="44">
        <v>978344</v>
      </c>
      <c r="D27" s="44">
        <v>978344</v>
      </c>
      <c r="E27" s="44">
        <v>978344</v>
      </c>
    </row>
    <row r="28" spans="1:5" ht="18" customHeight="1" thickBot="1" x14ac:dyDescent="0.25">
      <c r="A28" s="14"/>
      <c r="B28" s="15" t="s">
        <v>324</v>
      </c>
      <c r="C28" s="16">
        <f>SUM(C29)</f>
        <v>0</v>
      </c>
      <c r="D28" s="16">
        <f>SUM(D29)</f>
        <v>60000</v>
      </c>
      <c r="E28" s="17">
        <f>SUM(E29)</f>
        <v>60000</v>
      </c>
    </row>
    <row r="29" spans="1:5" ht="20.25" customHeight="1" x14ac:dyDescent="0.2">
      <c r="A29" s="24" t="s">
        <v>29</v>
      </c>
      <c r="B29" s="25" t="s">
        <v>47</v>
      </c>
      <c r="C29" s="26">
        <f>SUM(C30:C32)</f>
        <v>0</v>
      </c>
      <c r="D29" s="26">
        <f>SUM(D30:D32)</f>
        <v>60000</v>
      </c>
      <c r="E29" s="26">
        <f>SUM(E30:E32)</f>
        <v>60000</v>
      </c>
    </row>
    <row r="30" spans="1:5" s="18" customFormat="1" ht="18" customHeight="1" x14ac:dyDescent="0.2">
      <c r="A30" s="27" t="s">
        <v>323</v>
      </c>
      <c r="B30" s="28" t="s">
        <v>322</v>
      </c>
      <c r="C30" s="29"/>
      <c r="D30" s="29"/>
      <c r="E30" s="29"/>
    </row>
    <row r="31" spans="1:5" s="18" customFormat="1" ht="18" customHeight="1" x14ac:dyDescent="0.2">
      <c r="A31" s="30" t="s">
        <v>61</v>
      </c>
      <c r="B31" s="31" t="s">
        <v>51</v>
      </c>
      <c r="C31" s="32"/>
      <c r="D31" s="32"/>
      <c r="E31" s="32"/>
    </row>
    <row r="32" spans="1:5" s="18" customFormat="1" ht="18" customHeight="1" thickBot="1" x14ac:dyDescent="0.25">
      <c r="A32" s="27" t="s">
        <v>321</v>
      </c>
      <c r="B32" s="28" t="s">
        <v>339</v>
      </c>
      <c r="C32" s="29"/>
      <c r="D32" s="29">
        <v>60000</v>
      </c>
      <c r="E32" s="29">
        <v>60000</v>
      </c>
    </row>
    <row r="33" spans="1:5" ht="18" customHeight="1" thickBot="1" x14ac:dyDescent="0.25">
      <c r="A33" s="14"/>
      <c r="B33" s="15" t="s">
        <v>62</v>
      </c>
      <c r="C33" s="16">
        <f>SUM(C34:C37)</f>
        <v>21900000</v>
      </c>
      <c r="D33" s="16">
        <f>SUM(D34:D37)</f>
        <v>15796896</v>
      </c>
      <c r="E33" s="17">
        <f>SUM(E34:E37)</f>
        <v>6395393</v>
      </c>
    </row>
    <row r="34" spans="1:5" ht="18" customHeight="1" x14ac:dyDescent="0.2">
      <c r="A34" s="33" t="s">
        <v>31</v>
      </c>
      <c r="B34" s="25" t="s">
        <v>320</v>
      </c>
      <c r="C34" s="35">
        <v>18000000</v>
      </c>
      <c r="D34" s="35">
        <v>8187150</v>
      </c>
      <c r="E34" s="35">
        <v>2362517</v>
      </c>
    </row>
    <row r="35" spans="1:5" ht="18" customHeight="1" x14ac:dyDescent="0.2">
      <c r="A35" s="33" t="s">
        <v>32</v>
      </c>
      <c r="B35" s="25" t="s">
        <v>179</v>
      </c>
      <c r="C35" s="35">
        <v>3900000</v>
      </c>
      <c r="D35" s="35">
        <v>5070954</v>
      </c>
      <c r="E35" s="35">
        <v>1574855</v>
      </c>
    </row>
    <row r="36" spans="1:5" ht="18" customHeight="1" x14ac:dyDescent="0.2">
      <c r="A36" s="33" t="s">
        <v>33</v>
      </c>
      <c r="B36" s="25" t="s">
        <v>180</v>
      </c>
      <c r="C36" s="35"/>
      <c r="D36" s="35">
        <v>1526000</v>
      </c>
      <c r="E36" s="35">
        <v>1500000</v>
      </c>
    </row>
    <row r="37" spans="1:5" ht="18" customHeight="1" thickBot="1" x14ac:dyDescent="0.25">
      <c r="A37" s="33" t="s">
        <v>34</v>
      </c>
      <c r="B37" s="25" t="s">
        <v>338</v>
      </c>
      <c r="C37" s="35"/>
      <c r="D37" s="35">
        <v>1012792</v>
      </c>
      <c r="E37" s="35">
        <v>958021</v>
      </c>
    </row>
    <row r="38" spans="1:5" ht="18" customHeight="1" thickBot="1" x14ac:dyDescent="0.25">
      <c r="A38" s="14"/>
      <c r="B38" s="46" t="s">
        <v>63</v>
      </c>
      <c r="C38" s="19">
        <f>SUM(C28,C33,C18,C10,C4)</f>
        <v>96416766</v>
      </c>
      <c r="D38" s="19">
        <f>SUM(D28,D33,D18,D10,D4)</f>
        <v>127791738</v>
      </c>
      <c r="E38" s="19">
        <f>SUM(E28,E33,E18,E10,E4)</f>
        <v>90625422</v>
      </c>
    </row>
  </sheetData>
  <sheetProtection formatCells="0" formatColumns="0" formatRows="0" insertColumns="0" insertRows="0" insertHyperlinks="0" deleteRows="0" sort="0" autoFilter="0" pivotTables="0"/>
  <protectedRanges>
    <protectedRange sqref="C30:E32 C12:E17 C19:E27 C6:E9 B37:IV37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&amp;C3. sz. melléklet
a 3. /2020. (VII.14.) önkormányzati rendelethez
Szentgáloskér Községi Önkormányzat 2019. évi egyesített kiadásai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8"/>
  <sheetViews>
    <sheetView view="pageLayout" topLeftCell="B1" zoomScaleNormal="100" workbookViewId="0">
      <selection activeCell="E79" sqref="D79:E79"/>
    </sheetView>
  </sheetViews>
  <sheetFormatPr defaultRowHeight="12.75" x14ac:dyDescent="0.2"/>
  <cols>
    <col min="1" max="1" width="6" style="1" customWidth="1"/>
    <col min="2" max="2" width="49.7109375" style="1" customWidth="1"/>
    <col min="3" max="3" width="10.28515625" style="1" customWidth="1"/>
    <col min="4" max="4" width="11.42578125" style="1" customWidth="1"/>
    <col min="5" max="5" width="11.85546875" style="1" customWidth="1"/>
    <col min="6" max="16384" width="9.140625" style="1"/>
  </cols>
  <sheetData>
    <row r="1" spans="1:5" ht="13.5" thickBot="1" x14ac:dyDescent="0.25">
      <c r="A1" s="205"/>
      <c r="B1" s="205"/>
      <c r="C1" s="205"/>
      <c r="D1" s="205" t="s">
        <v>216</v>
      </c>
      <c r="E1" s="205"/>
    </row>
    <row r="2" spans="1:5" ht="26.25" thickBot="1" x14ac:dyDescent="0.25">
      <c r="A2" s="11" t="s">
        <v>8</v>
      </c>
      <c r="B2" s="12" t="s">
        <v>9</v>
      </c>
      <c r="C2" s="204" t="s">
        <v>352</v>
      </c>
      <c r="D2" s="204" t="s">
        <v>350</v>
      </c>
      <c r="E2" s="204" t="s">
        <v>351</v>
      </c>
    </row>
    <row r="3" spans="1:5" ht="18" customHeight="1" thickBot="1" x14ac:dyDescent="0.25">
      <c r="A3" s="203"/>
      <c r="B3" s="13" t="s">
        <v>217</v>
      </c>
      <c r="C3" s="202">
        <f>SUM(C4,C16,C26)</f>
        <v>73963375</v>
      </c>
      <c r="D3" s="201"/>
      <c r="E3" s="200"/>
    </row>
    <row r="4" spans="1:5" ht="18" customHeight="1" thickBot="1" x14ac:dyDescent="0.25">
      <c r="A4" s="14"/>
      <c r="B4" s="15" t="s">
        <v>218</v>
      </c>
      <c r="C4" s="16">
        <f>SUM(C5,C15)</f>
        <v>24458613</v>
      </c>
      <c r="D4" s="16">
        <f>SUM(D5,D15)</f>
        <v>24781722</v>
      </c>
      <c r="E4" s="17">
        <f>SUM(E5,E15)</f>
        <v>24781422</v>
      </c>
    </row>
    <row r="5" spans="1:5" ht="18" customHeight="1" x14ac:dyDescent="0.2">
      <c r="A5" s="194" t="s">
        <v>10</v>
      </c>
      <c r="B5" s="193" t="s">
        <v>219</v>
      </c>
      <c r="C5" s="192">
        <f>SUM(C6,C7,C8,C9,C10,C11,C12,C13,C14)</f>
        <v>24458613</v>
      </c>
      <c r="D5" s="192">
        <f>SUM(D6:D11)</f>
        <v>24780012</v>
      </c>
      <c r="E5" s="192">
        <f>SUM(E6:E11)</f>
        <v>24779712</v>
      </c>
    </row>
    <row r="6" spans="1:5" s="18" customFormat="1" ht="18" customHeight="1" x14ac:dyDescent="0.2">
      <c r="A6" s="197" t="s">
        <v>11</v>
      </c>
      <c r="B6" s="181" t="s">
        <v>220</v>
      </c>
      <c r="C6" s="180">
        <v>7350910</v>
      </c>
      <c r="D6" s="180">
        <v>7350910</v>
      </c>
      <c r="E6" s="180">
        <v>7350910</v>
      </c>
    </row>
    <row r="7" spans="1:5" s="18" customFormat="1" ht="18" customHeight="1" x14ac:dyDescent="0.2">
      <c r="A7" s="197" t="s">
        <v>12</v>
      </c>
      <c r="B7" s="181" t="s">
        <v>221</v>
      </c>
      <c r="C7" s="180">
        <v>5000000</v>
      </c>
      <c r="D7" s="180">
        <v>5000000</v>
      </c>
      <c r="E7" s="180">
        <v>5000000</v>
      </c>
    </row>
    <row r="8" spans="1:5" s="18" customFormat="1" ht="18" customHeight="1" x14ac:dyDescent="0.2">
      <c r="A8" s="197" t="s">
        <v>13</v>
      </c>
      <c r="B8" s="181" t="s">
        <v>14</v>
      </c>
      <c r="C8" s="180">
        <v>3100000</v>
      </c>
      <c r="D8" s="180">
        <v>3100000</v>
      </c>
      <c r="E8" s="180">
        <v>3100000</v>
      </c>
    </row>
    <row r="9" spans="1:5" s="18" customFormat="1" ht="18" customHeight="1" x14ac:dyDescent="0.2">
      <c r="A9" s="197" t="s">
        <v>15</v>
      </c>
      <c r="B9" s="181" t="s">
        <v>222</v>
      </c>
      <c r="C9" s="180">
        <v>158100</v>
      </c>
      <c r="D9" s="180">
        <v>158100</v>
      </c>
      <c r="E9" s="180">
        <v>158100</v>
      </c>
    </row>
    <row r="10" spans="1:5" s="18" customFormat="1" ht="18" customHeight="1" x14ac:dyDescent="0.2">
      <c r="A10" s="197" t="s">
        <v>223</v>
      </c>
      <c r="B10" s="181" t="s">
        <v>224</v>
      </c>
      <c r="C10" s="180">
        <v>1120500</v>
      </c>
      <c r="D10" s="180">
        <v>1120500</v>
      </c>
      <c r="E10" s="180">
        <v>1120200</v>
      </c>
    </row>
    <row r="11" spans="1:5" s="18" customFormat="1" ht="18" customHeight="1" x14ac:dyDescent="0.2">
      <c r="A11" s="197" t="s">
        <v>225</v>
      </c>
      <c r="B11" s="181" t="s">
        <v>226</v>
      </c>
      <c r="C11" s="196">
        <v>6558000</v>
      </c>
      <c r="D11" s="196">
        <v>8050502</v>
      </c>
      <c r="E11" s="196">
        <v>8050502</v>
      </c>
    </row>
    <row r="12" spans="1:5" s="18" customFormat="1" ht="18" customHeight="1" x14ac:dyDescent="0.2">
      <c r="A12" s="197" t="s">
        <v>227</v>
      </c>
      <c r="B12" s="181" t="s">
        <v>228</v>
      </c>
      <c r="C12" s="196">
        <v>1800000</v>
      </c>
      <c r="D12" s="196">
        <v>1800000</v>
      </c>
      <c r="E12" s="196">
        <v>1800000</v>
      </c>
    </row>
    <row r="13" spans="1:5" s="18" customFormat="1" ht="18" customHeight="1" x14ac:dyDescent="0.2">
      <c r="A13" s="197" t="s">
        <v>229</v>
      </c>
      <c r="B13" s="181" t="s">
        <v>230</v>
      </c>
      <c r="C13" s="196">
        <v>304380</v>
      </c>
      <c r="D13" s="196">
        <v>238260</v>
      </c>
      <c r="E13" s="196">
        <v>226980</v>
      </c>
    </row>
    <row r="14" spans="1:5" s="18" customFormat="1" ht="18" customHeight="1" x14ac:dyDescent="0.2">
      <c r="A14" s="197" t="s">
        <v>231</v>
      </c>
      <c r="B14" s="181" t="s">
        <v>330</v>
      </c>
      <c r="C14" s="196">
        <v>-933277</v>
      </c>
      <c r="D14" s="196">
        <v>-933277</v>
      </c>
      <c r="E14" s="196">
        <v>-933277</v>
      </c>
    </row>
    <row r="15" spans="1:5" ht="18" customHeight="1" thickBot="1" x14ac:dyDescent="0.25">
      <c r="A15" s="176" t="s">
        <v>16</v>
      </c>
      <c r="B15" s="170" t="s">
        <v>346</v>
      </c>
      <c r="C15" s="175"/>
      <c r="D15" s="175">
        <v>1710</v>
      </c>
      <c r="E15" s="175">
        <v>1710</v>
      </c>
    </row>
    <row r="16" spans="1:5" ht="18" customHeight="1" thickBot="1" x14ac:dyDescent="0.25">
      <c r="A16" s="14"/>
      <c r="B16" s="15" t="s">
        <v>232</v>
      </c>
      <c r="C16" s="16">
        <f>SUM(C17:C21)</f>
        <v>36704762</v>
      </c>
      <c r="D16" s="16">
        <f>SUM(D17:D21)</f>
        <v>50987167</v>
      </c>
      <c r="E16" s="17">
        <f>SUM(E17:E21)</f>
        <v>22996015</v>
      </c>
    </row>
    <row r="17" spans="1:5" ht="18" customHeight="1" x14ac:dyDescent="0.2">
      <c r="A17" s="194" t="s">
        <v>17</v>
      </c>
      <c r="B17" s="193" t="s">
        <v>233</v>
      </c>
      <c r="C17" s="192">
        <v>13127064</v>
      </c>
      <c r="D17" s="192">
        <v>13127064</v>
      </c>
      <c r="E17" s="192">
        <v>2680921</v>
      </c>
    </row>
    <row r="18" spans="1:5" ht="18" customHeight="1" x14ac:dyDescent="0.2">
      <c r="A18" s="176" t="s">
        <v>18</v>
      </c>
      <c r="B18" s="195" t="s">
        <v>234</v>
      </c>
      <c r="C18" s="175"/>
      <c r="D18" s="175"/>
      <c r="E18" s="175"/>
    </row>
    <row r="19" spans="1:5" ht="18" customHeight="1" x14ac:dyDescent="0.2">
      <c r="A19" s="176" t="s">
        <v>19</v>
      </c>
      <c r="B19" s="195" t="s">
        <v>235</v>
      </c>
      <c r="C19" s="175"/>
      <c r="D19" s="175"/>
      <c r="E19" s="175"/>
    </row>
    <row r="20" spans="1:5" ht="18" customHeight="1" x14ac:dyDescent="0.2">
      <c r="A20" s="176" t="s">
        <v>20</v>
      </c>
      <c r="B20" s="195" t="s">
        <v>236</v>
      </c>
      <c r="C20" s="169">
        <v>23577698</v>
      </c>
      <c r="D20" s="169">
        <v>37860103</v>
      </c>
      <c r="E20" s="169">
        <v>20315094</v>
      </c>
    </row>
    <row r="21" spans="1:5" ht="18" customHeight="1" x14ac:dyDescent="0.2">
      <c r="A21" s="176" t="s">
        <v>21</v>
      </c>
      <c r="B21" s="170" t="s">
        <v>237</v>
      </c>
      <c r="C21" s="175">
        <f>SUM(C22:C25)</f>
        <v>0</v>
      </c>
      <c r="D21" s="175">
        <f>SUM(D22:D25)</f>
        <v>0</v>
      </c>
      <c r="E21" s="175">
        <f>SUM(E22:E25)</f>
        <v>0</v>
      </c>
    </row>
    <row r="22" spans="1:5" s="18" customFormat="1" ht="18" customHeight="1" x14ac:dyDescent="0.2">
      <c r="A22" s="197" t="s">
        <v>238</v>
      </c>
      <c r="B22" s="181" t="s">
        <v>239</v>
      </c>
      <c r="C22" s="180"/>
      <c r="D22" s="180"/>
      <c r="E22" s="180"/>
    </row>
    <row r="23" spans="1:5" s="18" customFormat="1" ht="18" customHeight="1" x14ac:dyDescent="0.2">
      <c r="A23" s="197" t="s">
        <v>240</v>
      </c>
      <c r="B23" s="181" t="s">
        <v>241</v>
      </c>
      <c r="C23" s="180"/>
      <c r="D23" s="180"/>
      <c r="E23" s="180"/>
    </row>
    <row r="24" spans="1:5" s="18" customFormat="1" ht="18" customHeight="1" x14ac:dyDescent="0.2">
      <c r="A24" s="197" t="s">
        <v>242</v>
      </c>
      <c r="B24" s="181" t="s">
        <v>243</v>
      </c>
      <c r="C24" s="196"/>
      <c r="D24" s="196"/>
      <c r="E24" s="196"/>
    </row>
    <row r="25" spans="1:5" s="18" customFormat="1" ht="18" customHeight="1" thickBot="1" x14ac:dyDescent="0.25">
      <c r="A25" s="185" t="s">
        <v>244</v>
      </c>
      <c r="B25" s="181" t="s">
        <v>245</v>
      </c>
      <c r="C25" s="180"/>
      <c r="D25" s="180"/>
      <c r="E25" s="180"/>
    </row>
    <row r="26" spans="1:5" ht="18" customHeight="1" thickBot="1" x14ac:dyDescent="0.25">
      <c r="A26" s="14"/>
      <c r="B26" s="15" t="s">
        <v>246</v>
      </c>
      <c r="C26" s="16">
        <f>SUM(C27,C31,C35,C42,C43,C50:C51)</f>
        <v>12800000</v>
      </c>
      <c r="D26" s="16">
        <f>SUM(D27,D31,D35,D42,D43,D50:D51)</f>
        <v>24376048</v>
      </c>
      <c r="E26" s="17">
        <f>SUM(E27,E31,E35,E42,E43,E50:E51)</f>
        <v>20391037</v>
      </c>
    </row>
    <row r="27" spans="1:5" ht="43.5" customHeight="1" x14ac:dyDescent="0.2">
      <c r="A27" s="199" t="s">
        <v>22</v>
      </c>
      <c r="B27" s="198" t="s">
        <v>247</v>
      </c>
      <c r="C27" s="192">
        <f>SUM(C28:C30)</f>
        <v>0</v>
      </c>
      <c r="D27" s="192">
        <f>SUM(D28:D30)</f>
        <v>0</v>
      </c>
      <c r="E27" s="192">
        <f>SUM(E28:E30)</f>
        <v>0</v>
      </c>
    </row>
    <row r="28" spans="1:5" s="18" customFormat="1" ht="18" customHeight="1" x14ac:dyDescent="0.2">
      <c r="A28" s="197" t="s">
        <v>248</v>
      </c>
      <c r="B28" s="181" t="s">
        <v>249</v>
      </c>
      <c r="C28" s="180"/>
      <c r="D28" s="180"/>
      <c r="E28" s="180"/>
    </row>
    <row r="29" spans="1:5" s="18" customFormat="1" ht="18" customHeight="1" x14ac:dyDescent="0.2">
      <c r="A29" s="197" t="s">
        <v>250</v>
      </c>
      <c r="B29" s="181" t="s">
        <v>251</v>
      </c>
      <c r="C29" s="196"/>
      <c r="D29" s="196"/>
      <c r="E29" s="196"/>
    </row>
    <row r="30" spans="1:5" s="18" customFormat="1" ht="18" customHeight="1" x14ac:dyDescent="0.2">
      <c r="A30" s="197" t="s">
        <v>252</v>
      </c>
      <c r="B30" s="181" t="s">
        <v>253</v>
      </c>
      <c r="C30" s="180"/>
      <c r="D30" s="180"/>
      <c r="E30" s="180"/>
    </row>
    <row r="31" spans="1:5" ht="12.75" customHeight="1" x14ac:dyDescent="0.2">
      <c r="A31" s="176" t="s">
        <v>23</v>
      </c>
      <c r="B31" s="170" t="s">
        <v>254</v>
      </c>
      <c r="C31" s="175">
        <v>1000000</v>
      </c>
      <c r="D31" s="175">
        <f>SUM(D32:D34)</f>
        <v>2262815</v>
      </c>
      <c r="E31" s="175">
        <f>SUM(E32:E34)</f>
        <v>1262815</v>
      </c>
    </row>
    <row r="32" spans="1:5" s="18" customFormat="1" ht="4.5" customHeight="1" x14ac:dyDescent="0.2">
      <c r="A32" s="197" t="s">
        <v>255</v>
      </c>
      <c r="B32" s="181"/>
      <c r="C32" s="180"/>
      <c r="D32" s="180"/>
      <c r="E32" s="180"/>
    </row>
    <row r="33" spans="1:5" s="18" customFormat="1" ht="2.25" customHeight="1" x14ac:dyDescent="0.2">
      <c r="A33" s="197" t="s">
        <v>256</v>
      </c>
      <c r="B33" s="181"/>
      <c r="C33" s="196"/>
      <c r="D33" s="196"/>
      <c r="E33" s="196"/>
    </row>
    <row r="34" spans="1:5" s="18" customFormat="1" ht="18" customHeight="1" x14ac:dyDescent="0.2">
      <c r="A34" s="197" t="s">
        <v>257</v>
      </c>
      <c r="B34" s="181" t="s">
        <v>258</v>
      </c>
      <c r="C34" s="180">
        <v>1000000</v>
      </c>
      <c r="D34" s="180">
        <v>2262815</v>
      </c>
      <c r="E34" s="180">
        <v>1262815</v>
      </c>
    </row>
    <row r="35" spans="1:5" ht="18" customHeight="1" x14ac:dyDescent="0.2">
      <c r="A35" s="176" t="s">
        <v>24</v>
      </c>
      <c r="B35" s="170" t="s">
        <v>259</v>
      </c>
      <c r="C35" s="175">
        <v>10000000</v>
      </c>
      <c r="D35" s="175">
        <f>SUM(D36:D41)</f>
        <v>14029154</v>
      </c>
      <c r="E35" s="175">
        <f>SUM(E36:E41)</f>
        <v>15295561</v>
      </c>
    </row>
    <row r="36" spans="1:5" s="18" customFormat="1" ht="18" customHeight="1" x14ac:dyDescent="0.2">
      <c r="A36" s="197" t="s">
        <v>260</v>
      </c>
      <c r="B36" s="181" t="s">
        <v>261</v>
      </c>
      <c r="C36" s="180"/>
      <c r="D36" s="180"/>
      <c r="E36" s="180"/>
    </row>
    <row r="37" spans="1:5" s="18" customFormat="1" ht="18" customHeight="1" x14ac:dyDescent="0.2">
      <c r="A37" s="197" t="s">
        <v>262</v>
      </c>
      <c r="B37" s="181" t="s">
        <v>263</v>
      </c>
      <c r="C37" s="196"/>
      <c r="D37" s="196"/>
      <c r="E37" s="196"/>
    </row>
    <row r="38" spans="1:5" s="18" customFormat="1" ht="18" customHeight="1" x14ac:dyDescent="0.2">
      <c r="A38" s="197" t="s">
        <v>264</v>
      </c>
      <c r="B38" s="181" t="s">
        <v>265</v>
      </c>
      <c r="C38" s="180">
        <v>1500000</v>
      </c>
      <c r="D38" s="180">
        <v>1500000</v>
      </c>
      <c r="E38" s="180">
        <v>1292180</v>
      </c>
    </row>
    <row r="39" spans="1:5" s="18" customFormat="1" ht="18" customHeight="1" x14ac:dyDescent="0.2">
      <c r="A39" s="197" t="s">
        <v>266</v>
      </c>
      <c r="B39" s="181" t="s">
        <v>267</v>
      </c>
      <c r="C39" s="180">
        <v>8500000</v>
      </c>
      <c r="D39" s="180">
        <v>12037453</v>
      </c>
      <c r="E39" s="180">
        <v>13972499</v>
      </c>
    </row>
    <row r="40" spans="1:5" s="18" customFormat="1" ht="18" customHeight="1" x14ac:dyDescent="0.2">
      <c r="A40" s="197" t="s">
        <v>268</v>
      </c>
      <c r="B40" s="181" t="s">
        <v>269</v>
      </c>
      <c r="C40" s="180"/>
      <c r="D40" s="180"/>
      <c r="E40" s="180"/>
    </row>
    <row r="41" spans="1:5" s="18" customFormat="1" ht="18" customHeight="1" x14ac:dyDescent="0.2">
      <c r="A41" s="197" t="s">
        <v>270</v>
      </c>
      <c r="B41" s="181" t="s">
        <v>271</v>
      </c>
      <c r="C41" s="196"/>
      <c r="D41" s="196">
        <v>491701</v>
      </c>
      <c r="E41" s="196">
        <v>30882</v>
      </c>
    </row>
    <row r="42" spans="1:5" ht="18" customHeight="1" x14ac:dyDescent="0.2">
      <c r="A42" s="176" t="s">
        <v>25</v>
      </c>
      <c r="B42" s="170" t="s">
        <v>272</v>
      </c>
      <c r="C42" s="175"/>
      <c r="D42" s="175"/>
      <c r="E42" s="175"/>
    </row>
    <row r="43" spans="1:5" ht="18" customHeight="1" x14ac:dyDescent="0.2">
      <c r="A43" s="176" t="s">
        <v>26</v>
      </c>
      <c r="B43" s="170" t="s">
        <v>273</v>
      </c>
      <c r="C43" s="175">
        <v>600000</v>
      </c>
      <c r="D43" s="175">
        <f>SUM(D44:D49)</f>
        <v>4261833</v>
      </c>
      <c r="E43" s="175">
        <f>SUM(E44:E49)</f>
        <v>497131</v>
      </c>
    </row>
    <row r="44" spans="1:5" s="18" customFormat="1" ht="18" customHeight="1" x14ac:dyDescent="0.2">
      <c r="A44" s="197" t="s">
        <v>274</v>
      </c>
      <c r="B44" s="181" t="s">
        <v>275</v>
      </c>
      <c r="C44" s="180"/>
      <c r="D44" s="180"/>
      <c r="E44" s="180"/>
    </row>
    <row r="45" spans="1:5" s="18" customFormat="1" ht="18" customHeight="1" x14ac:dyDescent="0.2">
      <c r="A45" s="197" t="s">
        <v>276</v>
      </c>
      <c r="B45" s="181" t="s">
        <v>277</v>
      </c>
      <c r="C45" s="196"/>
      <c r="D45" s="196">
        <v>3661833</v>
      </c>
      <c r="E45" s="196">
        <v>491131</v>
      </c>
    </row>
    <row r="46" spans="1:5" s="18" customFormat="1" ht="18" customHeight="1" x14ac:dyDescent="0.2">
      <c r="A46" s="197" t="s">
        <v>278</v>
      </c>
      <c r="B46" s="181" t="s">
        <v>279</v>
      </c>
      <c r="C46" s="180">
        <v>600000</v>
      </c>
      <c r="D46" s="180">
        <v>600000</v>
      </c>
      <c r="E46" s="180">
        <v>6000</v>
      </c>
    </row>
    <row r="47" spans="1:5" s="18" customFormat="1" ht="18" customHeight="1" x14ac:dyDescent="0.2">
      <c r="A47" s="182" t="s">
        <v>280</v>
      </c>
      <c r="B47" s="181" t="s">
        <v>281</v>
      </c>
      <c r="C47" s="180"/>
      <c r="D47" s="180"/>
      <c r="E47" s="180"/>
    </row>
    <row r="48" spans="1:5" s="18" customFormat="1" ht="18" customHeight="1" x14ac:dyDescent="0.2">
      <c r="A48" s="182" t="s">
        <v>282</v>
      </c>
      <c r="B48" s="181" t="s">
        <v>283</v>
      </c>
      <c r="C48" s="180"/>
      <c r="D48" s="180"/>
      <c r="E48" s="180"/>
    </row>
    <row r="49" spans="1:5" s="18" customFormat="1" ht="18" customHeight="1" x14ac:dyDescent="0.2">
      <c r="A49" s="197" t="s">
        <v>284</v>
      </c>
      <c r="B49" s="181" t="s">
        <v>285</v>
      </c>
      <c r="C49" s="196"/>
      <c r="D49" s="196"/>
      <c r="E49" s="196"/>
    </row>
    <row r="50" spans="1:5" ht="18" customHeight="1" x14ac:dyDescent="0.2">
      <c r="A50" s="176" t="s">
        <v>27</v>
      </c>
      <c r="B50" s="195" t="s">
        <v>28</v>
      </c>
      <c r="C50" s="175">
        <v>1200000</v>
      </c>
      <c r="D50" s="175">
        <v>3822246</v>
      </c>
      <c r="E50" s="175">
        <v>3335530</v>
      </c>
    </row>
    <row r="51" spans="1:5" ht="18" customHeight="1" thickBot="1" x14ac:dyDescent="0.25">
      <c r="A51" s="176" t="s">
        <v>29</v>
      </c>
      <c r="B51" s="195" t="s">
        <v>30</v>
      </c>
      <c r="C51" s="175"/>
      <c r="D51" s="175"/>
      <c r="E51" s="175"/>
    </row>
    <row r="52" spans="1:5" ht="18" customHeight="1" thickBot="1" x14ac:dyDescent="0.25">
      <c r="A52" s="14"/>
      <c r="B52" s="15" t="s">
        <v>286</v>
      </c>
      <c r="C52" s="16">
        <f>SUM(C53:C57)</f>
        <v>0</v>
      </c>
      <c r="D52" s="16">
        <f>SUM(D53:D57)</f>
        <v>789038</v>
      </c>
      <c r="E52" s="17">
        <f>SUM(E53:E57)</f>
        <v>371000</v>
      </c>
    </row>
    <row r="53" spans="1:5" ht="18" customHeight="1" x14ac:dyDescent="0.2">
      <c r="A53" s="194" t="s">
        <v>31</v>
      </c>
      <c r="B53" s="193" t="s">
        <v>287</v>
      </c>
      <c r="C53" s="192"/>
      <c r="D53" s="192">
        <v>789038</v>
      </c>
      <c r="E53" s="192">
        <v>371000</v>
      </c>
    </row>
    <row r="54" spans="1:5" ht="18" customHeight="1" x14ac:dyDescent="0.2">
      <c r="A54" s="191" t="s">
        <v>32</v>
      </c>
      <c r="B54" s="190" t="s">
        <v>288</v>
      </c>
      <c r="C54" s="189"/>
      <c r="D54" s="189"/>
      <c r="E54" s="189"/>
    </row>
    <row r="55" spans="1:5" ht="18" customHeight="1" x14ac:dyDescent="0.2">
      <c r="A55" s="176" t="s">
        <v>33</v>
      </c>
      <c r="B55" s="170" t="s">
        <v>289</v>
      </c>
      <c r="C55" s="175"/>
      <c r="D55" s="175"/>
      <c r="E55" s="175"/>
    </row>
    <row r="56" spans="1:5" ht="18" customHeight="1" x14ac:dyDescent="0.2">
      <c r="A56" s="194" t="s">
        <v>34</v>
      </c>
      <c r="B56" s="193" t="s">
        <v>290</v>
      </c>
      <c r="C56" s="192"/>
      <c r="D56" s="192"/>
      <c r="E56" s="192"/>
    </row>
    <row r="57" spans="1:5" ht="18" customHeight="1" thickBot="1" x14ac:dyDescent="0.25">
      <c r="A57" s="191" t="s">
        <v>35</v>
      </c>
      <c r="B57" s="190" t="s">
        <v>291</v>
      </c>
      <c r="C57" s="189"/>
      <c r="D57" s="189"/>
      <c r="E57" s="189"/>
    </row>
    <row r="58" spans="1:5" ht="18" customHeight="1" thickBot="1" x14ac:dyDescent="0.25">
      <c r="A58" s="14"/>
      <c r="B58" s="15" t="s">
        <v>292</v>
      </c>
      <c r="C58" s="16">
        <f>SUM(C59:C60)</f>
        <v>22453391</v>
      </c>
      <c r="D58" s="16">
        <v>22355277</v>
      </c>
      <c r="E58" s="17">
        <v>22355277</v>
      </c>
    </row>
    <row r="59" spans="1:5" ht="18" customHeight="1" x14ac:dyDescent="0.2">
      <c r="A59" s="191" t="s">
        <v>36</v>
      </c>
      <c r="B59" s="190" t="s">
        <v>347</v>
      </c>
      <c r="C59" s="189"/>
      <c r="D59" s="189">
        <v>1019168</v>
      </c>
      <c r="E59" s="189">
        <v>1019168</v>
      </c>
    </row>
    <row r="60" spans="1:5" ht="18" customHeight="1" thickBot="1" x14ac:dyDescent="0.25">
      <c r="A60" s="191" t="s">
        <v>293</v>
      </c>
      <c r="B60" s="190" t="s">
        <v>294</v>
      </c>
      <c r="C60" s="189">
        <v>22453391</v>
      </c>
      <c r="D60" s="189">
        <v>21336109</v>
      </c>
      <c r="E60" s="189">
        <v>21336109</v>
      </c>
    </row>
    <row r="61" spans="1:5" ht="18" customHeight="1" thickBot="1" x14ac:dyDescent="0.25">
      <c r="A61" s="14"/>
      <c r="B61" s="15" t="s">
        <v>295</v>
      </c>
      <c r="C61" s="16">
        <f>SUM(C62:C66)</f>
        <v>0</v>
      </c>
      <c r="D61" s="16">
        <f>SUM(D62:D66)</f>
        <v>4432086</v>
      </c>
      <c r="E61" s="17">
        <f>SUM(E62:E66)</f>
        <v>4432084</v>
      </c>
    </row>
    <row r="62" spans="1:5" ht="18" customHeight="1" x14ac:dyDescent="0.2">
      <c r="A62" s="188" t="s">
        <v>296</v>
      </c>
      <c r="B62" s="187" t="s">
        <v>233</v>
      </c>
      <c r="C62" s="186"/>
      <c r="D62" s="186">
        <v>4432086</v>
      </c>
      <c r="E62" s="186">
        <v>3999998</v>
      </c>
    </row>
    <row r="63" spans="1:5" ht="18" customHeight="1" x14ac:dyDescent="0.2">
      <c r="A63" s="191" t="s">
        <v>297</v>
      </c>
      <c r="B63" s="190" t="s">
        <v>234</v>
      </c>
      <c r="C63" s="189"/>
      <c r="D63" s="189"/>
      <c r="E63" s="189"/>
    </row>
    <row r="64" spans="1:5" ht="18" customHeight="1" x14ac:dyDescent="0.2">
      <c r="A64" s="171" t="s">
        <v>37</v>
      </c>
      <c r="B64" s="170" t="s">
        <v>298</v>
      </c>
      <c r="C64" s="175"/>
      <c r="D64" s="175"/>
      <c r="E64" s="175"/>
    </row>
    <row r="65" spans="1:5" ht="18" customHeight="1" x14ac:dyDescent="0.2">
      <c r="A65" s="188" t="s">
        <v>38</v>
      </c>
      <c r="B65" s="187" t="s">
        <v>299</v>
      </c>
      <c r="C65" s="186"/>
      <c r="D65" s="186"/>
      <c r="E65" s="186">
        <v>432086</v>
      </c>
    </row>
    <row r="66" spans="1:5" ht="18" customHeight="1" x14ac:dyDescent="0.2">
      <c r="A66" s="176" t="s">
        <v>39</v>
      </c>
      <c r="B66" s="170" t="s">
        <v>300</v>
      </c>
      <c r="C66" s="175">
        <f>SUM(C67:C70)</f>
        <v>0</v>
      </c>
      <c r="D66" s="175">
        <f>SUM(D67:D70)</f>
        <v>0</v>
      </c>
      <c r="E66" s="175">
        <f>SUM(E67:E70)</f>
        <v>0</v>
      </c>
    </row>
    <row r="67" spans="1:5" s="18" customFormat="1" ht="18" customHeight="1" x14ac:dyDescent="0.2">
      <c r="A67" s="179" t="s">
        <v>301</v>
      </c>
      <c r="B67" s="178" t="s">
        <v>239</v>
      </c>
      <c r="C67" s="177"/>
      <c r="D67" s="177"/>
      <c r="E67" s="177"/>
    </row>
    <row r="68" spans="1:5" s="18" customFormat="1" ht="18" customHeight="1" x14ac:dyDescent="0.2">
      <c r="A68" s="185" t="s">
        <v>302</v>
      </c>
      <c r="B68" s="184" t="s">
        <v>241</v>
      </c>
      <c r="C68" s="183"/>
      <c r="D68" s="183"/>
      <c r="E68" s="183"/>
    </row>
    <row r="69" spans="1:5" s="18" customFormat="1" ht="18" customHeight="1" x14ac:dyDescent="0.2">
      <c r="A69" s="182" t="s">
        <v>303</v>
      </c>
      <c r="B69" s="181" t="s">
        <v>243</v>
      </c>
      <c r="C69" s="180"/>
      <c r="D69" s="180"/>
      <c r="E69" s="180"/>
    </row>
    <row r="70" spans="1:5" s="18" customFormat="1" ht="18" customHeight="1" thickBot="1" x14ac:dyDescent="0.25">
      <c r="A70" s="179" t="s">
        <v>304</v>
      </c>
      <c r="B70" s="178" t="s">
        <v>245</v>
      </c>
      <c r="C70" s="177"/>
      <c r="D70" s="177"/>
      <c r="E70" s="177"/>
    </row>
    <row r="71" spans="1:5" ht="20.25" customHeight="1" thickBot="1" x14ac:dyDescent="0.25">
      <c r="A71" s="14"/>
      <c r="B71" s="15" t="s">
        <v>305</v>
      </c>
      <c r="C71" s="16">
        <f>SUM(C72:C73)</f>
        <v>0</v>
      </c>
      <c r="D71" s="16">
        <f>SUM(D72:D73)</f>
        <v>70400</v>
      </c>
      <c r="E71" s="17">
        <f>SUM(E72:E73)</f>
        <v>70400</v>
      </c>
    </row>
    <row r="72" spans="1:5" ht="18" customHeight="1" x14ac:dyDescent="0.2">
      <c r="A72" s="176" t="s">
        <v>306</v>
      </c>
      <c r="B72" s="170" t="s">
        <v>307</v>
      </c>
      <c r="C72" s="175"/>
      <c r="D72" s="175">
        <v>70400</v>
      </c>
      <c r="E72" s="175">
        <v>70400</v>
      </c>
    </row>
    <row r="73" spans="1:5" ht="18" customHeight="1" thickBot="1" x14ac:dyDescent="0.25">
      <c r="A73" s="176" t="s">
        <v>308</v>
      </c>
      <c r="B73" s="170" t="s">
        <v>309</v>
      </c>
      <c r="C73" s="175"/>
      <c r="D73" s="175">
        <f>SUM(D75:D76)</f>
        <v>0</v>
      </c>
      <c r="E73" s="175">
        <f>SUM(E75:E76)</f>
        <v>0</v>
      </c>
    </row>
    <row r="74" spans="1:5" ht="21" customHeight="1" thickBot="1" x14ac:dyDescent="0.25">
      <c r="A74" s="14"/>
      <c r="B74" s="15" t="s">
        <v>310</v>
      </c>
      <c r="C74" s="16">
        <f>SUM(C75:C77)</f>
        <v>0</v>
      </c>
      <c r="D74" s="16">
        <f>SUM(D75:D77)</f>
        <v>0</v>
      </c>
      <c r="E74" s="17">
        <f>SUM(E75:E77)</f>
        <v>0</v>
      </c>
    </row>
    <row r="75" spans="1:5" ht="18" customHeight="1" x14ac:dyDescent="0.2">
      <c r="A75" s="174" t="s">
        <v>311</v>
      </c>
      <c r="B75" s="173" t="s">
        <v>312</v>
      </c>
      <c r="C75" s="172"/>
      <c r="D75" s="172"/>
      <c r="E75" s="172"/>
    </row>
    <row r="76" spans="1:5" ht="18" customHeight="1" x14ac:dyDescent="0.2">
      <c r="A76" s="171" t="s">
        <v>313</v>
      </c>
      <c r="B76" s="170" t="s">
        <v>314</v>
      </c>
      <c r="C76" s="169"/>
      <c r="D76" s="169"/>
      <c r="E76" s="169"/>
    </row>
    <row r="77" spans="1:5" ht="18" customHeight="1" thickBot="1" x14ac:dyDescent="0.25">
      <c r="A77" s="168" t="s">
        <v>315</v>
      </c>
      <c r="B77" s="167" t="s">
        <v>316</v>
      </c>
      <c r="C77" s="166"/>
      <c r="D77" s="166"/>
      <c r="E77" s="166"/>
    </row>
    <row r="78" spans="1:5" ht="18" customHeight="1" thickBot="1" x14ac:dyDescent="0.25">
      <c r="A78" s="14"/>
      <c r="B78" s="165" t="s">
        <v>317</v>
      </c>
      <c r="C78" s="19">
        <f>SUM(C71,C74,C61,C58,F53,F60:F61,C3)</f>
        <v>96416766</v>
      </c>
      <c r="D78" s="19">
        <f>SUM(D71,D74,D61,D58,D52,D26,D16,D4)</f>
        <v>127791738</v>
      </c>
      <c r="E78" s="19">
        <f>SUM(E71,E74,E61,E58,E52,E26,E16,E4)</f>
        <v>95397235</v>
      </c>
    </row>
  </sheetData>
  <sheetProtection formatCells="0" formatColumns="0" formatRows="0" insertColumns="0" insertRows="0" insertHyperlinks="0" deleteRows="0" sort="0" autoFilter="0" pivotTables="0"/>
  <protectedRanges>
    <protectedRange sqref="C17:E20 C22:E25 C28:E30 C32:E34 C36:E42 C44:E51 C62:E65 C67:E71 C6:E15 C53:E60 C75:E77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&amp;C2. sz. melléklet
a 3/2020. (VII.14.) önkormányzati rendelethez Szentgáloskér Községi Önkormányzat 2019. évi egyesített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E29"/>
  <sheetViews>
    <sheetView view="pageLayout" zoomScale="90" zoomScaleNormal="100" zoomScalePageLayoutView="90" workbookViewId="0">
      <selection activeCell="A26" sqref="A26"/>
    </sheetView>
  </sheetViews>
  <sheetFormatPr defaultColWidth="9" defaultRowHeight="12.75" x14ac:dyDescent="0.2"/>
  <cols>
    <col min="1" max="1" width="49.28515625" style="1" customWidth="1"/>
    <col min="2" max="2" width="13.42578125" style="1" customWidth="1"/>
    <col min="3" max="3" width="6.42578125" style="1" customWidth="1"/>
    <col min="4" max="4" width="49.28515625" style="1" customWidth="1"/>
    <col min="5" max="5" width="13.42578125" style="1" customWidth="1"/>
    <col min="6" max="9" width="9" style="1"/>
    <col min="10" max="10" width="6.28515625" style="1" customWidth="1"/>
    <col min="11" max="16384" width="9" style="1"/>
  </cols>
  <sheetData>
    <row r="2" spans="1:5" ht="19.7" customHeight="1" thickBot="1" x14ac:dyDescent="0.25">
      <c r="A2" s="231" t="s">
        <v>136</v>
      </c>
      <c r="B2" s="231"/>
      <c r="C2" s="79"/>
      <c r="D2" s="231" t="s">
        <v>135</v>
      </c>
      <c r="E2" s="231"/>
    </row>
    <row r="3" spans="1:5" ht="19.7" customHeight="1" thickBot="1" x14ac:dyDescent="0.3">
      <c r="A3" s="99" t="s">
        <v>134</v>
      </c>
      <c r="B3" s="97" t="s">
        <v>332</v>
      </c>
      <c r="C3" s="96"/>
      <c r="D3" s="98" t="s">
        <v>40</v>
      </c>
      <c r="E3" s="97" t="s">
        <v>332</v>
      </c>
    </row>
    <row r="4" spans="1:5" ht="19.7" customHeight="1" x14ac:dyDescent="0.25">
      <c r="A4" s="112" t="s">
        <v>133</v>
      </c>
      <c r="B4" s="111">
        <v>12538133</v>
      </c>
      <c r="C4" s="96"/>
      <c r="D4" s="110" t="s">
        <v>132</v>
      </c>
      <c r="E4" s="109">
        <v>7478403</v>
      </c>
    </row>
    <row r="5" spans="1:5" ht="19.7" customHeight="1" x14ac:dyDescent="0.25">
      <c r="A5" s="108" t="s">
        <v>131</v>
      </c>
      <c r="B5" s="107">
        <v>158100</v>
      </c>
      <c r="C5" s="96"/>
      <c r="D5" s="95" t="s">
        <v>130</v>
      </c>
      <c r="E5" s="94"/>
    </row>
    <row r="6" spans="1:5" ht="19.7" customHeight="1" x14ac:dyDescent="0.25">
      <c r="A6" s="108" t="s">
        <v>129</v>
      </c>
      <c r="B6" s="107">
        <v>11150502</v>
      </c>
      <c r="C6" s="96"/>
      <c r="D6" s="95" t="s">
        <v>128</v>
      </c>
      <c r="E6" s="94">
        <v>165000</v>
      </c>
    </row>
    <row r="7" spans="1:5" ht="19.7" customHeight="1" x14ac:dyDescent="0.25">
      <c r="A7" s="108" t="s">
        <v>127</v>
      </c>
      <c r="B7" s="107">
        <v>1800000</v>
      </c>
      <c r="C7" s="96"/>
      <c r="D7" s="95" t="s">
        <v>126</v>
      </c>
      <c r="E7" s="94">
        <v>28650103</v>
      </c>
    </row>
    <row r="8" spans="1:5" ht="19.7" customHeight="1" x14ac:dyDescent="0.25">
      <c r="A8" s="108" t="s">
        <v>125</v>
      </c>
      <c r="B8" s="107">
        <v>15295561</v>
      </c>
      <c r="C8" s="96"/>
      <c r="D8" s="95" t="s">
        <v>124</v>
      </c>
      <c r="E8" s="94">
        <v>4358253</v>
      </c>
    </row>
    <row r="9" spans="1:5" ht="19.7" customHeight="1" x14ac:dyDescent="0.25">
      <c r="A9" s="108" t="s">
        <v>28</v>
      </c>
      <c r="B9" s="107">
        <v>1411158</v>
      </c>
      <c r="C9" s="96"/>
      <c r="D9" s="95" t="s">
        <v>123</v>
      </c>
      <c r="E9" s="94">
        <v>34107799</v>
      </c>
    </row>
    <row r="10" spans="1:5" ht="19.7" customHeight="1" x14ac:dyDescent="0.25">
      <c r="A10" s="108" t="s">
        <v>30</v>
      </c>
      <c r="B10" s="107">
        <v>0</v>
      </c>
      <c r="C10" s="96"/>
      <c r="D10" s="95" t="s">
        <v>122</v>
      </c>
      <c r="E10" s="94">
        <v>8426417</v>
      </c>
    </row>
    <row r="11" spans="1:5" ht="19.7" customHeight="1" x14ac:dyDescent="0.25">
      <c r="A11" s="108" t="s">
        <v>336</v>
      </c>
      <c r="B11" s="107">
        <v>1710</v>
      </c>
      <c r="C11" s="96"/>
      <c r="D11" s="95" t="s">
        <v>121</v>
      </c>
      <c r="E11" s="94"/>
    </row>
    <row r="12" spans="1:5" ht="19.7" customHeight="1" x14ac:dyDescent="0.25">
      <c r="A12" s="108" t="s">
        <v>334</v>
      </c>
      <c r="B12" s="107">
        <v>1554480</v>
      </c>
      <c r="C12" s="96"/>
      <c r="D12" s="95" t="s">
        <v>120</v>
      </c>
      <c r="E12" s="94"/>
    </row>
    <row r="13" spans="1:5" ht="19.7" customHeight="1" x14ac:dyDescent="0.25">
      <c r="A13" s="106" t="s">
        <v>119</v>
      </c>
      <c r="B13" s="105">
        <v>1262815</v>
      </c>
      <c r="C13" s="96"/>
      <c r="D13" s="104" t="s">
        <v>118</v>
      </c>
      <c r="E13" s="103">
        <v>978344</v>
      </c>
    </row>
    <row r="14" spans="1:5" ht="19.7" customHeight="1" x14ac:dyDescent="0.25">
      <c r="A14" s="106" t="s">
        <v>117</v>
      </c>
      <c r="B14" s="105">
        <v>20315094</v>
      </c>
      <c r="C14" s="96"/>
      <c r="D14" s="104" t="s">
        <v>57</v>
      </c>
      <c r="E14" s="103">
        <v>5710</v>
      </c>
    </row>
    <row r="15" spans="1:5" ht="19.7" customHeight="1" x14ac:dyDescent="0.25">
      <c r="A15" s="106" t="s">
        <v>318</v>
      </c>
      <c r="B15" s="105">
        <v>2680921</v>
      </c>
      <c r="C15" s="96"/>
      <c r="D15" s="104"/>
      <c r="E15" s="103"/>
    </row>
    <row r="16" spans="1:5" ht="19.7" customHeight="1" x14ac:dyDescent="0.25">
      <c r="A16" s="106" t="s">
        <v>116</v>
      </c>
      <c r="B16" s="105">
        <v>1019168</v>
      </c>
      <c r="C16" s="96"/>
      <c r="D16" s="104"/>
      <c r="E16" s="103"/>
    </row>
    <row r="17" spans="1:5" ht="19.7" customHeight="1" x14ac:dyDescent="0.25">
      <c r="A17" s="106" t="s">
        <v>335</v>
      </c>
      <c r="B17" s="105">
        <v>371000</v>
      </c>
      <c r="C17" s="96"/>
      <c r="D17" s="104"/>
      <c r="E17" s="103"/>
    </row>
    <row r="18" spans="1:5" ht="19.7" customHeight="1" thickBot="1" x14ac:dyDescent="0.3">
      <c r="A18" s="93" t="s">
        <v>115</v>
      </c>
      <c r="B18" s="92">
        <f>SUM(B4:B17)</f>
        <v>69558642</v>
      </c>
      <c r="C18" s="96"/>
      <c r="D18" s="93" t="s">
        <v>114</v>
      </c>
      <c r="E18" s="102">
        <f>SUM(E4:E14)</f>
        <v>84170029</v>
      </c>
    </row>
    <row r="19" spans="1:5" ht="19.7" customHeight="1" thickBot="1" x14ac:dyDescent="0.3">
      <c r="A19" s="101"/>
      <c r="B19" s="100"/>
      <c r="C19" s="96"/>
      <c r="D19" s="101"/>
      <c r="E19" s="100"/>
    </row>
    <row r="20" spans="1:5" ht="19.7" customHeight="1" thickBot="1" x14ac:dyDescent="0.3">
      <c r="A20" s="99" t="s">
        <v>113</v>
      </c>
      <c r="B20" s="97" t="s">
        <v>111</v>
      </c>
      <c r="C20" s="96"/>
      <c r="D20" s="98" t="s">
        <v>112</v>
      </c>
      <c r="E20" s="97" t="s">
        <v>111</v>
      </c>
    </row>
    <row r="21" spans="1:5" ht="19.7" customHeight="1" x14ac:dyDescent="0.25">
      <c r="A21" s="95" t="s">
        <v>110</v>
      </c>
      <c r="B21" s="94">
        <v>21336109</v>
      </c>
      <c r="C21" s="96"/>
      <c r="D21" s="95" t="s">
        <v>109</v>
      </c>
      <c r="E21" s="94">
        <v>2532876</v>
      </c>
    </row>
    <row r="22" spans="1:5" ht="19.7" customHeight="1" x14ac:dyDescent="0.25">
      <c r="A22" s="95" t="s">
        <v>108</v>
      </c>
      <c r="B22" s="94">
        <v>4432084</v>
      </c>
      <c r="C22" s="96"/>
      <c r="D22" s="95" t="s">
        <v>107</v>
      </c>
      <c r="E22" s="94">
        <v>3862517</v>
      </c>
    </row>
    <row r="23" spans="1:5" ht="19.7" customHeight="1" x14ac:dyDescent="0.25">
      <c r="A23" s="95" t="s">
        <v>337</v>
      </c>
      <c r="B23" s="94">
        <v>70400</v>
      </c>
      <c r="C23" s="96"/>
      <c r="D23" s="104" t="s">
        <v>333</v>
      </c>
      <c r="E23" s="103">
        <v>60000</v>
      </c>
    </row>
    <row r="24" spans="1:5" ht="19.7" customHeight="1" thickBot="1" x14ac:dyDescent="0.3">
      <c r="A24" s="95" t="s">
        <v>106</v>
      </c>
      <c r="B24" s="94">
        <v>4079315</v>
      </c>
      <c r="C24" s="96"/>
      <c r="D24" s="93" t="s">
        <v>105</v>
      </c>
      <c r="E24" s="92">
        <v>6455393</v>
      </c>
    </row>
    <row r="25" spans="1:5" ht="19.7" customHeight="1" thickBot="1" x14ac:dyDescent="0.3">
      <c r="A25" s="93" t="s">
        <v>104</v>
      </c>
      <c r="B25" s="92">
        <f>SUM(B21:B24)</f>
        <v>29917908</v>
      </c>
      <c r="C25" s="96"/>
      <c r="D25" s="95"/>
      <c r="E25" s="94"/>
    </row>
    <row r="26" spans="1:5" ht="17.100000000000001" customHeight="1" x14ac:dyDescent="0.2">
      <c r="A26" s="73"/>
      <c r="B26" s="90">
        <v>95397235</v>
      </c>
      <c r="C26" s="73"/>
      <c r="D26" s="73" t="s">
        <v>103</v>
      </c>
      <c r="E26" s="90">
        <v>90625422</v>
      </c>
    </row>
    <row r="27" spans="1:5" ht="17.100000000000001" customHeight="1" x14ac:dyDescent="0.2">
      <c r="A27" s="72"/>
      <c r="B27" s="91"/>
      <c r="C27" s="73"/>
      <c r="D27" s="73"/>
      <c r="E27" s="90"/>
    </row>
    <row r="28" spans="1:5" ht="17.100000000000001" customHeight="1" x14ac:dyDescent="0.2">
      <c r="A28" s="89"/>
      <c r="B28" s="88"/>
      <c r="C28" s="73"/>
      <c r="D28" s="71"/>
      <c r="E28" s="87"/>
    </row>
    <row r="29" spans="1:5" ht="17.100000000000001" customHeight="1" x14ac:dyDescent="0.2">
      <c r="A29" s="232"/>
      <c r="B29" s="232"/>
      <c r="C29" s="232"/>
      <c r="D29" s="232"/>
      <c r="E29" s="232"/>
    </row>
  </sheetData>
  <mergeCells count="3">
    <mergeCell ref="A2:B2"/>
    <mergeCell ref="D2:E2"/>
    <mergeCell ref="A29:E29"/>
  </mergeCells>
  <pageMargins left="0.7" right="6.9444444444444448E-2" top="0.75" bottom="0.75" header="0.3" footer="0.3"/>
  <pageSetup paperSize="9" orientation="landscape" r:id="rId1"/>
  <headerFooter>
    <oddHeader>&amp;C6. sz. melléklet
a 3/2020. (VII.14.) önkormányzati rendelethez
Szentgáloskér Községi Önkormányzat 2019. évi összevont költségvetési mérlege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view="pageLayout" zoomScaleNormal="100" workbookViewId="0">
      <selection activeCell="F33" sqref="F33"/>
    </sheetView>
  </sheetViews>
  <sheetFormatPr defaultRowHeight="15" x14ac:dyDescent="0.25"/>
  <cols>
    <col min="1" max="1" width="1.7109375" style="113" customWidth="1"/>
    <col min="2" max="2" width="4" style="113" bestFit="1" customWidth="1"/>
    <col min="3" max="3" width="3.7109375" style="113" bestFit="1" customWidth="1"/>
    <col min="4" max="4" width="42.7109375" style="113" customWidth="1"/>
    <col min="5" max="5" width="15.28515625" style="113" customWidth="1"/>
    <col min="6" max="6" width="16.85546875" style="113" customWidth="1"/>
    <col min="7" max="7" width="8.42578125" style="113" customWidth="1"/>
    <col min="8" max="16384" width="9.140625" style="113"/>
  </cols>
  <sheetData>
    <row r="1" spans="2:6" ht="54.75" customHeight="1" x14ac:dyDescent="0.25"/>
    <row r="2" spans="2:6" ht="26.25" customHeight="1" x14ac:dyDescent="0.25">
      <c r="B2" s="235" t="s">
        <v>162</v>
      </c>
      <c r="C2" s="235"/>
      <c r="D2" s="235"/>
      <c r="E2" s="235"/>
      <c r="F2" s="235"/>
    </row>
    <row r="3" spans="2:6" ht="16.5" thickBot="1" x14ac:dyDescent="0.3">
      <c r="B3" s="129"/>
      <c r="C3" s="129"/>
      <c r="D3" s="129"/>
      <c r="E3" s="129"/>
      <c r="F3" s="129"/>
    </row>
    <row r="4" spans="2:6" ht="18.75" x14ac:dyDescent="0.3">
      <c r="B4" s="128"/>
      <c r="C4" s="127"/>
      <c r="D4" s="126" t="s">
        <v>161</v>
      </c>
      <c r="E4" s="125" t="s">
        <v>148</v>
      </c>
      <c r="F4" s="124" t="s">
        <v>147</v>
      </c>
    </row>
    <row r="5" spans="2:6" ht="15.75" x14ac:dyDescent="0.25">
      <c r="B5" s="123"/>
      <c r="C5" s="122"/>
      <c r="D5" s="122"/>
      <c r="E5" s="236" t="s">
        <v>178</v>
      </c>
      <c r="F5" s="237"/>
    </row>
    <row r="6" spans="2:6" s="114" customFormat="1" ht="19.7" customHeight="1" x14ac:dyDescent="0.25">
      <c r="B6" s="121"/>
      <c r="C6" s="120" t="s">
        <v>140</v>
      </c>
      <c r="D6" s="120" t="s">
        <v>163</v>
      </c>
      <c r="E6" s="119">
        <v>707846</v>
      </c>
      <c r="F6" s="118">
        <v>594591</v>
      </c>
    </row>
    <row r="7" spans="2:6" s="114" customFormat="1" ht="19.7" customHeight="1" x14ac:dyDescent="0.25">
      <c r="B7" s="121"/>
      <c r="C7" s="120" t="s">
        <v>139</v>
      </c>
      <c r="D7" s="120" t="s">
        <v>160</v>
      </c>
      <c r="E7" s="119">
        <v>272872316</v>
      </c>
      <c r="F7" s="118">
        <v>273276563</v>
      </c>
    </row>
    <row r="8" spans="2:6" s="114" customFormat="1" ht="19.7" customHeight="1" x14ac:dyDescent="0.25">
      <c r="B8" s="121"/>
      <c r="C8" s="120" t="s">
        <v>138</v>
      </c>
      <c r="D8" s="120" t="s">
        <v>159</v>
      </c>
      <c r="E8" s="119"/>
      <c r="F8" s="118"/>
    </row>
    <row r="9" spans="2:6" s="114" customFormat="1" ht="19.7" customHeight="1" x14ac:dyDescent="0.25">
      <c r="B9" s="121"/>
      <c r="C9" s="120" t="s">
        <v>152</v>
      </c>
      <c r="D9" s="120" t="s">
        <v>158</v>
      </c>
      <c r="E9" s="119">
        <v>1404045</v>
      </c>
      <c r="F9" s="118">
        <v>1334099</v>
      </c>
    </row>
    <row r="10" spans="2:6" s="114" customFormat="1" ht="19.7" customHeight="1" x14ac:dyDescent="0.25">
      <c r="B10" s="117" t="s">
        <v>157</v>
      </c>
      <c r="C10" s="238" t="s">
        <v>156</v>
      </c>
      <c r="D10" s="238"/>
      <c r="E10" s="116">
        <f>SUM(E6:E9)</f>
        <v>274984207</v>
      </c>
      <c r="F10" s="115">
        <f>SUM(F6:F9)</f>
        <v>275205253</v>
      </c>
    </row>
    <row r="11" spans="2:6" s="114" customFormat="1" ht="19.7" customHeight="1" x14ac:dyDescent="0.25">
      <c r="B11" s="121"/>
      <c r="C11" s="120" t="s">
        <v>140</v>
      </c>
      <c r="D11" s="120" t="s">
        <v>155</v>
      </c>
      <c r="E11" s="119">
        <v>193268</v>
      </c>
      <c r="F11" s="118">
        <v>226227</v>
      </c>
    </row>
    <row r="12" spans="2:6" s="114" customFormat="1" ht="19.7" customHeight="1" x14ac:dyDescent="0.25">
      <c r="B12" s="131" t="s">
        <v>165</v>
      </c>
      <c r="C12" s="120"/>
      <c r="D12" s="130" t="s">
        <v>151</v>
      </c>
      <c r="E12" s="119">
        <v>23429156</v>
      </c>
      <c r="F12" s="118">
        <v>11529756</v>
      </c>
    </row>
    <row r="13" spans="2:6" s="114" customFormat="1" ht="19.7" customHeight="1" x14ac:dyDescent="0.25">
      <c r="B13" s="121"/>
      <c r="C13" s="120" t="s">
        <v>138</v>
      </c>
      <c r="D13" s="120" t="s">
        <v>153</v>
      </c>
      <c r="E13" s="119"/>
      <c r="F13" s="118"/>
    </row>
    <row r="14" spans="2:6" s="114" customFormat="1" ht="19.7" customHeight="1" x14ac:dyDescent="0.25">
      <c r="B14" s="131" t="s">
        <v>143</v>
      </c>
      <c r="C14" s="120"/>
      <c r="D14" s="130" t="s">
        <v>154</v>
      </c>
      <c r="E14" s="119">
        <v>41756913</v>
      </c>
      <c r="F14" s="118">
        <v>37378829</v>
      </c>
    </row>
    <row r="15" spans="2:6" s="114" customFormat="1" ht="19.7" customHeight="1" x14ac:dyDescent="0.25">
      <c r="B15" s="131" t="s">
        <v>141</v>
      </c>
      <c r="C15" s="120"/>
      <c r="D15" s="130" t="s">
        <v>164</v>
      </c>
      <c r="E15" s="119">
        <v>7525158</v>
      </c>
      <c r="F15" s="118">
        <v>1697680</v>
      </c>
    </row>
    <row r="16" spans="2:6" s="114" customFormat="1" ht="19.7" customHeight="1" x14ac:dyDescent="0.25">
      <c r="B16" s="117" t="s">
        <v>166</v>
      </c>
      <c r="C16" s="238" t="s">
        <v>177</v>
      </c>
      <c r="D16" s="238"/>
      <c r="E16" s="132"/>
      <c r="F16" s="115">
        <v>6857372</v>
      </c>
    </row>
    <row r="17" spans="2:6" ht="19.5" thickBot="1" x14ac:dyDescent="0.35">
      <c r="B17" s="233" t="s">
        <v>150</v>
      </c>
      <c r="C17" s="234"/>
      <c r="D17" s="234"/>
      <c r="E17" s="151">
        <v>347888702</v>
      </c>
      <c r="F17" s="152">
        <v>331197436</v>
      </c>
    </row>
    <row r="18" spans="2:6" ht="33" customHeight="1" thickBot="1" x14ac:dyDescent="0.3">
      <c r="B18" s="239"/>
      <c r="C18" s="240"/>
      <c r="D18" s="240"/>
      <c r="E18" s="240"/>
      <c r="F18" s="241"/>
    </row>
    <row r="19" spans="2:6" ht="18.75" x14ac:dyDescent="0.3">
      <c r="B19" s="128"/>
      <c r="C19" s="127"/>
      <c r="D19" s="126" t="s">
        <v>149</v>
      </c>
      <c r="E19" s="125" t="s">
        <v>148</v>
      </c>
      <c r="F19" s="124" t="s">
        <v>147</v>
      </c>
    </row>
    <row r="20" spans="2:6" ht="15.75" x14ac:dyDescent="0.25">
      <c r="B20" s="123"/>
      <c r="C20" s="122"/>
      <c r="D20" s="122"/>
      <c r="E20" s="236" t="s">
        <v>146</v>
      </c>
      <c r="F20" s="237"/>
    </row>
    <row r="21" spans="2:6" s="114" customFormat="1" ht="19.7" customHeight="1" x14ac:dyDescent="0.25">
      <c r="B21" s="121"/>
      <c r="C21" s="120" t="s">
        <v>71</v>
      </c>
      <c r="D21" s="120" t="s">
        <v>167</v>
      </c>
      <c r="E21" s="153">
        <v>198508198</v>
      </c>
      <c r="F21" s="154">
        <v>198508198</v>
      </c>
    </row>
    <row r="22" spans="2:6" s="114" customFormat="1" ht="19.7" customHeight="1" x14ac:dyDescent="0.25">
      <c r="B22" s="121"/>
      <c r="C22" s="120" t="s">
        <v>145</v>
      </c>
      <c r="D22" s="120" t="s">
        <v>168</v>
      </c>
      <c r="E22" s="119">
        <v>13419000</v>
      </c>
      <c r="F22" s="118">
        <v>13419000</v>
      </c>
    </row>
    <row r="23" spans="2:6" s="114" customFormat="1" ht="19.7" customHeight="1" x14ac:dyDescent="0.25">
      <c r="B23" s="121"/>
      <c r="C23" s="120" t="s">
        <v>144</v>
      </c>
      <c r="D23" s="120" t="s">
        <v>169</v>
      </c>
      <c r="E23" s="119">
        <v>72133666</v>
      </c>
      <c r="F23" s="118">
        <v>131895744</v>
      </c>
    </row>
    <row r="24" spans="2:6" s="114" customFormat="1" ht="19.7" customHeight="1" x14ac:dyDescent="0.25">
      <c r="B24" s="121"/>
      <c r="C24" s="120" t="s">
        <v>170</v>
      </c>
      <c r="D24" s="120" t="s">
        <v>171</v>
      </c>
      <c r="E24" s="119">
        <v>59762078</v>
      </c>
      <c r="F24" s="118">
        <v>-22268660</v>
      </c>
    </row>
    <row r="25" spans="2:6" s="114" customFormat="1" ht="21.75" customHeight="1" x14ac:dyDescent="0.25">
      <c r="B25" s="117" t="s">
        <v>172</v>
      </c>
      <c r="C25" s="238" t="s">
        <v>142</v>
      </c>
      <c r="D25" s="238"/>
      <c r="E25" s="155">
        <f>SUM(E21:E24)</f>
        <v>343822942</v>
      </c>
      <c r="F25" s="156">
        <f>SUM(F21:F24)</f>
        <v>321554282</v>
      </c>
    </row>
    <row r="26" spans="2:6" s="114" customFormat="1" ht="19.7" customHeight="1" x14ac:dyDescent="0.25">
      <c r="B26" s="121"/>
      <c r="C26" s="120" t="s">
        <v>140</v>
      </c>
      <c r="D26" s="120"/>
      <c r="E26" s="119"/>
      <c r="F26" s="118"/>
    </row>
    <row r="27" spans="2:6" s="114" customFormat="1" ht="19.7" customHeight="1" x14ac:dyDescent="0.25">
      <c r="B27" s="121"/>
      <c r="C27" s="120" t="s">
        <v>139</v>
      </c>
      <c r="D27" s="120"/>
      <c r="E27" s="119"/>
      <c r="F27" s="118"/>
    </row>
    <row r="28" spans="2:6" s="114" customFormat="1" ht="19.7" customHeight="1" x14ac:dyDescent="0.25">
      <c r="B28" s="117" t="s">
        <v>173</v>
      </c>
      <c r="C28" s="238" t="s">
        <v>176</v>
      </c>
      <c r="D28" s="238"/>
      <c r="E28" s="116">
        <v>4065760</v>
      </c>
      <c r="F28" s="115">
        <v>9643154</v>
      </c>
    </row>
    <row r="29" spans="2:6" s="114" customFormat="1" ht="19.7" customHeight="1" x14ac:dyDescent="0.25">
      <c r="B29" s="131" t="s">
        <v>174</v>
      </c>
      <c r="C29" s="130"/>
      <c r="D29" s="130" t="s">
        <v>175</v>
      </c>
      <c r="E29" s="133"/>
      <c r="F29" s="134"/>
    </row>
    <row r="30" spans="2:6" s="114" customFormat="1" ht="19.7" customHeight="1" x14ac:dyDescent="0.25">
      <c r="B30" s="121"/>
      <c r="C30" s="120"/>
      <c r="D30" s="120"/>
      <c r="E30" s="119"/>
      <c r="F30" s="118"/>
    </row>
    <row r="31" spans="2:6" s="114" customFormat="1" ht="19.7" customHeight="1" x14ac:dyDescent="0.25">
      <c r="B31" s="121"/>
      <c r="C31" s="120"/>
      <c r="D31" s="120"/>
      <c r="E31" s="119"/>
      <c r="F31" s="118"/>
    </row>
    <row r="32" spans="2:6" s="114" customFormat="1" ht="19.7" customHeight="1" x14ac:dyDescent="0.25">
      <c r="B32" s="117"/>
      <c r="C32" s="238"/>
      <c r="D32" s="238"/>
      <c r="E32" s="116"/>
      <c r="F32" s="115"/>
    </row>
    <row r="33" spans="2:6" ht="19.5" thickBot="1" x14ac:dyDescent="0.35">
      <c r="B33" s="233" t="s">
        <v>137</v>
      </c>
      <c r="C33" s="234"/>
      <c r="D33" s="234"/>
      <c r="E33" s="151">
        <v>347888702</v>
      </c>
      <c r="F33" s="152">
        <v>331197436</v>
      </c>
    </row>
  </sheetData>
  <mergeCells count="11">
    <mergeCell ref="B33:D33"/>
    <mergeCell ref="B2:F2"/>
    <mergeCell ref="E5:F5"/>
    <mergeCell ref="C10:D10"/>
    <mergeCell ref="C16:D16"/>
    <mergeCell ref="B17:D17"/>
    <mergeCell ref="B18:F18"/>
    <mergeCell ref="E20:F20"/>
    <mergeCell ref="C25:D25"/>
    <mergeCell ref="C28:D28"/>
    <mergeCell ref="C32:D32"/>
  </mergeCells>
  <pageMargins left="0.7" right="0.7" top="0.75" bottom="0.75" header="0.3" footer="0.3"/>
  <pageSetup paperSize="9" orientation="portrait" r:id="rId1"/>
  <headerFooter alignWithMargins="0">
    <oddHeader>&amp;C7. sz. melléklet
3/2020. (VII.14.)  rendelethez
Szentgáloskér Községi Önkormányzat  2019. évi mérlegkimutatása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8"/>
  <sheetViews>
    <sheetView workbookViewId="0">
      <selection activeCell="B2" sqref="B2:O2"/>
    </sheetView>
  </sheetViews>
  <sheetFormatPr defaultRowHeight="15" x14ac:dyDescent="0.25"/>
  <sheetData>
    <row r="2" spans="2:15" ht="66" customHeight="1" x14ac:dyDescent="0.25">
      <c r="B2" s="242" t="s">
        <v>186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 x14ac:dyDescent="0.3">
      <c r="B4" s="1"/>
      <c r="C4" s="1" t="s">
        <v>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thickBot="1" x14ac:dyDescent="0.3">
      <c r="B5" s="1"/>
      <c r="C5" s="243" t="s">
        <v>68</v>
      </c>
      <c r="D5" s="244"/>
      <c r="E5" s="245"/>
      <c r="F5" s="245"/>
      <c r="G5" s="246"/>
      <c r="H5" s="54" t="s">
        <v>67</v>
      </c>
      <c r="I5" s="53"/>
      <c r="J5" s="1"/>
      <c r="K5" s="1"/>
      <c r="L5" s="1"/>
      <c r="M5" s="1"/>
      <c r="N5" s="1"/>
      <c r="O5" s="1"/>
    </row>
    <row r="6" spans="2:15" x14ac:dyDescent="0.25">
      <c r="B6" s="1"/>
      <c r="C6" s="247" t="s">
        <v>66</v>
      </c>
      <c r="D6" s="248"/>
      <c r="E6" s="248"/>
      <c r="F6" s="248"/>
      <c r="G6" s="249"/>
      <c r="H6" s="52"/>
      <c r="I6" s="51" t="s">
        <v>0</v>
      </c>
      <c r="J6" s="1"/>
      <c r="K6" s="1"/>
      <c r="L6" s="1"/>
      <c r="M6" s="1"/>
      <c r="N6" s="1"/>
      <c r="O6" s="1"/>
    </row>
    <row r="7" spans="2:15" x14ac:dyDescent="0.25">
      <c r="B7" s="1"/>
      <c r="C7" s="250" t="s">
        <v>65</v>
      </c>
      <c r="D7" s="251"/>
      <c r="E7" s="251"/>
      <c r="F7" s="251"/>
      <c r="G7" s="252"/>
      <c r="H7" s="50"/>
      <c r="I7" s="49" t="s">
        <v>0</v>
      </c>
      <c r="J7" s="1"/>
      <c r="K7" s="1"/>
      <c r="L7" s="1"/>
      <c r="M7" s="1"/>
      <c r="N7" s="1"/>
      <c r="O7" s="1"/>
    </row>
    <row r="8" spans="2:15" ht="15.75" thickBot="1" x14ac:dyDescent="0.3">
      <c r="B8" s="1"/>
      <c r="C8" s="253" t="s">
        <v>64</v>
      </c>
      <c r="D8" s="254"/>
      <c r="E8" s="255"/>
      <c r="F8" s="255"/>
      <c r="G8" s="256"/>
      <c r="H8" s="48">
        <f>SUM(F6:I7)</f>
        <v>0</v>
      </c>
      <c r="I8" s="47" t="s">
        <v>0</v>
      </c>
      <c r="J8" s="1"/>
      <c r="K8" s="1"/>
      <c r="L8" s="1"/>
      <c r="M8" s="1"/>
      <c r="N8" s="1"/>
      <c r="O8" s="1"/>
    </row>
  </sheetData>
  <mergeCells count="5">
    <mergeCell ref="B2:O2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view="pageLayout" zoomScaleNormal="100" workbookViewId="0">
      <selection activeCell="A11" sqref="A11:I14"/>
    </sheetView>
  </sheetViews>
  <sheetFormatPr defaultRowHeight="12.75" x14ac:dyDescent="0.2"/>
  <cols>
    <col min="1" max="1" width="4.85546875" style="1" bestFit="1" customWidth="1"/>
    <col min="2" max="3" width="9.140625" style="1"/>
    <col min="4" max="4" width="12.85546875" style="1" customWidth="1"/>
    <col min="5" max="5" width="9" style="1" customWidth="1"/>
    <col min="6" max="6" width="6" style="1" customWidth="1"/>
    <col min="7" max="7" width="13.42578125" style="1" customWidth="1"/>
    <col min="8" max="8" width="10.7109375" style="1" customWidth="1"/>
    <col min="9" max="9" width="19.140625" style="1" customWidth="1"/>
    <col min="10" max="10" width="1" style="1" customWidth="1"/>
    <col min="11" max="16384" width="9.140625" style="1"/>
  </cols>
  <sheetData>
    <row r="1" spans="1:9" x14ac:dyDescent="0.2">
      <c r="A1" s="227"/>
      <c r="B1" s="227"/>
      <c r="C1" s="227"/>
      <c r="D1" s="227"/>
      <c r="E1" s="227"/>
      <c r="F1" s="227"/>
      <c r="G1" s="227"/>
      <c r="H1" s="227"/>
      <c r="I1" s="227"/>
    </row>
    <row r="2" spans="1:9" ht="24.75" customHeight="1" thickBot="1" x14ac:dyDescent="0.25">
      <c r="B2" s="258" t="s">
        <v>102</v>
      </c>
      <c r="C2" s="258"/>
      <c r="D2" s="258"/>
      <c r="E2" s="258"/>
      <c r="F2" s="258"/>
      <c r="G2" s="258"/>
      <c r="H2" s="258"/>
      <c r="I2" s="258"/>
    </row>
    <row r="3" spans="1:9" ht="13.5" thickBot="1" x14ac:dyDescent="0.25">
      <c r="D3" s="243" t="s">
        <v>101</v>
      </c>
      <c r="E3" s="244"/>
      <c r="F3" s="244"/>
      <c r="G3" s="259"/>
      <c r="H3" s="83" t="s">
        <v>80</v>
      </c>
    </row>
    <row r="4" spans="1:9" x14ac:dyDescent="0.2">
      <c r="D4" s="247" t="s">
        <v>100</v>
      </c>
      <c r="E4" s="248"/>
      <c r="F4" s="248"/>
      <c r="G4" s="260"/>
      <c r="H4" s="82">
        <v>5</v>
      </c>
    </row>
    <row r="5" spans="1:9" x14ac:dyDescent="0.2">
      <c r="D5" s="250" t="s">
        <v>99</v>
      </c>
      <c r="E5" s="251"/>
      <c r="F5" s="251"/>
      <c r="G5" s="257"/>
      <c r="H5" s="81">
        <v>1</v>
      </c>
    </row>
    <row r="6" spans="1:9" x14ac:dyDescent="0.2">
      <c r="D6" s="250" t="s">
        <v>14</v>
      </c>
      <c r="E6" s="251"/>
      <c r="F6" s="251"/>
      <c r="G6" s="257"/>
      <c r="H6" s="81">
        <v>1</v>
      </c>
    </row>
    <row r="7" spans="1:9" x14ac:dyDescent="0.2">
      <c r="D7" s="250" t="s">
        <v>98</v>
      </c>
      <c r="E7" s="251"/>
      <c r="F7" s="251"/>
      <c r="G7" s="257"/>
      <c r="H7" s="81">
        <v>0</v>
      </c>
    </row>
    <row r="8" spans="1:9" x14ac:dyDescent="0.2">
      <c r="D8" s="250" t="s">
        <v>97</v>
      </c>
      <c r="E8" s="251"/>
      <c r="F8" s="251"/>
      <c r="G8" s="257"/>
      <c r="H8" s="81">
        <v>0</v>
      </c>
    </row>
    <row r="9" spans="1:9" ht="13.5" thickBot="1" x14ac:dyDescent="0.25">
      <c r="D9" s="267" t="s">
        <v>96</v>
      </c>
      <c r="E9" s="268"/>
      <c r="F9" s="268"/>
      <c r="G9" s="269"/>
      <c r="H9" s="80">
        <f>SUM(H4:H8)</f>
        <v>7</v>
      </c>
    </row>
    <row r="11" spans="1:9" x14ac:dyDescent="0.2">
      <c r="A11" s="270" t="s">
        <v>354</v>
      </c>
      <c r="B11" s="270"/>
      <c r="C11" s="270"/>
      <c r="D11" s="270"/>
      <c r="E11" s="270"/>
      <c r="F11" s="270"/>
      <c r="G11" s="270"/>
      <c r="H11" s="270"/>
      <c r="I11" s="270"/>
    </row>
    <row r="12" spans="1:9" x14ac:dyDescent="0.2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 x14ac:dyDescent="0.2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 x14ac:dyDescent="0.2">
      <c r="A14" s="270"/>
      <c r="B14" s="270"/>
      <c r="C14" s="270"/>
      <c r="D14" s="270"/>
      <c r="E14" s="270"/>
      <c r="F14" s="270"/>
      <c r="G14" s="270"/>
      <c r="H14" s="270"/>
      <c r="I14" s="270"/>
    </row>
    <row r="16" spans="1:9" x14ac:dyDescent="0.2">
      <c r="B16" s="79" t="s">
        <v>331</v>
      </c>
      <c r="G16" s="1" t="s">
        <v>215</v>
      </c>
    </row>
    <row r="18" spans="2:6" ht="13.5" thickBot="1" x14ac:dyDescent="0.25">
      <c r="B18" s="263" t="s">
        <v>95</v>
      </c>
      <c r="C18" s="263"/>
      <c r="D18" s="263"/>
      <c r="E18" s="263"/>
      <c r="F18" s="263"/>
    </row>
    <row r="19" spans="2:6" x14ac:dyDescent="0.2">
      <c r="C19" s="264" t="s">
        <v>94</v>
      </c>
      <c r="D19" s="78" t="s">
        <v>93</v>
      </c>
      <c r="E19" s="78">
        <v>12</v>
      </c>
      <c r="F19" s="77" t="s">
        <v>80</v>
      </c>
    </row>
    <row r="20" spans="2:6" x14ac:dyDescent="0.2">
      <c r="C20" s="265"/>
      <c r="D20" s="76" t="s">
        <v>92</v>
      </c>
      <c r="E20" s="76">
        <v>12</v>
      </c>
      <c r="F20" s="49" t="s">
        <v>80</v>
      </c>
    </row>
    <row r="21" spans="2:6" x14ac:dyDescent="0.2">
      <c r="C21" s="265"/>
      <c r="D21" s="76" t="s">
        <v>91</v>
      </c>
      <c r="E21" s="76">
        <v>18</v>
      </c>
      <c r="F21" s="49" t="s">
        <v>80</v>
      </c>
    </row>
    <row r="22" spans="2:6" x14ac:dyDescent="0.2">
      <c r="C22" s="265"/>
      <c r="D22" s="76" t="s">
        <v>90</v>
      </c>
      <c r="E22" s="76">
        <v>18</v>
      </c>
      <c r="F22" s="49" t="s">
        <v>80</v>
      </c>
    </row>
    <row r="23" spans="2:6" x14ac:dyDescent="0.2">
      <c r="C23" s="265"/>
      <c r="D23" s="76" t="s">
        <v>89</v>
      </c>
      <c r="E23" s="76">
        <v>18</v>
      </c>
      <c r="F23" s="49" t="s">
        <v>80</v>
      </c>
    </row>
    <row r="24" spans="2:6" x14ac:dyDescent="0.2">
      <c r="C24" s="265"/>
      <c r="D24" s="76" t="s">
        <v>88</v>
      </c>
      <c r="E24" s="76">
        <v>18</v>
      </c>
      <c r="F24" s="49" t="s">
        <v>80</v>
      </c>
    </row>
    <row r="25" spans="2:6" x14ac:dyDescent="0.2">
      <c r="C25" s="265"/>
      <c r="D25" s="76" t="s">
        <v>87</v>
      </c>
      <c r="E25" s="76">
        <v>20</v>
      </c>
      <c r="F25" s="49" t="s">
        <v>80</v>
      </c>
    </row>
    <row r="26" spans="2:6" x14ac:dyDescent="0.2">
      <c r="C26" s="265"/>
      <c r="D26" s="76" t="s">
        <v>86</v>
      </c>
      <c r="E26" s="76">
        <v>20</v>
      </c>
      <c r="F26" s="49" t="s">
        <v>80</v>
      </c>
    </row>
    <row r="27" spans="2:6" x14ac:dyDescent="0.2">
      <c r="C27" s="265"/>
      <c r="D27" s="76" t="s">
        <v>85</v>
      </c>
      <c r="E27" s="76">
        <v>20</v>
      </c>
      <c r="F27" s="49" t="s">
        <v>80</v>
      </c>
    </row>
    <row r="28" spans="2:6" x14ac:dyDescent="0.2">
      <c r="C28" s="265"/>
      <c r="D28" s="76" t="s">
        <v>84</v>
      </c>
      <c r="E28" s="76">
        <v>20</v>
      </c>
      <c r="F28" s="49" t="s">
        <v>80</v>
      </c>
    </row>
    <row r="29" spans="2:6" x14ac:dyDescent="0.2">
      <c r="C29" s="265"/>
      <c r="D29" s="76" t="s">
        <v>83</v>
      </c>
      <c r="E29" s="76">
        <v>20</v>
      </c>
      <c r="F29" s="49" t="s">
        <v>80</v>
      </c>
    </row>
    <row r="30" spans="2:6" x14ac:dyDescent="0.2">
      <c r="C30" s="265"/>
      <c r="D30" s="76" t="s">
        <v>82</v>
      </c>
      <c r="E30" s="76">
        <v>20</v>
      </c>
      <c r="F30" s="49" t="s">
        <v>80</v>
      </c>
    </row>
    <row r="31" spans="2:6" ht="13.5" thickBot="1" x14ac:dyDescent="0.25">
      <c r="C31" s="266"/>
      <c r="D31" s="75" t="s">
        <v>81</v>
      </c>
      <c r="E31" s="74">
        <f>(SUM(E19:E30))/12</f>
        <v>18</v>
      </c>
      <c r="F31" s="47" t="s">
        <v>80</v>
      </c>
    </row>
    <row r="34" spans="1:9" x14ac:dyDescent="0.2">
      <c r="A34" s="270"/>
      <c r="B34" s="270"/>
      <c r="C34" s="270"/>
      <c r="D34" s="270"/>
      <c r="E34" s="270"/>
      <c r="F34" s="270"/>
      <c r="G34" s="270"/>
      <c r="H34" s="270"/>
      <c r="I34" s="270"/>
    </row>
    <row r="35" spans="1:9" x14ac:dyDescent="0.2">
      <c r="A35" s="270"/>
      <c r="B35" s="270"/>
      <c r="C35" s="270"/>
      <c r="D35" s="270"/>
      <c r="E35" s="270"/>
      <c r="F35" s="270"/>
      <c r="G35" s="270"/>
      <c r="H35" s="270"/>
      <c r="I35" s="270"/>
    </row>
    <row r="36" spans="1:9" ht="35.25" customHeight="1" x14ac:dyDescent="0.2">
      <c r="A36" s="270"/>
      <c r="B36" s="270"/>
      <c r="C36" s="270"/>
      <c r="D36" s="270"/>
      <c r="E36" s="270"/>
      <c r="F36" s="270"/>
      <c r="G36" s="270"/>
      <c r="H36" s="270"/>
      <c r="I36" s="270"/>
    </row>
    <row r="38" spans="1:9" ht="30.75" customHeight="1" x14ac:dyDescent="0.2">
      <c r="B38" s="273"/>
      <c r="C38" s="273"/>
      <c r="D38" s="273"/>
      <c r="E38" s="273"/>
      <c r="F38" s="273"/>
      <c r="G38" s="273"/>
      <c r="H38" s="273"/>
    </row>
    <row r="39" spans="1:9" x14ac:dyDescent="0.2">
      <c r="B39" s="261"/>
      <c r="C39" s="261"/>
      <c r="D39" s="261"/>
      <c r="E39" s="261"/>
      <c r="F39" s="261"/>
      <c r="G39" s="261"/>
    </row>
    <row r="40" spans="1:9" x14ac:dyDescent="0.2">
      <c r="B40" s="262"/>
      <c r="C40" s="262"/>
      <c r="D40" s="262"/>
      <c r="E40" s="262"/>
      <c r="F40" s="262"/>
      <c r="G40" s="262"/>
      <c r="H40" s="262"/>
    </row>
    <row r="41" spans="1:9" x14ac:dyDescent="0.2">
      <c r="B41" s="272"/>
      <c r="C41" s="272"/>
      <c r="D41" s="272"/>
      <c r="E41" s="272"/>
      <c r="F41" s="272"/>
      <c r="G41" s="272"/>
      <c r="H41" s="272"/>
    </row>
    <row r="42" spans="1:9" x14ac:dyDescent="0.2">
      <c r="B42" s="272"/>
      <c r="C42" s="272"/>
      <c r="D42" s="272"/>
      <c r="E42" s="272"/>
      <c r="F42" s="272"/>
      <c r="G42" s="272"/>
      <c r="H42" s="272"/>
    </row>
    <row r="43" spans="1:9" x14ac:dyDescent="0.2">
      <c r="B43" s="272"/>
      <c r="C43" s="272"/>
      <c r="D43" s="272"/>
      <c r="E43" s="272"/>
      <c r="F43" s="272"/>
      <c r="G43" s="272"/>
      <c r="H43" s="272"/>
    </row>
    <row r="44" spans="1:9" x14ac:dyDescent="0.2">
      <c r="B44" s="272"/>
      <c r="C44" s="272"/>
      <c r="D44" s="272"/>
      <c r="E44" s="272"/>
      <c r="F44" s="272"/>
      <c r="G44" s="272"/>
      <c r="H44" s="272"/>
    </row>
    <row r="45" spans="1:9" x14ac:dyDescent="0.2">
      <c r="B45" s="271"/>
      <c r="C45" s="271"/>
      <c r="D45" s="271"/>
      <c r="E45" s="262"/>
      <c r="F45" s="262"/>
      <c r="G45" s="262"/>
      <c r="H45" s="262"/>
    </row>
  </sheetData>
  <mergeCells count="28">
    <mergeCell ref="A1:I1"/>
    <mergeCell ref="D9:G9"/>
    <mergeCell ref="A11:I14"/>
    <mergeCell ref="B45:D45"/>
    <mergeCell ref="E41:H41"/>
    <mergeCell ref="E42:H42"/>
    <mergeCell ref="E43:H43"/>
    <mergeCell ref="E44:H44"/>
    <mergeCell ref="E45:H45"/>
    <mergeCell ref="B43:D43"/>
    <mergeCell ref="B44:D44"/>
    <mergeCell ref="B41:D41"/>
    <mergeCell ref="B42:D42"/>
    <mergeCell ref="B38:H38"/>
    <mergeCell ref="A34:I36"/>
    <mergeCell ref="B40:D40"/>
    <mergeCell ref="E39:G39"/>
    <mergeCell ref="E40:H40"/>
    <mergeCell ref="B18:F18"/>
    <mergeCell ref="C19:C31"/>
    <mergeCell ref="B39:D39"/>
    <mergeCell ref="D7:G7"/>
    <mergeCell ref="D8:G8"/>
    <mergeCell ref="B2:I2"/>
    <mergeCell ref="D3:G3"/>
    <mergeCell ref="D4:G4"/>
    <mergeCell ref="D5:G5"/>
    <mergeCell ref="D6:G6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 xml:space="preserve">&amp;C8.sz. melléklet 
a 3/2020.(VII.14.)önkormányzati rendelethez
Szentgáloskér Közséagi Önkormányzat teljesített létszáma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Layout" topLeftCell="B1" zoomScaleNormal="100" workbookViewId="0">
      <selection activeCell="E38" sqref="E38"/>
    </sheetView>
  </sheetViews>
  <sheetFormatPr defaultRowHeight="12.75" x14ac:dyDescent="0.2"/>
  <cols>
    <col min="1" max="1" width="8.140625" style="1" customWidth="1"/>
    <col min="2" max="2" width="38.28515625" style="1" customWidth="1"/>
    <col min="3" max="3" width="10.7109375" style="1" customWidth="1"/>
    <col min="4" max="4" width="12.5703125" style="1" customWidth="1"/>
    <col min="5" max="5" width="11.5703125" style="1" customWidth="1"/>
    <col min="6" max="6" width="5.7109375" style="1" hidden="1" customWidth="1"/>
    <col min="7" max="7" width="10.85546875" style="1" customWidth="1"/>
    <col min="8" max="8" width="10.42578125" style="1" customWidth="1"/>
    <col min="9" max="9" width="13.42578125" style="1" customWidth="1"/>
    <col min="10" max="256" width="9.140625" style="1"/>
    <col min="257" max="257" width="8.140625" style="1" customWidth="1"/>
    <col min="258" max="258" width="41" style="1" customWidth="1"/>
    <col min="259" max="265" width="32.85546875" style="1" customWidth="1"/>
    <col min="266" max="512" width="9.140625" style="1"/>
    <col min="513" max="513" width="8.140625" style="1" customWidth="1"/>
    <col min="514" max="514" width="41" style="1" customWidth="1"/>
    <col min="515" max="521" width="32.85546875" style="1" customWidth="1"/>
    <col min="522" max="768" width="9.140625" style="1"/>
    <col min="769" max="769" width="8.140625" style="1" customWidth="1"/>
    <col min="770" max="770" width="41" style="1" customWidth="1"/>
    <col min="771" max="777" width="32.85546875" style="1" customWidth="1"/>
    <col min="778" max="1024" width="9.140625" style="1"/>
    <col min="1025" max="1025" width="8.140625" style="1" customWidth="1"/>
    <col min="1026" max="1026" width="41" style="1" customWidth="1"/>
    <col min="1027" max="1033" width="32.85546875" style="1" customWidth="1"/>
    <col min="1034" max="1280" width="9.140625" style="1"/>
    <col min="1281" max="1281" width="8.140625" style="1" customWidth="1"/>
    <col min="1282" max="1282" width="41" style="1" customWidth="1"/>
    <col min="1283" max="1289" width="32.85546875" style="1" customWidth="1"/>
    <col min="1290" max="1536" width="9.140625" style="1"/>
    <col min="1537" max="1537" width="8.140625" style="1" customWidth="1"/>
    <col min="1538" max="1538" width="41" style="1" customWidth="1"/>
    <col min="1539" max="1545" width="32.85546875" style="1" customWidth="1"/>
    <col min="1546" max="1792" width="9.140625" style="1"/>
    <col min="1793" max="1793" width="8.140625" style="1" customWidth="1"/>
    <col min="1794" max="1794" width="41" style="1" customWidth="1"/>
    <col min="1795" max="1801" width="32.85546875" style="1" customWidth="1"/>
    <col min="1802" max="2048" width="9.140625" style="1"/>
    <col min="2049" max="2049" width="8.140625" style="1" customWidth="1"/>
    <col min="2050" max="2050" width="41" style="1" customWidth="1"/>
    <col min="2051" max="2057" width="32.85546875" style="1" customWidth="1"/>
    <col min="2058" max="2304" width="9.140625" style="1"/>
    <col min="2305" max="2305" width="8.140625" style="1" customWidth="1"/>
    <col min="2306" max="2306" width="41" style="1" customWidth="1"/>
    <col min="2307" max="2313" width="32.85546875" style="1" customWidth="1"/>
    <col min="2314" max="2560" width="9.140625" style="1"/>
    <col min="2561" max="2561" width="8.140625" style="1" customWidth="1"/>
    <col min="2562" max="2562" width="41" style="1" customWidth="1"/>
    <col min="2563" max="2569" width="32.85546875" style="1" customWidth="1"/>
    <col min="2570" max="2816" width="9.140625" style="1"/>
    <col min="2817" max="2817" width="8.140625" style="1" customWidth="1"/>
    <col min="2818" max="2818" width="41" style="1" customWidth="1"/>
    <col min="2819" max="2825" width="32.85546875" style="1" customWidth="1"/>
    <col min="2826" max="3072" width="9.140625" style="1"/>
    <col min="3073" max="3073" width="8.140625" style="1" customWidth="1"/>
    <col min="3074" max="3074" width="41" style="1" customWidth="1"/>
    <col min="3075" max="3081" width="32.85546875" style="1" customWidth="1"/>
    <col min="3082" max="3328" width="9.140625" style="1"/>
    <col min="3329" max="3329" width="8.140625" style="1" customWidth="1"/>
    <col min="3330" max="3330" width="41" style="1" customWidth="1"/>
    <col min="3331" max="3337" width="32.85546875" style="1" customWidth="1"/>
    <col min="3338" max="3584" width="9.140625" style="1"/>
    <col min="3585" max="3585" width="8.140625" style="1" customWidth="1"/>
    <col min="3586" max="3586" width="41" style="1" customWidth="1"/>
    <col min="3587" max="3593" width="32.85546875" style="1" customWidth="1"/>
    <col min="3594" max="3840" width="9.140625" style="1"/>
    <col min="3841" max="3841" width="8.140625" style="1" customWidth="1"/>
    <col min="3842" max="3842" width="41" style="1" customWidth="1"/>
    <col min="3843" max="3849" width="32.85546875" style="1" customWidth="1"/>
    <col min="3850" max="4096" width="9.140625" style="1"/>
    <col min="4097" max="4097" width="8.140625" style="1" customWidth="1"/>
    <col min="4098" max="4098" width="41" style="1" customWidth="1"/>
    <col min="4099" max="4105" width="32.85546875" style="1" customWidth="1"/>
    <col min="4106" max="4352" width="9.140625" style="1"/>
    <col min="4353" max="4353" width="8.140625" style="1" customWidth="1"/>
    <col min="4354" max="4354" width="41" style="1" customWidth="1"/>
    <col min="4355" max="4361" width="32.85546875" style="1" customWidth="1"/>
    <col min="4362" max="4608" width="9.140625" style="1"/>
    <col min="4609" max="4609" width="8.140625" style="1" customWidth="1"/>
    <col min="4610" max="4610" width="41" style="1" customWidth="1"/>
    <col min="4611" max="4617" width="32.85546875" style="1" customWidth="1"/>
    <col min="4618" max="4864" width="9.140625" style="1"/>
    <col min="4865" max="4865" width="8.140625" style="1" customWidth="1"/>
    <col min="4866" max="4866" width="41" style="1" customWidth="1"/>
    <col min="4867" max="4873" width="32.85546875" style="1" customWidth="1"/>
    <col min="4874" max="5120" width="9.140625" style="1"/>
    <col min="5121" max="5121" width="8.140625" style="1" customWidth="1"/>
    <col min="5122" max="5122" width="41" style="1" customWidth="1"/>
    <col min="5123" max="5129" width="32.85546875" style="1" customWidth="1"/>
    <col min="5130" max="5376" width="9.140625" style="1"/>
    <col min="5377" max="5377" width="8.140625" style="1" customWidth="1"/>
    <col min="5378" max="5378" width="41" style="1" customWidth="1"/>
    <col min="5379" max="5385" width="32.85546875" style="1" customWidth="1"/>
    <col min="5386" max="5632" width="9.140625" style="1"/>
    <col min="5633" max="5633" width="8.140625" style="1" customWidth="1"/>
    <col min="5634" max="5634" width="41" style="1" customWidth="1"/>
    <col min="5635" max="5641" width="32.85546875" style="1" customWidth="1"/>
    <col min="5642" max="5888" width="9.140625" style="1"/>
    <col min="5889" max="5889" width="8.140625" style="1" customWidth="1"/>
    <col min="5890" max="5890" width="41" style="1" customWidth="1"/>
    <col min="5891" max="5897" width="32.85546875" style="1" customWidth="1"/>
    <col min="5898" max="6144" width="9.140625" style="1"/>
    <col min="6145" max="6145" width="8.140625" style="1" customWidth="1"/>
    <col min="6146" max="6146" width="41" style="1" customWidth="1"/>
    <col min="6147" max="6153" width="32.85546875" style="1" customWidth="1"/>
    <col min="6154" max="6400" width="9.140625" style="1"/>
    <col min="6401" max="6401" width="8.140625" style="1" customWidth="1"/>
    <col min="6402" max="6402" width="41" style="1" customWidth="1"/>
    <col min="6403" max="6409" width="32.85546875" style="1" customWidth="1"/>
    <col min="6410" max="6656" width="9.140625" style="1"/>
    <col min="6657" max="6657" width="8.140625" style="1" customWidth="1"/>
    <col min="6658" max="6658" width="41" style="1" customWidth="1"/>
    <col min="6659" max="6665" width="32.85546875" style="1" customWidth="1"/>
    <col min="6666" max="6912" width="9.140625" style="1"/>
    <col min="6913" max="6913" width="8.140625" style="1" customWidth="1"/>
    <col min="6914" max="6914" width="41" style="1" customWidth="1"/>
    <col min="6915" max="6921" width="32.85546875" style="1" customWidth="1"/>
    <col min="6922" max="7168" width="9.140625" style="1"/>
    <col min="7169" max="7169" width="8.140625" style="1" customWidth="1"/>
    <col min="7170" max="7170" width="41" style="1" customWidth="1"/>
    <col min="7171" max="7177" width="32.85546875" style="1" customWidth="1"/>
    <col min="7178" max="7424" width="9.140625" style="1"/>
    <col min="7425" max="7425" width="8.140625" style="1" customWidth="1"/>
    <col min="7426" max="7426" width="41" style="1" customWidth="1"/>
    <col min="7427" max="7433" width="32.85546875" style="1" customWidth="1"/>
    <col min="7434" max="7680" width="9.140625" style="1"/>
    <col min="7681" max="7681" width="8.140625" style="1" customWidth="1"/>
    <col min="7682" max="7682" width="41" style="1" customWidth="1"/>
    <col min="7683" max="7689" width="32.85546875" style="1" customWidth="1"/>
    <col min="7690" max="7936" width="9.140625" style="1"/>
    <col min="7937" max="7937" width="8.140625" style="1" customWidth="1"/>
    <col min="7938" max="7938" width="41" style="1" customWidth="1"/>
    <col min="7939" max="7945" width="32.85546875" style="1" customWidth="1"/>
    <col min="7946" max="8192" width="9.140625" style="1"/>
    <col min="8193" max="8193" width="8.140625" style="1" customWidth="1"/>
    <col min="8194" max="8194" width="41" style="1" customWidth="1"/>
    <col min="8195" max="8201" width="32.85546875" style="1" customWidth="1"/>
    <col min="8202" max="8448" width="9.140625" style="1"/>
    <col min="8449" max="8449" width="8.140625" style="1" customWidth="1"/>
    <col min="8450" max="8450" width="41" style="1" customWidth="1"/>
    <col min="8451" max="8457" width="32.85546875" style="1" customWidth="1"/>
    <col min="8458" max="8704" width="9.140625" style="1"/>
    <col min="8705" max="8705" width="8.140625" style="1" customWidth="1"/>
    <col min="8706" max="8706" width="41" style="1" customWidth="1"/>
    <col min="8707" max="8713" width="32.85546875" style="1" customWidth="1"/>
    <col min="8714" max="8960" width="9.140625" style="1"/>
    <col min="8961" max="8961" width="8.140625" style="1" customWidth="1"/>
    <col min="8962" max="8962" width="41" style="1" customWidth="1"/>
    <col min="8963" max="8969" width="32.85546875" style="1" customWidth="1"/>
    <col min="8970" max="9216" width="9.140625" style="1"/>
    <col min="9217" max="9217" width="8.140625" style="1" customWidth="1"/>
    <col min="9218" max="9218" width="41" style="1" customWidth="1"/>
    <col min="9219" max="9225" width="32.85546875" style="1" customWidth="1"/>
    <col min="9226" max="9472" width="9.140625" style="1"/>
    <col min="9473" max="9473" width="8.140625" style="1" customWidth="1"/>
    <col min="9474" max="9474" width="41" style="1" customWidth="1"/>
    <col min="9475" max="9481" width="32.85546875" style="1" customWidth="1"/>
    <col min="9482" max="9728" width="9.140625" style="1"/>
    <col min="9729" max="9729" width="8.140625" style="1" customWidth="1"/>
    <col min="9730" max="9730" width="41" style="1" customWidth="1"/>
    <col min="9731" max="9737" width="32.85546875" style="1" customWidth="1"/>
    <col min="9738" max="9984" width="9.140625" style="1"/>
    <col min="9985" max="9985" width="8.140625" style="1" customWidth="1"/>
    <col min="9986" max="9986" width="41" style="1" customWidth="1"/>
    <col min="9987" max="9993" width="32.85546875" style="1" customWidth="1"/>
    <col min="9994" max="10240" width="9.140625" style="1"/>
    <col min="10241" max="10241" width="8.140625" style="1" customWidth="1"/>
    <col min="10242" max="10242" width="41" style="1" customWidth="1"/>
    <col min="10243" max="10249" width="32.85546875" style="1" customWidth="1"/>
    <col min="10250" max="10496" width="9.140625" style="1"/>
    <col min="10497" max="10497" width="8.140625" style="1" customWidth="1"/>
    <col min="10498" max="10498" width="41" style="1" customWidth="1"/>
    <col min="10499" max="10505" width="32.85546875" style="1" customWidth="1"/>
    <col min="10506" max="10752" width="9.140625" style="1"/>
    <col min="10753" max="10753" width="8.140625" style="1" customWidth="1"/>
    <col min="10754" max="10754" width="41" style="1" customWidth="1"/>
    <col min="10755" max="10761" width="32.85546875" style="1" customWidth="1"/>
    <col min="10762" max="11008" width="9.140625" style="1"/>
    <col min="11009" max="11009" width="8.140625" style="1" customWidth="1"/>
    <col min="11010" max="11010" width="41" style="1" customWidth="1"/>
    <col min="11011" max="11017" width="32.85546875" style="1" customWidth="1"/>
    <col min="11018" max="11264" width="9.140625" style="1"/>
    <col min="11265" max="11265" width="8.140625" style="1" customWidth="1"/>
    <col min="11266" max="11266" width="41" style="1" customWidth="1"/>
    <col min="11267" max="11273" width="32.85546875" style="1" customWidth="1"/>
    <col min="11274" max="11520" width="9.140625" style="1"/>
    <col min="11521" max="11521" width="8.140625" style="1" customWidth="1"/>
    <col min="11522" max="11522" width="41" style="1" customWidth="1"/>
    <col min="11523" max="11529" width="32.85546875" style="1" customWidth="1"/>
    <col min="11530" max="11776" width="9.140625" style="1"/>
    <col min="11777" max="11777" width="8.140625" style="1" customWidth="1"/>
    <col min="11778" max="11778" width="41" style="1" customWidth="1"/>
    <col min="11779" max="11785" width="32.85546875" style="1" customWidth="1"/>
    <col min="11786" max="12032" width="9.140625" style="1"/>
    <col min="12033" max="12033" width="8.140625" style="1" customWidth="1"/>
    <col min="12034" max="12034" width="41" style="1" customWidth="1"/>
    <col min="12035" max="12041" width="32.85546875" style="1" customWidth="1"/>
    <col min="12042" max="12288" width="9.140625" style="1"/>
    <col min="12289" max="12289" width="8.140625" style="1" customWidth="1"/>
    <col min="12290" max="12290" width="41" style="1" customWidth="1"/>
    <col min="12291" max="12297" width="32.85546875" style="1" customWidth="1"/>
    <col min="12298" max="12544" width="9.140625" style="1"/>
    <col min="12545" max="12545" width="8.140625" style="1" customWidth="1"/>
    <col min="12546" max="12546" width="41" style="1" customWidth="1"/>
    <col min="12547" max="12553" width="32.85546875" style="1" customWidth="1"/>
    <col min="12554" max="12800" width="9.140625" style="1"/>
    <col min="12801" max="12801" width="8.140625" style="1" customWidth="1"/>
    <col min="12802" max="12802" width="41" style="1" customWidth="1"/>
    <col min="12803" max="12809" width="32.85546875" style="1" customWidth="1"/>
    <col min="12810" max="13056" width="9.140625" style="1"/>
    <col min="13057" max="13057" width="8.140625" style="1" customWidth="1"/>
    <col min="13058" max="13058" width="41" style="1" customWidth="1"/>
    <col min="13059" max="13065" width="32.85546875" style="1" customWidth="1"/>
    <col min="13066" max="13312" width="9.140625" style="1"/>
    <col min="13313" max="13313" width="8.140625" style="1" customWidth="1"/>
    <col min="13314" max="13314" width="41" style="1" customWidth="1"/>
    <col min="13315" max="13321" width="32.85546875" style="1" customWidth="1"/>
    <col min="13322" max="13568" width="9.140625" style="1"/>
    <col min="13569" max="13569" width="8.140625" style="1" customWidth="1"/>
    <col min="13570" max="13570" width="41" style="1" customWidth="1"/>
    <col min="13571" max="13577" width="32.85546875" style="1" customWidth="1"/>
    <col min="13578" max="13824" width="9.140625" style="1"/>
    <col min="13825" max="13825" width="8.140625" style="1" customWidth="1"/>
    <col min="13826" max="13826" width="41" style="1" customWidth="1"/>
    <col min="13827" max="13833" width="32.85546875" style="1" customWidth="1"/>
    <col min="13834" max="14080" width="9.140625" style="1"/>
    <col min="14081" max="14081" width="8.140625" style="1" customWidth="1"/>
    <col min="14082" max="14082" width="41" style="1" customWidth="1"/>
    <col min="14083" max="14089" width="32.85546875" style="1" customWidth="1"/>
    <col min="14090" max="14336" width="9.140625" style="1"/>
    <col min="14337" max="14337" width="8.140625" style="1" customWidth="1"/>
    <col min="14338" max="14338" width="41" style="1" customWidth="1"/>
    <col min="14339" max="14345" width="32.85546875" style="1" customWidth="1"/>
    <col min="14346" max="14592" width="9.140625" style="1"/>
    <col min="14593" max="14593" width="8.140625" style="1" customWidth="1"/>
    <col min="14594" max="14594" width="41" style="1" customWidth="1"/>
    <col min="14595" max="14601" width="32.85546875" style="1" customWidth="1"/>
    <col min="14602" max="14848" width="9.140625" style="1"/>
    <col min="14849" max="14849" width="8.140625" style="1" customWidth="1"/>
    <col min="14850" max="14850" width="41" style="1" customWidth="1"/>
    <col min="14851" max="14857" width="32.85546875" style="1" customWidth="1"/>
    <col min="14858" max="15104" width="9.140625" style="1"/>
    <col min="15105" max="15105" width="8.140625" style="1" customWidth="1"/>
    <col min="15106" max="15106" width="41" style="1" customWidth="1"/>
    <col min="15107" max="15113" width="32.85546875" style="1" customWidth="1"/>
    <col min="15114" max="15360" width="9.140625" style="1"/>
    <col min="15361" max="15361" width="8.140625" style="1" customWidth="1"/>
    <col min="15362" max="15362" width="41" style="1" customWidth="1"/>
    <col min="15363" max="15369" width="32.85546875" style="1" customWidth="1"/>
    <col min="15370" max="15616" width="9.140625" style="1"/>
    <col min="15617" max="15617" width="8.140625" style="1" customWidth="1"/>
    <col min="15618" max="15618" width="41" style="1" customWidth="1"/>
    <col min="15619" max="15625" width="32.85546875" style="1" customWidth="1"/>
    <col min="15626" max="15872" width="9.140625" style="1"/>
    <col min="15873" max="15873" width="8.140625" style="1" customWidth="1"/>
    <col min="15874" max="15874" width="41" style="1" customWidth="1"/>
    <col min="15875" max="15881" width="32.85546875" style="1" customWidth="1"/>
    <col min="15882" max="16128" width="9.140625" style="1"/>
    <col min="16129" max="16129" width="8.140625" style="1" customWidth="1"/>
    <col min="16130" max="16130" width="41" style="1" customWidth="1"/>
    <col min="16131" max="16137" width="32.85546875" style="1" customWidth="1"/>
    <col min="16138" max="16384" width="9.140625" style="1"/>
  </cols>
  <sheetData>
    <row r="1" spans="1:9" x14ac:dyDescent="0.2">
      <c r="A1" s="274" t="s">
        <v>348</v>
      </c>
      <c r="B1" s="275"/>
      <c r="C1" s="275"/>
      <c r="D1" s="275"/>
      <c r="E1" s="275"/>
      <c r="F1" s="275"/>
      <c r="G1" s="275"/>
      <c r="H1" s="275"/>
      <c r="I1" s="275"/>
    </row>
    <row r="2" spans="1:9" ht="105" x14ac:dyDescent="0.2">
      <c r="A2" s="157" t="s">
        <v>187</v>
      </c>
      <c r="B2" s="157" t="s">
        <v>9</v>
      </c>
      <c r="C2" s="157" t="s">
        <v>188</v>
      </c>
      <c r="D2" s="157" t="s">
        <v>189</v>
      </c>
      <c r="E2" s="157" t="s">
        <v>190</v>
      </c>
      <c r="F2" s="157" t="s">
        <v>191</v>
      </c>
      <c r="G2" s="157" t="s">
        <v>192</v>
      </c>
      <c r="H2" s="157" t="s">
        <v>193</v>
      </c>
      <c r="I2" s="157" t="s">
        <v>185</v>
      </c>
    </row>
    <row r="3" spans="1:9" ht="21" customHeight="1" x14ac:dyDescent="0.2">
      <c r="A3" s="157">
        <v>1</v>
      </c>
      <c r="B3" s="157">
        <v>2</v>
      </c>
      <c r="C3" s="157">
        <v>3</v>
      </c>
      <c r="D3" s="157">
        <v>4</v>
      </c>
      <c r="E3" s="157">
        <v>5</v>
      </c>
      <c r="F3" s="157">
        <v>6</v>
      </c>
      <c r="G3" s="157">
        <v>7</v>
      </c>
      <c r="H3" s="157">
        <v>8</v>
      </c>
      <c r="I3" s="157">
        <v>9</v>
      </c>
    </row>
    <row r="4" spans="1:9" ht="25.5" x14ac:dyDescent="0.2">
      <c r="A4" s="158" t="s">
        <v>194</v>
      </c>
      <c r="B4" s="159" t="s">
        <v>195</v>
      </c>
      <c r="C4" s="160">
        <v>4471622</v>
      </c>
      <c r="D4" s="160">
        <v>326539031</v>
      </c>
      <c r="E4" s="160">
        <v>37043409</v>
      </c>
      <c r="F4" s="160">
        <v>0</v>
      </c>
      <c r="G4" s="160">
        <v>20188162</v>
      </c>
      <c r="H4" s="160">
        <v>4645024</v>
      </c>
      <c r="I4" s="160">
        <v>392887248</v>
      </c>
    </row>
    <row r="5" spans="1:9" ht="25.5" x14ac:dyDescent="0.2">
      <c r="A5" s="161" t="s">
        <v>196</v>
      </c>
      <c r="B5" s="162" t="s">
        <v>197</v>
      </c>
      <c r="C5" s="163">
        <v>0</v>
      </c>
      <c r="D5" s="163">
        <v>0</v>
      </c>
      <c r="E5" s="163">
        <v>0</v>
      </c>
      <c r="F5" s="163">
        <v>0</v>
      </c>
      <c r="G5" s="163">
        <v>3259477</v>
      </c>
      <c r="H5" s="163">
        <v>0</v>
      </c>
      <c r="I5" s="163">
        <v>3259477</v>
      </c>
    </row>
    <row r="6" spans="1:9" x14ac:dyDescent="0.2">
      <c r="A6" s="161" t="s">
        <v>198</v>
      </c>
      <c r="B6" s="162" t="s">
        <v>199</v>
      </c>
      <c r="C6" s="163">
        <v>0</v>
      </c>
      <c r="D6" s="163">
        <v>0</v>
      </c>
      <c r="E6" s="163">
        <v>0</v>
      </c>
      <c r="F6" s="163">
        <v>0</v>
      </c>
      <c r="G6" s="163">
        <v>2225924</v>
      </c>
      <c r="H6" s="163">
        <v>0</v>
      </c>
      <c r="I6" s="163">
        <v>2225924</v>
      </c>
    </row>
    <row r="7" spans="1:9" x14ac:dyDescent="0.2">
      <c r="A7" s="161" t="s">
        <v>200</v>
      </c>
      <c r="B7" s="162" t="s">
        <v>201</v>
      </c>
      <c r="C7" s="163">
        <v>0</v>
      </c>
      <c r="D7" s="163">
        <v>20023156</v>
      </c>
      <c r="E7" s="163">
        <v>0</v>
      </c>
      <c r="F7" s="163">
        <v>0</v>
      </c>
      <c r="G7" s="163">
        <v>0</v>
      </c>
      <c r="H7" s="163">
        <v>0</v>
      </c>
      <c r="I7" s="163">
        <v>20023156</v>
      </c>
    </row>
    <row r="8" spans="1:9" x14ac:dyDescent="0.2">
      <c r="A8" s="158" t="s">
        <v>202</v>
      </c>
      <c r="B8" s="159" t="s">
        <v>203</v>
      </c>
      <c r="C8" s="160">
        <v>0</v>
      </c>
      <c r="D8" s="160">
        <v>20023156</v>
      </c>
      <c r="E8" s="160">
        <v>0</v>
      </c>
      <c r="F8" s="160">
        <v>0</v>
      </c>
      <c r="G8" s="160">
        <v>5485401</v>
      </c>
      <c r="H8" s="160">
        <v>0</v>
      </c>
      <c r="I8" s="160">
        <v>25508557</v>
      </c>
    </row>
    <row r="9" spans="1:9" x14ac:dyDescent="0.2">
      <c r="A9" s="161" t="s">
        <v>27</v>
      </c>
      <c r="B9" s="162" t="s">
        <v>204</v>
      </c>
      <c r="C9" s="163">
        <v>0</v>
      </c>
      <c r="D9" s="163">
        <v>0</v>
      </c>
      <c r="E9" s="163">
        <v>0</v>
      </c>
      <c r="F9" s="163">
        <v>0</v>
      </c>
      <c r="G9" s="163">
        <v>20023156</v>
      </c>
      <c r="H9" s="163">
        <v>0</v>
      </c>
      <c r="I9" s="163">
        <v>20023156</v>
      </c>
    </row>
    <row r="10" spans="1:9" x14ac:dyDescent="0.2">
      <c r="A10" s="158" t="s">
        <v>29</v>
      </c>
      <c r="B10" s="159" t="s">
        <v>205</v>
      </c>
      <c r="C10" s="160">
        <v>0</v>
      </c>
      <c r="D10" s="160">
        <v>0</v>
      </c>
      <c r="E10" s="160">
        <v>0</v>
      </c>
      <c r="F10" s="160">
        <v>0</v>
      </c>
      <c r="G10" s="160">
        <v>20023156</v>
      </c>
      <c r="H10" s="160">
        <v>0</v>
      </c>
      <c r="I10" s="160">
        <v>20023156</v>
      </c>
    </row>
    <row r="11" spans="1:9" x14ac:dyDescent="0.2">
      <c r="A11" s="158" t="s">
        <v>31</v>
      </c>
      <c r="B11" s="159" t="s">
        <v>206</v>
      </c>
      <c r="C11" s="160">
        <v>4471622</v>
      </c>
      <c r="D11" s="160">
        <v>346562187</v>
      </c>
      <c r="E11" s="160">
        <v>37043409</v>
      </c>
      <c r="F11" s="160">
        <v>0</v>
      </c>
      <c r="G11" s="160">
        <v>5650407</v>
      </c>
      <c r="H11" s="160">
        <v>4645024</v>
      </c>
      <c r="I11" s="160">
        <v>398372649</v>
      </c>
    </row>
    <row r="12" spans="1:9" ht="25.5" x14ac:dyDescent="0.2">
      <c r="A12" s="158" t="s">
        <v>32</v>
      </c>
      <c r="B12" s="159" t="s">
        <v>207</v>
      </c>
      <c r="C12" s="160">
        <v>3763776</v>
      </c>
      <c r="D12" s="160">
        <v>89335675</v>
      </c>
      <c r="E12" s="160">
        <v>21562611</v>
      </c>
      <c r="F12" s="160">
        <v>0</v>
      </c>
      <c r="G12" s="160">
        <v>0</v>
      </c>
      <c r="H12" s="160">
        <v>3240979</v>
      </c>
      <c r="I12" s="160">
        <v>117903041</v>
      </c>
    </row>
    <row r="13" spans="1:9" x14ac:dyDescent="0.2">
      <c r="A13" s="161" t="s">
        <v>33</v>
      </c>
      <c r="B13" s="162" t="s">
        <v>208</v>
      </c>
      <c r="C13" s="163">
        <v>113255</v>
      </c>
      <c r="D13" s="163">
        <v>3954592</v>
      </c>
      <c r="E13" s="163">
        <v>1126562</v>
      </c>
      <c r="F13" s="163">
        <v>0</v>
      </c>
      <c r="G13" s="163">
        <v>0</v>
      </c>
      <c r="H13" s="163">
        <v>69946</v>
      </c>
      <c r="I13" s="163">
        <v>5264355</v>
      </c>
    </row>
    <row r="14" spans="1:9" ht="25.5" x14ac:dyDescent="0.2">
      <c r="A14" s="158" t="s">
        <v>35</v>
      </c>
      <c r="B14" s="159" t="s">
        <v>209</v>
      </c>
      <c r="C14" s="160">
        <v>3877031</v>
      </c>
      <c r="D14" s="160">
        <v>93290267</v>
      </c>
      <c r="E14" s="160">
        <v>22689173</v>
      </c>
      <c r="F14" s="160">
        <v>0</v>
      </c>
      <c r="G14" s="160">
        <v>0</v>
      </c>
      <c r="H14" s="160">
        <v>3310925</v>
      </c>
      <c r="I14" s="160">
        <v>123167396</v>
      </c>
    </row>
    <row r="15" spans="1:9" x14ac:dyDescent="0.2">
      <c r="A15" s="158" t="s">
        <v>37</v>
      </c>
      <c r="B15" s="159" t="s">
        <v>210</v>
      </c>
      <c r="C15" s="160">
        <v>3877031</v>
      </c>
      <c r="D15" s="160">
        <v>93290267</v>
      </c>
      <c r="E15" s="160">
        <v>22689173</v>
      </c>
      <c r="F15" s="160">
        <v>0</v>
      </c>
      <c r="G15" s="160">
        <v>0</v>
      </c>
      <c r="H15" s="160">
        <v>3310925</v>
      </c>
      <c r="I15" s="160">
        <v>123167396</v>
      </c>
    </row>
    <row r="16" spans="1:9" x14ac:dyDescent="0.2">
      <c r="A16" s="158" t="s">
        <v>38</v>
      </c>
      <c r="B16" s="159" t="s">
        <v>211</v>
      </c>
      <c r="C16" s="160">
        <v>594591</v>
      </c>
      <c r="D16" s="160">
        <v>253271920</v>
      </c>
      <c r="E16" s="160">
        <v>14354236</v>
      </c>
      <c r="F16" s="160">
        <v>0</v>
      </c>
      <c r="G16" s="160">
        <v>5650407</v>
      </c>
      <c r="H16" s="160">
        <v>1334099</v>
      </c>
      <c r="I16" s="160">
        <v>275205253</v>
      </c>
    </row>
    <row r="17" spans="1:9" x14ac:dyDescent="0.2">
      <c r="A17" s="161" t="s">
        <v>39</v>
      </c>
      <c r="B17" s="162" t="s">
        <v>212</v>
      </c>
      <c r="C17" s="163">
        <v>2452088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2452088</v>
      </c>
    </row>
  </sheetData>
  <mergeCells count="1">
    <mergeCell ref="A1:I1"/>
  </mergeCells>
  <pageMargins left="0.75" right="0.75" top="1" bottom="1" header="0.5" footer="0.5"/>
  <pageSetup orientation="landscape" horizontalDpi="300" verticalDpi="300" r:id="rId1"/>
  <headerFooter alignWithMargins="0">
    <oddHeader>&amp;C10.sz. melléklet a  3/2020.(VII.14)önkrományzati rendelethez
Szentgáloskér Községi Önkormányzat vagyonkimutatása 2019.
&amp;RÉrték típus: Forint</oddHeader>
    <oddFooter>&amp;C&amp;LAdatellenőrző kód: 213b-23-91c28-6-5366-6be-56d6330-316-67-3254&amp;R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 Pénzmaradvány</vt:lpstr>
      <vt:lpstr>Munka1</vt:lpstr>
      <vt:lpstr>3. m Kiadások</vt:lpstr>
      <vt:lpstr>2.m Bevételek</vt:lpstr>
      <vt:lpstr>6. m Mérleg</vt:lpstr>
      <vt:lpstr>7m mérlegkimutatás</vt:lpstr>
      <vt:lpstr>11. lakossági támogatás</vt:lpstr>
      <vt:lpstr>8m létsz|9m közf|</vt:lpstr>
      <vt:lpstr>10 vagyonkimutatás</vt:lpstr>
      <vt:lpstr>5m Beruh|4 Fejl.</vt:lpstr>
      <vt:lpstr>10m vagyonkimutatás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2020-07-14T09:35:47Z</cp:lastPrinted>
  <dcterms:created xsi:type="dcterms:W3CDTF">2016-04-26T09:00:16Z</dcterms:created>
  <dcterms:modified xsi:type="dcterms:W3CDTF">2020-07-14T09:36:04Z</dcterms:modified>
</cp:coreProperties>
</file>