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roda1921\Desktop\JEGYZŐKÖNYVEK\02.15\"/>
    </mc:Choice>
  </mc:AlternateContent>
  <bookViews>
    <workbookView xWindow="0" yWindow="0" windowWidth="20490" windowHeight="7530" firstSheet="12" activeTab="16"/>
  </bookViews>
  <sheets>
    <sheet name="1. melléklet" sheetId="6" r:id="rId1"/>
    <sheet name="2. melléklet" sheetId="5" r:id="rId2"/>
    <sheet name="3. melléklet" sheetId="11" r:id="rId3"/>
    <sheet name="4. melléklet" sheetId="13" r:id="rId4"/>
    <sheet name="5. melléklet" sheetId="14" r:id="rId5"/>
    <sheet name="6. melléklet" sheetId="15" r:id="rId6"/>
    <sheet name="7. melléklet" sheetId="28" r:id="rId7"/>
    <sheet name="8. melléklet" sheetId="16" r:id="rId8"/>
    <sheet name="9a. melléklet-" sheetId="17" r:id="rId9"/>
    <sheet name="10a. melléklet-" sheetId="18" r:id="rId10"/>
    <sheet name="11a. melléklet" sheetId="19" r:id="rId11"/>
    <sheet name="11b.melléklet" sheetId="20" r:id="rId12"/>
    <sheet name="11c melléklet" sheetId="27" r:id="rId13"/>
    <sheet name="12. melléklet-" sheetId="21" r:id="rId14"/>
    <sheet name="13. melléklet-" sheetId="22" r:id="rId15"/>
    <sheet name="14. melléklet-" sheetId="23" r:id="rId16"/>
    <sheet name="15. melléklet" sheetId="24" r:id="rId17"/>
  </sheets>
  <definedNames>
    <definedName name="_xlnm.Print_Area" localSheetId="11">'11b.melléklet'!$A:$E</definedName>
    <definedName name="_xlnm.Print_Area" localSheetId="12">'11c melléklet'!$A:$E</definedName>
    <definedName name="_xlnm.Print_Area" localSheetId="2">'3. melléklet'!$A:$B</definedName>
    <definedName name="_xlnm.Print_Area" localSheetId="3">'4. melléklet'!$A:$B</definedName>
    <definedName name="_xlnm.Print_Area" localSheetId="4">'5. melléklet'!$A:$L</definedName>
    <definedName name="_xlnm.Print_Area" localSheetId="6">'7. melléklet'!$A:$K</definedName>
  </definedNames>
  <calcPr calcId="152511"/>
</workbook>
</file>

<file path=xl/calcChain.xml><?xml version="1.0" encoding="utf-8"?>
<calcChain xmlns="http://schemas.openxmlformats.org/spreadsheetml/2006/main">
  <c r="C10" i="24" l="1"/>
  <c r="B12" i="11"/>
  <c r="C17" i="6"/>
  <c r="C12" i="24"/>
  <c r="G10" i="28"/>
  <c r="K10" i="28"/>
  <c r="B23" i="27"/>
  <c r="E23" i="27"/>
  <c r="B16" i="27"/>
  <c r="E10" i="27"/>
  <c r="E23" i="20"/>
  <c r="B23" i="20"/>
  <c r="B16" i="20"/>
  <c r="E16" i="27"/>
  <c r="C18" i="17"/>
  <c r="D18" i="17"/>
  <c r="E18" i="17"/>
  <c r="F18" i="17"/>
  <c r="G18" i="17"/>
  <c r="H18" i="17"/>
  <c r="I18" i="17"/>
  <c r="J18" i="17"/>
  <c r="K18" i="17"/>
  <c r="L18" i="17"/>
  <c r="M18" i="17"/>
  <c r="B18" i="17"/>
  <c r="M21" i="17"/>
  <c r="M22" i="17"/>
  <c r="M23" i="17"/>
  <c r="C21" i="17"/>
  <c r="D21" i="17"/>
  <c r="E21" i="17"/>
  <c r="F21" i="17"/>
  <c r="G21" i="17"/>
  <c r="H21" i="17"/>
  <c r="I21" i="17"/>
  <c r="J21" i="17"/>
  <c r="K21" i="17"/>
  <c r="L21" i="17"/>
  <c r="C22" i="17"/>
  <c r="D22" i="17"/>
  <c r="E22" i="17"/>
  <c r="F22" i="17"/>
  <c r="G22" i="17"/>
  <c r="H22" i="17"/>
  <c r="I22" i="17"/>
  <c r="J22" i="17"/>
  <c r="K22" i="17"/>
  <c r="L22" i="17"/>
  <c r="C23" i="17"/>
  <c r="D23" i="17"/>
  <c r="E23" i="17"/>
  <c r="F23" i="17"/>
  <c r="G23" i="17"/>
  <c r="H23" i="17"/>
  <c r="I23" i="17"/>
  <c r="J23" i="17"/>
  <c r="K23" i="17"/>
  <c r="L23" i="17"/>
  <c r="B21" i="17"/>
  <c r="B22" i="17"/>
  <c r="B23" i="17"/>
  <c r="M20" i="17"/>
  <c r="C20" i="17"/>
  <c r="D20" i="17"/>
  <c r="E20" i="17"/>
  <c r="F20" i="17"/>
  <c r="G20" i="17"/>
  <c r="H20" i="17"/>
  <c r="I20" i="17"/>
  <c r="J20" i="17"/>
  <c r="K20" i="17"/>
  <c r="L20" i="17"/>
  <c r="B20" i="17"/>
  <c r="M19" i="17"/>
  <c r="C19" i="17"/>
  <c r="D19" i="17"/>
  <c r="D24" i="17" s="1"/>
  <c r="D26" i="17" s="1"/>
  <c r="E19" i="17"/>
  <c r="F19" i="17"/>
  <c r="G19" i="17"/>
  <c r="H19" i="17"/>
  <c r="H24" i="17" s="1"/>
  <c r="H26" i="17" s="1"/>
  <c r="I19" i="17"/>
  <c r="J19" i="17"/>
  <c r="K19" i="17"/>
  <c r="L19" i="17"/>
  <c r="L24" i="17" s="1"/>
  <c r="L26" i="17" s="1"/>
  <c r="B19" i="17"/>
  <c r="M17" i="17"/>
  <c r="M24" i="17" s="1"/>
  <c r="M16" i="17"/>
  <c r="C16" i="17"/>
  <c r="C24" i="17" s="1"/>
  <c r="D16" i="17"/>
  <c r="E16" i="17"/>
  <c r="E24" i="17" s="1"/>
  <c r="F16" i="17"/>
  <c r="G16" i="17"/>
  <c r="G24" i="17" s="1"/>
  <c r="G26" i="17" s="1"/>
  <c r="H16" i="17"/>
  <c r="I16" i="17"/>
  <c r="I24" i="17" s="1"/>
  <c r="I26" i="17" s="1"/>
  <c r="J16" i="17"/>
  <c r="K16" i="17"/>
  <c r="K24" i="17" s="1"/>
  <c r="L16" i="17"/>
  <c r="C17" i="17"/>
  <c r="D17" i="17"/>
  <c r="E17" i="17"/>
  <c r="F17" i="17"/>
  <c r="G17" i="17"/>
  <c r="H17" i="17"/>
  <c r="I17" i="17"/>
  <c r="J17" i="17"/>
  <c r="K17" i="17"/>
  <c r="L17" i="17"/>
  <c r="B17" i="17"/>
  <c r="B16" i="17"/>
  <c r="M12" i="17"/>
  <c r="C12" i="17"/>
  <c r="D12" i="17"/>
  <c r="E12" i="17"/>
  <c r="F12" i="17"/>
  <c r="G12" i="17"/>
  <c r="H12" i="17"/>
  <c r="I12" i="17"/>
  <c r="J12" i="17"/>
  <c r="K12" i="17"/>
  <c r="L12" i="17"/>
  <c r="B12" i="17"/>
  <c r="M11" i="17"/>
  <c r="C11" i="17"/>
  <c r="D11" i="17"/>
  <c r="E11" i="17"/>
  <c r="F11" i="17"/>
  <c r="F13" i="17" s="1"/>
  <c r="F26" i="17" s="1"/>
  <c r="G11" i="17"/>
  <c r="H11" i="17"/>
  <c r="I11" i="17"/>
  <c r="J11" i="17"/>
  <c r="J13" i="17" s="1"/>
  <c r="J26" i="17" s="1"/>
  <c r="K11" i="17"/>
  <c r="L11" i="17"/>
  <c r="B11" i="17"/>
  <c r="C10" i="17"/>
  <c r="D10" i="17"/>
  <c r="E10" i="17"/>
  <c r="F10" i="17"/>
  <c r="G10" i="17"/>
  <c r="H10" i="17"/>
  <c r="I10" i="17"/>
  <c r="J10" i="17"/>
  <c r="K10" i="17"/>
  <c r="L10" i="17"/>
  <c r="M10" i="17"/>
  <c r="M13" i="17" s="1"/>
  <c r="M26" i="17" s="1"/>
  <c r="B10" i="17"/>
  <c r="C9" i="17"/>
  <c r="D9" i="17"/>
  <c r="E9" i="17"/>
  <c r="F9" i="17"/>
  <c r="G9" i="17"/>
  <c r="H9" i="17"/>
  <c r="I9" i="17"/>
  <c r="J9" i="17"/>
  <c r="K9" i="17"/>
  <c r="L9" i="17"/>
  <c r="B9" i="17"/>
  <c r="M9" i="17"/>
  <c r="B8" i="17"/>
  <c r="M8" i="17"/>
  <c r="C8" i="17"/>
  <c r="C13" i="17" s="1"/>
  <c r="C26" i="17" s="1"/>
  <c r="D8" i="17"/>
  <c r="E8" i="17"/>
  <c r="E13" i="17" s="1"/>
  <c r="E26" i="17" s="1"/>
  <c r="F8" i="17"/>
  <c r="G8" i="17"/>
  <c r="H8" i="17"/>
  <c r="I8" i="17"/>
  <c r="J8" i="17"/>
  <c r="K8" i="17"/>
  <c r="K13" i="17" s="1"/>
  <c r="K26" i="17" s="1"/>
  <c r="L8" i="17"/>
  <c r="E10" i="20"/>
  <c r="E16" i="20" s="1"/>
  <c r="E19" i="19"/>
  <c r="B19" i="19"/>
  <c r="C14" i="18"/>
  <c r="C26" i="18" s="1"/>
  <c r="B9" i="13"/>
  <c r="B12" i="13"/>
  <c r="B18" i="11"/>
  <c r="B25" i="11" s="1"/>
  <c r="B7" i="11"/>
  <c r="B34" i="11"/>
  <c r="F26" i="18"/>
  <c r="B13" i="17"/>
  <c r="N13" i="17" s="1"/>
  <c r="I13" i="17"/>
  <c r="G13" i="17"/>
  <c r="D13" i="17"/>
  <c r="H13" i="17"/>
  <c r="L13" i="17"/>
  <c r="J24" i="17"/>
  <c r="F24" i="17"/>
  <c r="B24" i="17"/>
  <c r="C11" i="5"/>
  <c r="C32" i="6"/>
  <c r="C34" i="6"/>
  <c r="C35" i="6" s="1"/>
  <c r="C46" i="5"/>
  <c r="C47" i="5" s="1"/>
  <c r="C41" i="5"/>
  <c r="C19" i="5"/>
  <c r="C38" i="5"/>
  <c r="C35" i="5"/>
  <c r="C32" i="5"/>
  <c r="C29" i="5"/>
  <c r="C27" i="5"/>
  <c r="C30" i="5" s="1"/>
  <c r="C22" i="5"/>
  <c r="C14" i="5"/>
  <c r="C26" i="6"/>
  <c r="C27" i="6"/>
  <c r="C19" i="6"/>
  <c r="C10" i="6"/>
  <c r="C12" i="6" s="1"/>
  <c r="C28" i="6" s="1"/>
  <c r="C38" i="6" s="1"/>
  <c r="C15" i="5"/>
  <c r="C42" i="5" s="1"/>
  <c r="C50" i="5" s="1"/>
  <c r="N24" i="17" l="1"/>
  <c r="N26" i="17" s="1"/>
  <c r="B26" i="17"/>
</calcChain>
</file>

<file path=xl/sharedStrings.xml><?xml version="1.0" encoding="utf-8"?>
<sst xmlns="http://schemas.openxmlformats.org/spreadsheetml/2006/main" count="469" uniqueCount="330">
  <si>
    <t>KIADÁSOK ÖSSZESEN</t>
  </si>
  <si>
    <t>Megnevezés</t>
  </si>
  <si>
    <t>01</t>
  </si>
  <si>
    <t>Törvény szerinti illetmények, munkabérek (K1101)</t>
  </si>
  <si>
    <t>14</t>
  </si>
  <si>
    <t>Foglalkoztatottak személyi juttatásai (=01+…+13) (K11)</t>
  </si>
  <si>
    <t>15</t>
  </si>
  <si>
    <t>Választott tisztségviselők juttatásai (K121)</t>
  </si>
  <si>
    <t>16</t>
  </si>
  <si>
    <t>Munkavégzésre irányuló egyéb jogviszonyban nem saját foglalkoztatottnak fizetett juttatások (K122)</t>
  </si>
  <si>
    <t>18</t>
  </si>
  <si>
    <t>Külső személyi juttatások (=15+16+17) (K12)</t>
  </si>
  <si>
    <t>19</t>
  </si>
  <si>
    <t>Személyi juttatások (=14+18) (K1)</t>
  </si>
  <si>
    <t>20</t>
  </si>
  <si>
    <t>Munkaadókat terhelő járulékok és szociális hozzájárulási adó                                                                             (K2)</t>
  </si>
  <si>
    <t>22</t>
  </si>
  <si>
    <t>Üzemeltetési anyagok beszerzése (K312)</t>
  </si>
  <si>
    <t>24</t>
  </si>
  <si>
    <t>Készletbeszerzés (=21+22+23) (K31)</t>
  </si>
  <si>
    <t>25</t>
  </si>
  <si>
    <t>Informatikai szolgáltatások igénybevétele (K321)</t>
  </si>
  <si>
    <t>26</t>
  </si>
  <si>
    <t>Egyéb kommunikációs szolgáltatások (K322)</t>
  </si>
  <si>
    <t>27</t>
  </si>
  <si>
    <t>Kommunikációs szolgáltatások (=25+26) (K32)</t>
  </si>
  <si>
    <t>28</t>
  </si>
  <si>
    <t>Közüzemi díjak (K331)</t>
  </si>
  <si>
    <t>31</t>
  </si>
  <si>
    <t>Karbantartási, kisjavítási szolgáltatások (K334)</t>
  </si>
  <si>
    <t>33</t>
  </si>
  <si>
    <t>Szakmai tevékenységet segítő szolgáltatások  (K336)</t>
  </si>
  <si>
    <t>34</t>
  </si>
  <si>
    <t>Egyéb szolgáltatások (K337)</t>
  </si>
  <si>
    <t>35</t>
  </si>
  <si>
    <t>Szolgáltatási kiadások (=28+…+34) (K33)</t>
  </si>
  <si>
    <t>39</t>
  </si>
  <si>
    <t>Működési célú előzetesen felszámított általános forgalmi adó (K351)</t>
  </si>
  <si>
    <t>43</t>
  </si>
  <si>
    <t>44</t>
  </si>
  <si>
    <t>Különféle befizetések és egyéb dologi kiadások (=39+…+43) (K35)</t>
  </si>
  <si>
    <t>45</t>
  </si>
  <si>
    <t>Dologi kiadások (=24+27+35+38+44) (K3)</t>
  </si>
  <si>
    <t>53</t>
  </si>
  <si>
    <t>Egyéb nem intézményi ellátások (K48)</t>
  </si>
  <si>
    <t>54</t>
  </si>
  <si>
    <t>Ellátottak pénzbeli juttatásai (=46+...+53) (K4)</t>
  </si>
  <si>
    <t>63</t>
  </si>
  <si>
    <t>Egyéb működési célú támogatások államháztartáson belülre (K506)</t>
  </si>
  <si>
    <t>69</t>
  </si>
  <si>
    <t>Egyéb működési célú támogatások államháztartáson kívülre (K512)</t>
  </si>
  <si>
    <t>71</t>
  </si>
  <si>
    <t>Egyéb működési célú kiadások (=55+59+…+70) (K5)</t>
  </si>
  <si>
    <t>75</t>
  </si>
  <si>
    <t>Egyéb tárgyi eszközök beszerzése, létesítése (K64)</t>
  </si>
  <si>
    <t>78</t>
  </si>
  <si>
    <t>Beruházási célú előzetesen felszámított általános forgalmi adó (K67)</t>
  </si>
  <si>
    <t>79</t>
  </si>
  <si>
    <t>Beruházások (=72+…+78) (K6)</t>
  </si>
  <si>
    <t>95</t>
  </si>
  <si>
    <t>Költségvetési kiadások (=19+20+45+54+71+79+84+94) (K1-K8)</t>
  </si>
  <si>
    <t>Helyi önkormányzatok működésének általános támogatása (B111)</t>
  </si>
  <si>
    <t>03</t>
  </si>
  <si>
    <t>Települési önkormányzatok szociális gyermekjóléti és gyermekétkeztetési feladatainak támogatása (B113)</t>
  </si>
  <si>
    <t>04</t>
  </si>
  <si>
    <t>Települési önkormányzatok kulturális feladatainak támogatása (B114)</t>
  </si>
  <si>
    <t>07</t>
  </si>
  <si>
    <t>Önkormányzatok működési támogatásai (=01+…+06) (B11)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</si>
  <si>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</si>
  <si>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</si>
  <si>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</si>
  <si>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</si>
  <si>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Értékesítési és forgalmi adók  (B351)</t>
  </si>
  <si>
    <t>29</t>
  </si>
  <si>
    <t>Gépjárműadók (B354)</t>
  </si>
  <si>
    <t>32</t>
  </si>
  <si>
    <t>Egyéb közhatalmi bevételek  (B36)</t>
  </si>
  <si>
    <t>Közhatalmi bevételek (=22+...+25+31+32) (B3)</t>
  </si>
  <si>
    <t>Készletértékesítés ellenértéke (B401)</t>
  </si>
  <si>
    <t>Szolgáltatások ellenértéke (B402)</t>
  </si>
  <si>
    <t>36</t>
  </si>
  <si>
    <t>Közvetített szolgáltatások ellenértéke (B403)</t>
  </si>
  <si>
    <t>Kiszámlázott általános forgalmi adó (B406)</t>
  </si>
  <si>
    <t>49</t>
  </si>
  <si>
    <t>Működési bevételek (=34+…+40+43+46+...+48) (B4)</t>
  </si>
  <si>
    <t>68</t>
  </si>
  <si>
    <t>Költségvetési bevételek (=13+19+33+49+55+61+67) (B1-B7)</t>
  </si>
  <si>
    <t>10</t>
  </si>
  <si>
    <t>Előző év költségvetési maradványának igénybevétele (B8131)</t>
  </si>
  <si>
    <t>Maradvány igénybevétele (=10+11) (B813)</t>
  </si>
  <si>
    <t>21</t>
  </si>
  <si>
    <t>Belföldi finanszírozás bevételei (=04+09+12+…+17+20) (B81)</t>
  </si>
  <si>
    <t>30</t>
  </si>
  <si>
    <t>Finanszírozási bevételek (=21+27+28+29) (B8)</t>
  </si>
  <si>
    <t>Egyéb áruhasználati és szolgáltatási adók  (B355)</t>
  </si>
  <si>
    <t>42</t>
  </si>
  <si>
    <t>Egyéb kapott (járó) kamatok és kamatjellegű bevételek (B4082)</t>
  </si>
  <si>
    <t>Kamatbevételek és más nyereségjellegű bevételek (=41+42) (B408)</t>
  </si>
  <si>
    <t>Központi, irányító szervi támogatások folyósítása (K915)</t>
  </si>
  <si>
    <t>Belföldi finanszírozás kiadásai (=04+11+…+17+20) (K91)</t>
  </si>
  <si>
    <t>Finanszírozási kiadások (=21+27+28+29) (K9)</t>
  </si>
  <si>
    <t>Szakmai anyagok beszerzése (K311)</t>
  </si>
  <si>
    <t>80</t>
  </si>
  <si>
    <t>Ingatlanok felújítása (K71)</t>
  </si>
  <si>
    <t>83</t>
  </si>
  <si>
    <t>Felújítási célú előzetesen felszámított általános forgalmi adó (K74)</t>
  </si>
  <si>
    <t>84</t>
  </si>
  <si>
    <t>Felújítások (=80+...+83) (K7)</t>
  </si>
  <si>
    <t>02</t>
  </si>
  <si>
    <t>Normatív jutalmak (K1102)</t>
  </si>
  <si>
    <t>38</t>
  </si>
  <si>
    <t>Ellátási díjak (B405)</t>
  </si>
  <si>
    <t>Központi, irányító szervi támogatás (B816)</t>
  </si>
  <si>
    <t>1. melléklet:</t>
  </si>
  <si>
    <t>BEVÉTELEK ÖSSZESEN</t>
  </si>
  <si>
    <t>Béren kívüli juttatások (K1107)</t>
  </si>
  <si>
    <t>Foglalkoztatottak egyéb személyi juttatásai (K1113)</t>
  </si>
  <si>
    <t>2. melléklet:</t>
  </si>
  <si>
    <t>Bevételek 2018.</t>
  </si>
  <si>
    <t>Kiadások 2018.</t>
  </si>
  <si>
    <t>011130 - Önk. és önk. hiv. jogalk. és ált. igazg. tev.</t>
  </si>
  <si>
    <t>041233 - Hosszabb időtartamú közfoglalkoztatás</t>
  </si>
  <si>
    <t>066020 - Város-, községgazdálkodási egyéb szolg.</t>
  </si>
  <si>
    <t>Központi, irányító szervi támogatás</t>
  </si>
  <si>
    <t>Ellátási díjak</t>
  </si>
  <si>
    <t>Helyi önkormányzatok működésének általános támogatása</t>
  </si>
  <si>
    <t>Települési önk. szoc., gyermekjóléti és gyerm. étk. felad. támogatása</t>
  </si>
  <si>
    <t>Települési önk. kulturális feladatainak támogatása</t>
  </si>
  <si>
    <t>Egyéb kapott (járó) kamatok és kamatjellegű bevételek</t>
  </si>
  <si>
    <t>Készletértékesítés ellenértéke</t>
  </si>
  <si>
    <t>Közvetített szolgáltatások ellenértéke</t>
  </si>
  <si>
    <t>3. melléklet:</t>
  </si>
  <si>
    <t>Sor-sz.</t>
  </si>
  <si>
    <t>BEVÉTELEK</t>
  </si>
  <si>
    <t>1.</t>
  </si>
  <si>
    <t>2.</t>
  </si>
  <si>
    <t>3.</t>
  </si>
  <si>
    <t>Önkormányzatok működési támogatásai</t>
  </si>
  <si>
    <t>4.</t>
  </si>
  <si>
    <t>5.</t>
  </si>
  <si>
    <t>Véglegesen átvett pénzeszközök</t>
  </si>
  <si>
    <t>6.</t>
  </si>
  <si>
    <t>Adott kölcsönök visszatérülése</t>
  </si>
  <si>
    <t>7.</t>
  </si>
  <si>
    <t>KIADÁSOK</t>
  </si>
  <si>
    <t>Személyi juttatások</t>
  </si>
  <si>
    <t>Munkaadókat terhelő járulékok</t>
  </si>
  <si>
    <t>Dologi kiadások</t>
  </si>
  <si>
    <t>Ellátottak pénzbeli juttatásai</t>
  </si>
  <si>
    <t>Finanszírozási kiadások</t>
  </si>
  <si>
    <t>Általános tartalék</t>
  </si>
  <si>
    <t>Céltartalék</t>
  </si>
  <si>
    <t>Felhalmozási és tőkejellegű bevételek</t>
  </si>
  <si>
    <t>Finanszírozási bevételek</t>
  </si>
  <si>
    <t>Működési célú bevételek és kiadások</t>
  </si>
  <si>
    <t>Közhatalmi bevételek</t>
  </si>
  <si>
    <t>Értékesítési és forgalmi adók</t>
  </si>
  <si>
    <t>Gépjárműadók</t>
  </si>
  <si>
    <t>Egyéb áruhasználati és szolgáltatási adók</t>
  </si>
  <si>
    <t>Egyéb közhatalmi bevételek</t>
  </si>
  <si>
    <t>Egyéb müködési célú támogatások államháztartáson belülről</t>
  </si>
  <si>
    <t>Működési bevételek</t>
  </si>
  <si>
    <t>Szolgáltatások ellenértéke</t>
  </si>
  <si>
    <t>Kiszámlázott általános forgalmi adó</t>
  </si>
  <si>
    <t xml:space="preserve">Működési bevételek összesen </t>
  </si>
  <si>
    <t xml:space="preserve">Működési kiadások összesen </t>
  </si>
  <si>
    <t>Egyéb működési célú kiadások</t>
  </si>
  <si>
    <t>Beruházások</t>
  </si>
  <si>
    <t>Felújítások</t>
  </si>
  <si>
    <t>Finanszírozási célú bevételek és kiadások</t>
  </si>
  <si>
    <t>Maradvány igénybevétele</t>
  </si>
  <si>
    <t xml:space="preserve">Finanszírozási bevételek összesen </t>
  </si>
  <si>
    <t>Központi, irányító szervi támogatás folyosítása</t>
  </si>
  <si>
    <t xml:space="preserve">Finanszírozási kiadások összesen </t>
  </si>
  <si>
    <t>5. melléklet:</t>
  </si>
  <si>
    <t>Sor- sz.</t>
  </si>
  <si>
    <t>Felvét éve</t>
  </si>
  <si>
    <t>Összege</t>
  </si>
  <si>
    <t>Lejárati évek</t>
  </si>
  <si>
    <t>Összesen</t>
  </si>
  <si>
    <t>Felhalmozási célú</t>
  </si>
  <si>
    <t>Tőke</t>
  </si>
  <si>
    <t>Kamat</t>
  </si>
  <si>
    <t>Rövid lejáratú</t>
  </si>
  <si>
    <t>működési hitel</t>
  </si>
  <si>
    <t>Hitel</t>
  </si>
  <si>
    <t>6. melléklet:</t>
  </si>
  <si>
    <t>KIMUTATÁS</t>
  </si>
  <si>
    <t>Az adósságot keletkeztető ügyletekről lejárat szerinti bontásban</t>
  </si>
  <si>
    <t>8. melléklet:</t>
  </si>
  <si>
    <t>A több éves kihatással járó döntések számszerűsítéséről</t>
  </si>
  <si>
    <t>Bevételek összesen</t>
  </si>
  <si>
    <t>Kiadások összesen</t>
  </si>
  <si>
    <t>Összeg</t>
  </si>
  <si>
    <t>I.</t>
  </si>
  <si>
    <t>Működési célú kiadások</t>
  </si>
  <si>
    <t>II.</t>
  </si>
  <si>
    <t>Felhalmozási célú kiadások</t>
  </si>
  <si>
    <t>III.</t>
  </si>
  <si>
    <t>Támogatások</t>
  </si>
  <si>
    <t>IV.</t>
  </si>
  <si>
    <t>Tartalékok</t>
  </si>
  <si>
    <t>V.</t>
  </si>
  <si>
    <t>VI.</t>
  </si>
  <si>
    <t>VII.</t>
  </si>
  <si>
    <t>Költségvetési hiány belső finanszírozása</t>
  </si>
  <si>
    <t>1. Előző évek pénzmaradványának igénybevétele</t>
  </si>
  <si>
    <t>VIII.</t>
  </si>
  <si>
    <t>Költségvetési hiány külső finanszírozása</t>
  </si>
  <si>
    <t>1. Értékpapír értékesítés</t>
  </si>
  <si>
    <t xml:space="preserve">   - Működési</t>
  </si>
  <si>
    <t xml:space="preserve">   - Felhalmozási</t>
  </si>
  <si>
    <t>2. Kötvény kibocsátás</t>
  </si>
  <si>
    <t>3. Hitelek</t>
  </si>
  <si>
    <t>12. melléklet:</t>
  </si>
  <si>
    <t>Feladat megnevezése</t>
  </si>
  <si>
    <t>Összes kiadás</t>
  </si>
  <si>
    <t>Előző év végéig</t>
  </si>
  <si>
    <t>Bázis évi (előzetes) tény</t>
  </si>
  <si>
    <t>Terv évi előirányzat</t>
  </si>
  <si>
    <t>……... évi számított előirányzat</t>
  </si>
  <si>
    <t>2=3+4+5+6+7</t>
  </si>
  <si>
    <t>I. Beruházások</t>
  </si>
  <si>
    <t>II. Nem beruházási kiadások</t>
  </si>
  <si>
    <t>III. Egyéb felhalmozási célú kiadások</t>
  </si>
  <si>
    <t xml:space="preserve"> - Támogatás értékű kiadások</t>
  </si>
  <si>
    <t xml:space="preserve"> - Pénzeszköz átadás államházt. kívülre</t>
  </si>
  <si>
    <t xml:space="preserve"> - Finanszírozási kiadások</t>
  </si>
  <si>
    <t>Beruházási kiadások összesen</t>
  </si>
  <si>
    <t>Adminisztratív költségek</t>
  </si>
  <si>
    <t>Szolgáltatások igénybe vétele</t>
  </si>
  <si>
    <t>Beruházások, beszerzések</t>
  </si>
  <si>
    <t>Személyi jellegű</t>
  </si>
  <si>
    <t>Kiadások, költségek</t>
  </si>
  <si>
    <t>Források összesen:</t>
  </si>
  <si>
    <t>Egyéb forrás</t>
  </si>
  <si>
    <t>Társfinanszírozás</t>
  </si>
  <si>
    <t>EU-s forrás</t>
  </si>
  <si>
    <t xml:space="preserve">     -saját erőből központi támogatás</t>
  </si>
  <si>
    <t>Saját erő</t>
  </si>
  <si>
    <t>Források</t>
  </si>
  <si>
    <t>EU-s projekt neve, azonosítója:</t>
  </si>
  <si>
    <t>Európai uniós támogatással megvalósuló projektek bevételei, kiadásai, hozzájárulások (ezer Ft-ban)</t>
  </si>
  <si>
    <t>13. melléklet:</t>
  </si>
  <si>
    <t>Sor-</t>
  </si>
  <si>
    <t>Lejárt</t>
  </si>
  <si>
    <t>sz.</t>
  </si>
  <si>
    <t>Adósságállomány</t>
  </si>
  <si>
    <t>Nem lejárt</t>
  </si>
  <si>
    <t>1-90 nap</t>
  </si>
  <si>
    <t>91-180 nap</t>
  </si>
  <si>
    <t>181-360 nap</t>
  </si>
  <si>
    <t xml:space="preserve">360 napon </t>
  </si>
  <si>
    <t>Összes lejárt</t>
  </si>
  <si>
    <t>Nem lejárt,lejárt</t>
  </si>
  <si>
    <t>eszközök szerint</t>
  </si>
  <si>
    <t>közötti</t>
  </si>
  <si>
    <t>túli</t>
  </si>
  <si>
    <t>tartozás</t>
  </si>
  <si>
    <t>összes tartozás</t>
  </si>
  <si>
    <t>8=(4+…+7)</t>
  </si>
  <si>
    <t>9=(3+8)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</si>
  <si>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</si>
  <si>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</si>
  <si>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</si>
  <si>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</si>
  <si>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</si>
  <si>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</si>
  <si>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</si>
  <si>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</si>
  <si>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</si>
  <si>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II.Külföldi hitelezők</t>
  </si>
  <si>
    <t>Külföldi szállítók</t>
  </si>
  <si>
    <t>Külföldi összesen:</t>
  </si>
  <si>
    <t>Adósságállomány mindösszesen:</t>
  </si>
  <si>
    <t>14. melléklet:</t>
  </si>
  <si>
    <t>A pénzeszközök tervezett változásáról</t>
  </si>
  <si>
    <t>15. melléklet:</t>
  </si>
  <si>
    <t>Az önkormányzatnak nyújtott hitelek (kölcsönök) állományáról</t>
  </si>
  <si>
    <t>Felvett hitelállomány alakulása, lejárat és eszközök szerinti bontásban 2018. december 31-i állapota</t>
  </si>
  <si>
    <t>2022. utáni évek</t>
  </si>
  <si>
    <t>9/a. melléklet:</t>
  </si>
  <si>
    <t>Egyéb működési célú támogatások bevételei áh-n belülről</t>
  </si>
  <si>
    <t>Munkaadókat terhelő járulékok és szov. hoz. adó</t>
  </si>
  <si>
    <t>Egyenleg (bevételek és kiadások különbsége)</t>
  </si>
  <si>
    <t>Támogatásértékű bevételek (központi)</t>
  </si>
  <si>
    <t>10/a. melléklet:</t>
  </si>
  <si>
    <t>2018.év</t>
  </si>
  <si>
    <t>Kiadások, költségek 9összesen:</t>
  </si>
  <si>
    <t>Létszám (fő)</t>
  </si>
  <si>
    <t>1/2018. (II. 8.) önkormányzati rendeletéhez</t>
  </si>
  <si>
    <t>4. melléklet:</t>
  </si>
  <si>
    <t>7. melléklet:</t>
  </si>
  <si>
    <t>A támogatás kedvezményezettje (csoportonként)</t>
  </si>
  <si>
    <t>Adóelengedés</t>
  </si>
  <si>
    <t>Adókedvezmény</t>
  </si>
  <si>
    <t>Egyéb</t>
  </si>
  <si>
    <t>jogcíme (jellege)</t>
  </si>
  <si>
    <t>mértéke %</t>
  </si>
  <si>
    <t>összege eFt</t>
  </si>
  <si>
    <t>összege  eFt</t>
  </si>
  <si>
    <t>eFt</t>
  </si>
  <si>
    <t>11/a. melléklet:</t>
  </si>
  <si>
    <t>11/b. melléklet:</t>
  </si>
  <si>
    <t>Európai uniós támogatással megvalósuló projektek bevételei, kiadásai, hozzájárulások</t>
  </si>
  <si>
    <t>Közfoglalkoztatottak összesen:</t>
  </si>
  <si>
    <t>Önkormányzat összesen:</t>
  </si>
  <si>
    <t>Vagyoni tipusú adó(B34)</t>
  </si>
  <si>
    <t>Termékek és szolgáltatások adói (=25+…+30)  (B35)</t>
  </si>
  <si>
    <t>Bánhorváti Község Önkormányzata 2018. évi költségvetéséről szóló</t>
  </si>
  <si>
    <t>Bánhorváti Község Önkormányzata</t>
  </si>
  <si>
    <t>Bánhorváti KözségiÖnkormányzata</t>
  </si>
  <si>
    <t>Vagyoni tipusú adó</t>
  </si>
  <si>
    <t>Bánhorváti Község Önkormányzata 2018. évi közvetett támogatásai</t>
  </si>
  <si>
    <t>Bánhorváti Község Önkormányzata 2018. évi felhasználási ütemterve</t>
  </si>
  <si>
    <t>Bánhorváti Község Önkormányzata 2018. évi mérlege</t>
  </si>
  <si>
    <t>Bánhorváti Község Önkormányzata 2018. évi felhalmozási - felújítás nélküli - kiadásai  feladatonként/célonként</t>
  </si>
  <si>
    <t>"Nemleges"</t>
  </si>
  <si>
    <t>Bánhorváti KözségiÖnkormányzata 2018. évi költségvetéséről szóló</t>
  </si>
  <si>
    <t>Bánhorváti Község Önkormányzatának tervezett pénzeszköz változása nincs.</t>
  </si>
  <si>
    <t>Bánhorváti Község Önkormányzatának nyújtott hitel (kölcsön) állománya nincs.</t>
  </si>
  <si>
    <t>74031-Család és nővédelmi egészségügyi gondozás</t>
  </si>
  <si>
    <t>82092 Közművelődés .-hagyomány közösségi kulturális értékek gondozása</t>
  </si>
  <si>
    <t>Bánhorváti Község Önkormányzatának adósságot keletkeztető ügylete nincs.</t>
  </si>
  <si>
    <t>Bánhorváti Község Önkormányzatának több éves kihatással járó döntése nincs.</t>
  </si>
  <si>
    <t>Bánhorváti Községi Önkormányzat 2018. évi költségvetéséről szóló</t>
  </si>
  <si>
    <t>1/2018. (II. .) önkormányzati rendeletéhez</t>
  </si>
  <si>
    <t>1/2018. (III. 1.) önkormányzati rendeletéhez</t>
  </si>
  <si>
    <t xml:space="preserve"> /2018. (III. 1.) önkormányzati rendeletéhez</t>
  </si>
  <si>
    <t>11/c. melléklet: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</si>
</sst>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9" fontId="6" fillId="0" borderId="0" applyFill="0" applyBorder="0" applyAlignment="0" applyProtection="0"/>
  </cellStyleXfs>
  <cellXfs count="327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3" fontId="2" fillId="0" borderId="1" xfId="1" applyNumberFormat="1" applyFont="1" applyBorder="1" applyAlignment="1">
      <alignment horizontal="righ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right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3" fontId="1" fillId="0" borderId="1" xfId="1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 vertical="center" wrapText="1"/>
    </xf>
    <xf numFmtId="0" fontId="2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1" fillId="0" borderId="0" xfId="2" applyFont="1" applyBorder="1" applyAlignment="1">
      <alignment vertical="center"/>
    </xf>
    <xf numFmtId="0" fontId="1" fillId="0" borderId="0" xfId="2" applyFont="1"/>
    <xf numFmtId="0" fontId="1" fillId="0" borderId="2" xfId="2" applyFont="1" applyBorder="1" applyAlignment="1">
      <alignment horizontal="center"/>
    </xf>
    <xf numFmtId="49" fontId="1" fillId="0" borderId="3" xfId="2" applyNumberFormat="1" applyFont="1" applyBorder="1" applyAlignment="1">
      <alignment horizontal="center"/>
    </xf>
    <xf numFmtId="3" fontId="1" fillId="0" borderId="4" xfId="2" applyNumberFormat="1" applyFont="1" applyBorder="1" applyAlignment="1"/>
    <xf numFmtId="3" fontId="1" fillId="0" borderId="5" xfId="2" applyNumberFormat="1" applyFont="1" applyBorder="1" applyAlignment="1"/>
    <xf numFmtId="49" fontId="1" fillId="0" borderId="6" xfId="2" applyNumberFormat="1" applyFont="1" applyBorder="1" applyAlignment="1">
      <alignment horizontal="center"/>
    </xf>
    <xf numFmtId="49" fontId="1" fillId="0" borderId="7" xfId="2" applyNumberFormat="1" applyFont="1" applyBorder="1" applyAlignment="1">
      <alignment horizontal="center"/>
    </xf>
    <xf numFmtId="3" fontId="1" fillId="0" borderId="8" xfId="2" applyNumberFormat="1" applyFont="1" applyBorder="1"/>
    <xf numFmtId="0" fontId="1" fillId="0" borderId="0" xfId="2" applyFont="1" applyBorder="1"/>
    <xf numFmtId="0" fontId="2" fillId="0" borderId="0" xfId="2" applyFont="1"/>
    <xf numFmtId="0" fontId="1" fillId="0" borderId="9" xfId="2" applyFont="1" applyBorder="1" applyAlignment="1">
      <alignment horizontal="center"/>
    </xf>
    <xf numFmtId="0" fontId="1" fillId="0" borderId="1" xfId="2" applyFont="1" applyBorder="1" applyAlignment="1">
      <alignment horizontal="right"/>
    </xf>
    <xf numFmtId="0" fontId="2" fillId="0" borderId="1" xfId="2" applyFont="1" applyBorder="1" applyAlignment="1">
      <alignment horizontal="left"/>
    </xf>
    <xf numFmtId="0" fontId="1" fillId="0" borderId="10" xfId="2" applyFont="1" applyBorder="1" applyAlignment="1">
      <alignment horizontal="right"/>
    </xf>
    <xf numFmtId="0" fontId="2" fillId="0" borderId="4" xfId="2" applyFont="1" applyBorder="1" applyAlignment="1">
      <alignment horizontal="left"/>
    </xf>
    <xf numFmtId="0" fontId="1" fillId="0" borderId="11" xfId="2" applyFont="1" applyBorder="1" applyAlignment="1">
      <alignment horizontal="left"/>
    </xf>
    <xf numFmtId="0" fontId="2" fillId="0" borderId="8" xfId="2" applyFont="1" applyBorder="1" applyAlignment="1">
      <alignment horizontal="left"/>
    </xf>
    <xf numFmtId="0" fontId="1" fillId="0" borderId="12" xfId="2" applyFont="1" applyBorder="1" applyAlignment="1">
      <alignment horizontal="left"/>
    </xf>
    <xf numFmtId="0" fontId="1" fillId="0" borderId="13" xfId="2" applyFont="1" applyBorder="1" applyAlignment="1">
      <alignment horizontal="left"/>
    </xf>
    <xf numFmtId="0" fontId="1" fillId="0" borderId="8" xfId="2" applyFont="1" applyBorder="1" applyAlignment="1">
      <alignment horizontal="left"/>
    </xf>
    <xf numFmtId="3" fontId="2" fillId="0" borderId="12" xfId="2" applyNumberFormat="1" applyFont="1" applyBorder="1" applyAlignment="1"/>
    <xf numFmtId="3" fontId="2" fillId="0" borderId="13" xfId="2" applyNumberFormat="1" applyFont="1" applyBorder="1" applyAlignment="1"/>
    <xf numFmtId="3" fontId="1" fillId="0" borderId="14" xfId="2" applyNumberFormat="1" applyFont="1" applyBorder="1" applyAlignment="1"/>
    <xf numFmtId="3" fontId="1" fillId="0" borderId="15" xfId="2" applyNumberFormat="1" applyFont="1" applyBorder="1" applyAlignment="1"/>
    <xf numFmtId="3" fontId="1" fillId="0" borderId="16" xfId="2" applyNumberFormat="1" applyFont="1" applyBorder="1" applyAlignment="1"/>
    <xf numFmtId="0" fontId="2" fillId="0" borderId="14" xfId="2" applyFont="1" applyBorder="1" applyAlignment="1">
      <alignment horizontal="left"/>
    </xf>
    <xf numFmtId="0" fontId="7" fillId="0" borderId="17" xfId="2" applyFont="1" applyBorder="1" applyAlignment="1" applyProtection="1">
      <alignment horizontal="left" vertical="center" wrapText="1" indent="1"/>
      <protection locked="0"/>
    </xf>
    <xf numFmtId="0" fontId="7" fillId="0" borderId="18" xfId="2" applyFont="1" applyBorder="1" applyAlignment="1" applyProtection="1">
      <alignment horizontal="left" vertical="center" wrapText="1" indent="1"/>
      <protection locked="0"/>
    </xf>
    <xf numFmtId="0" fontId="7" fillId="0" borderId="19" xfId="2" applyFont="1" applyBorder="1" applyAlignment="1" applyProtection="1">
      <alignment horizontal="left" vertical="center" wrapText="1" indent="1"/>
      <protection locked="0"/>
    </xf>
    <xf numFmtId="3" fontId="2" fillId="0" borderId="1" xfId="2" applyNumberFormat="1" applyFont="1" applyBorder="1" applyAlignment="1"/>
    <xf numFmtId="0" fontId="1" fillId="0" borderId="20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0" fontId="1" fillId="0" borderId="22" xfId="0" applyFont="1" applyBorder="1" applyAlignment="1">
      <alignment horizontal="left" vertical="center" indent="1"/>
    </xf>
    <xf numFmtId="3" fontId="2" fillId="0" borderId="23" xfId="2" applyNumberFormat="1" applyFont="1" applyBorder="1" applyAlignment="1"/>
    <xf numFmtId="0" fontId="2" fillId="0" borderId="24" xfId="2" applyFont="1" applyBorder="1" applyAlignment="1">
      <alignment horizontal="left"/>
    </xf>
    <xf numFmtId="0" fontId="2" fillId="2" borderId="25" xfId="2" applyFont="1" applyFill="1" applyBorder="1" applyAlignment="1">
      <alignment horizontal="left" vertical="center"/>
    </xf>
    <xf numFmtId="3" fontId="2" fillId="2" borderId="26" xfId="2" applyNumberFormat="1" applyFont="1" applyFill="1" applyBorder="1" applyAlignment="1">
      <alignment vertical="center"/>
    </xf>
    <xf numFmtId="3" fontId="2" fillId="0" borderId="27" xfId="2" applyNumberFormat="1" applyFont="1" applyBorder="1" applyAlignment="1"/>
    <xf numFmtId="0" fontId="1" fillId="0" borderId="21" xfId="2" applyFont="1" applyBorder="1" applyAlignment="1">
      <alignment horizontal="left" indent="1"/>
    </xf>
    <xf numFmtId="0" fontId="1" fillId="0" borderId="28" xfId="2" applyFont="1" applyBorder="1" applyAlignment="1">
      <alignment horizontal="left" indent="1"/>
    </xf>
    <xf numFmtId="0" fontId="1" fillId="0" borderId="29" xfId="2" applyFont="1" applyBorder="1" applyAlignment="1">
      <alignment horizontal="center"/>
    </xf>
    <xf numFmtId="0" fontId="1" fillId="0" borderId="30" xfId="2" applyFont="1" applyBorder="1" applyAlignment="1">
      <alignment horizontal="center"/>
    </xf>
    <xf numFmtId="0" fontId="1" fillId="0" borderId="31" xfId="2" applyFont="1" applyBorder="1" applyAlignment="1">
      <alignment horizontal="left"/>
    </xf>
    <xf numFmtId="0" fontId="1" fillId="0" borderId="32" xfId="2" applyFont="1" applyBorder="1"/>
    <xf numFmtId="0" fontId="1" fillId="0" borderId="33" xfId="2" applyFont="1" applyBorder="1"/>
    <xf numFmtId="0" fontId="1" fillId="0" borderId="34" xfId="2" applyFont="1" applyBorder="1"/>
    <xf numFmtId="0" fontId="1" fillId="0" borderId="3" xfId="2" applyFont="1" applyBorder="1"/>
    <xf numFmtId="0" fontId="1" fillId="0" borderId="4" xfId="2" applyFont="1" applyBorder="1"/>
    <xf numFmtId="0" fontId="1" fillId="0" borderId="35" xfId="2" applyFont="1" applyBorder="1"/>
    <xf numFmtId="0" fontId="1" fillId="0" borderId="36" xfId="2" applyFont="1" applyBorder="1"/>
    <xf numFmtId="0" fontId="1" fillId="0" borderId="2" xfId="2" applyFont="1" applyBorder="1"/>
    <xf numFmtId="0" fontId="7" fillId="0" borderId="13" xfId="2" applyFont="1" applyBorder="1" applyAlignment="1">
      <alignment horizontal="left"/>
    </xf>
    <xf numFmtId="0" fontId="1" fillId="0" borderId="5" xfId="2" applyFont="1" applyBorder="1"/>
    <xf numFmtId="0" fontId="1" fillId="0" borderId="37" xfId="2" applyFont="1" applyBorder="1"/>
    <xf numFmtId="0" fontId="1" fillId="0" borderId="38" xfId="2" applyFont="1" applyBorder="1"/>
    <xf numFmtId="0" fontId="1" fillId="0" borderId="7" xfId="2" applyFont="1" applyBorder="1" applyAlignment="1">
      <alignment horizontal="center"/>
    </xf>
    <xf numFmtId="0" fontId="7" fillId="0" borderId="12" xfId="2" applyFont="1" applyBorder="1" applyAlignment="1">
      <alignment horizontal="left"/>
    </xf>
    <xf numFmtId="0" fontId="1" fillId="0" borderId="29" xfId="2" applyFont="1" applyBorder="1"/>
    <xf numFmtId="0" fontId="1" fillId="0" borderId="39" xfId="2" applyFont="1" applyBorder="1"/>
    <xf numFmtId="0" fontId="1" fillId="0" borderId="40" xfId="2" applyFont="1" applyBorder="1"/>
    <xf numFmtId="0" fontId="1" fillId="0" borderId="3" xfId="2" applyFont="1" applyBorder="1" applyAlignment="1">
      <alignment horizontal="center"/>
    </xf>
    <xf numFmtId="0" fontId="7" fillId="0" borderId="11" xfId="2" applyFont="1" applyBorder="1" applyAlignment="1">
      <alignment horizontal="left"/>
    </xf>
    <xf numFmtId="0" fontId="1" fillId="0" borderId="41" xfId="2" applyFont="1" applyBorder="1" applyAlignment="1">
      <alignment horizontal="center"/>
    </xf>
    <xf numFmtId="0" fontId="1" fillId="0" borderId="42" xfId="2" applyFont="1" applyBorder="1" applyAlignment="1">
      <alignment horizontal="left"/>
    </xf>
    <xf numFmtId="0" fontId="1" fillId="0" borderId="42" xfId="2" applyFont="1" applyBorder="1"/>
    <xf numFmtId="0" fontId="1" fillId="0" borderId="43" xfId="2" applyFont="1" applyBorder="1"/>
    <xf numFmtId="0" fontId="1" fillId="0" borderId="44" xfId="2" applyFont="1" applyBorder="1"/>
    <xf numFmtId="0" fontId="2" fillId="2" borderId="30" xfId="2" applyFont="1" applyFill="1" applyBorder="1"/>
    <xf numFmtId="0" fontId="2" fillId="2" borderId="31" xfId="2" applyFont="1" applyFill="1" applyBorder="1" applyAlignment="1"/>
    <xf numFmtId="0" fontId="2" fillId="2" borderId="32" xfId="2" applyFont="1" applyFill="1" applyBorder="1"/>
    <xf numFmtId="0" fontId="2" fillId="2" borderId="33" xfId="2" applyFont="1" applyFill="1" applyBorder="1"/>
    <xf numFmtId="0" fontId="2" fillId="2" borderId="34" xfId="2" applyFont="1" applyFill="1" applyBorder="1"/>
    <xf numFmtId="0" fontId="2" fillId="2" borderId="3" xfId="2" applyFont="1" applyFill="1" applyBorder="1"/>
    <xf numFmtId="0" fontId="2" fillId="2" borderId="11" xfId="2" applyFont="1" applyFill="1" applyBorder="1" applyAlignment="1"/>
    <xf numFmtId="0" fontId="2" fillId="2" borderId="4" xfId="2" applyFont="1" applyFill="1" applyBorder="1"/>
    <xf numFmtId="0" fontId="2" fillId="2" borderId="35" xfId="2" applyFont="1" applyFill="1" applyBorder="1"/>
    <xf numFmtId="0" fontId="2" fillId="2" borderId="36" xfId="2" applyFont="1" applyFill="1" applyBorder="1"/>
    <xf numFmtId="0" fontId="2" fillId="2" borderId="41" xfId="2" applyFont="1" applyFill="1" applyBorder="1"/>
    <xf numFmtId="0" fontId="2" fillId="2" borderId="45" xfId="2" applyFont="1" applyFill="1" applyBorder="1" applyAlignment="1"/>
    <xf numFmtId="0" fontId="2" fillId="2" borderId="42" xfId="2" applyFont="1" applyFill="1" applyBorder="1"/>
    <xf numFmtId="0" fontId="2" fillId="2" borderId="43" xfId="2" applyFont="1" applyFill="1" applyBorder="1"/>
    <xf numFmtId="0" fontId="2" fillId="2" borderId="44" xfId="2" applyFont="1" applyFill="1" applyBorder="1"/>
    <xf numFmtId="0" fontId="1" fillId="0" borderId="0" xfId="2" applyFont="1" applyAlignment="1">
      <alignment horizontal="left" wrapText="1"/>
    </xf>
    <xf numFmtId="0" fontId="1" fillId="0" borderId="0" xfId="2" applyFont="1" applyAlignment="1"/>
    <xf numFmtId="0" fontId="2" fillId="0" borderId="0" xfId="2" applyFont="1" applyFill="1" applyBorder="1" applyAlignment="1">
      <alignment horizontal="left"/>
    </xf>
    <xf numFmtId="3" fontId="2" fillId="0" borderId="0" xfId="2" applyNumberFormat="1" applyFont="1" applyFill="1" applyBorder="1"/>
    <xf numFmtId="0" fontId="1" fillId="0" borderId="0" xfId="2" applyFont="1" applyFill="1" applyBorder="1"/>
    <xf numFmtId="0" fontId="2" fillId="0" borderId="6" xfId="2" applyFont="1" applyBorder="1" applyAlignment="1">
      <alignment horizontal="center" wrapText="1"/>
    </xf>
    <xf numFmtId="3" fontId="2" fillId="0" borderId="46" xfId="2" applyNumberFormat="1" applyFont="1" applyBorder="1" applyAlignment="1">
      <alignment horizontal="right"/>
    </xf>
    <xf numFmtId="0" fontId="2" fillId="0" borderId="6" xfId="2" applyFont="1" applyBorder="1" applyAlignment="1">
      <alignment horizontal="center"/>
    </xf>
    <xf numFmtId="0" fontId="1" fillId="0" borderId="47" xfId="2" applyFont="1" applyBorder="1" applyAlignment="1">
      <alignment horizontal="left"/>
    </xf>
    <xf numFmtId="3" fontId="1" fillId="0" borderId="40" xfId="2" applyNumberFormat="1" applyFont="1" applyBorder="1" applyAlignment="1">
      <alignment horizontal="left"/>
    </xf>
    <xf numFmtId="49" fontId="2" fillId="0" borderId="7" xfId="2" applyNumberFormat="1" applyFont="1" applyBorder="1" applyAlignment="1">
      <alignment horizontal="center"/>
    </xf>
    <xf numFmtId="3" fontId="2" fillId="0" borderId="40" xfId="2" applyNumberFormat="1" applyFont="1" applyBorder="1" applyAlignment="1">
      <alignment horizontal="right"/>
    </xf>
    <xf numFmtId="0" fontId="2" fillId="0" borderId="29" xfId="2" applyFont="1" applyBorder="1" applyAlignment="1">
      <alignment horizontal="left"/>
    </xf>
    <xf numFmtId="49" fontId="2" fillId="0" borderId="6" xfId="2" applyNumberFormat="1" applyFont="1" applyBorder="1" applyAlignment="1">
      <alignment horizontal="center"/>
    </xf>
    <xf numFmtId="0" fontId="1" fillId="0" borderId="8" xfId="2" applyFont="1" applyBorder="1" applyAlignment="1">
      <alignment horizontal="left" indent="1"/>
    </xf>
    <xf numFmtId="3" fontId="1" fillId="0" borderId="46" xfId="2" applyNumberFormat="1" applyFont="1" applyBorder="1" applyAlignment="1">
      <alignment horizontal="right"/>
    </xf>
    <xf numFmtId="0" fontId="2" fillId="0" borderId="4" xfId="2" applyFont="1" applyBorder="1" applyAlignment="1"/>
    <xf numFmtId="3" fontId="2" fillId="0" borderId="36" xfId="2" applyNumberFormat="1" applyFont="1" applyBorder="1" applyAlignment="1">
      <alignment horizontal="right"/>
    </xf>
    <xf numFmtId="0" fontId="1" fillId="0" borderId="29" xfId="2" applyFont="1" applyBorder="1" applyAlignment="1">
      <alignment horizontal="left" indent="1"/>
    </xf>
    <xf numFmtId="3" fontId="1" fillId="0" borderId="36" xfId="2" applyNumberFormat="1" applyFont="1" applyBorder="1" applyAlignment="1">
      <alignment horizontal="right"/>
    </xf>
    <xf numFmtId="49" fontId="2" fillId="0" borderId="3" xfId="2" applyNumberFormat="1" applyFont="1" applyBorder="1" applyAlignment="1">
      <alignment horizontal="center"/>
    </xf>
    <xf numFmtId="3" fontId="1" fillId="0" borderId="40" xfId="2" applyNumberFormat="1" applyFont="1" applyBorder="1" applyAlignment="1">
      <alignment horizontal="right"/>
    </xf>
    <xf numFmtId="0" fontId="1" fillId="0" borderId="29" xfId="2" applyFont="1" applyBorder="1" applyAlignment="1">
      <alignment horizontal="left"/>
    </xf>
    <xf numFmtId="0" fontId="1" fillId="0" borderId="39" xfId="2" applyFont="1" applyBorder="1" applyAlignment="1">
      <alignment horizontal="left"/>
    </xf>
    <xf numFmtId="3" fontId="2" fillId="2" borderId="48" xfId="2" applyNumberFormat="1" applyFont="1" applyFill="1" applyBorder="1" applyAlignment="1">
      <alignment horizontal="right"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horizontal="left" vertical="center"/>
    </xf>
    <xf numFmtId="3" fontId="2" fillId="0" borderId="0" xfId="2" applyNumberFormat="1" applyFont="1" applyAlignment="1">
      <alignment vertical="center"/>
    </xf>
    <xf numFmtId="3" fontId="1" fillId="0" borderId="0" xfId="2" applyNumberFormat="1" applyFont="1"/>
    <xf numFmtId="0" fontId="7" fillId="0" borderId="0" xfId="2" applyFont="1"/>
    <xf numFmtId="0" fontId="9" fillId="0" borderId="0" xfId="2" applyFont="1" applyBorder="1" applyAlignment="1"/>
    <xf numFmtId="0" fontId="8" fillId="0" borderId="0" xfId="2" applyFont="1" applyBorder="1" applyAlignment="1">
      <alignment vertical="center" wrapText="1"/>
    </xf>
    <xf numFmtId="0" fontId="7" fillId="0" borderId="6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46" xfId="2" applyFont="1" applyBorder="1" applyAlignment="1">
      <alignment horizontal="center"/>
    </xf>
    <xf numFmtId="0" fontId="7" fillId="0" borderId="3" xfId="2" applyFont="1" applyBorder="1" applyAlignment="1">
      <alignment horizontal="left"/>
    </xf>
    <xf numFmtId="3" fontId="7" fillId="0" borderId="4" xfId="2" applyNumberFormat="1" applyFont="1" applyBorder="1"/>
    <xf numFmtId="0" fontId="7" fillId="0" borderId="4" xfId="2" applyFont="1" applyBorder="1"/>
    <xf numFmtId="0" fontId="7" fillId="0" borderId="29" xfId="2" applyFont="1" applyBorder="1"/>
    <xf numFmtId="0" fontId="7" fillId="0" borderId="36" xfId="2" applyFont="1" applyBorder="1"/>
    <xf numFmtId="0" fontId="7" fillId="0" borderId="51" xfId="2" applyFont="1" applyBorder="1" applyAlignment="1">
      <alignment horizontal="left"/>
    </xf>
    <xf numFmtId="0" fontId="7" fillId="0" borderId="51" xfId="2" applyFont="1" applyBorder="1" applyAlignment="1"/>
    <xf numFmtId="0" fontId="7" fillId="0" borderId="51" xfId="2" applyFont="1" applyBorder="1" applyAlignment="1">
      <alignment horizontal="left" indent="1"/>
    </xf>
    <xf numFmtId="0" fontId="7" fillId="0" borderId="35" xfId="2" applyFont="1" applyBorder="1"/>
    <xf numFmtId="0" fontId="7" fillId="0" borderId="0" xfId="2" applyFont="1" applyBorder="1"/>
    <xf numFmtId="0" fontId="7" fillId="0" borderId="52" xfId="2" applyFont="1" applyBorder="1" applyAlignment="1">
      <alignment horizontal="left" indent="1"/>
    </xf>
    <xf numFmtId="0" fontId="7" fillId="0" borderId="42" xfId="2" applyFont="1" applyBorder="1"/>
    <xf numFmtId="0" fontId="7" fillId="0" borderId="44" xfId="2" applyFont="1" applyBorder="1"/>
    <xf numFmtId="3" fontId="1" fillId="0" borderId="0" xfId="2" applyNumberFormat="1" applyFont="1" applyAlignment="1">
      <alignment vertical="center"/>
    </xf>
    <xf numFmtId="3" fontId="2" fillId="0" borderId="48" xfId="2" applyNumberFormat="1" applyFont="1" applyBorder="1" applyAlignment="1">
      <alignment vertical="center"/>
    </xf>
    <xf numFmtId="3" fontId="2" fillId="0" borderId="50" xfId="2" applyNumberFormat="1" applyFont="1" applyBorder="1" applyAlignment="1">
      <alignment vertical="center"/>
    </xf>
    <xf numFmtId="3" fontId="2" fillId="0" borderId="49" xfId="2" applyNumberFormat="1" applyFont="1" applyBorder="1" applyAlignment="1">
      <alignment vertical="center"/>
    </xf>
    <xf numFmtId="3" fontId="2" fillId="0" borderId="48" xfId="2" applyNumberFormat="1" applyFont="1" applyBorder="1" applyAlignment="1">
      <alignment horizontal="center" vertical="center"/>
    </xf>
    <xf numFmtId="3" fontId="2" fillId="0" borderId="50" xfId="2" applyNumberFormat="1" applyFont="1" applyBorder="1" applyAlignment="1">
      <alignment horizontal="center" vertical="center"/>
    </xf>
    <xf numFmtId="3" fontId="2" fillId="0" borderId="49" xfId="2" applyNumberFormat="1" applyFont="1" applyBorder="1" applyAlignment="1">
      <alignment horizontal="center" vertical="center"/>
    </xf>
    <xf numFmtId="3" fontId="2" fillId="0" borderId="0" xfId="2" applyNumberFormat="1" applyFont="1"/>
    <xf numFmtId="3" fontId="2" fillId="0" borderId="0" xfId="2" applyNumberFormat="1" applyFont="1" applyBorder="1" applyAlignment="1">
      <alignment horizontal="center"/>
    </xf>
    <xf numFmtId="0" fontId="1" fillId="0" borderId="0" xfId="2" applyFont="1" applyAlignment="1">
      <alignment horizontal="center"/>
    </xf>
    <xf numFmtId="0" fontId="10" fillId="0" borderId="29" xfId="2" applyFont="1" applyBorder="1"/>
    <xf numFmtId="0" fontId="1" fillId="0" borderId="4" xfId="2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1" fillId="0" borderId="0" xfId="2" applyFont="1" applyBorder="1" applyAlignment="1">
      <alignment horizontal="center"/>
    </xf>
    <xf numFmtId="0" fontId="1" fillId="0" borderId="53" xfId="2" applyFont="1" applyBorder="1" applyAlignment="1">
      <alignment horizontal="center"/>
    </xf>
    <xf numFmtId="0" fontId="1" fillId="0" borderId="54" xfId="2" applyFont="1" applyBorder="1" applyAlignment="1">
      <alignment horizontal="left"/>
    </xf>
    <xf numFmtId="0" fontId="1" fillId="0" borderId="54" xfId="2" applyFont="1" applyBorder="1"/>
    <xf numFmtId="0" fontId="1" fillId="0" borderId="55" xfId="2" applyFont="1" applyBorder="1"/>
    <xf numFmtId="0" fontId="1" fillId="0" borderId="1" xfId="2" applyFont="1" applyBorder="1"/>
    <xf numFmtId="0" fontId="1" fillId="0" borderId="10" xfId="2" applyFont="1" applyBorder="1"/>
    <xf numFmtId="0" fontId="1" fillId="0" borderId="56" xfId="2" applyFont="1" applyBorder="1" applyAlignment="1">
      <alignment horizontal="center"/>
    </xf>
    <xf numFmtId="0" fontId="1" fillId="0" borderId="57" xfId="2" applyFont="1" applyBorder="1"/>
    <xf numFmtId="0" fontId="1" fillId="0" borderId="57" xfId="2" applyFont="1" applyBorder="1" applyAlignment="1">
      <alignment horizontal="right"/>
    </xf>
    <xf numFmtId="0" fontId="1" fillId="0" borderId="58" xfId="2" applyFont="1" applyBorder="1" applyAlignment="1">
      <alignment horizontal="right"/>
    </xf>
    <xf numFmtId="0" fontId="1" fillId="0" borderId="59" xfId="2" applyFont="1" applyBorder="1" applyAlignment="1">
      <alignment horizontal="center" vertical="center"/>
    </xf>
    <xf numFmtId="0" fontId="2" fillId="0" borderId="60" xfId="2" applyFont="1" applyBorder="1" applyAlignment="1">
      <alignment vertical="center"/>
    </xf>
    <xf numFmtId="0" fontId="1" fillId="0" borderId="60" xfId="2" applyFont="1" applyBorder="1" applyAlignment="1">
      <alignment horizontal="right" vertical="center"/>
    </xf>
    <xf numFmtId="0" fontId="2" fillId="0" borderId="60" xfId="2" applyFont="1" applyBorder="1" applyAlignment="1">
      <alignment horizontal="right" vertical="center"/>
    </xf>
    <xf numFmtId="0" fontId="2" fillId="0" borderId="61" xfId="2" applyFont="1" applyBorder="1" applyAlignment="1">
      <alignment horizontal="right" vertical="center"/>
    </xf>
    <xf numFmtId="0" fontId="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1" fillId="0" borderId="0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1" fillId="0" borderId="54" xfId="2" applyFont="1" applyBorder="1" applyAlignment="1"/>
    <xf numFmtId="0" fontId="1" fillId="0" borderId="55" xfId="2" applyFont="1" applyBorder="1" applyAlignment="1"/>
    <xf numFmtId="0" fontId="1" fillId="0" borderId="57" xfId="2" applyFont="1" applyBorder="1" applyAlignment="1"/>
    <xf numFmtId="0" fontId="1" fillId="0" borderId="58" xfId="2" applyFont="1" applyBorder="1" applyAlignment="1"/>
    <xf numFmtId="0" fontId="1" fillId="0" borderId="60" xfId="2" applyFont="1" applyBorder="1" applyAlignment="1">
      <alignment vertical="center"/>
    </xf>
    <xf numFmtId="0" fontId="1" fillId="0" borderId="61" xfId="2" applyFont="1" applyBorder="1" applyAlignment="1">
      <alignment vertical="center"/>
    </xf>
    <xf numFmtId="0" fontId="1" fillId="0" borderId="62" xfId="2" applyFont="1" applyBorder="1" applyAlignment="1">
      <alignment horizontal="center" vertical="center"/>
    </xf>
    <xf numFmtId="0" fontId="2" fillId="0" borderId="63" xfId="2" applyFont="1" applyBorder="1" applyAlignment="1">
      <alignment vertical="center"/>
    </xf>
    <xf numFmtId="0" fontId="1" fillId="0" borderId="50" xfId="2" applyFont="1" applyBorder="1" applyAlignment="1">
      <alignment vertical="center"/>
    </xf>
    <xf numFmtId="0" fontId="2" fillId="0" borderId="50" xfId="2" applyFont="1" applyBorder="1" applyAlignment="1">
      <alignment vertical="center"/>
    </xf>
    <xf numFmtId="0" fontId="2" fillId="0" borderId="48" xfId="2" applyFont="1" applyBorder="1" applyAlignment="1">
      <alignment vertical="center"/>
    </xf>
    <xf numFmtId="164" fontId="1" fillId="0" borderId="32" xfId="2" applyNumberFormat="1" applyFont="1" applyBorder="1" applyAlignment="1">
      <alignment horizontal="center" vertical="center"/>
    </xf>
    <xf numFmtId="0" fontId="1" fillId="0" borderId="0" xfId="2" applyNumberFormat="1" applyFont="1" applyAlignment="1"/>
    <xf numFmtId="0" fontId="1" fillId="0" borderId="64" xfId="2" applyFont="1" applyBorder="1" applyAlignment="1">
      <alignment horizontal="center" vertical="center"/>
    </xf>
    <xf numFmtId="0" fontId="2" fillId="0" borderId="65" xfId="2" applyFont="1" applyBorder="1" applyAlignment="1">
      <alignment horizontal="center" vertical="center"/>
    </xf>
    <xf numFmtId="0" fontId="1" fillId="0" borderId="66" xfId="2" applyFont="1" applyBorder="1" applyAlignment="1">
      <alignment horizontal="left"/>
    </xf>
    <xf numFmtId="3" fontId="1" fillId="0" borderId="67" xfId="2" applyNumberFormat="1" applyFont="1" applyBorder="1" applyAlignment="1"/>
    <xf numFmtId="0" fontId="1" fillId="0" borderId="28" xfId="2" applyFont="1" applyBorder="1" applyAlignment="1">
      <alignment horizontal="left"/>
    </xf>
    <xf numFmtId="3" fontId="1" fillId="0" borderId="68" xfId="2" applyNumberFormat="1" applyFont="1" applyBorder="1" applyAlignment="1"/>
    <xf numFmtId="3" fontId="1" fillId="0" borderId="69" xfId="2" applyNumberFormat="1" applyFont="1" applyBorder="1" applyAlignment="1"/>
    <xf numFmtId="3" fontId="2" fillId="2" borderId="70" xfId="2" applyNumberFormat="1" applyFont="1" applyFill="1" applyBorder="1" applyAlignment="1">
      <alignment vertical="center"/>
    </xf>
    <xf numFmtId="3" fontId="2" fillId="2" borderId="53" xfId="2" applyNumberFormat="1" applyFont="1" applyFill="1" applyBorder="1" applyAlignment="1">
      <alignment vertical="center"/>
    </xf>
    <xf numFmtId="3" fontId="1" fillId="0" borderId="69" xfId="2" applyNumberFormat="1" applyFont="1" applyBorder="1" applyAlignment="1">
      <alignment horizontal="right"/>
    </xf>
    <xf numFmtId="0" fontId="2" fillId="0" borderId="23" xfId="2" applyFont="1" applyBorder="1" applyAlignment="1">
      <alignment horizontal="left" vertical="center"/>
    </xf>
    <xf numFmtId="3" fontId="1" fillId="0" borderId="71" xfId="2" applyNumberFormat="1" applyFont="1" applyBorder="1" applyAlignment="1">
      <alignment horizontal="center" vertical="center"/>
    </xf>
    <xf numFmtId="3" fontId="1" fillId="0" borderId="72" xfId="2" applyNumberFormat="1" applyFont="1" applyBorder="1" applyAlignment="1">
      <alignment horizontal="center" vertical="center"/>
    </xf>
    <xf numFmtId="3" fontId="1" fillId="0" borderId="9" xfId="2" applyNumberFormat="1" applyFont="1" applyBorder="1" applyAlignment="1">
      <alignment horizontal="center" vertical="center"/>
    </xf>
    <xf numFmtId="3" fontId="1" fillId="0" borderId="73" xfId="2" applyNumberFormat="1" applyFont="1" applyBorder="1"/>
    <xf numFmtId="3" fontId="1" fillId="0" borderId="74" xfId="2" applyNumberFormat="1" applyFont="1" applyBorder="1"/>
    <xf numFmtId="3" fontId="1" fillId="0" borderId="75" xfId="2" applyNumberFormat="1" applyFont="1" applyBorder="1"/>
    <xf numFmtId="3" fontId="1" fillId="0" borderId="6" xfId="2" applyNumberFormat="1" applyFont="1" applyBorder="1"/>
    <xf numFmtId="3" fontId="1" fillId="0" borderId="46" xfId="2" applyNumberFormat="1" applyFont="1" applyBorder="1"/>
    <xf numFmtId="3" fontId="10" fillId="0" borderId="6" xfId="2" applyNumberFormat="1" applyFont="1" applyBorder="1"/>
    <xf numFmtId="3" fontId="11" fillId="0" borderId="0" xfId="0" applyNumberFormat="1" applyFont="1" applyBorder="1" applyAlignment="1">
      <alignment vertical="center"/>
    </xf>
    <xf numFmtId="3" fontId="2" fillId="0" borderId="76" xfId="2" applyNumberFormat="1" applyFont="1" applyBorder="1"/>
    <xf numFmtId="3" fontId="2" fillId="0" borderId="77" xfId="2" applyNumberFormat="1" applyFont="1" applyBorder="1"/>
    <xf numFmtId="3" fontId="2" fillId="0" borderId="78" xfId="2" applyNumberFormat="1" applyFont="1" applyBorder="1"/>
    <xf numFmtId="0" fontId="8" fillId="2" borderId="50" xfId="2" applyFont="1" applyFill="1" applyBorder="1" applyAlignment="1">
      <alignment horizontal="left" vertical="center"/>
    </xf>
    <xf numFmtId="3" fontId="7" fillId="2" borderId="50" xfId="2" applyNumberFormat="1" applyFont="1" applyFill="1" applyBorder="1" applyAlignment="1">
      <alignment vertical="center"/>
    </xf>
    <xf numFmtId="0" fontId="7" fillId="2" borderId="50" xfId="2" applyFont="1" applyFill="1" applyBorder="1" applyAlignment="1">
      <alignment vertical="center"/>
    </xf>
    <xf numFmtId="0" fontId="7" fillId="2" borderId="48" xfId="2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2" borderId="1" xfId="2" applyFont="1" applyFill="1" applyBorder="1"/>
    <xf numFmtId="0" fontId="1" fillId="0" borderId="14" xfId="2" applyFont="1" applyBorder="1"/>
    <xf numFmtId="0" fontId="1" fillId="0" borderId="15" xfId="2" applyFont="1" applyBorder="1"/>
    <xf numFmtId="0" fontId="1" fillId="0" borderId="16" xfId="2" applyFont="1" applyBorder="1"/>
    <xf numFmtId="0" fontId="1" fillId="0" borderId="14" xfId="2" applyFont="1" applyFill="1" applyBorder="1" applyAlignment="1">
      <alignment horizontal="left" vertical="center"/>
    </xf>
    <xf numFmtId="0" fontId="1" fillId="0" borderId="15" xfId="2" applyFont="1" applyFill="1" applyBorder="1" applyAlignment="1">
      <alignment horizontal="left" vertical="center"/>
    </xf>
    <xf numFmtId="0" fontId="1" fillId="0" borderId="16" xfId="2" applyFont="1" applyFill="1" applyBorder="1" applyAlignment="1">
      <alignment horizontal="left" vertical="center"/>
    </xf>
    <xf numFmtId="3" fontId="2" fillId="0" borderId="0" xfId="2" applyNumberFormat="1" applyFont="1" applyAlignment="1">
      <alignment vertical="top"/>
    </xf>
    <xf numFmtId="0" fontId="2" fillId="0" borderId="0" xfId="2" applyFont="1" applyAlignment="1">
      <alignment horizontal="center"/>
    </xf>
    <xf numFmtId="0" fontId="1" fillId="0" borderId="75" xfId="2" applyFont="1" applyBorder="1" applyAlignment="1">
      <alignment horizontal="center"/>
    </xf>
    <xf numFmtId="0" fontId="1" fillId="0" borderId="7" xfId="2" applyFont="1" applyBorder="1" applyAlignment="1">
      <alignment horizontal="left"/>
    </xf>
    <xf numFmtId="0" fontId="2" fillId="2" borderId="62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8" xfId="2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right" vertical="center" wrapText="1"/>
    </xf>
    <xf numFmtId="0" fontId="8" fillId="2" borderId="79" xfId="2" applyFont="1" applyFill="1" applyBorder="1" applyAlignment="1">
      <alignment vertical="center"/>
    </xf>
    <xf numFmtId="0" fontId="8" fillId="2" borderId="80" xfId="2" applyFont="1" applyFill="1" applyBorder="1" applyAlignment="1">
      <alignment vertical="center"/>
    </xf>
    <xf numFmtId="0" fontId="1" fillId="0" borderId="18" xfId="2" applyFont="1" applyBorder="1" applyAlignment="1">
      <alignment horizontal="left"/>
    </xf>
    <xf numFmtId="3" fontId="1" fillId="0" borderId="11" xfId="2" applyNumberFormat="1" applyFont="1" applyBorder="1" applyAlignment="1"/>
    <xf numFmtId="0" fontId="2" fillId="0" borderId="81" xfId="0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left" vertical="center"/>
    </xf>
    <xf numFmtId="0" fontId="2" fillId="5" borderId="0" xfId="0" applyFont="1" applyFill="1" applyBorder="1" applyAlignment="1">
      <alignment vertical="center"/>
    </xf>
    <xf numFmtId="0" fontId="1" fillId="4" borderId="0" xfId="2" applyFont="1" applyFill="1" applyBorder="1"/>
    <xf numFmtId="0" fontId="1" fillId="4" borderId="0" xfId="2" applyFont="1" applyFill="1"/>
    <xf numFmtId="0" fontId="2" fillId="0" borderId="0" xfId="0" applyFont="1" applyAlignment="1">
      <alignment horizontal="center"/>
    </xf>
    <xf numFmtId="0" fontId="2" fillId="3" borderId="82" xfId="0" applyFont="1" applyFill="1" applyBorder="1" applyAlignment="1">
      <alignment horizontal="center" vertical="center"/>
    </xf>
    <xf numFmtId="0" fontId="2" fillId="3" borderId="83" xfId="0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2" borderId="79" xfId="2" applyFont="1" applyFill="1" applyBorder="1" applyAlignment="1">
      <alignment horizontal="center" vertical="center"/>
    </xf>
    <xf numFmtId="0" fontId="8" fillId="2" borderId="85" xfId="2" applyFont="1" applyFill="1" applyBorder="1" applyAlignment="1">
      <alignment horizontal="center" vertical="center"/>
    </xf>
    <xf numFmtId="0" fontId="1" fillId="0" borderId="29" xfId="2" applyFont="1" applyBorder="1" applyAlignment="1">
      <alignment horizontal="center"/>
    </xf>
    <xf numFmtId="0" fontId="2" fillId="2" borderId="86" xfId="2" applyFont="1" applyFill="1" applyBorder="1" applyAlignment="1">
      <alignment horizontal="center" vertical="center" wrapText="1"/>
    </xf>
    <xf numFmtId="0" fontId="2" fillId="2" borderId="87" xfId="2" applyFont="1" applyFill="1" applyBorder="1" applyAlignment="1">
      <alignment horizontal="center" vertical="center" wrapText="1"/>
    </xf>
    <xf numFmtId="0" fontId="2" fillId="2" borderId="88" xfId="2" applyFont="1" applyFill="1" applyBorder="1" applyAlignment="1">
      <alignment horizontal="center" vertical="center" wrapText="1"/>
    </xf>
    <xf numFmtId="0" fontId="1" fillId="0" borderId="30" xfId="2" applyFont="1" applyBorder="1" applyAlignment="1">
      <alignment horizontal="center" vertical="center" wrapText="1"/>
    </xf>
    <xf numFmtId="0" fontId="1" fillId="0" borderId="89" xfId="2" applyFont="1" applyBorder="1" applyAlignment="1">
      <alignment horizontal="center" vertical="center" wrapText="1"/>
    </xf>
    <xf numFmtId="0" fontId="1" fillId="0" borderId="90" xfId="2" applyFont="1" applyBorder="1" applyAlignment="1">
      <alignment horizontal="center" vertical="center"/>
    </xf>
    <xf numFmtId="0" fontId="1" fillId="0" borderId="91" xfId="2" applyFont="1" applyBorder="1" applyAlignment="1">
      <alignment horizontal="center" vertical="center"/>
    </xf>
    <xf numFmtId="0" fontId="1" fillId="0" borderId="74" xfId="2" applyFont="1" applyBorder="1" applyAlignment="1">
      <alignment horizontal="center" vertical="center"/>
    </xf>
    <xf numFmtId="0" fontId="1" fillId="0" borderId="92" xfId="2" applyFont="1" applyBorder="1" applyAlignment="1">
      <alignment horizontal="center" vertical="center"/>
    </xf>
    <xf numFmtId="0" fontId="1" fillId="0" borderId="74" xfId="2" applyFont="1" applyBorder="1" applyAlignment="1">
      <alignment horizontal="center"/>
    </xf>
    <xf numFmtId="0" fontId="1" fillId="0" borderId="75" xfId="2" applyFont="1" applyBorder="1" applyAlignment="1">
      <alignment horizontal="center" vertical="center"/>
    </xf>
    <xf numFmtId="0" fontId="1" fillId="0" borderId="93" xfId="2" applyFont="1" applyBorder="1" applyAlignment="1">
      <alignment horizontal="center" vertical="center"/>
    </xf>
    <xf numFmtId="0" fontId="2" fillId="2" borderId="62" xfId="2" applyFont="1" applyFill="1" applyBorder="1" applyAlignment="1">
      <alignment horizontal="center" vertical="center"/>
    </xf>
    <xf numFmtId="0" fontId="2" fillId="2" borderId="94" xfId="2" applyFont="1" applyFill="1" applyBorder="1" applyAlignment="1">
      <alignment horizontal="center" vertical="center"/>
    </xf>
    <xf numFmtId="0" fontId="2" fillId="2" borderId="95" xfId="2" applyFont="1" applyFill="1" applyBorder="1" applyAlignment="1">
      <alignment horizontal="center" vertical="center"/>
    </xf>
    <xf numFmtId="0" fontId="1" fillId="0" borderId="29" xfId="2" applyFont="1" applyBorder="1" applyAlignment="1">
      <alignment horizontal="center" vertical="center" wrapText="1"/>
    </xf>
    <xf numFmtId="0" fontId="1" fillId="0" borderId="29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2" fillId="2" borderId="79" xfId="2" applyFont="1" applyFill="1" applyBorder="1" applyAlignment="1">
      <alignment horizontal="left" vertical="center"/>
    </xf>
    <xf numFmtId="0" fontId="2" fillId="2" borderId="80" xfId="2" applyFont="1" applyFill="1" applyBorder="1" applyAlignment="1">
      <alignment horizontal="left" vertical="center"/>
    </xf>
    <xf numFmtId="0" fontId="2" fillId="2" borderId="85" xfId="2" applyFont="1" applyFill="1" applyBorder="1" applyAlignment="1">
      <alignment horizontal="left" vertical="center"/>
    </xf>
    <xf numFmtId="0" fontId="2" fillId="2" borderId="79" xfId="2" applyFont="1" applyFill="1" applyBorder="1" applyAlignment="1">
      <alignment horizontal="center" vertical="center"/>
    </xf>
    <xf numFmtId="0" fontId="2" fillId="2" borderId="80" xfId="2" applyFont="1" applyFill="1" applyBorder="1" applyAlignment="1">
      <alignment horizontal="center" vertical="center"/>
    </xf>
    <xf numFmtId="0" fontId="2" fillId="2" borderId="85" xfId="2" applyFont="1" applyFill="1" applyBorder="1" applyAlignment="1">
      <alignment horizontal="center" vertical="center"/>
    </xf>
    <xf numFmtId="0" fontId="2" fillId="2" borderId="96" xfId="2" applyFont="1" applyFill="1" applyBorder="1" applyAlignment="1">
      <alignment horizontal="left" vertical="center"/>
    </xf>
    <xf numFmtId="0" fontId="2" fillId="2" borderId="94" xfId="2" applyFont="1" applyFill="1" applyBorder="1" applyAlignment="1">
      <alignment horizontal="left" vertical="center"/>
    </xf>
    <xf numFmtId="0" fontId="2" fillId="2" borderId="97" xfId="2" applyFont="1" applyFill="1" applyBorder="1" applyAlignment="1">
      <alignment horizontal="left" vertical="center"/>
    </xf>
    <xf numFmtId="0" fontId="2" fillId="2" borderId="49" xfId="2" applyFont="1" applyFill="1" applyBorder="1" applyAlignment="1">
      <alignment horizontal="left" vertical="center"/>
    </xf>
    <xf numFmtId="0" fontId="2" fillId="2" borderId="98" xfId="2" applyFont="1" applyFill="1" applyBorder="1" applyAlignment="1">
      <alignment horizontal="left" vertical="center"/>
    </xf>
    <xf numFmtId="0" fontId="1" fillId="0" borderId="73" xfId="2" applyFont="1" applyBorder="1" applyAlignment="1">
      <alignment horizontal="center" vertical="center" wrapText="1"/>
    </xf>
    <xf numFmtId="0" fontId="1" fillId="0" borderId="99" xfId="2" applyFont="1" applyBorder="1" applyAlignment="1">
      <alignment horizontal="center" vertical="center" wrapText="1"/>
    </xf>
    <xf numFmtId="0" fontId="1" fillId="0" borderId="100" xfId="2" applyFont="1" applyBorder="1" applyAlignment="1">
      <alignment horizontal="center" vertical="center"/>
    </xf>
    <xf numFmtId="0" fontId="1" fillId="0" borderId="75" xfId="2" applyFont="1" applyBorder="1" applyAlignment="1">
      <alignment horizontal="center" vertical="center" wrapText="1"/>
    </xf>
    <xf numFmtId="0" fontId="1" fillId="0" borderId="101" xfId="2" applyFont="1" applyBorder="1" applyAlignment="1">
      <alignment horizontal="center" vertical="center" wrapText="1"/>
    </xf>
    <xf numFmtId="0" fontId="1" fillId="0" borderId="74" xfId="2" applyFont="1" applyBorder="1" applyAlignment="1">
      <alignment horizontal="center" vertical="center" wrapText="1"/>
    </xf>
    <xf numFmtId="0" fontId="1" fillId="0" borderId="100" xfId="2" applyFont="1" applyBorder="1" applyAlignment="1">
      <alignment horizontal="center" vertical="center" wrapText="1"/>
    </xf>
    <xf numFmtId="0" fontId="8" fillId="2" borderId="62" xfId="2" applyFont="1" applyFill="1" applyBorder="1" applyAlignment="1">
      <alignment horizontal="center" vertical="center" wrapText="1"/>
    </xf>
    <xf numFmtId="0" fontId="8" fillId="2" borderId="94" xfId="2" applyFont="1" applyFill="1" applyBorder="1" applyAlignment="1">
      <alignment horizontal="center" vertical="center" wrapText="1"/>
    </xf>
    <xf numFmtId="0" fontId="8" fillId="2" borderId="95" xfId="2" applyFont="1" applyFill="1" applyBorder="1" applyAlignment="1">
      <alignment horizontal="center" vertical="center" wrapText="1"/>
    </xf>
    <xf numFmtId="0" fontId="7" fillId="0" borderId="30" xfId="2" applyFont="1" applyBorder="1" applyAlignment="1">
      <alignment horizontal="center" vertical="center"/>
    </xf>
    <xf numFmtId="0" fontId="7" fillId="0" borderId="89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 wrapText="1"/>
    </xf>
    <xf numFmtId="0" fontId="7" fillId="0" borderId="92" xfId="2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0" fontId="7" fillId="0" borderId="93" xfId="2" applyFont="1" applyBorder="1" applyAlignment="1">
      <alignment horizontal="center" vertical="center" wrapText="1"/>
    </xf>
    <xf numFmtId="3" fontId="2" fillId="2" borderId="62" xfId="2" applyNumberFormat="1" applyFont="1" applyFill="1" applyBorder="1" applyAlignment="1">
      <alignment horizontal="center" vertical="center"/>
    </xf>
    <xf numFmtId="3" fontId="2" fillId="2" borderId="94" xfId="2" applyNumberFormat="1" applyFont="1" applyFill="1" applyBorder="1" applyAlignment="1">
      <alignment horizontal="center" vertical="center"/>
    </xf>
    <xf numFmtId="3" fontId="2" fillId="2" borderId="95" xfId="2" applyNumberFormat="1" applyFont="1" applyFill="1" applyBorder="1" applyAlignment="1">
      <alignment horizontal="center" vertical="center"/>
    </xf>
    <xf numFmtId="3" fontId="2" fillId="0" borderId="0" xfId="2" applyNumberFormat="1" applyFont="1" applyAlignment="1">
      <alignment vertical="top" wrapText="1"/>
    </xf>
    <xf numFmtId="0" fontId="1" fillId="0" borderId="47" xfId="2" applyFont="1" applyBorder="1" applyAlignment="1">
      <alignment horizontal="center"/>
    </xf>
    <xf numFmtId="0" fontId="1" fillId="0" borderId="102" xfId="2" applyFont="1" applyBorder="1" applyAlignment="1">
      <alignment horizontal="center"/>
    </xf>
    <xf numFmtId="0" fontId="1" fillId="0" borderId="103" xfId="2" applyFont="1" applyBorder="1" applyAlignment="1">
      <alignment horizontal="center"/>
    </xf>
  </cellXfs>
  <cellStyles count="4">
    <cellStyle name="Normál" xfId="0" builtinId="0"/>
    <cellStyle name="Normál 2" xfId="1"/>
    <cellStyle name="Normál 3" xfId="2"/>
    <cellStyle name="Százalék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zoomScaleNormal="100" workbookViewId="0">
      <selection activeCell="A3" sqref="A3:C3"/>
    </sheetView>
  </sheetViews>
  <sheetFormatPr defaultRowHeight="15.75" x14ac:dyDescent="0.25"/>
  <cols>
    <col min="1" max="1" width="9.140625" style="1"/>
    <col min="2" max="2" width="40.7109375" style="1" customWidth="1"/>
    <col min="3" max="3" width="20.7109375" style="1" customWidth="1"/>
    <col min="4" max="16384" width="9.140625" style="1"/>
  </cols>
  <sheetData>
    <row r="1" spans="1:3" ht="12.75" customHeight="1" x14ac:dyDescent="0.2">
      <c r="A1" s="2" t="s">
        <v>113</v>
      </c>
      <c r="B1" s="2"/>
      <c r="C1" s="2"/>
    </row>
    <row r="2" spans="1:3" ht="12.75" customHeight="1" x14ac:dyDescent="0.2">
      <c r="A2" s="267" t="s">
        <v>309</v>
      </c>
      <c r="B2" s="267"/>
      <c r="C2" s="267"/>
    </row>
    <row r="3" spans="1:3" ht="12.75" customHeight="1" x14ac:dyDescent="0.2">
      <c r="A3" s="267" t="s">
        <v>326</v>
      </c>
      <c r="B3" s="267"/>
      <c r="C3" s="267"/>
    </row>
    <row r="4" spans="1:3" ht="12.75" customHeight="1" x14ac:dyDescent="0.25"/>
    <row r="5" spans="1:3" ht="30" customHeight="1" x14ac:dyDescent="0.25">
      <c r="A5" s="268" t="s">
        <v>118</v>
      </c>
      <c r="B5" s="269"/>
      <c r="C5" s="270"/>
    </row>
    <row r="6" spans="1:3" ht="25.5" x14ac:dyDescent="0.25">
      <c r="A6" s="9"/>
      <c r="B6" s="9" t="s">
        <v>1</v>
      </c>
      <c r="C6" s="9" t="s">
        <v>310</v>
      </c>
    </row>
    <row r="7" spans="1:3" ht="25.5" x14ac:dyDescent="0.25">
      <c r="A7" s="15" t="s">
        <v>2</v>
      </c>
      <c r="B7" s="16" t="s">
        <v>61</v>
      </c>
      <c r="C7" s="17">
        <v>71264420</v>
      </c>
    </row>
    <row r="8" spans="1:3" ht="38.25" x14ac:dyDescent="0.25">
      <c r="A8" s="15" t="s">
        <v>62</v>
      </c>
      <c r="B8" s="16" t="s">
        <v>63</v>
      </c>
      <c r="C8" s="17">
        <v>111443049</v>
      </c>
    </row>
    <row r="9" spans="1:3" ht="25.5" x14ac:dyDescent="0.25">
      <c r="A9" s="15" t="s">
        <v>64</v>
      </c>
      <c r="B9" s="16" t="s">
        <v>65</v>
      </c>
      <c r="C9" s="17">
        <v>1800000</v>
      </c>
    </row>
    <row r="10" spans="1:3" ht="25.5" x14ac:dyDescent="0.25">
      <c r="A10" s="6" t="s">
        <v>66</v>
      </c>
      <c r="B10" s="7" t="s">
        <v>67</v>
      </c>
      <c r="C10" s="8">
        <f>SUM(C7:C9)</f>
        <v>184507469</v>
      </c>
    </row>
    <row r="11" spans="1:3" ht="25.5" x14ac:dyDescent="0.25">
      <c r="A11" s="15" t="s">
        <v>68</v>
      </c>
      <c r="B11" s="16" t="s">
        <v>69</v>
      </c>
      <c r="C11" s="17">
        <v>72674251</v>
      </c>
    </row>
    <row r="12" spans="1:3" ht="27" x14ac:dyDescent="0.25">
      <c r="A12" s="12" t="s">
        <v>70</v>
      </c>
      <c r="B12" s="13" t="s">
        <v>71</v>
      </c>
      <c r="C12" s="14">
        <f>SUM(C10:C11)</f>
        <v>257181720</v>
      </c>
    </row>
    <row r="13" spans="1:3" x14ac:dyDescent="0.25">
      <c r="A13" s="255">
        <v>25</v>
      </c>
      <c r="B13" s="256" t="s">
        <v>307</v>
      </c>
      <c r="C13" s="257">
        <v>20988550</v>
      </c>
    </row>
    <row r="14" spans="1:3" x14ac:dyDescent="0.25">
      <c r="A14" s="15" t="s">
        <v>22</v>
      </c>
      <c r="B14" s="16" t="s">
        <v>72</v>
      </c>
      <c r="C14" s="17">
        <v>23170517</v>
      </c>
    </row>
    <row r="15" spans="1:3" x14ac:dyDescent="0.25">
      <c r="A15" s="15" t="s">
        <v>73</v>
      </c>
      <c r="B15" s="16" t="s">
        <v>74</v>
      </c>
      <c r="C15" s="17">
        <v>2017154</v>
      </c>
    </row>
    <row r="16" spans="1:3" x14ac:dyDescent="0.25">
      <c r="A16" s="15" t="s">
        <v>92</v>
      </c>
      <c r="B16" s="16" t="s">
        <v>94</v>
      </c>
      <c r="C16" s="17">
        <v>50000</v>
      </c>
    </row>
    <row r="17" spans="1:3" ht="25.5" x14ac:dyDescent="0.25">
      <c r="A17" s="3" t="s">
        <v>28</v>
      </c>
      <c r="B17" s="4" t="s">
        <v>308</v>
      </c>
      <c r="C17" s="5">
        <f>SUM(C13:C16)</f>
        <v>46226221</v>
      </c>
    </row>
    <row r="18" spans="1:3" x14ac:dyDescent="0.25">
      <c r="A18" s="15" t="s">
        <v>75</v>
      </c>
      <c r="B18" s="16" t="s">
        <v>76</v>
      </c>
      <c r="C18" s="17">
        <v>324886</v>
      </c>
    </row>
    <row r="19" spans="1:3" x14ac:dyDescent="0.25">
      <c r="A19" s="12" t="s">
        <v>30</v>
      </c>
      <c r="B19" s="13" t="s">
        <v>77</v>
      </c>
      <c r="C19" s="14">
        <f>SUM(C17:C18)</f>
        <v>46551107</v>
      </c>
    </row>
    <row r="20" spans="1:3" x14ac:dyDescent="0.25">
      <c r="A20" s="15" t="s">
        <v>32</v>
      </c>
      <c r="B20" s="16" t="s">
        <v>78</v>
      </c>
      <c r="C20" s="17">
        <v>0</v>
      </c>
    </row>
    <row r="21" spans="1:3" x14ac:dyDescent="0.25">
      <c r="A21" s="15" t="s">
        <v>34</v>
      </c>
      <c r="B21" s="16" t="s">
        <v>79</v>
      </c>
      <c r="C21" s="17">
        <v>1273071</v>
      </c>
    </row>
    <row r="22" spans="1:3" x14ac:dyDescent="0.25">
      <c r="A22" s="15" t="s">
        <v>80</v>
      </c>
      <c r="B22" s="16" t="s">
        <v>81</v>
      </c>
      <c r="C22" s="17">
        <v>23600</v>
      </c>
    </row>
    <row r="23" spans="1:3" x14ac:dyDescent="0.25">
      <c r="A23" s="15" t="s">
        <v>110</v>
      </c>
      <c r="B23" s="16" t="s">
        <v>111</v>
      </c>
      <c r="C23" s="17">
        <v>0</v>
      </c>
    </row>
    <row r="24" spans="1:3" x14ac:dyDescent="0.25">
      <c r="A24" s="15" t="s">
        <v>36</v>
      </c>
      <c r="B24" s="16" t="s">
        <v>82</v>
      </c>
      <c r="C24" s="17">
        <v>318898</v>
      </c>
    </row>
    <row r="25" spans="1:3" ht="25.5" x14ac:dyDescent="0.25">
      <c r="A25" s="15" t="s">
        <v>95</v>
      </c>
      <c r="B25" s="16" t="s">
        <v>96</v>
      </c>
      <c r="C25" s="17">
        <v>20000</v>
      </c>
    </row>
    <row r="26" spans="1:3" ht="25.5" x14ac:dyDescent="0.25">
      <c r="A26" s="6" t="s">
        <v>38</v>
      </c>
      <c r="B26" s="7" t="s">
        <v>97</v>
      </c>
      <c r="C26" s="8">
        <f>SUM(C25)</f>
        <v>20000</v>
      </c>
    </row>
    <row r="27" spans="1:3" ht="27" x14ac:dyDescent="0.25">
      <c r="A27" s="12" t="s">
        <v>83</v>
      </c>
      <c r="B27" s="13" t="s">
        <v>84</v>
      </c>
      <c r="C27" s="14">
        <f>SUM(C20:C24)+C26</f>
        <v>1635569</v>
      </c>
    </row>
    <row r="28" spans="1:3" ht="25.5" x14ac:dyDescent="0.25">
      <c r="A28" s="3" t="s">
        <v>85</v>
      </c>
      <c r="B28" s="4" t="s">
        <v>86</v>
      </c>
      <c r="C28" s="5">
        <f>C12+C19+C27</f>
        <v>305368396</v>
      </c>
    </row>
    <row r="29" spans="1:3" x14ac:dyDescent="0.25">
      <c r="A29" s="29"/>
      <c r="B29" s="30"/>
      <c r="C29" s="31"/>
    </row>
    <row r="30" spans="1:3" ht="15" customHeight="1" x14ac:dyDescent="0.25"/>
    <row r="31" spans="1:3" ht="25.5" x14ac:dyDescent="0.25">
      <c r="A31" s="24" t="s">
        <v>87</v>
      </c>
      <c r="B31" s="25" t="s">
        <v>88</v>
      </c>
      <c r="C31" s="28">
        <v>38682535</v>
      </c>
    </row>
    <row r="32" spans="1:3" x14ac:dyDescent="0.25">
      <c r="A32" s="18" t="s">
        <v>68</v>
      </c>
      <c r="B32" s="19" t="s">
        <v>89</v>
      </c>
      <c r="C32" s="20">
        <f>SUM(C31)</f>
        <v>38682535</v>
      </c>
    </row>
    <row r="33" spans="1:3" x14ac:dyDescent="0.25">
      <c r="A33" s="24" t="s">
        <v>6</v>
      </c>
      <c r="B33" s="25" t="s">
        <v>112</v>
      </c>
      <c r="C33" s="26">
        <v>0</v>
      </c>
    </row>
    <row r="34" spans="1:3" ht="25.5" x14ac:dyDescent="0.25">
      <c r="A34" s="18" t="s">
        <v>90</v>
      </c>
      <c r="B34" s="19" t="s">
        <v>91</v>
      </c>
      <c r="C34" s="20">
        <f>SUM(C32)</f>
        <v>38682535</v>
      </c>
    </row>
    <row r="35" spans="1:3" x14ac:dyDescent="0.25">
      <c r="A35" s="21" t="s">
        <v>92</v>
      </c>
      <c r="B35" s="22" t="s">
        <v>93</v>
      </c>
      <c r="C35" s="23">
        <f>SUM(C34)</f>
        <v>38682535</v>
      </c>
    </row>
    <row r="36" spans="1:3" x14ac:dyDescent="0.25">
      <c r="A36" s="29"/>
      <c r="B36" s="30"/>
      <c r="C36" s="31"/>
    </row>
    <row r="38" spans="1:3" x14ac:dyDescent="0.25">
      <c r="A38" s="21"/>
      <c r="B38" s="22" t="s">
        <v>114</v>
      </c>
      <c r="C38" s="23">
        <f>C28+C35</f>
        <v>344050931</v>
      </c>
    </row>
  </sheetData>
  <mergeCells count="3">
    <mergeCell ref="A2:C2"/>
    <mergeCell ref="A3:C3"/>
    <mergeCell ref="A5:C5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ignoredErrors>
    <ignoredError sqref="C2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E20" sqref="E20"/>
    </sheetView>
  </sheetViews>
  <sheetFormatPr defaultRowHeight="12.75" x14ac:dyDescent="0.2"/>
  <cols>
    <col min="1" max="1" width="3.7109375" style="36" customWidth="1"/>
    <col min="2" max="2" width="39" style="36" bestFit="1" customWidth="1"/>
    <col min="3" max="3" width="13.42578125" style="36" customWidth="1"/>
    <col min="4" max="4" width="4.85546875" style="36" customWidth="1"/>
    <col min="5" max="5" width="40" style="36" customWidth="1"/>
    <col min="6" max="6" width="13.42578125" style="36" customWidth="1"/>
    <col min="7" max="16384" width="9.140625" style="36"/>
  </cols>
  <sheetData>
    <row r="1" spans="1:6" x14ac:dyDescent="0.2">
      <c r="A1" s="32" t="s">
        <v>286</v>
      </c>
      <c r="B1" s="32"/>
    </row>
    <row r="2" spans="1:6" x14ac:dyDescent="0.2">
      <c r="A2" s="271" t="s">
        <v>309</v>
      </c>
      <c r="B2" s="271"/>
      <c r="C2" s="271"/>
      <c r="D2" s="271"/>
      <c r="E2" s="271"/>
      <c r="F2" s="271"/>
    </row>
    <row r="3" spans="1:6" x14ac:dyDescent="0.2">
      <c r="A3" s="271" t="s">
        <v>290</v>
      </c>
      <c r="B3" s="271"/>
      <c r="C3" s="271"/>
      <c r="D3" s="271"/>
      <c r="E3" s="271"/>
      <c r="F3" s="271"/>
    </row>
    <row r="4" spans="1:6" ht="13.5" thickBot="1" x14ac:dyDescent="0.25"/>
    <row r="5" spans="1:6" s="32" customFormat="1" ht="18" customHeight="1" thickBot="1" x14ac:dyDescent="0.3">
      <c r="A5" s="287" t="s">
        <v>315</v>
      </c>
      <c r="B5" s="288"/>
      <c r="C5" s="288"/>
      <c r="D5" s="288"/>
      <c r="E5" s="288"/>
      <c r="F5" s="289"/>
    </row>
    <row r="6" spans="1:6" ht="13.5" customHeight="1" thickBot="1" x14ac:dyDescent="0.25">
      <c r="A6" s="304" t="s">
        <v>132</v>
      </c>
      <c r="B6" s="282" t="s">
        <v>1</v>
      </c>
      <c r="C6" s="307" t="s">
        <v>193</v>
      </c>
      <c r="D6" s="304" t="s">
        <v>132</v>
      </c>
      <c r="E6" s="309" t="s">
        <v>1</v>
      </c>
      <c r="F6" s="307" t="s">
        <v>193</v>
      </c>
    </row>
    <row r="7" spans="1:6" ht="13.5" thickTop="1" x14ac:dyDescent="0.2">
      <c r="A7" s="305"/>
      <c r="B7" s="306"/>
      <c r="C7" s="308"/>
      <c r="D7" s="305"/>
      <c r="E7" s="310"/>
      <c r="F7" s="308"/>
    </row>
    <row r="8" spans="1:6" s="45" customFormat="1" ht="12.75" customHeight="1" x14ac:dyDescent="0.2">
      <c r="A8" s="123" t="s">
        <v>194</v>
      </c>
      <c r="B8" s="52" t="s">
        <v>161</v>
      </c>
      <c r="C8" s="124">
        <v>48186676</v>
      </c>
      <c r="D8" s="123" t="s">
        <v>194</v>
      </c>
      <c r="E8" s="52" t="s">
        <v>195</v>
      </c>
      <c r="F8" s="124">
        <v>181105011</v>
      </c>
    </row>
    <row r="9" spans="1:6" x14ac:dyDescent="0.2">
      <c r="A9" s="125" t="s">
        <v>196</v>
      </c>
      <c r="B9" s="130" t="s">
        <v>199</v>
      </c>
      <c r="C9" s="129">
        <v>72674251</v>
      </c>
      <c r="D9" s="125" t="s">
        <v>196</v>
      </c>
      <c r="E9" s="52" t="s">
        <v>197</v>
      </c>
      <c r="F9" s="124">
        <v>162945920</v>
      </c>
    </row>
    <row r="10" spans="1:6" x14ac:dyDescent="0.2">
      <c r="A10" s="128" t="s">
        <v>198</v>
      </c>
      <c r="B10" s="52" t="s">
        <v>152</v>
      </c>
      <c r="C10" s="124">
        <v>0</v>
      </c>
      <c r="D10" s="128" t="s">
        <v>198</v>
      </c>
      <c r="E10" s="52" t="s">
        <v>149</v>
      </c>
      <c r="F10" s="129">
        <v>0</v>
      </c>
    </row>
    <row r="11" spans="1:6" s="45" customFormat="1" ht="12.75" customHeight="1" x14ac:dyDescent="0.2">
      <c r="A11" s="131" t="s">
        <v>200</v>
      </c>
      <c r="B11" s="134" t="s">
        <v>285</v>
      </c>
      <c r="C11" s="135">
        <v>184507469</v>
      </c>
      <c r="D11" s="131" t="s">
        <v>200</v>
      </c>
      <c r="E11" s="50" t="s">
        <v>201</v>
      </c>
      <c r="F11" s="129"/>
    </row>
    <row r="12" spans="1:6" x14ac:dyDescent="0.2">
      <c r="A12" s="138" t="s">
        <v>202</v>
      </c>
      <c r="B12" s="52" t="s">
        <v>140</v>
      </c>
      <c r="C12" s="124">
        <v>0</v>
      </c>
      <c r="D12" s="41"/>
      <c r="E12" s="132" t="s">
        <v>150</v>
      </c>
      <c r="F12" s="133"/>
    </row>
    <row r="13" spans="1:6" x14ac:dyDescent="0.2">
      <c r="A13" s="131" t="s">
        <v>203</v>
      </c>
      <c r="B13" s="52" t="s">
        <v>142</v>
      </c>
      <c r="C13" s="129">
        <v>0</v>
      </c>
      <c r="D13" s="38"/>
      <c r="E13" s="136" t="s">
        <v>151</v>
      </c>
      <c r="F13" s="137"/>
    </row>
    <row r="14" spans="1:6" x14ac:dyDescent="0.2">
      <c r="A14" s="128" t="s">
        <v>204</v>
      </c>
      <c r="B14" s="130" t="s">
        <v>205</v>
      </c>
      <c r="C14" s="129">
        <f>SUM(C15)</f>
        <v>38682535</v>
      </c>
      <c r="D14" s="41"/>
      <c r="E14" s="132"/>
      <c r="F14" s="133"/>
    </row>
    <row r="15" spans="1:6" x14ac:dyDescent="0.2">
      <c r="A15" s="42"/>
      <c r="B15" s="140" t="s">
        <v>206</v>
      </c>
      <c r="C15" s="127">
        <v>38682535</v>
      </c>
      <c r="D15" s="42"/>
      <c r="E15" s="136"/>
      <c r="F15" s="139"/>
    </row>
    <row r="16" spans="1:6" x14ac:dyDescent="0.2">
      <c r="A16" s="128" t="s">
        <v>207</v>
      </c>
      <c r="B16" s="130" t="s">
        <v>208</v>
      </c>
      <c r="C16" s="129">
        <v>0</v>
      </c>
      <c r="D16" s="42"/>
      <c r="E16" s="136"/>
      <c r="F16" s="139"/>
    </row>
    <row r="17" spans="1:9" x14ac:dyDescent="0.2">
      <c r="A17" s="42"/>
      <c r="B17" s="55" t="s">
        <v>209</v>
      </c>
      <c r="C17" s="127"/>
      <c r="D17" s="42"/>
      <c r="E17" s="136"/>
      <c r="F17" s="139"/>
    </row>
    <row r="18" spans="1:9" x14ac:dyDescent="0.2">
      <c r="A18" s="42"/>
      <c r="B18" s="126" t="s">
        <v>210</v>
      </c>
      <c r="C18" s="127"/>
      <c r="D18" s="42"/>
      <c r="E18" s="140"/>
      <c r="F18" s="139"/>
    </row>
    <row r="19" spans="1:9" x14ac:dyDescent="0.2">
      <c r="A19" s="42"/>
      <c r="B19" s="126" t="s">
        <v>211</v>
      </c>
      <c r="C19" s="127"/>
      <c r="D19" s="42"/>
      <c r="E19" s="140"/>
      <c r="F19" s="139"/>
    </row>
    <row r="20" spans="1:9" x14ac:dyDescent="0.2">
      <c r="A20" s="42"/>
      <c r="B20" s="55" t="s">
        <v>212</v>
      </c>
      <c r="C20" s="127"/>
      <c r="D20" s="42"/>
      <c r="E20" s="140"/>
      <c r="F20" s="139"/>
    </row>
    <row r="21" spans="1:9" x14ac:dyDescent="0.2">
      <c r="A21" s="42"/>
      <c r="B21" s="126" t="s">
        <v>210</v>
      </c>
      <c r="C21" s="127"/>
      <c r="D21" s="42"/>
      <c r="E21" s="140"/>
      <c r="F21" s="139"/>
    </row>
    <row r="22" spans="1:9" x14ac:dyDescent="0.2">
      <c r="A22" s="42"/>
      <c r="B22" s="126" t="s">
        <v>211</v>
      </c>
      <c r="C22" s="127"/>
      <c r="D22" s="42"/>
      <c r="E22" s="140"/>
      <c r="F22" s="139"/>
    </row>
    <row r="23" spans="1:9" x14ac:dyDescent="0.2">
      <c r="A23" s="42"/>
      <c r="B23" s="140" t="s">
        <v>213</v>
      </c>
      <c r="C23" s="127"/>
      <c r="D23" s="42"/>
      <c r="E23" s="140"/>
      <c r="F23" s="139"/>
    </row>
    <row r="24" spans="1:9" x14ac:dyDescent="0.2">
      <c r="A24" s="42"/>
      <c r="B24" s="126" t="s">
        <v>210</v>
      </c>
      <c r="C24" s="127"/>
      <c r="D24" s="42"/>
      <c r="E24" s="140"/>
      <c r="F24" s="139"/>
    </row>
    <row r="25" spans="1:9" ht="13.5" thickBot="1" x14ac:dyDescent="0.25">
      <c r="A25" s="42"/>
      <c r="B25" s="141" t="s">
        <v>211</v>
      </c>
      <c r="C25" s="127"/>
      <c r="D25" s="42"/>
      <c r="E25" s="140"/>
      <c r="F25" s="139"/>
    </row>
    <row r="26" spans="1:9" ht="13.5" thickBot="1" x14ac:dyDescent="0.25">
      <c r="A26" s="302" t="s">
        <v>191</v>
      </c>
      <c r="B26" s="303"/>
      <c r="C26" s="142">
        <f>C8+C9+C10+C11+C12+C13+C14+C16</f>
        <v>344050931</v>
      </c>
      <c r="D26" s="143" t="s">
        <v>192</v>
      </c>
      <c r="E26" s="144"/>
      <c r="F26" s="142">
        <f>SUM(F8:F25)</f>
        <v>344050931</v>
      </c>
    </row>
    <row r="28" spans="1:9" s="32" customFormat="1" ht="18.75" customHeight="1" x14ac:dyDescent="0.2">
      <c r="A28" s="36"/>
      <c r="B28" s="36"/>
      <c r="C28" s="36"/>
      <c r="D28" s="36"/>
      <c r="E28" s="36"/>
      <c r="F28" s="36"/>
      <c r="I28" s="145"/>
    </row>
    <row r="55" ht="18" customHeight="1" x14ac:dyDescent="0.2"/>
    <row r="56" ht="12.75" customHeight="1" x14ac:dyDescent="0.2"/>
    <row r="59" ht="15" customHeight="1" x14ac:dyDescent="0.2"/>
  </sheetData>
  <sheetProtection selectLockedCells="1" selectUnlockedCells="1"/>
  <mergeCells count="10">
    <mergeCell ref="A26:B26"/>
    <mergeCell ref="A2:F2"/>
    <mergeCell ref="A3:F3"/>
    <mergeCell ref="A5:F5"/>
    <mergeCell ref="A6:A7"/>
    <mergeCell ref="B6:B7"/>
    <mergeCell ref="C6:C7"/>
    <mergeCell ref="D6:D7"/>
    <mergeCell ref="E6:E7"/>
    <mergeCell ref="F6:F7"/>
  </mergeCells>
  <phoneticPr fontId="12" type="noConversion"/>
  <printOptions horizontalCentered="1"/>
  <pageMargins left="0.78740157480314965" right="0.78740157480314965" top="0.98425196850393704" bottom="0.82677165354330717" header="0.51181102362204722" footer="0.51181102362204722"/>
  <pageSetup paperSize="9" firstPageNumber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3" sqref="A3:G3"/>
    </sheetView>
  </sheetViews>
  <sheetFormatPr defaultRowHeight="12.75" x14ac:dyDescent="0.2"/>
  <cols>
    <col min="1" max="1" width="32.28515625" style="36" bestFit="1" customWidth="1"/>
    <col min="2" max="7" width="11.7109375" style="36" customWidth="1"/>
    <col min="8" max="16384" width="9.140625" style="36"/>
  </cols>
  <sheetData>
    <row r="1" spans="1:9" x14ac:dyDescent="0.2">
      <c r="A1" s="32" t="s">
        <v>302</v>
      </c>
      <c r="B1" s="145"/>
      <c r="C1" s="146"/>
      <c r="D1" s="146"/>
      <c r="G1" s="146"/>
      <c r="H1" s="146"/>
      <c r="I1" s="146"/>
    </row>
    <row r="2" spans="1:9" x14ac:dyDescent="0.2">
      <c r="A2" s="271" t="s">
        <v>309</v>
      </c>
      <c r="B2" s="271"/>
      <c r="C2" s="271"/>
      <c r="D2" s="271"/>
      <c r="E2" s="271"/>
      <c r="F2" s="271"/>
      <c r="G2" s="271"/>
      <c r="H2" s="32"/>
      <c r="I2" s="145"/>
    </row>
    <row r="3" spans="1:9" x14ac:dyDescent="0.2">
      <c r="A3" s="271" t="s">
        <v>326</v>
      </c>
      <c r="B3" s="271"/>
      <c r="C3" s="271"/>
      <c r="D3" s="271"/>
      <c r="E3" s="271"/>
      <c r="F3" s="271"/>
      <c r="G3" s="271"/>
      <c r="H3" s="32"/>
      <c r="I3" s="145"/>
    </row>
    <row r="4" spans="1:9" ht="13.5" thickBot="1" x14ac:dyDescent="0.25">
      <c r="A4" s="147"/>
      <c r="B4" s="147"/>
      <c r="C4" s="147"/>
      <c r="D4" s="147"/>
      <c r="E4" s="148"/>
      <c r="F4" s="148"/>
      <c r="G4" s="148"/>
      <c r="H4" s="148"/>
    </row>
    <row r="5" spans="1:9" ht="18" customHeight="1" thickBot="1" x14ac:dyDescent="0.25">
      <c r="A5" s="311" t="s">
        <v>316</v>
      </c>
      <c r="B5" s="312"/>
      <c r="C5" s="312"/>
      <c r="D5" s="312"/>
      <c r="E5" s="312"/>
      <c r="F5" s="312"/>
      <c r="G5" s="313"/>
      <c r="H5" s="149"/>
    </row>
    <row r="6" spans="1:9" ht="13.5" thickBot="1" x14ac:dyDescent="0.25">
      <c r="A6" s="314" t="s">
        <v>215</v>
      </c>
      <c r="B6" s="316" t="s">
        <v>216</v>
      </c>
      <c r="C6" s="316" t="s">
        <v>217</v>
      </c>
      <c r="D6" s="316" t="s">
        <v>218</v>
      </c>
      <c r="E6" s="316" t="s">
        <v>219</v>
      </c>
      <c r="F6" s="316" t="s">
        <v>220</v>
      </c>
      <c r="G6" s="318" t="s">
        <v>220</v>
      </c>
    </row>
    <row r="7" spans="1:9" ht="14.25" thickTop="1" thickBot="1" x14ac:dyDescent="0.25">
      <c r="A7" s="315"/>
      <c r="B7" s="317"/>
      <c r="C7" s="317"/>
      <c r="D7" s="317"/>
      <c r="E7" s="317"/>
      <c r="F7" s="317"/>
      <c r="G7" s="319"/>
    </row>
    <row r="8" spans="1:9" ht="14.25" thickTop="1" thickBot="1" x14ac:dyDescent="0.25">
      <c r="A8" s="315"/>
      <c r="B8" s="317"/>
      <c r="C8" s="317"/>
      <c r="D8" s="317"/>
      <c r="E8" s="317"/>
      <c r="F8" s="317"/>
      <c r="G8" s="319"/>
    </row>
    <row r="9" spans="1:9" ht="13.5" thickTop="1" x14ac:dyDescent="0.2">
      <c r="A9" s="315"/>
      <c r="B9" s="317"/>
      <c r="C9" s="317"/>
      <c r="D9" s="317"/>
      <c r="E9" s="317"/>
      <c r="F9" s="317"/>
      <c r="G9" s="319"/>
    </row>
    <row r="10" spans="1:9" x14ac:dyDescent="0.2">
      <c r="A10" s="150" t="s">
        <v>134</v>
      </c>
      <c r="B10" s="151" t="s">
        <v>221</v>
      </c>
      <c r="C10" s="151" t="s">
        <v>136</v>
      </c>
      <c r="D10" s="151" t="s">
        <v>138</v>
      </c>
      <c r="E10" s="151" t="s">
        <v>139</v>
      </c>
      <c r="F10" s="151" t="s">
        <v>141</v>
      </c>
      <c r="G10" s="152" t="s">
        <v>143</v>
      </c>
    </row>
    <row r="11" spans="1:9" x14ac:dyDescent="0.2">
      <c r="A11" s="153" t="s">
        <v>222</v>
      </c>
      <c r="B11" s="154">
        <v>0</v>
      </c>
      <c r="C11" s="155"/>
      <c r="D11" s="155"/>
      <c r="E11" s="154">
        <v>0</v>
      </c>
      <c r="F11" s="156"/>
      <c r="G11" s="157"/>
    </row>
    <row r="12" spans="1:9" x14ac:dyDescent="0.2">
      <c r="A12" s="158"/>
      <c r="B12" s="155"/>
      <c r="C12" s="155"/>
      <c r="D12" s="155"/>
      <c r="E12" s="155"/>
      <c r="F12" s="155"/>
      <c r="G12" s="157"/>
    </row>
    <row r="13" spans="1:9" x14ac:dyDescent="0.2">
      <c r="A13" s="153" t="s">
        <v>223</v>
      </c>
      <c r="B13" s="155">
        <v>0</v>
      </c>
      <c r="C13" s="155"/>
      <c r="D13" s="155"/>
      <c r="E13" s="155">
        <v>0</v>
      </c>
      <c r="F13" s="155"/>
      <c r="G13" s="157"/>
    </row>
    <row r="14" spans="1:9" x14ac:dyDescent="0.2">
      <c r="A14" s="158"/>
      <c r="B14" s="155"/>
      <c r="C14" s="155"/>
      <c r="D14" s="155"/>
      <c r="E14" s="155"/>
      <c r="F14" s="155"/>
      <c r="G14" s="157"/>
    </row>
    <row r="15" spans="1:9" x14ac:dyDescent="0.2">
      <c r="A15" s="159" t="s">
        <v>224</v>
      </c>
      <c r="B15" s="155">
        <v>0</v>
      </c>
      <c r="C15" s="155"/>
      <c r="D15" s="155"/>
      <c r="E15" s="155">
        <v>0</v>
      </c>
      <c r="F15" s="155"/>
      <c r="G15" s="157"/>
    </row>
    <row r="16" spans="1:9" x14ac:dyDescent="0.2">
      <c r="A16" s="160" t="s">
        <v>225</v>
      </c>
      <c r="B16" s="161"/>
      <c r="C16" s="155"/>
      <c r="D16" s="162"/>
      <c r="E16" s="155"/>
      <c r="F16" s="155"/>
      <c r="G16" s="157"/>
    </row>
    <row r="17" spans="1:7" x14ac:dyDescent="0.2">
      <c r="A17" s="160" t="s">
        <v>226</v>
      </c>
      <c r="B17" s="155"/>
      <c r="C17" s="155"/>
      <c r="D17" s="155"/>
      <c r="E17" s="155"/>
      <c r="F17" s="155"/>
      <c r="G17" s="157"/>
    </row>
    <row r="18" spans="1:7" ht="13.5" thickBot="1" x14ac:dyDescent="0.25">
      <c r="A18" s="163" t="s">
        <v>227</v>
      </c>
      <c r="B18" s="164"/>
      <c r="C18" s="164"/>
      <c r="D18" s="164"/>
      <c r="E18" s="164"/>
      <c r="F18" s="164"/>
      <c r="G18" s="165"/>
    </row>
    <row r="19" spans="1:7" ht="18" customHeight="1" thickBot="1" x14ac:dyDescent="0.25">
      <c r="A19" s="236" t="s">
        <v>228</v>
      </c>
      <c r="B19" s="237">
        <f>SUM(B11:B18)</f>
        <v>0</v>
      </c>
      <c r="C19" s="238"/>
      <c r="D19" s="238"/>
      <c r="E19" s="237">
        <f>SUM(E11:E18)</f>
        <v>0</v>
      </c>
      <c r="F19" s="238"/>
      <c r="G19" s="239"/>
    </row>
  </sheetData>
  <sheetProtection selectLockedCells="1" selectUnlockedCells="1"/>
  <mergeCells count="10">
    <mergeCell ref="A2:G2"/>
    <mergeCell ref="A3:G3"/>
    <mergeCell ref="A5:G5"/>
    <mergeCell ref="A6:A9"/>
    <mergeCell ref="B6:B9"/>
    <mergeCell ref="C6:C9"/>
    <mergeCell ref="D6:D9"/>
    <mergeCell ref="E6:E9"/>
    <mergeCell ref="F6:F9"/>
    <mergeCell ref="G6:G9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SheetLayoutView="100" workbookViewId="0">
      <selection activeCell="A3" sqref="A3:E3"/>
    </sheetView>
  </sheetViews>
  <sheetFormatPr defaultRowHeight="12.75" x14ac:dyDescent="0.2"/>
  <cols>
    <col min="1" max="1" width="38.7109375" style="146" customWidth="1"/>
    <col min="2" max="5" width="11.7109375" style="146" customWidth="1"/>
    <col min="6" max="16384" width="9.140625" style="146"/>
  </cols>
  <sheetData>
    <row r="1" spans="1:7" x14ac:dyDescent="0.2">
      <c r="A1" s="32" t="s">
        <v>303</v>
      </c>
      <c r="B1" s="145"/>
      <c r="E1" s="36"/>
      <c r="F1" s="36"/>
    </row>
    <row r="2" spans="1:7" x14ac:dyDescent="0.2">
      <c r="A2" s="271" t="s">
        <v>325</v>
      </c>
      <c r="B2" s="271"/>
      <c r="C2" s="271"/>
      <c r="D2" s="271"/>
      <c r="E2" s="271"/>
      <c r="F2" s="32"/>
      <c r="G2" s="32"/>
    </row>
    <row r="3" spans="1:7" x14ac:dyDescent="0.2">
      <c r="A3" s="271" t="s">
        <v>328</v>
      </c>
      <c r="B3" s="271"/>
      <c r="C3" s="271"/>
      <c r="D3" s="271"/>
      <c r="E3" s="271"/>
      <c r="F3" s="32"/>
      <c r="G3" s="32"/>
    </row>
    <row r="4" spans="1:7" ht="13.5" thickBot="1" x14ac:dyDescent="0.25"/>
    <row r="5" spans="1:7" ht="24.95" customHeight="1" thickBot="1" x14ac:dyDescent="0.25">
      <c r="A5" s="320" t="s">
        <v>304</v>
      </c>
      <c r="B5" s="321"/>
      <c r="C5" s="321"/>
      <c r="D5" s="321"/>
      <c r="E5" s="322"/>
    </row>
    <row r="6" spans="1:7" x14ac:dyDescent="0.2">
      <c r="A6" s="174"/>
      <c r="B6" s="174"/>
      <c r="C6" s="174"/>
      <c r="D6" s="174"/>
      <c r="E6" s="174"/>
    </row>
    <row r="7" spans="1:7" x14ac:dyDescent="0.2">
      <c r="A7" s="173" t="s">
        <v>241</v>
      </c>
      <c r="B7" s="173" t="s">
        <v>317</v>
      </c>
      <c r="C7" s="173"/>
      <c r="D7" s="173"/>
      <c r="E7" s="173"/>
    </row>
    <row r="8" spans="1:7" ht="13.5" thickBot="1" x14ac:dyDescent="0.25"/>
    <row r="9" spans="1:7" s="166" customFormat="1" ht="18" customHeight="1" thickBot="1" x14ac:dyDescent="0.3">
      <c r="A9" s="172" t="s">
        <v>240</v>
      </c>
      <c r="B9" s="171" t="s">
        <v>287</v>
      </c>
      <c r="C9" s="171"/>
      <c r="D9" s="171"/>
      <c r="E9" s="170" t="s">
        <v>179</v>
      </c>
    </row>
    <row r="10" spans="1:7" x14ac:dyDescent="0.2">
      <c r="A10" s="226" t="s">
        <v>239</v>
      </c>
      <c r="B10" s="227">
        <v>0</v>
      </c>
      <c r="C10" s="227"/>
      <c r="D10" s="227"/>
      <c r="E10" s="228">
        <f>SUM(B10:D10)</f>
        <v>0</v>
      </c>
    </row>
    <row r="11" spans="1:7" x14ac:dyDescent="0.2">
      <c r="A11" s="231" t="s">
        <v>238</v>
      </c>
      <c r="B11" s="43">
        <v>0</v>
      </c>
      <c r="C11" s="43"/>
      <c r="D11" s="43"/>
      <c r="E11" s="230">
        <v>0</v>
      </c>
    </row>
    <row r="12" spans="1:7" ht="15" x14ac:dyDescent="0.2">
      <c r="A12" s="229" t="s">
        <v>237</v>
      </c>
      <c r="B12" s="232">
        <v>0</v>
      </c>
      <c r="C12" s="43"/>
      <c r="D12" s="43"/>
      <c r="E12" s="230">
        <v>0</v>
      </c>
    </row>
    <row r="13" spans="1:7" x14ac:dyDescent="0.2">
      <c r="A13" s="229" t="s">
        <v>236</v>
      </c>
      <c r="B13" s="43">
        <v>0</v>
      </c>
      <c r="C13" s="43"/>
      <c r="D13" s="43"/>
      <c r="E13" s="230">
        <v>0</v>
      </c>
    </row>
    <row r="14" spans="1:7" x14ac:dyDescent="0.2">
      <c r="A14" s="229" t="s">
        <v>185</v>
      </c>
      <c r="B14" s="43">
        <v>0</v>
      </c>
      <c r="C14" s="43"/>
      <c r="D14" s="43"/>
      <c r="E14" s="230">
        <v>0</v>
      </c>
    </row>
    <row r="15" spans="1:7" x14ac:dyDescent="0.2">
      <c r="A15" s="229" t="s">
        <v>235</v>
      </c>
      <c r="B15" s="43">
        <v>0</v>
      </c>
      <c r="C15" s="43"/>
      <c r="D15" s="43"/>
      <c r="E15" s="230">
        <v>0</v>
      </c>
    </row>
    <row r="16" spans="1:7" ht="13.5" thickBot="1" x14ac:dyDescent="0.25">
      <c r="A16" s="233" t="s">
        <v>234</v>
      </c>
      <c r="B16" s="234">
        <f>SUM(B10:B15)</f>
        <v>0</v>
      </c>
      <c r="C16" s="234"/>
      <c r="D16" s="234"/>
      <c r="E16" s="235">
        <f>SUM(E10:E15)</f>
        <v>0</v>
      </c>
    </row>
    <row r="17" spans="1:5" ht="18" customHeight="1" thickBot="1" x14ac:dyDescent="0.25"/>
    <row r="18" spans="1:5" s="166" customFormat="1" ht="18" customHeight="1" thickBot="1" x14ac:dyDescent="0.3">
      <c r="A18" s="172" t="s">
        <v>233</v>
      </c>
      <c r="B18" s="171"/>
      <c r="C18" s="171"/>
      <c r="D18" s="171"/>
      <c r="E18" s="170"/>
    </row>
    <row r="19" spans="1:5" x14ac:dyDescent="0.2">
      <c r="A19" s="226" t="s">
        <v>232</v>
      </c>
      <c r="B19" s="227">
        <v>0</v>
      </c>
      <c r="C19" s="227"/>
      <c r="D19" s="227"/>
      <c r="E19" s="228">
        <v>0</v>
      </c>
    </row>
    <row r="20" spans="1:5" x14ac:dyDescent="0.2">
      <c r="A20" s="229" t="s">
        <v>231</v>
      </c>
      <c r="B20" s="43">
        <v>0</v>
      </c>
      <c r="C20" s="43"/>
      <c r="D20" s="43"/>
      <c r="E20" s="230">
        <v>0</v>
      </c>
    </row>
    <row r="21" spans="1:5" x14ac:dyDescent="0.2">
      <c r="A21" s="229" t="s">
        <v>230</v>
      </c>
      <c r="B21" s="43">
        <v>0</v>
      </c>
      <c r="C21" s="43"/>
      <c r="D21" s="43"/>
      <c r="E21" s="230">
        <v>0</v>
      </c>
    </row>
    <row r="22" spans="1:5" ht="13.5" thickBot="1" x14ac:dyDescent="0.25">
      <c r="A22" s="229" t="s">
        <v>229</v>
      </c>
      <c r="B22" s="43">
        <v>0</v>
      </c>
      <c r="C22" s="43"/>
      <c r="D22" s="43"/>
      <c r="E22" s="230">
        <v>0</v>
      </c>
    </row>
    <row r="23" spans="1:5" s="166" customFormat="1" ht="18" customHeight="1" thickBot="1" x14ac:dyDescent="0.3">
      <c r="A23" s="169" t="s">
        <v>288</v>
      </c>
      <c r="B23" s="168">
        <f>SUM(B19:B22)</f>
        <v>0</v>
      </c>
      <c r="C23" s="168"/>
      <c r="D23" s="168"/>
      <c r="E23" s="167">
        <f>SUM(E19:E22)</f>
        <v>0</v>
      </c>
    </row>
  </sheetData>
  <sheetProtection selectLockedCells="1" selectUnlockedCells="1"/>
  <mergeCells count="3">
    <mergeCell ref="A2:E2"/>
    <mergeCell ref="A3:E3"/>
    <mergeCell ref="A5:E5"/>
  </mergeCells>
  <phoneticPr fontId="12" type="noConversion"/>
  <pageMargins left="0.75" right="0.75" top="1" bottom="1" header="0.5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SheetLayoutView="100" workbookViewId="0">
      <selection activeCell="D36" sqref="D36"/>
    </sheetView>
  </sheetViews>
  <sheetFormatPr defaultRowHeight="12.75" x14ac:dyDescent="0.2"/>
  <cols>
    <col min="1" max="1" width="38.7109375" style="146" customWidth="1"/>
    <col min="2" max="5" width="11.7109375" style="146" customWidth="1"/>
    <col min="6" max="16384" width="9.140625" style="146"/>
  </cols>
  <sheetData>
    <row r="1" spans="1:7" x14ac:dyDescent="0.2">
      <c r="A1" s="32" t="s">
        <v>329</v>
      </c>
      <c r="B1" s="145"/>
      <c r="E1" s="36"/>
      <c r="F1" s="36"/>
    </row>
    <row r="2" spans="1:7" x14ac:dyDescent="0.2">
      <c r="A2" s="271" t="s">
        <v>325</v>
      </c>
      <c r="B2" s="271"/>
      <c r="C2" s="271"/>
      <c r="D2" s="271"/>
      <c r="E2" s="271"/>
      <c r="F2" s="32"/>
      <c r="G2" s="32"/>
    </row>
    <row r="3" spans="1:7" x14ac:dyDescent="0.2">
      <c r="A3" s="271" t="s">
        <v>327</v>
      </c>
      <c r="B3" s="271"/>
      <c r="C3" s="271"/>
      <c r="D3" s="271"/>
      <c r="E3" s="271"/>
      <c r="F3" s="32"/>
      <c r="G3" s="32"/>
    </row>
    <row r="4" spans="1:7" ht="13.5" thickBot="1" x14ac:dyDescent="0.25"/>
    <row r="5" spans="1:7" ht="24.95" customHeight="1" thickBot="1" x14ac:dyDescent="0.25">
      <c r="A5" s="320" t="s">
        <v>242</v>
      </c>
      <c r="B5" s="321"/>
      <c r="C5" s="321"/>
      <c r="D5" s="321"/>
      <c r="E5" s="322"/>
    </row>
    <row r="6" spans="1:7" x14ac:dyDescent="0.2">
      <c r="A6" s="174"/>
      <c r="B6" s="174"/>
      <c r="C6" s="174"/>
      <c r="D6" s="174"/>
      <c r="E6" s="174"/>
    </row>
    <row r="7" spans="1:7" ht="30" customHeight="1" x14ac:dyDescent="0.2">
      <c r="A7" s="248" t="s">
        <v>241</v>
      </c>
      <c r="B7" s="323" t="s">
        <v>317</v>
      </c>
      <c r="C7" s="323"/>
      <c r="D7" s="323"/>
      <c r="E7" s="323"/>
    </row>
    <row r="8" spans="1:7" ht="13.5" thickBot="1" x14ac:dyDescent="0.25"/>
    <row r="9" spans="1:7" s="166" customFormat="1" ht="18" customHeight="1" thickBot="1" x14ac:dyDescent="0.3">
      <c r="A9" s="172" t="s">
        <v>240</v>
      </c>
      <c r="B9" s="171" t="s">
        <v>287</v>
      </c>
      <c r="C9" s="171"/>
      <c r="D9" s="171"/>
      <c r="E9" s="170" t="s">
        <v>179</v>
      </c>
    </row>
    <row r="10" spans="1:7" x14ac:dyDescent="0.2">
      <c r="A10" s="226" t="s">
        <v>239</v>
      </c>
      <c r="B10" s="227">
        <v>0</v>
      </c>
      <c r="C10" s="227"/>
      <c r="D10" s="227"/>
      <c r="E10" s="228">
        <f>SUM(B10:D10)</f>
        <v>0</v>
      </c>
    </row>
    <row r="11" spans="1:7" x14ac:dyDescent="0.2">
      <c r="A11" s="231" t="s">
        <v>238</v>
      </c>
      <c r="B11" s="43">
        <v>0</v>
      </c>
      <c r="C11" s="43"/>
      <c r="D11" s="43"/>
      <c r="E11" s="230">
        <v>0</v>
      </c>
    </row>
    <row r="12" spans="1:7" ht="15" x14ac:dyDescent="0.2">
      <c r="A12" s="229" t="s">
        <v>237</v>
      </c>
      <c r="B12" s="232">
        <v>0</v>
      </c>
      <c r="C12" s="43"/>
      <c r="D12" s="43"/>
      <c r="E12" s="230">
        <v>0</v>
      </c>
    </row>
    <row r="13" spans="1:7" x14ac:dyDescent="0.2">
      <c r="A13" s="229" t="s">
        <v>236</v>
      </c>
      <c r="B13" s="43">
        <v>0</v>
      </c>
      <c r="C13" s="43"/>
      <c r="D13" s="43"/>
      <c r="E13" s="230">
        <v>0</v>
      </c>
    </row>
    <row r="14" spans="1:7" x14ac:dyDescent="0.2">
      <c r="A14" s="229" t="s">
        <v>185</v>
      </c>
      <c r="B14" s="43">
        <v>0</v>
      </c>
      <c r="C14" s="43"/>
      <c r="D14" s="43"/>
      <c r="E14" s="230">
        <v>0</v>
      </c>
    </row>
    <row r="15" spans="1:7" x14ac:dyDescent="0.2">
      <c r="A15" s="229" t="s">
        <v>235</v>
      </c>
      <c r="B15" s="43">
        <v>0</v>
      </c>
      <c r="C15" s="43"/>
      <c r="D15" s="43"/>
      <c r="E15" s="230">
        <v>0</v>
      </c>
    </row>
    <row r="16" spans="1:7" ht="13.5" thickBot="1" x14ac:dyDescent="0.25">
      <c r="A16" s="233" t="s">
        <v>234</v>
      </c>
      <c r="B16" s="234">
        <f>SUM(B10:B15)</f>
        <v>0</v>
      </c>
      <c r="C16" s="234"/>
      <c r="D16" s="234"/>
      <c r="E16" s="235">
        <f>SUM(E10:E15)</f>
        <v>0</v>
      </c>
    </row>
    <row r="17" spans="1:5" ht="18" customHeight="1" thickBot="1" x14ac:dyDescent="0.25"/>
    <row r="18" spans="1:5" s="166" customFormat="1" ht="18" customHeight="1" thickBot="1" x14ac:dyDescent="0.3">
      <c r="A18" s="172" t="s">
        <v>233</v>
      </c>
      <c r="B18" s="171"/>
      <c r="C18" s="171"/>
      <c r="D18" s="171"/>
      <c r="E18" s="170"/>
    </row>
    <row r="19" spans="1:5" x14ac:dyDescent="0.2">
      <c r="A19" s="226" t="s">
        <v>232</v>
      </c>
      <c r="B19" s="227">
        <v>0</v>
      </c>
      <c r="C19" s="227"/>
      <c r="D19" s="227"/>
      <c r="E19" s="228">
        <v>0</v>
      </c>
    </row>
    <row r="20" spans="1:5" x14ac:dyDescent="0.2">
      <c r="A20" s="229" t="s">
        <v>231</v>
      </c>
      <c r="B20" s="43">
        <v>0</v>
      </c>
      <c r="C20" s="43"/>
      <c r="D20" s="43"/>
      <c r="E20" s="230">
        <v>0</v>
      </c>
    </row>
    <row r="21" spans="1:5" x14ac:dyDescent="0.2">
      <c r="A21" s="229" t="s">
        <v>230</v>
      </c>
      <c r="B21" s="43">
        <v>0</v>
      </c>
      <c r="C21" s="43"/>
      <c r="D21" s="43"/>
      <c r="E21" s="230">
        <v>0</v>
      </c>
    </row>
    <row r="22" spans="1:5" ht="13.5" thickBot="1" x14ac:dyDescent="0.25">
      <c r="A22" s="229" t="s">
        <v>229</v>
      </c>
      <c r="B22" s="43">
        <v>0</v>
      </c>
      <c r="C22" s="43"/>
      <c r="D22" s="43"/>
      <c r="E22" s="230">
        <v>0</v>
      </c>
    </row>
    <row r="23" spans="1:5" s="166" customFormat="1" ht="18" customHeight="1" thickBot="1" x14ac:dyDescent="0.3">
      <c r="A23" s="169" t="s">
        <v>288</v>
      </c>
      <c r="B23" s="168">
        <f>SUM(B19:B22)</f>
        <v>0</v>
      </c>
      <c r="C23" s="168"/>
      <c r="D23" s="168"/>
      <c r="E23" s="167">
        <f>SUM(E19:E22)</f>
        <v>0</v>
      </c>
    </row>
  </sheetData>
  <sheetProtection selectLockedCells="1" selectUnlockedCells="1"/>
  <mergeCells count="4">
    <mergeCell ref="A2:E2"/>
    <mergeCell ref="A3:E3"/>
    <mergeCell ref="A5:E5"/>
    <mergeCell ref="B7:E7"/>
  </mergeCells>
  <phoneticPr fontId="12" type="noConversion"/>
  <pageMargins left="0.75" right="0.75" top="1" bottom="1" header="0.5" footer="0.51180555555555551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B31" sqref="B31"/>
    </sheetView>
  </sheetViews>
  <sheetFormatPr defaultRowHeight="12.75" x14ac:dyDescent="0.2"/>
  <cols>
    <col min="1" max="1" width="3.7109375" style="175" customWidth="1"/>
    <col min="2" max="2" width="43.7109375" style="36" bestFit="1" customWidth="1"/>
    <col min="3" max="3" width="9.140625" style="36"/>
    <col min="4" max="8" width="11.7109375" style="36" customWidth="1"/>
    <col min="9" max="9" width="14.7109375" style="36" customWidth="1"/>
    <col min="10" max="16384" width="9.140625" style="36"/>
  </cols>
  <sheetData>
    <row r="1" spans="1:9" x14ac:dyDescent="0.2">
      <c r="A1" s="32" t="s">
        <v>214</v>
      </c>
      <c r="B1" s="145"/>
      <c r="C1" s="146"/>
      <c r="D1" s="146"/>
    </row>
    <row r="2" spans="1:9" x14ac:dyDescent="0.2">
      <c r="A2" s="271" t="s">
        <v>318</v>
      </c>
      <c r="B2" s="271"/>
      <c r="C2" s="271"/>
      <c r="D2" s="271"/>
      <c r="E2" s="271"/>
      <c r="F2" s="271"/>
      <c r="G2" s="271"/>
      <c r="H2" s="271"/>
      <c r="I2" s="271"/>
    </row>
    <row r="3" spans="1:9" x14ac:dyDescent="0.2">
      <c r="A3" s="271" t="s">
        <v>327</v>
      </c>
      <c r="B3" s="271"/>
      <c r="C3" s="271"/>
      <c r="D3" s="271"/>
      <c r="E3" s="271"/>
      <c r="F3" s="271"/>
      <c r="G3" s="271"/>
      <c r="H3" s="271"/>
      <c r="I3" s="271"/>
    </row>
    <row r="4" spans="1:9" x14ac:dyDescent="0.2">
      <c r="D4" s="36" t="s">
        <v>317</v>
      </c>
    </row>
    <row r="6" spans="1:9" x14ac:dyDescent="0.2">
      <c r="A6" s="76" t="s">
        <v>244</v>
      </c>
      <c r="B6" s="76"/>
      <c r="C6" s="76"/>
      <c r="D6" s="324" t="s">
        <v>245</v>
      </c>
      <c r="E6" s="325"/>
      <c r="F6" s="325"/>
      <c r="G6" s="325"/>
      <c r="H6" s="326"/>
      <c r="I6" s="176"/>
    </row>
    <row r="7" spans="1:9" x14ac:dyDescent="0.2">
      <c r="A7" s="177" t="s">
        <v>246</v>
      </c>
      <c r="B7" s="177" t="s">
        <v>247</v>
      </c>
      <c r="C7" s="177" t="s">
        <v>248</v>
      </c>
      <c r="D7" s="177" t="s">
        <v>249</v>
      </c>
      <c r="E7" s="177" t="s">
        <v>250</v>
      </c>
      <c r="F7" s="177" t="s">
        <v>251</v>
      </c>
      <c r="G7" s="177" t="s">
        <v>252</v>
      </c>
      <c r="H7" s="177" t="s">
        <v>253</v>
      </c>
      <c r="I7" s="177" t="s">
        <v>254</v>
      </c>
    </row>
    <row r="8" spans="1:9" x14ac:dyDescent="0.2">
      <c r="A8" s="177"/>
      <c r="B8" s="177" t="s">
        <v>255</v>
      </c>
      <c r="C8" s="83"/>
      <c r="D8" s="177" t="s">
        <v>256</v>
      </c>
      <c r="E8" s="177" t="s">
        <v>256</v>
      </c>
      <c r="F8" s="177" t="s">
        <v>256</v>
      </c>
      <c r="G8" s="177" t="s">
        <v>257</v>
      </c>
      <c r="H8" s="177" t="s">
        <v>258</v>
      </c>
      <c r="I8" s="177" t="s">
        <v>259</v>
      </c>
    </row>
    <row r="9" spans="1:9" x14ac:dyDescent="0.2">
      <c r="A9" s="178">
        <v>1</v>
      </c>
      <c r="B9" s="178">
        <v>2</v>
      </c>
      <c r="C9" s="178">
        <v>3</v>
      </c>
      <c r="D9" s="178">
        <v>4</v>
      </c>
      <c r="E9" s="178">
        <v>5</v>
      </c>
      <c r="F9" s="178">
        <v>6</v>
      </c>
      <c r="G9" s="178">
        <v>7</v>
      </c>
      <c r="H9" s="178" t="s">
        <v>260</v>
      </c>
      <c r="I9" s="178" t="s">
        <v>261</v>
      </c>
    </row>
    <row r="10" spans="1:9" s="44" customFormat="1" ht="24.95" customHeight="1" thickBot="1" x14ac:dyDescent="0.25">
      <c r="A10" s="179"/>
      <c r="B10" s="179"/>
      <c r="C10" s="179"/>
      <c r="D10" s="179"/>
      <c r="E10" s="179"/>
      <c r="F10" s="179"/>
      <c r="G10" s="179"/>
      <c r="H10" s="179"/>
      <c r="I10" s="179"/>
    </row>
    <row r="11" spans="1:9" s="33" customFormat="1" ht="18" customHeight="1" thickBot="1" x14ac:dyDescent="0.3">
      <c r="A11" s="287" t="s">
        <v>262</v>
      </c>
      <c r="B11" s="288"/>
      <c r="C11" s="288"/>
      <c r="D11" s="288"/>
      <c r="E11" s="288"/>
      <c r="F11" s="288"/>
      <c r="G11" s="288"/>
      <c r="H11" s="288"/>
      <c r="I11" s="289"/>
    </row>
    <row r="12" spans="1:9" x14ac:dyDescent="0.2">
      <c r="A12" s="180" t="s">
        <v>134</v>
      </c>
      <c r="B12" s="181" t="s">
        <v>263</v>
      </c>
      <c r="C12" s="182">
        <v>0</v>
      </c>
      <c r="D12" s="182">
        <v>0</v>
      </c>
      <c r="E12" s="182">
        <v>0</v>
      </c>
      <c r="F12" s="182">
        <v>0</v>
      </c>
      <c r="G12" s="182">
        <v>0</v>
      </c>
      <c r="H12" s="182">
        <v>0</v>
      </c>
      <c r="I12" s="183">
        <v>0</v>
      </c>
    </row>
    <row r="13" spans="1:9" x14ac:dyDescent="0.2">
      <c r="A13" s="46" t="s">
        <v>135</v>
      </c>
      <c r="B13" s="184" t="s">
        <v>264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5">
        <v>0</v>
      </c>
    </row>
    <row r="14" spans="1:9" x14ac:dyDescent="0.2">
      <c r="A14" s="46" t="s">
        <v>136</v>
      </c>
      <c r="B14" s="184" t="s">
        <v>265</v>
      </c>
      <c r="C14" s="184">
        <v>0</v>
      </c>
      <c r="D14" s="184">
        <v>0</v>
      </c>
      <c r="E14" s="184">
        <v>0</v>
      </c>
      <c r="F14" s="184">
        <v>0</v>
      </c>
      <c r="G14" s="184">
        <v>0</v>
      </c>
      <c r="H14" s="184">
        <v>0</v>
      </c>
      <c r="I14" s="185">
        <v>0</v>
      </c>
    </row>
    <row r="15" spans="1:9" x14ac:dyDescent="0.2">
      <c r="A15" s="46" t="s">
        <v>138</v>
      </c>
      <c r="B15" s="184" t="s">
        <v>266</v>
      </c>
      <c r="C15" s="184">
        <v>0</v>
      </c>
      <c r="D15" s="184">
        <v>0</v>
      </c>
      <c r="E15" s="184">
        <v>0</v>
      </c>
      <c r="F15" s="184">
        <v>0</v>
      </c>
      <c r="G15" s="184">
        <v>0</v>
      </c>
      <c r="H15" s="184">
        <v>0</v>
      </c>
      <c r="I15" s="185">
        <v>0</v>
      </c>
    </row>
    <row r="16" spans="1:9" x14ac:dyDescent="0.2">
      <c r="A16" s="46" t="s">
        <v>139</v>
      </c>
      <c r="B16" s="184" t="s">
        <v>267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5">
        <v>0</v>
      </c>
    </row>
    <row r="17" spans="1:9" x14ac:dyDescent="0.2">
      <c r="A17" s="46" t="s">
        <v>141</v>
      </c>
      <c r="B17" s="184" t="s">
        <v>268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9">
        <v>0</v>
      </c>
    </row>
    <row r="18" spans="1:9" ht="13.5" thickBot="1" x14ac:dyDescent="0.25">
      <c r="A18" s="186" t="s">
        <v>143</v>
      </c>
      <c r="B18" s="187" t="s">
        <v>269</v>
      </c>
      <c r="C18" s="188">
        <v>0</v>
      </c>
      <c r="D18" s="188">
        <v>0</v>
      </c>
      <c r="E18" s="188">
        <v>0</v>
      </c>
      <c r="F18" s="188">
        <v>0</v>
      </c>
      <c r="G18" s="188">
        <v>0</v>
      </c>
      <c r="H18" s="188">
        <v>0</v>
      </c>
      <c r="I18" s="189">
        <v>0</v>
      </c>
    </row>
    <row r="19" spans="1:9" s="33" customFormat="1" ht="18" customHeight="1" thickBot="1" x14ac:dyDescent="0.3">
      <c r="A19" s="190"/>
      <c r="B19" s="191" t="s">
        <v>270</v>
      </c>
      <c r="C19" s="192">
        <v>0</v>
      </c>
      <c r="D19" s="193">
        <v>0</v>
      </c>
      <c r="E19" s="193">
        <v>0</v>
      </c>
      <c r="F19" s="193">
        <v>0</v>
      </c>
      <c r="G19" s="193">
        <v>0</v>
      </c>
      <c r="H19" s="193">
        <v>0</v>
      </c>
      <c r="I19" s="194">
        <v>0</v>
      </c>
    </row>
    <row r="20" spans="1:9" s="33" customFormat="1" ht="24.95" customHeight="1" thickBot="1" x14ac:dyDescent="0.3">
      <c r="A20" s="195"/>
      <c r="B20" s="196"/>
      <c r="C20" s="197"/>
      <c r="D20" s="198"/>
      <c r="E20" s="198"/>
      <c r="F20" s="198"/>
      <c r="G20" s="198"/>
      <c r="H20" s="198"/>
      <c r="I20" s="198"/>
    </row>
    <row r="21" spans="1:9" s="33" customFormat="1" ht="18" customHeight="1" thickBot="1" x14ac:dyDescent="0.3">
      <c r="A21" s="287" t="s">
        <v>271</v>
      </c>
      <c r="B21" s="288"/>
      <c r="C21" s="288"/>
      <c r="D21" s="288"/>
      <c r="E21" s="288"/>
      <c r="F21" s="288"/>
      <c r="G21" s="288"/>
      <c r="H21" s="288"/>
      <c r="I21" s="289"/>
    </row>
    <row r="22" spans="1:9" x14ac:dyDescent="0.2">
      <c r="A22" s="180" t="s">
        <v>134</v>
      </c>
      <c r="B22" s="182" t="s">
        <v>272</v>
      </c>
      <c r="C22" s="199">
        <v>0</v>
      </c>
      <c r="D22" s="199">
        <v>0</v>
      </c>
      <c r="E22" s="199">
        <v>0</v>
      </c>
      <c r="F22" s="199">
        <v>0</v>
      </c>
      <c r="G22" s="199">
        <v>0</v>
      </c>
      <c r="H22" s="199">
        <v>0</v>
      </c>
      <c r="I22" s="200">
        <v>0</v>
      </c>
    </row>
    <row r="23" spans="1:9" ht="13.5" thickBot="1" x14ac:dyDescent="0.25">
      <c r="A23" s="186" t="s">
        <v>135</v>
      </c>
      <c r="B23" s="187" t="s">
        <v>269</v>
      </c>
      <c r="C23" s="201">
        <v>0</v>
      </c>
      <c r="D23" s="201">
        <v>0</v>
      </c>
      <c r="E23" s="201">
        <v>0</v>
      </c>
      <c r="F23" s="201">
        <v>0</v>
      </c>
      <c r="G23" s="201">
        <v>0</v>
      </c>
      <c r="H23" s="201">
        <v>0</v>
      </c>
      <c r="I23" s="202">
        <v>0</v>
      </c>
    </row>
    <row r="24" spans="1:9" s="33" customFormat="1" ht="18" customHeight="1" thickBot="1" x14ac:dyDescent="0.3">
      <c r="A24" s="190"/>
      <c r="B24" s="191" t="s">
        <v>273</v>
      </c>
      <c r="C24" s="203">
        <v>0</v>
      </c>
      <c r="D24" s="203">
        <v>0</v>
      </c>
      <c r="E24" s="203">
        <v>0</v>
      </c>
      <c r="F24" s="203">
        <v>0</v>
      </c>
      <c r="G24" s="203">
        <v>0</v>
      </c>
      <c r="H24" s="203">
        <v>0</v>
      </c>
      <c r="I24" s="204">
        <v>0</v>
      </c>
    </row>
    <row r="25" spans="1:9" s="33" customFormat="1" ht="24.95" customHeight="1" thickBot="1" x14ac:dyDescent="0.3">
      <c r="A25" s="195"/>
      <c r="B25" s="196"/>
      <c r="C25" s="35"/>
      <c r="D25" s="35"/>
      <c r="E25" s="35"/>
      <c r="F25" s="35"/>
      <c r="G25" s="35"/>
      <c r="H25" s="35"/>
      <c r="I25" s="35"/>
    </row>
    <row r="26" spans="1:9" s="33" customFormat="1" ht="18" customHeight="1" thickBot="1" x14ac:dyDescent="0.3">
      <c r="A26" s="205"/>
      <c r="B26" s="206" t="s">
        <v>274</v>
      </c>
      <c r="C26" s="207">
        <v>0</v>
      </c>
      <c r="D26" s="208">
        <v>0</v>
      </c>
      <c r="E26" s="208">
        <v>0</v>
      </c>
      <c r="F26" s="208">
        <v>0</v>
      </c>
      <c r="G26" s="208">
        <v>0</v>
      </c>
      <c r="H26" s="208">
        <v>0</v>
      </c>
      <c r="I26" s="209">
        <v>0</v>
      </c>
    </row>
  </sheetData>
  <sheetProtection selectLockedCells="1" selectUnlockedCells="1"/>
  <mergeCells count="5">
    <mergeCell ref="A21:I21"/>
    <mergeCell ref="A2:I2"/>
    <mergeCell ref="A3:I3"/>
    <mergeCell ref="D6:H6"/>
    <mergeCell ref="A11:I11"/>
  </mergeCells>
  <phoneticPr fontId="12" type="noConversion"/>
  <pageMargins left="0.78749999999999998" right="0.78749999999999998" top="0.98402777777777772" bottom="0.98402777777777772" header="0.51180555555555551" footer="0.51180555555555551"/>
  <pageSetup paperSize="9" scale="99" firstPageNumber="0" fitToHeight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A3" sqref="A3:B3"/>
    </sheetView>
  </sheetViews>
  <sheetFormatPr defaultRowHeight="12.75" x14ac:dyDescent="0.2"/>
  <cols>
    <col min="1" max="1" width="11.5703125" style="36" bestFit="1" customWidth="1"/>
    <col min="2" max="2" width="70.7109375" style="36" customWidth="1"/>
    <col min="3" max="16384" width="9.140625" style="36"/>
  </cols>
  <sheetData>
    <row r="1" spans="1:12" s="33" customFormat="1" x14ac:dyDescent="0.25">
      <c r="A1" s="32" t="s">
        <v>243</v>
      </c>
      <c r="B1" s="32"/>
      <c r="C1" s="32"/>
    </row>
    <row r="2" spans="1:12" s="33" customFormat="1" x14ac:dyDescent="0.25">
      <c r="A2" s="271" t="s">
        <v>309</v>
      </c>
      <c r="B2" s="271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33" customFormat="1" x14ac:dyDescent="0.25">
      <c r="A3" s="271" t="s">
        <v>326</v>
      </c>
      <c r="B3" s="271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2">
      <c r="A4" s="118"/>
      <c r="B4" s="118"/>
      <c r="C4" s="118"/>
      <c r="D4" s="118"/>
      <c r="E4" s="118"/>
      <c r="F4" s="118"/>
      <c r="G4" s="118"/>
      <c r="H4" s="118"/>
      <c r="I4" s="118"/>
    </row>
    <row r="5" spans="1:12" x14ac:dyDescent="0.2">
      <c r="A5" s="118"/>
      <c r="B5" s="118"/>
      <c r="C5" s="118"/>
      <c r="D5" s="118"/>
      <c r="E5" s="118"/>
      <c r="F5" s="118"/>
      <c r="G5" s="118"/>
      <c r="H5" s="118"/>
      <c r="I5" s="118"/>
    </row>
    <row r="7" spans="1:12" x14ac:dyDescent="0.2">
      <c r="A7" s="45" t="s">
        <v>187</v>
      </c>
      <c r="B7" s="45"/>
    </row>
    <row r="8" spans="1:12" x14ac:dyDescent="0.2">
      <c r="A8" s="45"/>
      <c r="B8" s="45"/>
    </row>
    <row r="9" spans="1:12" x14ac:dyDescent="0.2">
      <c r="A9" s="45"/>
      <c r="B9" s="45" t="s">
        <v>276</v>
      </c>
    </row>
    <row r="15" spans="1:12" x14ac:dyDescent="0.2">
      <c r="B15" s="36" t="s">
        <v>319</v>
      </c>
    </row>
    <row r="19" spans="2:2" x14ac:dyDescent="0.2">
      <c r="B19" s="45"/>
    </row>
  </sheetData>
  <mergeCells count="2">
    <mergeCell ref="A2:B2"/>
    <mergeCell ref="A3:B3"/>
  </mergeCells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A3" sqref="A3:B3"/>
    </sheetView>
  </sheetViews>
  <sheetFormatPr defaultRowHeight="12.75" x14ac:dyDescent="0.2"/>
  <cols>
    <col min="1" max="1" width="11.5703125" style="36" bestFit="1" customWidth="1"/>
    <col min="2" max="2" width="70.7109375" style="36" customWidth="1"/>
    <col min="3" max="16384" width="9.140625" style="36"/>
  </cols>
  <sheetData>
    <row r="1" spans="1:12" s="33" customFormat="1" x14ac:dyDescent="0.25">
      <c r="A1" s="32" t="s">
        <v>275</v>
      </c>
      <c r="B1" s="32"/>
      <c r="C1" s="32"/>
    </row>
    <row r="2" spans="1:12" s="33" customFormat="1" x14ac:dyDescent="0.25">
      <c r="A2" s="271" t="s">
        <v>309</v>
      </c>
      <c r="B2" s="271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33" customFormat="1" x14ac:dyDescent="0.25">
      <c r="A3" s="271" t="s">
        <v>326</v>
      </c>
      <c r="B3" s="271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2">
      <c r="A4" s="118"/>
      <c r="B4" s="118"/>
      <c r="C4" s="118"/>
      <c r="D4" s="118"/>
      <c r="E4" s="118"/>
      <c r="F4" s="118"/>
      <c r="G4" s="118"/>
      <c r="H4" s="118"/>
      <c r="I4" s="118"/>
    </row>
    <row r="5" spans="1:12" x14ac:dyDescent="0.2">
      <c r="A5" s="118"/>
      <c r="B5" s="118"/>
      <c r="C5" s="118"/>
      <c r="D5" s="118"/>
      <c r="E5" s="118"/>
      <c r="F5" s="118"/>
      <c r="G5" s="118"/>
      <c r="H5" s="118"/>
      <c r="I5" s="118"/>
    </row>
    <row r="7" spans="1:12" x14ac:dyDescent="0.2">
      <c r="A7" s="45" t="s">
        <v>187</v>
      </c>
      <c r="B7" s="45"/>
    </row>
    <row r="8" spans="1:12" x14ac:dyDescent="0.2">
      <c r="A8" s="45"/>
      <c r="B8" s="45"/>
    </row>
    <row r="9" spans="1:12" x14ac:dyDescent="0.2">
      <c r="A9" s="45"/>
      <c r="B9" s="45" t="s">
        <v>278</v>
      </c>
    </row>
    <row r="15" spans="1:12" x14ac:dyDescent="0.2">
      <c r="B15" s="36" t="s">
        <v>320</v>
      </c>
    </row>
    <row r="19" spans="2:2" x14ac:dyDescent="0.2">
      <c r="B19" s="45"/>
    </row>
  </sheetData>
  <mergeCells count="2">
    <mergeCell ref="A2:B2"/>
    <mergeCell ref="A3:B3"/>
  </mergeCells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3" sqref="A3:E3"/>
    </sheetView>
  </sheetViews>
  <sheetFormatPr defaultRowHeight="12.75" x14ac:dyDescent="0.2"/>
  <cols>
    <col min="1" max="1" width="9.140625" style="36"/>
    <col min="2" max="2" width="42.28515625" style="36" bestFit="1" customWidth="1"/>
    <col min="3" max="3" width="10.5703125" style="36" bestFit="1" customWidth="1"/>
    <col min="4" max="16384" width="9.140625" style="36"/>
  </cols>
  <sheetData>
    <row r="1" spans="1:5" x14ac:dyDescent="0.2">
      <c r="A1" s="32" t="s">
        <v>277</v>
      </c>
      <c r="B1" s="32"/>
    </row>
    <row r="2" spans="1:5" x14ac:dyDescent="0.2">
      <c r="A2" s="271" t="s">
        <v>309</v>
      </c>
      <c r="B2" s="271"/>
      <c r="C2" s="271"/>
      <c r="D2" s="271"/>
      <c r="E2" s="271"/>
    </row>
    <row r="3" spans="1:5" x14ac:dyDescent="0.2">
      <c r="A3" s="271" t="s">
        <v>327</v>
      </c>
      <c r="B3" s="271"/>
      <c r="C3" s="271"/>
      <c r="D3" s="271"/>
      <c r="E3" s="271"/>
    </row>
    <row r="5" spans="1:5" x14ac:dyDescent="0.2">
      <c r="B5" s="240" t="s">
        <v>310</v>
      </c>
      <c r="C5" s="240" t="s">
        <v>289</v>
      </c>
    </row>
    <row r="6" spans="1:5" x14ac:dyDescent="0.2">
      <c r="B6" s="245" t="s">
        <v>120</v>
      </c>
      <c r="C6" s="242">
        <v>1</v>
      </c>
    </row>
    <row r="7" spans="1:5" x14ac:dyDescent="0.2">
      <c r="B7" s="246" t="s">
        <v>122</v>
      </c>
      <c r="C7" s="243">
        <v>1</v>
      </c>
    </row>
    <row r="8" spans="1:5" x14ac:dyDescent="0.2">
      <c r="B8" s="247" t="s">
        <v>321</v>
      </c>
      <c r="C8" s="244">
        <v>1</v>
      </c>
    </row>
    <row r="9" spans="1:5" x14ac:dyDescent="0.2">
      <c r="B9" s="247" t="s">
        <v>322</v>
      </c>
      <c r="C9" s="244">
        <v>1</v>
      </c>
    </row>
    <row r="10" spans="1:5" x14ac:dyDescent="0.2">
      <c r="B10" s="241" t="s">
        <v>306</v>
      </c>
      <c r="C10" s="241">
        <f>SUM(C6:C9)</f>
        <v>4</v>
      </c>
    </row>
    <row r="11" spans="1:5" customFormat="1" ht="15" x14ac:dyDescent="0.25">
      <c r="B11" s="246" t="s">
        <v>121</v>
      </c>
      <c r="C11" s="243">
        <v>45</v>
      </c>
    </row>
    <row r="12" spans="1:5" customFormat="1" ht="15" x14ac:dyDescent="0.25">
      <c r="B12" s="241" t="s">
        <v>305</v>
      </c>
      <c r="C12" s="241">
        <f>SUM(C11)</f>
        <v>45</v>
      </c>
    </row>
    <row r="15" spans="1:5" x14ac:dyDescent="0.2">
      <c r="B15" s="264"/>
      <c r="C15" s="264"/>
    </row>
    <row r="16" spans="1:5" x14ac:dyDescent="0.2">
      <c r="B16" s="263"/>
      <c r="C16" s="44"/>
    </row>
    <row r="17" spans="2:4" x14ac:dyDescent="0.2">
      <c r="B17" s="263"/>
      <c r="C17" s="44"/>
    </row>
    <row r="18" spans="2:4" x14ac:dyDescent="0.2">
      <c r="B18" s="265"/>
      <c r="C18" s="265"/>
      <c r="D18" s="266"/>
    </row>
  </sheetData>
  <mergeCells count="2">
    <mergeCell ref="A2:E2"/>
    <mergeCell ref="A3:E3"/>
  </mergeCells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workbookViewId="0">
      <selection activeCell="A3" sqref="A3:C3"/>
    </sheetView>
  </sheetViews>
  <sheetFormatPr defaultRowHeight="15.75" x14ac:dyDescent="0.25"/>
  <cols>
    <col min="1" max="1" width="9.140625" style="1"/>
    <col min="2" max="2" width="40.7109375" style="1" customWidth="1"/>
    <col min="3" max="3" width="20.7109375" style="1" customWidth="1"/>
    <col min="4" max="16384" width="9.140625" style="1"/>
  </cols>
  <sheetData>
    <row r="1" spans="1:3" ht="12.75" customHeight="1" x14ac:dyDescent="0.2">
      <c r="A1" s="2" t="s">
        <v>117</v>
      </c>
      <c r="B1" s="2"/>
      <c r="C1" s="2"/>
    </row>
    <row r="2" spans="1:3" ht="12.75" customHeight="1" x14ac:dyDescent="0.2">
      <c r="A2" s="267" t="s">
        <v>309</v>
      </c>
      <c r="B2" s="267"/>
      <c r="C2" s="267"/>
    </row>
    <row r="3" spans="1:3" ht="12.75" customHeight="1" x14ac:dyDescent="0.2">
      <c r="A3" s="267" t="s">
        <v>326</v>
      </c>
      <c r="B3" s="267"/>
      <c r="C3" s="267"/>
    </row>
    <row r="4" spans="1:3" ht="12.75" customHeight="1" x14ac:dyDescent="0.25"/>
    <row r="5" spans="1:3" ht="30" customHeight="1" x14ac:dyDescent="0.25">
      <c r="A5" s="268" t="s">
        <v>119</v>
      </c>
      <c r="B5" s="269"/>
      <c r="C5" s="270"/>
    </row>
    <row r="6" spans="1:3" ht="25.5" x14ac:dyDescent="0.25">
      <c r="A6" s="9"/>
      <c r="B6" s="9" t="s">
        <v>1</v>
      </c>
      <c r="C6" s="9" t="s">
        <v>310</v>
      </c>
    </row>
    <row r="7" spans="1:3" x14ac:dyDescent="0.25">
      <c r="A7" s="15" t="s">
        <v>2</v>
      </c>
      <c r="B7" s="16" t="s">
        <v>3</v>
      </c>
      <c r="C7" s="17">
        <v>42479239</v>
      </c>
    </row>
    <row r="8" spans="1:3" x14ac:dyDescent="0.25">
      <c r="A8" s="15" t="s">
        <v>108</v>
      </c>
      <c r="B8" s="16" t="s">
        <v>109</v>
      </c>
      <c r="C8" s="17">
        <v>0</v>
      </c>
    </row>
    <row r="9" spans="1:3" x14ac:dyDescent="0.25">
      <c r="A9" s="15" t="s">
        <v>66</v>
      </c>
      <c r="B9" s="16" t="s">
        <v>115</v>
      </c>
      <c r="C9" s="17">
        <v>298018</v>
      </c>
    </row>
    <row r="10" spans="1:3" ht="25.5" x14ac:dyDescent="0.25">
      <c r="A10" s="15" t="s">
        <v>70</v>
      </c>
      <c r="B10" s="16" t="s">
        <v>116</v>
      </c>
      <c r="C10" s="17">
        <v>188460</v>
      </c>
    </row>
    <row r="11" spans="1:3" ht="25.5" x14ac:dyDescent="0.25">
      <c r="A11" s="6" t="s">
        <v>4</v>
      </c>
      <c r="B11" s="7" t="s">
        <v>5</v>
      </c>
      <c r="C11" s="8">
        <f>SUM(C7:C10)</f>
        <v>42965717</v>
      </c>
    </row>
    <row r="12" spans="1:3" x14ac:dyDescent="0.25">
      <c r="A12" s="15" t="s">
        <v>6</v>
      </c>
      <c r="B12" s="16" t="s">
        <v>7</v>
      </c>
      <c r="C12" s="17">
        <v>8442852</v>
      </c>
    </row>
    <row r="13" spans="1:3" ht="38.25" x14ac:dyDescent="0.25">
      <c r="A13" s="15" t="s">
        <v>8</v>
      </c>
      <c r="B13" s="16" t="s">
        <v>9</v>
      </c>
      <c r="C13" s="17">
        <v>1184000</v>
      </c>
    </row>
    <row r="14" spans="1:3" x14ac:dyDescent="0.25">
      <c r="A14" s="6" t="s">
        <v>10</v>
      </c>
      <c r="B14" s="7" t="s">
        <v>11</v>
      </c>
      <c r="C14" s="8">
        <f>SUM(C12:C13)</f>
        <v>9626852</v>
      </c>
    </row>
    <row r="15" spans="1:3" x14ac:dyDescent="0.25">
      <c r="A15" s="12" t="s">
        <v>12</v>
      </c>
      <c r="B15" s="13" t="s">
        <v>13</v>
      </c>
      <c r="C15" s="14">
        <f>SUM(C14,C11)</f>
        <v>52592569</v>
      </c>
    </row>
    <row r="16" spans="1:3" ht="40.5" x14ac:dyDescent="0.25">
      <c r="A16" s="12" t="s">
        <v>14</v>
      </c>
      <c r="B16" s="13" t="s">
        <v>15</v>
      </c>
      <c r="C16" s="14">
        <v>6771900</v>
      </c>
    </row>
    <row r="17" spans="1:3" x14ac:dyDescent="0.25">
      <c r="A17" s="15" t="s">
        <v>90</v>
      </c>
      <c r="B17" s="16" t="s">
        <v>101</v>
      </c>
      <c r="C17" s="17">
        <v>762169</v>
      </c>
    </row>
    <row r="18" spans="1:3" x14ac:dyDescent="0.25">
      <c r="A18" s="15" t="s">
        <v>16</v>
      </c>
      <c r="B18" s="16" t="s">
        <v>17</v>
      </c>
      <c r="C18" s="17">
        <v>1503003</v>
      </c>
    </row>
    <row r="19" spans="1:3" x14ac:dyDescent="0.25">
      <c r="A19" s="9" t="s">
        <v>18</v>
      </c>
      <c r="B19" s="10" t="s">
        <v>19</v>
      </c>
      <c r="C19" s="11">
        <f>SUM(C17:C18)</f>
        <v>2265172</v>
      </c>
    </row>
    <row r="20" spans="1:3" x14ac:dyDescent="0.25">
      <c r="A20" s="15" t="s">
        <v>20</v>
      </c>
      <c r="B20" s="16" t="s">
        <v>21</v>
      </c>
      <c r="C20" s="17">
        <v>228675</v>
      </c>
    </row>
    <row r="21" spans="1:3" x14ac:dyDescent="0.25">
      <c r="A21" s="15" t="s">
        <v>22</v>
      </c>
      <c r="B21" s="16" t="s">
        <v>23</v>
      </c>
      <c r="C21" s="17">
        <v>58868</v>
      </c>
    </row>
    <row r="22" spans="1:3" x14ac:dyDescent="0.25">
      <c r="A22" s="9" t="s">
        <v>24</v>
      </c>
      <c r="B22" s="10" t="s">
        <v>25</v>
      </c>
      <c r="C22" s="11">
        <f>SUM(C20:C21)</f>
        <v>287543</v>
      </c>
    </row>
    <row r="23" spans="1:3" x14ac:dyDescent="0.25">
      <c r="A23" s="15" t="s">
        <v>26</v>
      </c>
      <c r="B23" s="16" t="s">
        <v>27</v>
      </c>
      <c r="C23" s="17">
        <v>9796756</v>
      </c>
    </row>
    <row r="24" spans="1:3" x14ac:dyDescent="0.25">
      <c r="A24" s="15" t="s">
        <v>28</v>
      </c>
      <c r="B24" s="16" t="s">
        <v>29</v>
      </c>
      <c r="C24" s="17">
        <v>32626238</v>
      </c>
    </row>
    <row r="25" spans="1:3" ht="25.5" x14ac:dyDescent="0.25">
      <c r="A25" s="15" t="s">
        <v>30</v>
      </c>
      <c r="B25" s="16" t="s">
        <v>31</v>
      </c>
      <c r="C25" s="17">
        <v>13782828</v>
      </c>
    </row>
    <row r="26" spans="1:3" x14ac:dyDescent="0.25">
      <c r="A26" s="15" t="s">
        <v>32</v>
      </c>
      <c r="B26" s="16" t="s">
        <v>33</v>
      </c>
      <c r="C26" s="17">
        <v>32041178</v>
      </c>
    </row>
    <row r="27" spans="1:3" x14ac:dyDescent="0.25">
      <c r="A27" s="9" t="s">
        <v>34</v>
      </c>
      <c r="B27" s="10" t="s">
        <v>35</v>
      </c>
      <c r="C27" s="11">
        <f>SUM(C23:C26)</f>
        <v>88247000</v>
      </c>
    </row>
    <row r="28" spans="1:3" ht="25.5" x14ac:dyDescent="0.25">
      <c r="A28" s="15" t="s">
        <v>36</v>
      </c>
      <c r="B28" s="16" t="s">
        <v>37</v>
      </c>
      <c r="C28" s="17">
        <v>16014827</v>
      </c>
    </row>
    <row r="29" spans="1:3" ht="25.5" x14ac:dyDescent="0.25">
      <c r="A29" s="9" t="s">
        <v>39</v>
      </c>
      <c r="B29" s="10" t="s">
        <v>40</v>
      </c>
      <c r="C29" s="11">
        <f>SUM(C28:C28)</f>
        <v>16014827</v>
      </c>
    </row>
    <row r="30" spans="1:3" x14ac:dyDescent="0.25">
      <c r="A30" s="12" t="s">
        <v>41</v>
      </c>
      <c r="B30" s="13" t="s">
        <v>42</v>
      </c>
      <c r="C30" s="14">
        <f>C19+C22+C27+C29</f>
        <v>106814542</v>
      </c>
    </row>
    <row r="31" spans="1:3" x14ac:dyDescent="0.25">
      <c r="A31" s="15" t="s">
        <v>43</v>
      </c>
      <c r="B31" s="16" t="s">
        <v>44</v>
      </c>
      <c r="C31" s="17">
        <v>14926000</v>
      </c>
    </row>
    <row r="32" spans="1:3" x14ac:dyDescent="0.25">
      <c r="A32" s="12" t="s">
        <v>45</v>
      </c>
      <c r="B32" s="13" t="s">
        <v>46</v>
      </c>
      <c r="C32" s="14">
        <f>SUM(C31)</f>
        <v>14926000</v>
      </c>
    </row>
    <row r="33" spans="1:3" ht="25.5" x14ac:dyDescent="0.25">
      <c r="A33" s="15" t="s">
        <v>47</v>
      </c>
      <c r="B33" s="16" t="s">
        <v>48</v>
      </c>
      <c r="C33" s="17">
        <v>160298960</v>
      </c>
    </row>
    <row r="34" spans="1:3" ht="25.5" x14ac:dyDescent="0.25">
      <c r="A34" s="15" t="s">
        <v>49</v>
      </c>
      <c r="B34" s="16" t="s">
        <v>50</v>
      </c>
      <c r="C34" s="17">
        <v>50000</v>
      </c>
    </row>
    <row r="35" spans="1:3" ht="27" x14ac:dyDescent="0.25">
      <c r="A35" s="12" t="s">
        <v>51</v>
      </c>
      <c r="B35" s="13" t="s">
        <v>52</v>
      </c>
      <c r="C35" s="14">
        <f>SUM(C33:C34)</f>
        <v>160348960</v>
      </c>
    </row>
    <row r="36" spans="1:3" x14ac:dyDescent="0.25">
      <c r="A36" s="15" t="s">
        <v>53</v>
      </c>
      <c r="B36" s="16" t="s">
        <v>54</v>
      </c>
      <c r="C36" s="17">
        <v>2596960</v>
      </c>
    </row>
    <row r="37" spans="1:3" ht="25.5" x14ac:dyDescent="0.25">
      <c r="A37" s="15" t="s">
        <v>55</v>
      </c>
      <c r="B37" s="16" t="s">
        <v>56</v>
      </c>
      <c r="C37" s="17">
        <v>0</v>
      </c>
    </row>
    <row r="38" spans="1:3" x14ac:dyDescent="0.25">
      <c r="A38" s="12" t="s">
        <v>57</v>
      </c>
      <c r="B38" s="13" t="s">
        <v>58</v>
      </c>
      <c r="C38" s="14">
        <f>SUM(C36:C37)</f>
        <v>2596960</v>
      </c>
    </row>
    <row r="39" spans="1:3" x14ac:dyDescent="0.25">
      <c r="A39" s="15" t="s">
        <v>102</v>
      </c>
      <c r="B39" s="16" t="s">
        <v>103</v>
      </c>
      <c r="C39" s="17">
        <v>0</v>
      </c>
    </row>
    <row r="40" spans="1:3" ht="25.5" x14ac:dyDescent="0.25">
      <c r="A40" s="15" t="s">
        <v>104</v>
      </c>
      <c r="B40" s="16" t="s">
        <v>105</v>
      </c>
      <c r="C40" s="17">
        <v>0</v>
      </c>
    </row>
    <row r="41" spans="1:3" x14ac:dyDescent="0.25">
      <c r="A41" s="27" t="s">
        <v>106</v>
      </c>
      <c r="B41" s="13" t="s">
        <v>107</v>
      </c>
      <c r="C41" s="14">
        <f>SUM(C39:C40)</f>
        <v>0</v>
      </c>
    </row>
    <row r="42" spans="1:3" ht="25.5" x14ac:dyDescent="0.25">
      <c r="A42" s="3" t="s">
        <v>59</v>
      </c>
      <c r="B42" s="4" t="s">
        <v>60</v>
      </c>
      <c r="C42" s="5">
        <f>C15++C16+C30+C32+C35+C38+C41</f>
        <v>344050931</v>
      </c>
    </row>
    <row r="45" spans="1:3" ht="25.5" x14ac:dyDescent="0.25">
      <c r="A45" s="24" t="s">
        <v>4</v>
      </c>
      <c r="B45" s="25" t="s">
        <v>98</v>
      </c>
      <c r="C45" s="26">
        <v>0</v>
      </c>
    </row>
    <row r="46" spans="1:3" ht="25.5" x14ac:dyDescent="0.25">
      <c r="A46" s="18" t="s">
        <v>90</v>
      </c>
      <c r="B46" s="19" t="s">
        <v>99</v>
      </c>
      <c r="C46" s="20">
        <f>SUM(C45)</f>
        <v>0</v>
      </c>
    </row>
    <row r="47" spans="1:3" x14ac:dyDescent="0.25">
      <c r="A47" s="21" t="s">
        <v>92</v>
      </c>
      <c r="B47" s="22" t="s">
        <v>100</v>
      </c>
      <c r="C47" s="23">
        <f>SUM(C46)</f>
        <v>0</v>
      </c>
    </row>
    <row r="48" spans="1:3" x14ac:dyDescent="0.25">
      <c r="A48" s="29"/>
      <c r="B48" s="30"/>
      <c r="C48" s="31"/>
    </row>
    <row r="50" spans="1:3" x14ac:dyDescent="0.25">
      <c r="A50" s="21"/>
      <c r="B50" s="22" t="s">
        <v>0</v>
      </c>
      <c r="C50" s="23">
        <f>C42+C47</f>
        <v>344050931</v>
      </c>
    </row>
  </sheetData>
  <mergeCells count="3">
    <mergeCell ref="A2:C2"/>
    <mergeCell ref="A3:C3"/>
    <mergeCell ref="A5:C5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ignoredErrors>
    <ignoredError sqref="C19" formulaRange="1"/>
    <ignoredError sqref="A9:B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zoomScaleSheetLayoutView="100" workbookViewId="0">
      <selection activeCell="A7" sqref="A7"/>
    </sheetView>
  </sheetViews>
  <sheetFormatPr defaultRowHeight="12.75" x14ac:dyDescent="0.2"/>
  <cols>
    <col min="1" max="1" width="56.140625" style="36" customWidth="1"/>
    <col min="2" max="2" width="20.7109375" style="36" customWidth="1"/>
    <col min="3" max="248" width="9.140625" style="36"/>
    <col min="249" max="249" width="3.7109375" style="36" customWidth="1"/>
    <col min="250" max="252" width="9.140625" style="36"/>
    <col min="253" max="253" width="18" style="36" customWidth="1"/>
    <col min="254" max="16384" width="9.140625" style="36"/>
  </cols>
  <sheetData>
    <row r="1" spans="1:2" s="33" customFormat="1" x14ac:dyDescent="0.25">
      <c r="A1" s="32" t="s">
        <v>131</v>
      </c>
    </row>
    <row r="2" spans="1:2" s="33" customFormat="1" x14ac:dyDescent="0.25">
      <c r="A2" s="271" t="s">
        <v>309</v>
      </c>
      <c r="B2" s="271"/>
    </row>
    <row r="3" spans="1:2" s="33" customFormat="1" x14ac:dyDescent="0.25">
      <c r="A3" s="271" t="s">
        <v>326</v>
      </c>
      <c r="B3" s="271"/>
    </row>
    <row r="4" spans="1:2" s="33" customFormat="1" x14ac:dyDescent="0.25">
      <c r="A4" s="34"/>
      <c r="B4" s="34"/>
    </row>
    <row r="5" spans="1:2" s="33" customFormat="1" ht="18" customHeight="1" thickBot="1" x14ac:dyDescent="0.3">
      <c r="A5" s="272" t="s">
        <v>154</v>
      </c>
      <c r="B5" s="273"/>
    </row>
    <row r="6" spans="1:2" ht="25.5" x14ac:dyDescent="0.2">
      <c r="A6" s="9" t="s">
        <v>1</v>
      </c>
      <c r="B6" s="9" t="s">
        <v>311</v>
      </c>
    </row>
    <row r="7" spans="1:2" x14ac:dyDescent="0.2">
      <c r="A7" s="61" t="s">
        <v>137</v>
      </c>
      <c r="B7" s="56">
        <f>SUM(B8:B10)</f>
        <v>184507469</v>
      </c>
    </row>
    <row r="8" spans="1:2" x14ac:dyDescent="0.2">
      <c r="A8" s="62" t="s">
        <v>125</v>
      </c>
      <c r="B8" s="58">
        <v>71264420</v>
      </c>
    </row>
    <row r="9" spans="1:2" x14ac:dyDescent="0.2">
      <c r="A9" s="63" t="s">
        <v>126</v>
      </c>
      <c r="B9" s="59">
        <v>111443049</v>
      </c>
    </row>
    <row r="10" spans="1:2" x14ac:dyDescent="0.2">
      <c r="A10" s="64" t="s">
        <v>127</v>
      </c>
      <c r="B10" s="60">
        <v>1800000</v>
      </c>
    </row>
    <row r="11" spans="1:2" x14ac:dyDescent="0.2">
      <c r="A11" s="70" t="s">
        <v>160</v>
      </c>
      <c r="B11" s="65">
        <v>72674251</v>
      </c>
    </row>
    <row r="12" spans="1:2" ht="12.75" customHeight="1" x14ac:dyDescent="0.2">
      <c r="A12" s="48" t="s">
        <v>155</v>
      </c>
      <c r="B12" s="57">
        <f>SUM(B13:B17)</f>
        <v>46551107</v>
      </c>
    </row>
    <row r="13" spans="1:2" ht="12.75" customHeight="1" x14ac:dyDescent="0.2">
      <c r="A13" s="260" t="s">
        <v>312</v>
      </c>
      <c r="B13" s="261">
        <v>20988550</v>
      </c>
    </row>
    <row r="14" spans="1:2" x14ac:dyDescent="0.2">
      <c r="A14" s="74" t="s">
        <v>156</v>
      </c>
      <c r="B14" s="39">
        <v>23170517</v>
      </c>
    </row>
    <row r="15" spans="1:2" x14ac:dyDescent="0.2">
      <c r="A15" s="74" t="s">
        <v>157</v>
      </c>
      <c r="B15" s="39">
        <v>2017154</v>
      </c>
    </row>
    <row r="16" spans="1:2" ht="12.75" customHeight="1" x14ac:dyDescent="0.2">
      <c r="A16" s="74" t="s">
        <v>158</v>
      </c>
      <c r="B16" s="39">
        <v>50000</v>
      </c>
    </row>
    <row r="17" spans="1:2" x14ac:dyDescent="0.2">
      <c r="A17" s="75" t="s">
        <v>159</v>
      </c>
      <c r="B17" s="39">
        <v>324886</v>
      </c>
    </row>
    <row r="18" spans="1:2" x14ac:dyDescent="0.2">
      <c r="A18" s="48" t="s">
        <v>161</v>
      </c>
      <c r="B18" s="69">
        <f>SUM(B19:B24)</f>
        <v>1635569</v>
      </c>
    </row>
    <row r="19" spans="1:2" x14ac:dyDescent="0.2">
      <c r="A19" s="66" t="s">
        <v>129</v>
      </c>
      <c r="B19" s="39">
        <v>0</v>
      </c>
    </row>
    <row r="20" spans="1:2" x14ac:dyDescent="0.2">
      <c r="A20" s="67" t="s">
        <v>162</v>
      </c>
      <c r="B20" s="39">
        <v>1273071</v>
      </c>
    </row>
    <row r="21" spans="1:2" x14ac:dyDescent="0.2">
      <c r="A21" s="67" t="s">
        <v>130</v>
      </c>
      <c r="B21" s="39">
        <v>23600</v>
      </c>
    </row>
    <row r="22" spans="1:2" x14ac:dyDescent="0.2">
      <c r="A22" s="67" t="s">
        <v>124</v>
      </c>
      <c r="B22" s="39">
        <v>0</v>
      </c>
    </row>
    <row r="23" spans="1:2" x14ac:dyDescent="0.2">
      <c r="A23" s="67" t="s">
        <v>163</v>
      </c>
      <c r="B23" s="39">
        <v>318898</v>
      </c>
    </row>
    <row r="24" spans="1:2" ht="13.5" thickBot="1" x14ac:dyDescent="0.25">
      <c r="A24" s="68" t="s">
        <v>128</v>
      </c>
      <c r="B24" s="39">
        <v>20000</v>
      </c>
    </row>
    <row r="25" spans="1:2" ht="20.100000000000001" customHeight="1" x14ac:dyDescent="0.2">
      <c r="A25" s="71" t="s">
        <v>164</v>
      </c>
      <c r="B25" s="72">
        <f>B7+B11+B12+B18</f>
        <v>305368396</v>
      </c>
    </row>
    <row r="26" spans="1:2" customFormat="1" ht="15" x14ac:dyDescent="0.25"/>
    <row r="27" spans="1:2" x14ac:dyDescent="0.2">
      <c r="A27" s="61" t="s">
        <v>145</v>
      </c>
      <c r="B27" s="73">
        <v>52592569</v>
      </c>
    </row>
    <row r="28" spans="1:2" x14ac:dyDescent="0.2">
      <c r="A28" s="61" t="s">
        <v>146</v>
      </c>
      <c r="B28" s="56">
        <v>6771900</v>
      </c>
    </row>
    <row r="29" spans="1:2" x14ac:dyDescent="0.2">
      <c r="A29" s="61" t="s">
        <v>147</v>
      </c>
      <c r="B29" s="56">
        <v>106814542</v>
      </c>
    </row>
    <row r="30" spans="1:2" x14ac:dyDescent="0.2">
      <c r="A30" s="61" t="s">
        <v>148</v>
      </c>
      <c r="B30" s="56">
        <v>14926000</v>
      </c>
    </row>
    <row r="31" spans="1:2" x14ac:dyDescent="0.2">
      <c r="A31" s="61" t="s">
        <v>166</v>
      </c>
      <c r="B31" s="56">
        <v>160348960</v>
      </c>
    </row>
    <row r="32" spans="1:2" x14ac:dyDescent="0.2">
      <c r="A32" s="61" t="s">
        <v>167</v>
      </c>
      <c r="B32" s="56">
        <v>2596960</v>
      </c>
    </row>
    <row r="33" spans="1:2" ht="13.5" thickBot="1" x14ac:dyDescent="0.25">
      <c r="A33" s="61" t="s">
        <v>168</v>
      </c>
      <c r="B33" s="56">
        <v>0</v>
      </c>
    </row>
    <row r="34" spans="1:2" ht="20.100000000000001" customHeight="1" x14ac:dyDescent="0.2">
      <c r="A34" s="71" t="s">
        <v>165</v>
      </c>
      <c r="B34" s="72">
        <f>SUM(B27:B33)</f>
        <v>344050931</v>
      </c>
    </row>
    <row r="36" spans="1:2" s="44" customFormat="1" x14ac:dyDescent="0.2">
      <c r="A36" s="36"/>
      <c r="B36" s="36"/>
    </row>
    <row r="37" spans="1:2" s="44" customFormat="1" x14ac:dyDescent="0.2">
      <c r="A37" s="36"/>
      <c r="B37" s="36"/>
    </row>
    <row r="39" spans="1:2" ht="18" customHeight="1" x14ac:dyDescent="0.2"/>
    <row r="44" spans="1:2" ht="12.75" customHeight="1" x14ac:dyDescent="0.2"/>
    <row r="49" ht="18" customHeight="1" x14ac:dyDescent="0.2"/>
    <row r="50" ht="25.5" customHeight="1" x14ac:dyDescent="0.2"/>
    <row r="51" ht="18" customHeight="1" x14ac:dyDescent="0.2"/>
  </sheetData>
  <sheetProtection selectLockedCells="1" selectUnlockedCells="1"/>
  <mergeCells count="3">
    <mergeCell ref="A2:B2"/>
    <mergeCell ref="A3:B3"/>
    <mergeCell ref="A5:B5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firstPageNumber="0" fitToWidth="0" orientation="landscape" horizontalDpi="300" verticalDpi="300" r:id="rId1"/>
  <headerFooter alignWithMargins="0"/>
  <ignoredErrors>
    <ignoredError sqref="B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zoomScaleSheetLayoutView="100" workbookViewId="0">
      <selection activeCell="A3" sqref="A3:B3"/>
    </sheetView>
  </sheetViews>
  <sheetFormatPr defaultRowHeight="12.75" x14ac:dyDescent="0.2"/>
  <cols>
    <col min="1" max="1" width="56.140625" style="36" customWidth="1"/>
    <col min="2" max="2" width="20.7109375" style="36" customWidth="1"/>
    <col min="3" max="248" width="9.140625" style="36"/>
    <col min="249" max="249" width="3.7109375" style="36" customWidth="1"/>
    <col min="250" max="252" width="9.140625" style="36"/>
    <col min="253" max="253" width="18" style="36" customWidth="1"/>
    <col min="254" max="16384" width="9.140625" style="36"/>
  </cols>
  <sheetData>
    <row r="1" spans="1:2" s="33" customFormat="1" x14ac:dyDescent="0.25">
      <c r="A1" s="32" t="s">
        <v>291</v>
      </c>
    </row>
    <row r="2" spans="1:2" s="33" customFormat="1" x14ac:dyDescent="0.25">
      <c r="A2" s="271" t="s">
        <v>309</v>
      </c>
      <c r="B2" s="271"/>
    </row>
    <row r="3" spans="1:2" s="33" customFormat="1" x14ac:dyDescent="0.25">
      <c r="A3" s="271" t="s">
        <v>326</v>
      </c>
      <c r="B3" s="271"/>
    </row>
    <row r="4" spans="1:2" s="33" customFormat="1" x14ac:dyDescent="0.25">
      <c r="A4" s="34"/>
      <c r="B4" s="34"/>
    </row>
    <row r="5" spans="1:2" s="33" customFormat="1" ht="18" customHeight="1" thickBot="1" x14ac:dyDescent="0.3">
      <c r="A5" s="258" t="s">
        <v>169</v>
      </c>
      <c r="B5" s="259"/>
    </row>
    <row r="6" spans="1:2" ht="25.5" x14ac:dyDescent="0.2">
      <c r="A6" s="9" t="s">
        <v>1</v>
      </c>
      <c r="B6" s="262" t="s">
        <v>310</v>
      </c>
    </row>
    <row r="7" spans="1:2" x14ac:dyDescent="0.2">
      <c r="A7" s="61" t="s">
        <v>170</v>
      </c>
      <c r="B7" s="56">
        <v>38682535</v>
      </c>
    </row>
    <row r="8" spans="1:2" ht="13.5" thickBot="1" x14ac:dyDescent="0.25">
      <c r="A8" s="70" t="s">
        <v>123</v>
      </c>
      <c r="B8" s="65">
        <v>0</v>
      </c>
    </row>
    <row r="9" spans="1:2" ht="20.100000000000001" customHeight="1" x14ac:dyDescent="0.2">
      <c r="A9" s="71" t="s">
        <v>171</v>
      </c>
      <c r="B9" s="72">
        <f>SUM(B7:B8)</f>
        <v>38682535</v>
      </c>
    </row>
    <row r="10" spans="1:2" customFormat="1" ht="15" x14ac:dyDescent="0.25"/>
    <row r="11" spans="1:2" ht="13.5" thickBot="1" x14ac:dyDescent="0.25">
      <c r="A11" s="70" t="s">
        <v>172</v>
      </c>
      <c r="B11" s="73">
        <v>0</v>
      </c>
    </row>
    <row r="12" spans="1:2" ht="20.100000000000001" customHeight="1" x14ac:dyDescent="0.2">
      <c r="A12" s="71" t="s">
        <v>173</v>
      </c>
      <c r="B12" s="72">
        <f>SUM(B11:B11)</f>
        <v>0</v>
      </c>
    </row>
    <row r="14" spans="1:2" s="44" customFormat="1" x14ac:dyDescent="0.2">
      <c r="A14" s="36"/>
      <c r="B14" s="36"/>
    </row>
    <row r="15" spans="1:2" s="44" customFormat="1" x14ac:dyDescent="0.2">
      <c r="A15" s="36"/>
      <c r="B15" s="36"/>
    </row>
    <row r="17" ht="18" customHeight="1" x14ac:dyDescent="0.2"/>
    <row r="22" ht="12.75" customHeight="1" x14ac:dyDescent="0.2"/>
    <row r="27" ht="18" customHeight="1" x14ac:dyDescent="0.2"/>
    <row r="28" ht="25.5" customHeight="1" x14ac:dyDescent="0.2"/>
    <row r="29" ht="18" customHeight="1" x14ac:dyDescent="0.2"/>
  </sheetData>
  <sheetProtection selectLockedCells="1" selectUnlockedCells="1"/>
  <mergeCells count="2">
    <mergeCell ref="A2:B2"/>
    <mergeCell ref="A3:B3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firstPageNumber="0" fitToWidth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A3" sqref="A3:L3"/>
    </sheetView>
  </sheetViews>
  <sheetFormatPr defaultRowHeight="12.75" x14ac:dyDescent="0.2"/>
  <cols>
    <col min="1" max="1" width="3.7109375" style="36" customWidth="1"/>
    <col min="2" max="2" width="20.7109375" style="36" customWidth="1"/>
    <col min="3" max="12" width="9.140625" style="36"/>
    <col min="13" max="13" width="10.7109375" style="36" customWidth="1"/>
    <col min="14" max="16384" width="9.140625" style="36"/>
  </cols>
  <sheetData>
    <row r="1" spans="1:12" s="33" customFormat="1" x14ac:dyDescent="0.25">
      <c r="A1" s="32" t="s">
        <v>174</v>
      </c>
      <c r="B1" s="32"/>
      <c r="C1" s="32"/>
    </row>
    <row r="2" spans="1:12" s="33" customFormat="1" x14ac:dyDescent="0.25">
      <c r="A2" s="271" t="s">
        <v>309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12" s="33" customFormat="1" x14ac:dyDescent="0.25">
      <c r="A3" s="271" t="s">
        <v>326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</row>
    <row r="4" spans="1:12" ht="13.5" thickBot="1" x14ac:dyDescent="0.25"/>
    <row r="5" spans="1:12" s="45" customFormat="1" ht="30" customHeight="1" thickBot="1" x14ac:dyDescent="0.25">
      <c r="A5" s="275" t="s">
        <v>279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7"/>
    </row>
    <row r="6" spans="1:12" ht="20.25" customHeight="1" thickBot="1" x14ac:dyDescent="0.25">
      <c r="A6" s="278" t="s">
        <v>175</v>
      </c>
      <c r="B6" s="280" t="s">
        <v>1</v>
      </c>
      <c r="C6" s="282" t="s">
        <v>176</v>
      </c>
      <c r="D6" s="282" t="s">
        <v>177</v>
      </c>
      <c r="E6" s="284" t="s">
        <v>178</v>
      </c>
      <c r="F6" s="284"/>
      <c r="G6" s="284"/>
      <c r="H6" s="284"/>
      <c r="I6" s="284"/>
      <c r="J6" s="284"/>
      <c r="K6" s="284"/>
      <c r="L6" s="285" t="s">
        <v>179</v>
      </c>
    </row>
    <row r="7" spans="1:12" ht="15" customHeight="1" thickTop="1" thickBot="1" x14ac:dyDescent="0.25">
      <c r="A7" s="279"/>
      <c r="B7" s="281"/>
      <c r="C7" s="283"/>
      <c r="D7" s="283"/>
      <c r="E7" s="76">
        <v>2018</v>
      </c>
      <c r="F7" s="76">
        <v>2019</v>
      </c>
      <c r="G7" s="76">
        <v>2020</v>
      </c>
      <c r="H7" s="76">
        <v>2021</v>
      </c>
      <c r="I7" s="274" t="s">
        <v>280</v>
      </c>
      <c r="J7" s="274"/>
      <c r="K7" s="274"/>
      <c r="L7" s="286"/>
    </row>
    <row r="8" spans="1:12" ht="13.5" customHeight="1" x14ac:dyDescent="0.2">
      <c r="A8" s="77" t="s">
        <v>134</v>
      </c>
      <c r="B8" s="78" t="s">
        <v>180</v>
      </c>
      <c r="C8" s="79"/>
      <c r="D8" s="79" t="s">
        <v>181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80">
        <v>0</v>
      </c>
      <c r="L8" s="81">
        <v>0</v>
      </c>
    </row>
    <row r="9" spans="1:12" ht="13.5" customHeight="1" x14ac:dyDescent="0.2">
      <c r="A9" s="82"/>
      <c r="B9" s="51"/>
      <c r="C9" s="83"/>
      <c r="D9" s="83" t="s">
        <v>182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4">
        <v>0</v>
      </c>
      <c r="L9" s="85">
        <v>0</v>
      </c>
    </row>
    <row r="10" spans="1:12" ht="13.5" customHeight="1" x14ac:dyDescent="0.2">
      <c r="A10" s="86"/>
      <c r="B10" s="87"/>
      <c r="C10" s="88"/>
      <c r="D10" s="88" t="s">
        <v>179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9">
        <v>0</v>
      </c>
      <c r="L10" s="90">
        <v>0</v>
      </c>
    </row>
    <row r="11" spans="1:12" ht="13.5" customHeight="1" x14ac:dyDescent="0.2">
      <c r="A11" s="91" t="s">
        <v>135</v>
      </c>
      <c r="B11" s="92" t="s">
        <v>183</v>
      </c>
      <c r="C11" s="93"/>
      <c r="D11" s="93" t="s">
        <v>181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4">
        <v>0</v>
      </c>
      <c r="L11" s="95">
        <v>0</v>
      </c>
    </row>
    <row r="12" spans="1:12" ht="13.5" customHeight="1" x14ac:dyDescent="0.2">
      <c r="A12" s="96"/>
      <c r="B12" s="97" t="s">
        <v>184</v>
      </c>
      <c r="C12" s="83"/>
      <c r="D12" s="83" t="s">
        <v>182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4">
        <v>0</v>
      </c>
      <c r="L12" s="85">
        <v>0</v>
      </c>
    </row>
    <row r="13" spans="1:12" ht="13.5" customHeight="1" x14ac:dyDescent="0.2">
      <c r="A13" s="37"/>
      <c r="B13" s="87"/>
      <c r="C13" s="88"/>
      <c r="D13" s="88" t="s">
        <v>179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9">
        <v>0</v>
      </c>
      <c r="L13" s="90">
        <v>0</v>
      </c>
    </row>
    <row r="14" spans="1:12" ht="13.5" customHeight="1" x14ac:dyDescent="0.2">
      <c r="A14" s="91" t="s">
        <v>136</v>
      </c>
      <c r="B14" s="53"/>
      <c r="C14" s="93"/>
      <c r="D14" s="93" t="s">
        <v>181</v>
      </c>
      <c r="E14" s="93">
        <v>0</v>
      </c>
      <c r="F14" s="93">
        <v>0</v>
      </c>
      <c r="G14" s="93">
        <v>0</v>
      </c>
      <c r="H14" s="93">
        <v>0</v>
      </c>
      <c r="I14" s="93">
        <v>0</v>
      </c>
      <c r="J14" s="93">
        <v>0</v>
      </c>
      <c r="K14" s="94">
        <v>0</v>
      </c>
      <c r="L14" s="95">
        <v>0</v>
      </c>
    </row>
    <row r="15" spans="1:12" ht="13.5" customHeight="1" x14ac:dyDescent="0.2">
      <c r="A15" s="96"/>
      <c r="B15" s="51"/>
      <c r="C15" s="83"/>
      <c r="D15" s="83" t="s">
        <v>182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4">
        <v>0</v>
      </c>
      <c r="L15" s="85">
        <v>0</v>
      </c>
    </row>
    <row r="16" spans="1:12" ht="13.5" customHeight="1" x14ac:dyDescent="0.2">
      <c r="A16" s="37"/>
      <c r="B16" s="54"/>
      <c r="C16" s="88"/>
      <c r="D16" s="88" t="s">
        <v>179</v>
      </c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9">
        <v>0</v>
      </c>
      <c r="L16" s="90">
        <v>0</v>
      </c>
    </row>
    <row r="17" spans="1:12" ht="13.5" customHeight="1" x14ac:dyDescent="0.2">
      <c r="A17" s="91" t="s">
        <v>138</v>
      </c>
      <c r="B17" s="53"/>
      <c r="C17" s="93"/>
      <c r="D17" s="93" t="s">
        <v>181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93">
        <v>0</v>
      </c>
      <c r="K17" s="94">
        <v>0</v>
      </c>
      <c r="L17" s="95">
        <v>0</v>
      </c>
    </row>
    <row r="18" spans="1:12" ht="13.5" customHeight="1" x14ac:dyDescent="0.2">
      <c r="A18" s="96"/>
      <c r="B18" s="51"/>
      <c r="C18" s="83"/>
      <c r="D18" s="83" t="s">
        <v>182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4">
        <v>0</v>
      </c>
      <c r="L18" s="85">
        <v>0</v>
      </c>
    </row>
    <row r="19" spans="1:12" ht="13.5" customHeight="1" thickBot="1" x14ac:dyDescent="0.25">
      <c r="A19" s="98"/>
      <c r="B19" s="99"/>
      <c r="C19" s="100"/>
      <c r="D19" s="100" t="s">
        <v>179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1">
        <v>0</v>
      </c>
      <c r="L19" s="102">
        <v>0</v>
      </c>
    </row>
    <row r="20" spans="1:12" x14ac:dyDescent="0.2">
      <c r="A20" s="103"/>
      <c r="B20" s="104" t="s">
        <v>180</v>
      </c>
      <c r="C20" s="105"/>
      <c r="D20" s="105" t="s">
        <v>181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6">
        <v>0</v>
      </c>
      <c r="L20" s="107">
        <v>0</v>
      </c>
    </row>
    <row r="21" spans="1:12" x14ac:dyDescent="0.2">
      <c r="A21" s="108"/>
      <c r="B21" s="109" t="s">
        <v>185</v>
      </c>
      <c r="C21" s="110"/>
      <c r="D21" s="110" t="s">
        <v>182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1">
        <v>0</v>
      </c>
      <c r="L21" s="112">
        <v>0</v>
      </c>
    </row>
    <row r="22" spans="1:12" ht="13.5" thickBot="1" x14ac:dyDescent="0.25">
      <c r="A22" s="113"/>
      <c r="B22" s="114" t="s">
        <v>179</v>
      </c>
      <c r="C22" s="115"/>
      <c r="D22" s="115" t="s">
        <v>179</v>
      </c>
      <c r="E22" s="115">
        <v>0</v>
      </c>
      <c r="F22" s="115">
        <v>0</v>
      </c>
      <c r="G22" s="115">
        <v>0</v>
      </c>
      <c r="H22" s="115">
        <v>0</v>
      </c>
      <c r="I22" s="115">
        <v>0</v>
      </c>
      <c r="J22" s="115">
        <v>0</v>
      </c>
      <c r="K22" s="116">
        <v>0</v>
      </c>
      <c r="L22" s="117">
        <v>0</v>
      </c>
    </row>
  </sheetData>
  <sheetProtection selectLockedCells="1" selectUnlockedCells="1"/>
  <mergeCells count="10">
    <mergeCell ref="I7:K7"/>
    <mergeCell ref="A2:L2"/>
    <mergeCell ref="A3:L3"/>
    <mergeCell ref="A5:L5"/>
    <mergeCell ref="A6:A7"/>
    <mergeCell ref="B6:B7"/>
    <mergeCell ref="C6:C7"/>
    <mergeCell ref="D6:D7"/>
    <mergeCell ref="E6:K6"/>
    <mergeCell ref="L6:L7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3" sqref="A3:B3"/>
    </sheetView>
  </sheetViews>
  <sheetFormatPr defaultRowHeight="12.75" x14ac:dyDescent="0.2"/>
  <cols>
    <col min="1" max="1" width="11.5703125" style="36" bestFit="1" customWidth="1"/>
    <col min="2" max="2" width="70.7109375" style="36" customWidth="1"/>
    <col min="3" max="16384" width="9.140625" style="36"/>
  </cols>
  <sheetData>
    <row r="1" spans="1:12" s="33" customFormat="1" x14ac:dyDescent="0.25">
      <c r="A1" s="32" t="s">
        <v>186</v>
      </c>
      <c r="B1" s="32"/>
      <c r="C1" s="32"/>
    </row>
    <row r="2" spans="1:12" s="33" customFormat="1" x14ac:dyDescent="0.25">
      <c r="A2" s="271" t="s">
        <v>309</v>
      </c>
      <c r="B2" s="271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33" customFormat="1" x14ac:dyDescent="0.25">
      <c r="A3" s="271" t="s">
        <v>327</v>
      </c>
      <c r="B3" s="271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2">
      <c r="A4" s="118"/>
      <c r="B4" s="118"/>
      <c r="C4" s="118"/>
      <c r="D4" s="118"/>
      <c r="E4" s="118"/>
      <c r="F4" s="118"/>
      <c r="G4" s="118"/>
      <c r="H4" s="118"/>
      <c r="I4" s="118"/>
    </row>
    <row r="5" spans="1:12" x14ac:dyDescent="0.2">
      <c r="A5" s="118"/>
      <c r="B5" s="118"/>
      <c r="C5" s="118"/>
      <c r="D5" s="118"/>
      <c r="E5" s="118"/>
      <c r="F5" s="118"/>
      <c r="G5" s="118"/>
      <c r="H5" s="118"/>
      <c r="I5" s="118"/>
    </row>
    <row r="7" spans="1:12" x14ac:dyDescent="0.2">
      <c r="A7" s="45" t="s">
        <v>187</v>
      </c>
      <c r="B7" s="45"/>
    </row>
    <row r="8" spans="1:12" x14ac:dyDescent="0.2">
      <c r="A8" s="45"/>
      <c r="B8" s="45"/>
    </row>
    <row r="9" spans="1:12" x14ac:dyDescent="0.2">
      <c r="A9" s="45"/>
      <c r="B9" s="45" t="s">
        <v>188</v>
      </c>
    </row>
    <row r="15" spans="1:12" x14ac:dyDescent="0.2">
      <c r="B15" s="36" t="s">
        <v>323</v>
      </c>
    </row>
  </sheetData>
  <mergeCells count="2">
    <mergeCell ref="A2:B2"/>
    <mergeCell ref="A3:B3"/>
  </mergeCells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F18" sqref="F18"/>
    </sheetView>
  </sheetViews>
  <sheetFormatPr defaultRowHeight="12.75" x14ac:dyDescent="0.2"/>
  <cols>
    <col min="1" max="1" width="18.7109375" style="36" customWidth="1"/>
    <col min="2" max="16384" width="9.140625" style="36"/>
  </cols>
  <sheetData>
    <row r="1" spans="1:12" x14ac:dyDescent="0.2">
      <c r="A1" s="32" t="s">
        <v>292</v>
      </c>
      <c r="B1" s="32"/>
    </row>
    <row r="2" spans="1:12" x14ac:dyDescent="0.2">
      <c r="A2" s="271" t="s">
        <v>309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2" ht="12.75" customHeight="1" x14ac:dyDescent="0.2">
      <c r="A3" s="271" t="s">
        <v>326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49"/>
    </row>
    <row r="4" spans="1:12" ht="12.75" customHeight="1" thickBot="1" x14ac:dyDescent="0.25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</row>
    <row r="5" spans="1:12" ht="18" customHeight="1" thickBot="1" x14ac:dyDescent="0.25">
      <c r="A5" s="287" t="s">
        <v>313</v>
      </c>
      <c r="B5" s="288"/>
      <c r="C5" s="288"/>
      <c r="D5" s="288"/>
      <c r="E5" s="288"/>
      <c r="F5" s="288"/>
      <c r="G5" s="288"/>
      <c r="H5" s="288"/>
      <c r="I5" s="288"/>
      <c r="J5" s="288"/>
      <c r="K5" s="289"/>
    </row>
    <row r="6" spans="1:12" ht="15.75" customHeight="1" thickBot="1" x14ac:dyDescent="0.25">
      <c r="A6" s="278" t="s">
        <v>293</v>
      </c>
      <c r="B6" s="284" t="s">
        <v>294</v>
      </c>
      <c r="C6" s="284"/>
      <c r="D6" s="284"/>
      <c r="E6" s="284" t="s">
        <v>295</v>
      </c>
      <c r="F6" s="284"/>
      <c r="G6" s="284"/>
      <c r="H6" s="284" t="s">
        <v>296</v>
      </c>
      <c r="I6" s="284"/>
      <c r="J6" s="284"/>
      <c r="K6" s="250" t="s">
        <v>179</v>
      </c>
    </row>
    <row r="7" spans="1:12" ht="12.75" customHeight="1" thickTop="1" thickBot="1" x14ac:dyDescent="0.25">
      <c r="A7" s="279"/>
      <c r="B7" s="290" t="s">
        <v>297</v>
      </c>
      <c r="C7" s="291" t="s">
        <v>298</v>
      </c>
      <c r="D7" s="290" t="s">
        <v>299</v>
      </c>
      <c r="E7" s="290" t="s">
        <v>297</v>
      </c>
      <c r="F7" s="290" t="s">
        <v>298</v>
      </c>
      <c r="G7" s="290" t="s">
        <v>300</v>
      </c>
      <c r="H7" s="290" t="s">
        <v>297</v>
      </c>
      <c r="I7" s="290" t="s">
        <v>298</v>
      </c>
      <c r="J7" s="290" t="s">
        <v>300</v>
      </c>
      <c r="K7" s="292" t="s">
        <v>301</v>
      </c>
    </row>
    <row r="8" spans="1:12" ht="13.5" thickTop="1" x14ac:dyDescent="0.2">
      <c r="A8" s="279"/>
      <c r="B8" s="290"/>
      <c r="C8" s="291"/>
      <c r="D8" s="290"/>
      <c r="E8" s="290"/>
      <c r="F8" s="290"/>
      <c r="G8" s="290"/>
      <c r="H8" s="290"/>
      <c r="I8" s="290"/>
      <c r="J8" s="290"/>
      <c r="K8" s="292"/>
    </row>
    <row r="9" spans="1:12" ht="13.5" thickBot="1" x14ac:dyDescent="0.25">
      <c r="A9" s="251"/>
      <c r="B9" s="93"/>
      <c r="C9" s="93"/>
      <c r="D9" s="93"/>
      <c r="E9" s="93"/>
      <c r="F9" s="93"/>
      <c r="G9" s="93"/>
      <c r="H9" s="93"/>
      <c r="I9" s="93"/>
      <c r="J9" s="93"/>
      <c r="K9" s="95"/>
    </row>
    <row r="10" spans="1:12" s="32" customFormat="1" ht="18" customHeight="1" thickBot="1" x14ac:dyDescent="0.3">
      <c r="A10" s="252" t="s">
        <v>179</v>
      </c>
      <c r="B10" s="253"/>
      <c r="C10" s="253"/>
      <c r="D10" s="253"/>
      <c r="E10" s="253"/>
      <c r="F10" s="253"/>
      <c r="G10" s="253">
        <f>SUM(G9)</f>
        <v>0</v>
      </c>
      <c r="H10" s="253"/>
      <c r="I10" s="253"/>
      <c r="J10" s="253"/>
      <c r="K10" s="254">
        <f>SUM(K9)</f>
        <v>0</v>
      </c>
    </row>
  </sheetData>
  <sheetProtection selectLockedCells="1" selectUnlockedCells="1"/>
  <mergeCells count="17">
    <mergeCell ref="J7:J8"/>
    <mergeCell ref="A2:K2"/>
    <mergeCell ref="A3:K3"/>
    <mergeCell ref="A5:K5"/>
    <mergeCell ref="A6:A8"/>
    <mergeCell ref="B6:D6"/>
    <mergeCell ref="E6:G6"/>
    <mergeCell ref="H6:J6"/>
    <mergeCell ref="B7:B8"/>
    <mergeCell ref="C7:C8"/>
    <mergeCell ref="D7:D8"/>
    <mergeCell ref="K7:K8"/>
    <mergeCell ref="E7:E8"/>
    <mergeCell ref="F7:F8"/>
    <mergeCell ref="G7:G8"/>
    <mergeCell ref="H7:H8"/>
    <mergeCell ref="I7:I8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A3" sqref="A3:B3"/>
    </sheetView>
  </sheetViews>
  <sheetFormatPr defaultRowHeight="12.75" x14ac:dyDescent="0.2"/>
  <cols>
    <col min="1" max="1" width="11.5703125" style="36" bestFit="1" customWidth="1"/>
    <col min="2" max="2" width="70.7109375" style="36" customWidth="1"/>
    <col min="3" max="16384" width="9.140625" style="36"/>
  </cols>
  <sheetData>
    <row r="1" spans="1:12" s="33" customFormat="1" x14ac:dyDescent="0.25">
      <c r="A1" s="32" t="s">
        <v>189</v>
      </c>
      <c r="B1" s="32"/>
      <c r="C1" s="32"/>
    </row>
    <row r="2" spans="1:12" s="33" customFormat="1" x14ac:dyDescent="0.25">
      <c r="A2" s="271" t="s">
        <v>309</v>
      </c>
      <c r="B2" s="271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33" customFormat="1" x14ac:dyDescent="0.25">
      <c r="A3" s="271" t="s">
        <v>326</v>
      </c>
      <c r="B3" s="271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2">
      <c r="A4" s="118"/>
      <c r="B4" s="118"/>
      <c r="C4" s="118"/>
      <c r="D4" s="118"/>
      <c r="E4" s="118"/>
      <c r="F4" s="118"/>
      <c r="G4" s="118"/>
      <c r="H4" s="118"/>
      <c r="I4" s="118"/>
    </row>
    <row r="5" spans="1:12" x14ac:dyDescent="0.2">
      <c r="A5" s="118"/>
      <c r="B5" s="118"/>
      <c r="C5" s="118"/>
      <c r="D5" s="118"/>
      <c r="E5" s="118"/>
      <c r="F5" s="118"/>
      <c r="G5" s="118"/>
      <c r="H5" s="118"/>
      <c r="I5" s="118"/>
    </row>
    <row r="7" spans="1:12" x14ac:dyDescent="0.2">
      <c r="A7" s="45" t="s">
        <v>187</v>
      </c>
      <c r="B7" s="45"/>
    </row>
    <row r="8" spans="1:12" x14ac:dyDescent="0.2">
      <c r="A8" s="45"/>
      <c r="B8" s="45"/>
    </row>
    <row r="9" spans="1:12" x14ac:dyDescent="0.2">
      <c r="A9" s="45"/>
      <c r="B9" s="45" t="s">
        <v>190</v>
      </c>
    </row>
    <row r="15" spans="1:12" x14ac:dyDescent="0.2">
      <c r="B15" s="36" t="s">
        <v>324</v>
      </c>
    </row>
    <row r="24" spans="1:2" x14ac:dyDescent="0.2">
      <c r="A24" s="45"/>
      <c r="B24" s="45"/>
    </row>
    <row r="25" spans="1:2" x14ac:dyDescent="0.2">
      <c r="A25" s="45"/>
    </row>
  </sheetData>
  <mergeCells count="2">
    <mergeCell ref="A2:B2"/>
    <mergeCell ref="A3:B3"/>
  </mergeCells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A3" sqref="A3:N3"/>
    </sheetView>
  </sheetViews>
  <sheetFormatPr defaultRowHeight="12.75" x14ac:dyDescent="0.2"/>
  <cols>
    <col min="1" max="1" width="45.140625" style="36" customWidth="1"/>
    <col min="2" max="13" width="9.7109375" style="36" customWidth="1"/>
    <col min="14" max="14" width="10.85546875" style="36" bestFit="1" customWidth="1"/>
    <col min="15" max="16384" width="9.140625" style="36"/>
  </cols>
  <sheetData>
    <row r="1" spans="1:15" x14ac:dyDescent="0.2">
      <c r="A1" s="32" t="s">
        <v>281</v>
      </c>
      <c r="B1" s="32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211"/>
      <c r="N1" s="119"/>
      <c r="O1" s="119"/>
    </row>
    <row r="2" spans="1:15" x14ac:dyDescent="0.2">
      <c r="A2" s="271" t="s">
        <v>309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119"/>
    </row>
    <row r="3" spans="1:15" x14ac:dyDescent="0.2">
      <c r="A3" s="271" t="s">
        <v>326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119"/>
    </row>
    <row r="4" spans="1:15" x14ac:dyDescent="0.2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</row>
    <row r="5" spans="1:15" s="33" customFormat="1" ht="18" customHeight="1" thickBot="1" x14ac:dyDescent="0.3">
      <c r="A5" s="296" t="s">
        <v>314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8"/>
    </row>
    <row r="6" spans="1:15" ht="24.75" customHeight="1" thickBot="1" x14ac:dyDescent="0.25">
      <c r="A6" s="212" t="s">
        <v>1</v>
      </c>
      <c r="B6" s="210">
        <v>43101</v>
      </c>
      <c r="C6" s="210">
        <v>43132</v>
      </c>
      <c r="D6" s="210">
        <v>43160</v>
      </c>
      <c r="E6" s="210">
        <v>43191</v>
      </c>
      <c r="F6" s="210">
        <v>43221</v>
      </c>
      <c r="G6" s="210">
        <v>43252</v>
      </c>
      <c r="H6" s="210">
        <v>43282</v>
      </c>
      <c r="I6" s="210">
        <v>43313</v>
      </c>
      <c r="J6" s="210">
        <v>43344</v>
      </c>
      <c r="K6" s="210">
        <v>43374</v>
      </c>
      <c r="L6" s="210">
        <v>43405</v>
      </c>
      <c r="M6" s="210">
        <v>43435</v>
      </c>
      <c r="N6" s="213" t="s">
        <v>179</v>
      </c>
    </row>
    <row r="7" spans="1:15" s="33" customFormat="1" ht="18" customHeight="1" thickBot="1" x14ac:dyDescent="0.3">
      <c r="A7" s="299" t="s">
        <v>133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1"/>
    </row>
    <row r="8" spans="1:15" ht="14.45" customHeight="1" x14ac:dyDescent="0.2">
      <c r="A8" s="214" t="s">
        <v>137</v>
      </c>
      <c r="B8" s="40">
        <f>$N$8/365*_xlfn.DAYS($C$6,$B$6)</f>
        <v>15670497.367123289</v>
      </c>
      <c r="C8" s="40">
        <f t="shared" ref="C8:L8" si="0">$N$8/365*_xlfn.DAYS(D6,C6)</f>
        <v>14153997.621917808</v>
      </c>
      <c r="D8" s="40">
        <f t="shared" si="0"/>
        <v>15670497.367123289</v>
      </c>
      <c r="E8" s="40">
        <f t="shared" si="0"/>
        <v>15164997.452054795</v>
      </c>
      <c r="F8" s="40">
        <f t="shared" si="0"/>
        <v>15670497.367123289</v>
      </c>
      <c r="G8" s="40">
        <f t="shared" si="0"/>
        <v>15164997.452054795</v>
      </c>
      <c r="H8" s="40">
        <f t="shared" si="0"/>
        <v>15670497.367123289</v>
      </c>
      <c r="I8" s="40">
        <f t="shared" si="0"/>
        <v>15670497.367123289</v>
      </c>
      <c r="J8" s="40">
        <f t="shared" si="0"/>
        <v>15164997.452054795</v>
      </c>
      <c r="K8" s="40">
        <f t="shared" si="0"/>
        <v>15670497.367123289</v>
      </c>
      <c r="L8" s="40">
        <f t="shared" si="0"/>
        <v>15164997.452054795</v>
      </c>
      <c r="M8" s="40">
        <f>$N$8/365*_xlfn.DAYS(43466,M6)</f>
        <v>15670497.367123289</v>
      </c>
      <c r="N8" s="215">
        <v>184507469</v>
      </c>
    </row>
    <row r="9" spans="1:15" ht="14.45" customHeight="1" x14ac:dyDescent="0.2">
      <c r="A9" s="216" t="s">
        <v>282</v>
      </c>
      <c r="B9" s="40">
        <f>$N$9/365*_xlfn.DAYS(C$6,B$6)</f>
        <v>6172333.6465753419</v>
      </c>
      <c r="C9" s="40">
        <f t="shared" ref="C9:L9" si="1">$N$9/365*_xlfn.DAYS(D$6,C$6)</f>
        <v>5575011.0356164379</v>
      </c>
      <c r="D9" s="40">
        <f t="shared" si="1"/>
        <v>6172333.6465753419</v>
      </c>
      <c r="E9" s="40">
        <f t="shared" si="1"/>
        <v>5973226.1095890412</v>
      </c>
      <c r="F9" s="40">
        <f t="shared" si="1"/>
        <v>6172333.6465753419</v>
      </c>
      <c r="G9" s="40">
        <f t="shared" si="1"/>
        <v>5973226.1095890412</v>
      </c>
      <c r="H9" s="40">
        <f t="shared" si="1"/>
        <v>6172333.6465753419</v>
      </c>
      <c r="I9" s="40">
        <f t="shared" si="1"/>
        <v>6172333.6465753419</v>
      </c>
      <c r="J9" s="40">
        <f t="shared" si="1"/>
        <v>5973226.1095890412</v>
      </c>
      <c r="K9" s="40">
        <f t="shared" si="1"/>
        <v>6172333.6465753419</v>
      </c>
      <c r="L9" s="40">
        <f t="shared" si="1"/>
        <v>5973226.1095890412</v>
      </c>
      <c r="M9" s="40">
        <f>$N$9/365*_xlfn.DAYS(43466,M6)</f>
        <v>6172333.6465753419</v>
      </c>
      <c r="N9" s="217">
        <v>72674251</v>
      </c>
    </row>
    <row r="10" spans="1:15" ht="14.45" customHeight="1" x14ac:dyDescent="0.2">
      <c r="A10" s="214" t="s">
        <v>155</v>
      </c>
      <c r="B10" s="40">
        <f>$N$10/365*_xlfn.DAYS(C$6,B$6)</f>
        <v>3953655.6630136985</v>
      </c>
      <c r="C10" s="40">
        <f t="shared" ref="C10:L10" si="2">$N$10/365*_xlfn.DAYS(D$6,C$6)</f>
        <v>3571043.8246575342</v>
      </c>
      <c r="D10" s="40">
        <f t="shared" si="2"/>
        <v>3953655.6630136985</v>
      </c>
      <c r="E10" s="40">
        <f t="shared" si="2"/>
        <v>3826118.3835616438</v>
      </c>
      <c r="F10" s="40">
        <f t="shared" si="2"/>
        <v>3953655.6630136985</v>
      </c>
      <c r="G10" s="40">
        <f t="shared" si="2"/>
        <v>3826118.3835616438</v>
      </c>
      <c r="H10" s="40">
        <f t="shared" si="2"/>
        <v>3953655.6630136985</v>
      </c>
      <c r="I10" s="40">
        <f t="shared" si="2"/>
        <v>3953655.6630136985</v>
      </c>
      <c r="J10" s="40">
        <f t="shared" si="2"/>
        <v>3826118.3835616438</v>
      </c>
      <c r="K10" s="40">
        <f t="shared" si="2"/>
        <v>3953655.6630136985</v>
      </c>
      <c r="L10" s="40">
        <f t="shared" si="2"/>
        <v>3826118.3835616438</v>
      </c>
      <c r="M10" s="40">
        <f>$N$10/365*_xlfn.DAYS(43466,M6)</f>
        <v>3953655.6630136985</v>
      </c>
      <c r="N10" s="218">
        <v>46551107</v>
      </c>
    </row>
    <row r="11" spans="1:15" ht="14.45" customHeight="1" x14ac:dyDescent="0.2">
      <c r="A11" s="214" t="s">
        <v>161</v>
      </c>
      <c r="B11" s="40">
        <f>$N$11/365*_xlfn.DAYS(C$6,B$6)</f>
        <v>138911.33972602739</v>
      </c>
      <c r="C11" s="40">
        <f t="shared" ref="C11:L11" si="3">$N$11/365*_xlfn.DAYS(D$6,C$6)</f>
        <v>125468.30684931506</v>
      </c>
      <c r="D11" s="40">
        <f t="shared" si="3"/>
        <v>138911.33972602739</v>
      </c>
      <c r="E11" s="40">
        <f t="shared" si="3"/>
        <v>134430.32876712328</v>
      </c>
      <c r="F11" s="40">
        <f t="shared" si="3"/>
        <v>138911.33972602739</v>
      </c>
      <c r="G11" s="40">
        <f t="shared" si="3"/>
        <v>134430.32876712328</v>
      </c>
      <c r="H11" s="40">
        <f t="shared" si="3"/>
        <v>138911.33972602739</v>
      </c>
      <c r="I11" s="40">
        <f t="shared" si="3"/>
        <v>138911.33972602739</v>
      </c>
      <c r="J11" s="40">
        <f t="shared" si="3"/>
        <v>134430.32876712328</v>
      </c>
      <c r="K11" s="40">
        <f t="shared" si="3"/>
        <v>138911.33972602739</v>
      </c>
      <c r="L11" s="40">
        <f t="shared" si="3"/>
        <v>134430.32876712328</v>
      </c>
      <c r="M11" s="40">
        <f>$N$11/365*_xlfn.DAYS(43466,M6)</f>
        <v>138911.33972602739</v>
      </c>
      <c r="N11" s="218">
        <v>1635569</v>
      </c>
    </row>
    <row r="12" spans="1:15" ht="14.45" customHeight="1" thickBot="1" x14ac:dyDescent="0.25">
      <c r="A12" s="214" t="s">
        <v>153</v>
      </c>
      <c r="B12" s="40">
        <f>$N$12/365*_xlfn.DAYS(C$6,B$6)</f>
        <v>3285365.98630137</v>
      </c>
      <c r="C12" s="40">
        <f t="shared" ref="C12:L12" si="4">$N$12/365*_xlfn.DAYS(D$6,C$6)</f>
        <v>2967427.3424657537</v>
      </c>
      <c r="D12" s="40">
        <f t="shared" si="4"/>
        <v>3285365.98630137</v>
      </c>
      <c r="E12" s="40">
        <f t="shared" si="4"/>
        <v>3179386.4383561644</v>
      </c>
      <c r="F12" s="40">
        <f t="shared" si="4"/>
        <v>3285365.98630137</v>
      </c>
      <c r="G12" s="40">
        <f t="shared" si="4"/>
        <v>3179386.4383561644</v>
      </c>
      <c r="H12" s="40">
        <f t="shared" si="4"/>
        <v>3285365.98630137</v>
      </c>
      <c r="I12" s="40">
        <f t="shared" si="4"/>
        <v>3285365.98630137</v>
      </c>
      <c r="J12" s="40">
        <f t="shared" si="4"/>
        <v>3179386.4383561644</v>
      </c>
      <c r="K12" s="40">
        <f t="shared" si="4"/>
        <v>3285365.98630137</v>
      </c>
      <c r="L12" s="40">
        <f t="shared" si="4"/>
        <v>3179386.4383561644</v>
      </c>
      <c r="M12" s="40">
        <f>$N$12/365*_xlfn.DAYS(43466,M6)</f>
        <v>3285365.98630137</v>
      </c>
      <c r="N12" s="218">
        <v>38682535</v>
      </c>
    </row>
    <row r="13" spans="1:15" s="33" customFormat="1" ht="18" customHeight="1" x14ac:dyDescent="0.25">
      <c r="A13" s="71" t="s">
        <v>191</v>
      </c>
      <c r="B13" s="72">
        <f t="shared" ref="B13:M13" si="5">SUM(B8:B12)</f>
        <v>29220764.002739724</v>
      </c>
      <c r="C13" s="72">
        <f t="shared" si="5"/>
        <v>26392948.131506849</v>
      </c>
      <c r="D13" s="72">
        <f t="shared" si="5"/>
        <v>29220764.002739724</v>
      </c>
      <c r="E13" s="72">
        <f t="shared" si="5"/>
        <v>28278158.712328769</v>
      </c>
      <c r="F13" s="72">
        <f t="shared" si="5"/>
        <v>29220764.002739724</v>
      </c>
      <c r="G13" s="72">
        <f t="shared" si="5"/>
        <v>28278158.712328769</v>
      </c>
      <c r="H13" s="72">
        <f t="shared" si="5"/>
        <v>29220764.002739724</v>
      </c>
      <c r="I13" s="72">
        <f t="shared" si="5"/>
        <v>29220764.002739724</v>
      </c>
      <c r="J13" s="72">
        <f t="shared" si="5"/>
        <v>28278158.712328769</v>
      </c>
      <c r="K13" s="72">
        <f t="shared" si="5"/>
        <v>29220764.002739724</v>
      </c>
      <c r="L13" s="72">
        <f t="shared" si="5"/>
        <v>28278158.712328769</v>
      </c>
      <c r="M13" s="219">
        <f t="shared" si="5"/>
        <v>29220764.002739724</v>
      </c>
      <c r="N13" s="220">
        <f>SUM(B13:M13)</f>
        <v>344050931</v>
      </c>
    </row>
    <row r="14" spans="1:15" s="122" customFormat="1" ht="24.95" customHeight="1" x14ac:dyDescent="0.2">
      <c r="A14" s="120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5" s="33" customFormat="1" ht="18" customHeight="1" thickBot="1" x14ac:dyDescent="0.3">
      <c r="A15" s="293" t="s">
        <v>144</v>
      </c>
      <c r="B15" s="294"/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5"/>
    </row>
    <row r="16" spans="1:15" ht="14.45" customHeight="1" x14ac:dyDescent="0.2">
      <c r="A16" s="214" t="s">
        <v>145</v>
      </c>
      <c r="B16" s="40">
        <f>$N$16/365*_xlfn.DAYS(C$6,B$6)</f>
        <v>4466766.1342465756</v>
      </c>
      <c r="C16" s="40">
        <f t="shared" ref="C16:L16" si="6">$N$16/365*_xlfn.DAYS(D$6,C$6)</f>
        <v>4034498.4438356161</v>
      </c>
      <c r="D16" s="40">
        <f t="shared" si="6"/>
        <v>4466766.1342465756</v>
      </c>
      <c r="E16" s="40">
        <f t="shared" si="6"/>
        <v>4322676.9041095888</v>
      </c>
      <c r="F16" s="40">
        <f t="shared" si="6"/>
        <v>4466766.1342465756</v>
      </c>
      <c r="G16" s="40">
        <f t="shared" si="6"/>
        <v>4322676.9041095888</v>
      </c>
      <c r="H16" s="40">
        <f t="shared" si="6"/>
        <v>4466766.1342465756</v>
      </c>
      <c r="I16" s="40">
        <f t="shared" si="6"/>
        <v>4466766.1342465756</v>
      </c>
      <c r="J16" s="40">
        <f t="shared" si="6"/>
        <v>4322676.9041095888</v>
      </c>
      <c r="K16" s="40">
        <f t="shared" si="6"/>
        <v>4466766.1342465756</v>
      </c>
      <c r="L16" s="40">
        <f t="shared" si="6"/>
        <v>4322676.9041095888</v>
      </c>
      <c r="M16" s="40">
        <f>$N$16/365*_xlfn.DAYS(43466,$M$6)</f>
        <v>4466766.1342465756</v>
      </c>
      <c r="N16" s="215">
        <v>52592569</v>
      </c>
    </row>
    <row r="17" spans="1:14" ht="14.45" customHeight="1" x14ac:dyDescent="0.2">
      <c r="A17" s="214" t="s">
        <v>283</v>
      </c>
      <c r="B17" s="40">
        <f>$N$17/365*_xlfn.DAYS(C$6,B$6)</f>
        <v>575147.67123287672</v>
      </c>
      <c r="C17" s="40">
        <f t="shared" ref="C17:L17" si="7">$N$17/365*_xlfn.DAYS(D$6,C$6)</f>
        <v>519488.21917808225</v>
      </c>
      <c r="D17" s="40">
        <f t="shared" si="7"/>
        <v>575147.67123287672</v>
      </c>
      <c r="E17" s="40">
        <f t="shared" si="7"/>
        <v>556594.52054794529</v>
      </c>
      <c r="F17" s="40">
        <f t="shared" si="7"/>
        <v>575147.67123287672</v>
      </c>
      <c r="G17" s="40">
        <f t="shared" si="7"/>
        <v>556594.52054794529</v>
      </c>
      <c r="H17" s="40">
        <f t="shared" si="7"/>
        <v>575147.67123287672</v>
      </c>
      <c r="I17" s="40">
        <f t="shared" si="7"/>
        <v>575147.67123287672</v>
      </c>
      <c r="J17" s="40">
        <f t="shared" si="7"/>
        <v>556594.52054794529</v>
      </c>
      <c r="K17" s="40">
        <f t="shared" si="7"/>
        <v>575147.67123287672</v>
      </c>
      <c r="L17" s="40">
        <f t="shared" si="7"/>
        <v>556594.52054794529</v>
      </c>
      <c r="M17" s="40">
        <f t="shared" ref="M17:M23" si="8">$N17/365*_xlfn.DAYS(43466,$M$6)</f>
        <v>575147.67123287672</v>
      </c>
      <c r="N17" s="221">
        <v>6771900</v>
      </c>
    </row>
    <row r="18" spans="1:14" ht="14.45" customHeight="1" x14ac:dyDescent="0.2">
      <c r="A18" s="214" t="s">
        <v>147</v>
      </c>
      <c r="B18" s="40">
        <f t="shared" ref="B18:L18" si="9">$N18/365*_xlfn.DAYS(C$6,B$6)</f>
        <v>9071920.0054794513</v>
      </c>
      <c r="C18" s="40">
        <f t="shared" si="9"/>
        <v>8193992.2630136982</v>
      </c>
      <c r="D18" s="40">
        <f t="shared" si="9"/>
        <v>9071920.0054794513</v>
      </c>
      <c r="E18" s="40">
        <f t="shared" si="9"/>
        <v>8779277.4246575348</v>
      </c>
      <c r="F18" s="40">
        <f t="shared" si="9"/>
        <v>9071920.0054794513</v>
      </c>
      <c r="G18" s="40">
        <f t="shared" si="9"/>
        <v>8779277.4246575348</v>
      </c>
      <c r="H18" s="40">
        <f t="shared" si="9"/>
        <v>9071920.0054794513</v>
      </c>
      <c r="I18" s="40">
        <f t="shared" si="9"/>
        <v>9071920.0054794513</v>
      </c>
      <c r="J18" s="40">
        <f t="shared" si="9"/>
        <v>8779277.4246575348</v>
      </c>
      <c r="K18" s="40">
        <f t="shared" si="9"/>
        <v>9071920.0054794513</v>
      </c>
      <c r="L18" s="40">
        <f t="shared" si="9"/>
        <v>8779277.4246575348</v>
      </c>
      <c r="M18" s="40">
        <f t="shared" si="8"/>
        <v>9071920.0054794513</v>
      </c>
      <c r="N18" s="221">
        <v>106814542</v>
      </c>
    </row>
    <row r="19" spans="1:14" ht="14.45" customHeight="1" x14ac:dyDescent="0.2">
      <c r="A19" s="214" t="s">
        <v>148</v>
      </c>
      <c r="B19" s="40">
        <f>$N19/365*_xlfn.DAYS(C$6,B$6)</f>
        <v>1267687.6712328766</v>
      </c>
      <c r="C19" s="40">
        <f t="shared" ref="C19:L19" si="10">$N19/365*_xlfn.DAYS(D$6,C$6)</f>
        <v>1145008.2191780822</v>
      </c>
      <c r="D19" s="40">
        <f t="shared" si="10"/>
        <v>1267687.6712328766</v>
      </c>
      <c r="E19" s="40">
        <f t="shared" si="10"/>
        <v>1226794.5205479451</v>
      </c>
      <c r="F19" s="40">
        <f t="shared" si="10"/>
        <v>1267687.6712328766</v>
      </c>
      <c r="G19" s="40">
        <f t="shared" si="10"/>
        <v>1226794.5205479451</v>
      </c>
      <c r="H19" s="40">
        <f t="shared" si="10"/>
        <v>1267687.6712328766</v>
      </c>
      <c r="I19" s="40">
        <f t="shared" si="10"/>
        <v>1267687.6712328766</v>
      </c>
      <c r="J19" s="40">
        <f t="shared" si="10"/>
        <v>1226794.5205479451</v>
      </c>
      <c r="K19" s="40">
        <f t="shared" si="10"/>
        <v>1267687.6712328766</v>
      </c>
      <c r="L19" s="40">
        <f t="shared" si="10"/>
        <v>1226794.5205479451</v>
      </c>
      <c r="M19" s="40">
        <f t="shared" si="8"/>
        <v>1267687.6712328766</v>
      </c>
      <c r="N19" s="218">
        <v>14926000</v>
      </c>
    </row>
    <row r="20" spans="1:14" ht="14.45" customHeight="1" x14ac:dyDescent="0.2">
      <c r="A20" s="214" t="s">
        <v>166</v>
      </c>
      <c r="B20" s="40">
        <f>$N20/365*_xlfn.DAYS(C$6,B$6)</f>
        <v>13618678.794520548</v>
      </c>
      <c r="C20" s="40">
        <f t="shared" ref="C20:L20" si="11">$N20/365*_xlfn.DAYS(D$6,C$6)</f>
        <v>12300742.1369863</v>
      </c>
      <c r="D20" s="40">
        <f t="shared" si="11"/>
        <v>13618678.794520548</v>
      </c>
      <c r="E20" s="40">
        <f t="shared" si="11"/>
        <v>13179366.575342465</v>
      </c>
      <c r="F20" s="40">
        <f t="shared" si="11"/>
        <v>13618678.794520548</v>
      </c>
      <c r="G20" s="40">
        <f t="shared" si="11"/>
        <v>13179366.575342465</v>
      </c>
      <c r="H20" s="40">
        <f t="shared" si="11"/>
        <v>13618678.794520548</v>
      </c>
      <c r="I20" s="40">
        <f t="shared" si="11"/>
        <v>13618678.794520548</v>
      </c>
      <c r="J20" s="40">
        <f t="shared" si="11"/>
        <v>13179366.575342465</v>
      </c>
      <c r="K20" s="40">
        <f t="shared" si="11"/>
        <v>13618678.794520548</v>
      </c>
      <c r="L20" s="40">
        <f t="shared" si="11"/>
        <v>13179366.575342465</v>
      </c>
      <c r="M20" s="40">
        <f t="shared" si="8"/>
        <v>13618678.794520548</v>
      </c>
      <c r="N20" s="218">
        <v>160348960</v>
      </c>
    </row>
    <row r="21" spans="1:14" ht="14.45" customHeight="1" x14ac:dyDescent="0.2">
      <c r="A21" s="214" t="s">
        <v>167</v>
      </c>
      <c r="B21" s="40">
        <f t="shared" ref="B21:L23" si="12">$N21/365*_xlfn.DAYS(C$6,B$6)</f>
        <v>220563.72602739726</v>
      </c>
      <c r="C21" s="40">
        <f t="shared" si="12"/>
        <v>199218.84931506848</v>
      </c>
      <c r="D21" s="40">
        <f t="shared" si="12"/>
        <v>220563.72602739726</v>
      </c>
      <c r="E21" s="40">
        <f t="shared" si="12"/>
        <v>213448.76712328766</v>
      </c>
      <c r="F21" s="40">
        <f t="shared" si="12"/>
        <v>220563.72602739726</v>
      </c>
      <c r="G21" s="40">
        <f t="shared" si="12"/>
        <v>213448.76712328766</v>
      </c>
      <c r="H21" s="40">
        <f t="shared" si="12"/>
        <v>220563.72602739726</v>
      </c>
      <c r="I21" s="40">
        <f t="shared" si="12"/>
        <v>220563.72602739726</v>
      </c>
      <c r="J21" s="40">
        <f t="shared" si="12"/>
        <v>213448.76712328766</v>
      </c>
      <c r="K21" s="40">
        <f t="shared" si="12"/>
        <v>220563.72602739726</v>
      </c>
      <c r="L21" s="40">
        <f t="shared" si="12"/>
        <v>213448.76712328766</v>
      </c>
      <c r="M21" s="40">
        <f t="shared" si="8"/>
        <v>220563.72602739726</v>
      </c>
      <c r="N21" s="218">
        <v>2596960</v>
      </c>
    </row>
    <row r="22" spans="1:14" ht="14.45" customHeight="1" x14ac:dyDescent="0.2">
      <c r="A22" s="214" t="s">
        <v>168</v>
      </c>
      <c r="B22" s="40">
        <f t="shared" si="12"/>
        <v>0</v>
      </c>
      <c r="C22" s="40">
        <f t="shared" si="12"/>
        <v>0</v>
      </c>
      <c r="D22" s="40">
        <f t="shared" si="12"/>
        <v>0</v>
      </c>
      <c r="E22" s="40">
        <f t="shared" si="12"/>
        <v>0</v>
      </c>
      <c r="F22" s="40">
        <f t="shared" si="12"/>
        <v>0</v>
      </c>
      <c r="G22" s="40">
        <f t="shared" si="12"/>
        <v>0</v>
      </c>
      <c r="H22" s="40">
        <f t="shared" si="12"/>
        <v>0</v>
      </c>
      <c r="I22" s="40">
        <f t="shared" si="12"/>
        <v>0</v>
      </c>
      <c r="J22" s="40">
        <f t="shared" si="12"/>
        <v>0</v>
      </c>
      <c r="K22" s="40">
        <f t="shared" si="12"/>
        <v>0</v>
      </c>
      <c r="L22" s="40">
        <f t="shared" si="12"/>
        <v>0</v>
      </c>
      <c r="M22" s="40">
        <f t="shared" si="8"/>
        <v>0</v>
      </c>
      <c r="N22" s="218">
        <v>0</v>
      </c>
    </row>
    <row r="23" spans="1:14" ht="14.45" customHeight="1" thickBot="1" x14ac:dyDescent="0.25">
      <c r="A23" s="214" t="s">
        <v>149</v>
      </c>
      <c r="B23" s="40">
        <f t="shared" si="12"/>
        <v>0</v>
      </c>
      <c r="C23" s="40">
        <f t="shared" si="12"/>
        <v>0</v>
      </c>
      <c r="D23" s="40">
        <f t="shared" si="12"/>
        <v>0</v>
      </c>
      <c r="E23" s="40">
        <f t="shared" si="12"/>
        <v>0</v>
      </c>
      <c r="F23" s="40">
        <f t="shared" si="12"/>
        <v>0</v>
      </c>
      <c r="G23" s="40">
        <f t="shared" si="12"/>
        <v>0</v>
      </c>
      <c r="H23" s="40">
        <f t="shared" si="12"/>
        <v>0</v>
      </c>
      <c r="I23" s="40">
        <f t="shared" si="12"/>
        <v>0</v>
      </c>
      <c r="J23" s="40">
        <f t="shared" si="12"/>
        <v>0</v>
      </c>
      <c r="K23" s="40">
        <f t="shared" si="12"/>
        <v>0</v>
      </c>
      <c r="L23" s="40">
        <f t="shared" si="12"/>
        <v>0</v>
      </c>
      <c r="M23" s="40">
        <f t="shared" si="8"/>
        <v>0</v>
      </c>
      <c r="N23" s="218">
        <v>0</v>
      </c>
    </row>
    <row r="24" spans="1:14" s="33" customFormat="1" ht="18" customHeight="1" x14ac:dyDescent="0.25">
      <c r="A24" s="71" t="s">
        <v>192</v>
      </c>
      <c r="B24" s="72">
        <f t="shared" ref="B24:M24" si="13">SUM(B16:B23)</f>
        <v>29220764.002739724</v>
      </c>
      <c r="C24" s="72">
        <f t="shared" si="13"/>
        <v>26392948.131506849</v>
      </c>
      <c r="D24" s="72">
        <f t="shared" si="13"/>
        <v>29220764.002739724</v>
      </c>
      <c r="E24" s="72">
        <f t="shared" si="13"/>
        <v>28278158.712328769</v>
      </c>
      <c r="F24" s="72">
        <f t="shared" si="13"/>
        <v>29220764.002739724</v>
      </c>
      <c r="G24" s="72">
        <f t="shared" si="13"/>
        <v>28278158.712328769</v>
      </c>
      <c r="H24" s="72">
        <f t="shared" si="13"/>
        <v>29220764.002739724</v>
      </c>
      <c r="I24" s="72">
        <f t="shared" si="13"/>
        <v>29220764.002739724</v>
      </c>
      <c r="J24" s="72">
        <f t="shared" si="13"/>
        <v>28278158.712328769</v>
      </c>
      <c r="K24" s="72">
        <f t="shared" si="13"/>
        <v>29220764.002739724</v>
      </c>
      <c r="L24" s="72">
        <f t="shared" si="13"/>
        <v>28278158.712328769</v>
      </c>
      <c r="M24" s="219">
        <f t="shared" si="13"/>
        <v>29220764.002739724</v>
      </c>
      <c r="N24" s="220">
        <f>SUM(B24:M24)</f>
        <v>344050931</v>
      </c>
    </row>
    <row r="25" spans="1:14" s="122" customFormat="1" ht="24.95" customHeight="1" x14ac:dyDescent="0.2">
      <c r="A25" s="120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</row>
    <row r="26" spans="1:14" s="33" customFormat="1" ht="18" customHeight="1" x14ac:dyDescent="0.25">
      <c r="A26" s="222" t="s">
        <v>284</v>
      </c>
      <c r="B26" s="223">
        <f t="shared" ref="B26:N26" si="14">B13-B24</f>
        <v>0</v>
      </c>
      <c r="C26" s="223">
        <f t="shared" si="14"/>
        <v>0</v>
      </c>
      <c r="D26" s="223">
        <f t="shared" si="14"/>
        <v>0</v>
      </c>
      <c r="E26" s="223">
        <f t="shared" si="14"/>
        <v>0</v>
      </c>
      <c r="F26" s="223">
        <f t="shared" si="14"/>
        <v>0</v>
      </c>
      <c r="G26" s="223">
        <f t="shared" si="14"/>
        <v>0</v>
      </c>
      <c r="H26" s="223">
        <f t="shared" si="14"/>
        <v>0</v>
      </c>
      <c r="I26" s="223">
        <f t="shared" si="14"/>
        <v>0</v>
      </c>
      <c r="J26" s="223">
        <f t="shared" si="14"/>
        <v>0</v>
      </c>
      <c r="K26" s="223">
        <f t="shared" si="14"/>
        <v>0</v>
      </c>
      <c r="L26" s="224">
        <f t="shared" si="14"/>
        <v>0</v>
      </c>
      <c r="M26" s="224">
        <f t="shared" si="14"/>
        <v>0</v>
      </c>
      <c r="N26" s="225">
        <f t="shared" si="14"/>
        <v>0</v>
      </c>
    </row>
  </sheetData>
  <sheetProtection selectLockedCells="1" selectUnlockedCells="1"/>
  <mergeCells count="5">
    <mergeCell ref="A15:N15"/>
    <mergeCell ref="A2:N2"/>
    <mergeCell ref="A3:N3"/>
    <mergeCell ref="A5:N5"/>
    <mergeCell ref="A7:N7"/>
  </mergeCells>
  <phoneticPr fontId="12" type="noConversion"/>
  <pageMargins left="0.74791666666666667" right="0.74791666666666667" top="0.98402777777777772" bottom="0.77986111111111112" header="0.51180555555555551" footer="0.51180555555555551"/>
  <pageSetup paperSize="9" scale="75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6</vt:i4>
      </vt:variant>
    </vt:vector>
  </HeadingPairs>
  <TitlesOfParts>
    <vt:vector size="23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9a. melléklet-</vt:lpstr>
      <vt:lpstr>10a. melléklet-</vt:lpstr>
      <vt:lpstr>11a. melléklet</vt:lpstr>
      <vt:lpstr>11b.melléklet</vt:lpstr>
      <vt:lpstr>11c melléklet</vt:lpstr>
      <vt:lpstr>12. melléklet-</vt:lpstr>
      <vt:lpstr>13. melléklet-</vt:lpstr>
      <vt:lpstr>14. melléklet-</vt:lpstr>
      <vt:lpstr>15. melléklet</vt:lpstr>
      <vt:lpstr>'11b.melléklet'!Nyomtatási_terület</vt:lpstr>
      <vt:lpstr>'11c melléklet'!Nyomtatási_terület</vt:lpstr>
      <vt:lpstr>'3. melléklet'!Nyomtatási_terület</vt:lpstr>
      <vt:lpstr>'4. melléklet'!Nyomtatási_terület</vt:lpstr>
      <vt:lpstr>'5. melléklet'!Nyomtatási_terület</vt:lpstr>
      <vt:lpstr>'7.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Gulyás Dávid Bence</dc:creator>
  <cp:lastModifiedBy>Iroda1921</cp:lastModifiedBy>
  <cp:lastPrinted>2018-02-12T12:32:19Z</cp:lastPrinted>
  <dcterms:created xsi:type="dcterms:W3CDTF">2018-02-07T11:49:22Z</dcterms:created>
  <dcterms:modified xsi:type="dcterms:W3CDTF">2018-03-01T12:05:36Z</dcterms:modified>
</cp:coreProperties>
</file>