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előlap" sheetId="1" r:id="rId1"/>
    <sheet name="főlap" sheetId="2" r:id="rId2"/>
    <sheet name="kiadások összesen" sheetId="3" r:id="rId3"/>
    <sheet name="létszám" sheetId="4" r:id="rId4"/>
  </sheets>
  <calcPr calcId="125725"/>
</workbook>
</file>

<file path=xl/calcChain.xml><?xml version="1.0" encoding="utf-8"?>
<calcChain xmlns="http://schemas.openxmlformats.org/spreadsheetml/2006/main">
  <c r="A4" i="3"/>
  <c r="E26"/>
  <c r="E20"/>
  <c r="D19"/>
  <c r="B16" i="2"/>
  <c r="F23" i="3"/>
  <c r="B22" i="4"/>
  <c r="F44" i="3"/>
  <c r="E44"/>
  <c r="D44"/>
  <c r="F41"/>
  <c r="E41"/>
  <c r="D41"/>
  <c r="F36"/>
  <c r="E36"/>
  <c r="D36"/>
  <c r="F33"/>
  <c r="E33"/>
  <c r="D33"/>
  <c r="F25"/>
  <c r="E23"/>
  <c r="D23"/>
  <c r="F19"/>
  <c r="D38" i="2"/>
  <c r="F46" i="3" l="1"/>
  <c r="F24"/>
  <c r="D46"/>
  <c r="B34" i="2" s="1"/>
  <c r="E25" i="3"/>
  <c r="C33" i="2" s="1"/>
  <c r="E46" i="3"/>
  <c r="C34" i="2" s="1"/>
  <c r="D24" i="3"/>
  <c r="B32" i="2" s="1"/>
  <c r="B38" s="1"/>
  <c r="D25" i="3"/>
  <c r="B33" i="2" s="1"/>
  <c r="E19" i="3"/>
  <c r="E24" s="1"/>
  <c r="C32" i="2" s="1"/>
  <c r="C38" s="1"/>
  <c r="D23"/>
  <c r="F47" i="3" l="1"/>
  <c r="C23" i="2"/>
  <c r="D47" i="3"/>
  <c r="E47"/>
  <c r="B23" i="2"/>
</calcChain>
</file>

<file path=xl/sharedStrings.xml><?xml version="1.0" encoding="utf-8"?>
<sst xmlns="http://schemas.openxmlformats.org/spreadsheetml/2006/main" count="173" uniqueCount="143">
  <si>
    <t>Bajóti Közös Önkormányzati Hivatal</t>
  </si>
  <si>
    <t>1.számú melléklet</t>
  </si>
  <si>
    <t>Bevételek</t>
  </si>
  <si>
    <t>Intézményfínanszirozás  ( 8,7x4.580.000 Ft )</t>
  </si>
  <si>
    <t>Bajóti Község Önkormányzat átadott pénzeszköz</t>
  </si>
  <si>
    <t>Nagysáp Község Önkormányzat átadott pénzeszköz</t>
  </si>
  <si>
    <t>Intézményi működési bev.( Közvetített szolgáltatás)</t>
  </si>
  <si>
    <t>Bevételek mindösszesen:</t>
  </si>
  <si>
    <t>Kiadások</t>
  </si>
  <si>
    <t>Személyi juttatások</t>
  </si>
  <si>
    <t>Munkaadót terhelő járulékok</t>
  </si>
  <si>
    <t>Dologi kiadások</t>
  </si>
  <si>
    <t>Felhalmozási kiadások ( számítógép vásárlás)</t>
  </si>
  <si>
    <t>Kiadások mindösszesen:</t>
  </si>
  <si>
    <t>2. számú melléklet</t>
  </si>
  <si>
    <t xml:space="preserve">Személyi juttatások, munkaadót terhelő járulékok és a </t>
  </si>
  <si>
    <t>dologi kiadások összesítése</t>
  </si>
  <si>
    <t>Sor-szám</t>
  </si>
  <si>
    <t>Rovat megnevezése</t>
  </si>
  <si>
    <t>Rovat-szám</t>
  </si>
  <si>
    <t>2.</t>
  </si>
  <si>
    <t>3.</t>
  </si>
  <si>
    <t>4.</t>
  </si>
  <si>
    <t>5.</t>
  </si>
  <si>
    <t>6.</t>
  </si>
  <si>
    <t>1.</t>
  </si>
  <si>
    <t>Törvény szerinti illetmények, munkabérek</t>
  </si>
  <si>
    <t>K1101</t>
  </si>
  <si>
    <t>Normatív jutalmak</t>
  </si>
  <si>
    <t>K1102</t>
  </si>
  <si>
    <t>Jubileumi jutalom</t>
  </si>
  <si>
    <t>K1106</t>
  </si>
  <si>
    <t>Béren kívüli juttatások  ( cafetéria)</t>
  </si>
  <si>
    <t>K1107</t>
  </si>
  <si>
    <t>Közlekedési költségtérítés</t>
  </si>
  <si>
    <t>K1109</t>
  </si>
  <si>
    <t>Egyéb költségtérítések (szla.vez.díj, szemüveg, 100/év/fő ruházati)</t>
  </si>
  <si>
    <t>K1110</t>
  </si>
  <si>
    <t>8.</t>
  </si>
  <si>
    <t>Foglalkoztatottak személyi juttatásai (=01+…+08)</t>
  </si>
  <si>
    <t>K11</t>
  </si>
  <si>
    <t>9.</t>
  </si>
  <si>
    <t>Megbízási díj</t>
  </si>
  <si>
    <t>K121</t>
  </si>
  <si>
    <t>10.</t>
  </si>
  <si>
    <t>Munkavégzésre irányuló egyéb jogviszonyban nem saját foglalkoztatottnak fizetett juttatások</t>
  </si>
  <si>
    <t>K122</t>
  </si>
  <si>
    <t>11.</t>
  </si>
  <si>
    <t>Egyéb külső személyi juttatások /reprezentáció / anyakönyvezetői díjazás</t>
  </si>
  <si>
    <t>K123</t>
  </si>
  <si>
    <t>12.</t>
  </si>
  <si>
    <t>Külső személyi juttatások (=9+10+11)</t>
  </si>
  <si>
    <t>K12</t>
  </si>
  <si>
    <t>13.</t>
  </si>
  <si>
    <t>Személyi juttatások összesen (=8+12)</t>
  </si>
  <si>
    <t>K1</t>
  </si>
  <si>
    <t>14.</t>
  </si>
  <si>
    <t xml:space="preserve">Munkaadókat terhelő járulékok és szociális hozzájárulási adó (=15-18-ig)                                                                          </t>
  </si>
  <si>
    <t>K2</t>
  </si>
  <si>
    <t>15.</t>
  </si>
  <si>
    <t>ebből: szociális hozzájárulási adó  27 %</t>
  </si>
  <si>
    <t>16.</t>
  </si>
  <si>
    <t>ebből: egészségügyi hozzájárulás 16,66%</t>
  </si>
  <si>
    <t>17.</t>
  </si>
  <si>
    <t>ebből: táppénz hozzájárulás</t>
  </si>
  <si>
    <t>18.</t>
  </si>
  <si>
    <t>ebből:  személyi jövedelemadó 17,85 %</t>
  </si>
  <si>
    <t>19.</t>
  </si>
  <si>
    <t xml:space="preserve">Dologi kiadások </t>
  </si>
  <si>
    <t>20.</t>
  </si>
  <si>
    <t>Szakmai anyagok beszerzése</t>
  </si>
  <si>
    <t>K311</t>
  </si>
  <si>
    <t>21.</t>
  </si>
  <si>
    <t>Üzemeltetési anyagok beszerzése</t>
  </si>
  <si>
    <t>K312</t>
  </si>
  <si>
    <t>22.</t>
  </si>
  <si>
    <t>Készletbeszerzés (=20+21)</t>
  </si>
  <si>
    <t>K31</t>
  </si>
  <si>
    <t>23.</t>
  </si>
  <si>
    <t>Informatikai szolgáltatások igénybevétele</t>
  </si>
  <si>
    <t>K321</t>
  </si>
  <si>
    <t>24.</t>
  </si>
  <si>
    <t>Egyéb kommunikációs szolgáltatások</t>
  </si>
  <si>
    <t>K322</t>
  </si>
  <si>
    <t>25.</t>
  </si>
  <si>
    <t>Kommunikációs szolgáltatások (=23+24)</t>
  </si>
  <si>
    <t>K32</t>
  </si>
  <si>
    <t>26.</t>
  </si>
  <si>
    <t>Karbantartási, kisjavítási szolgáltatások (gép)</t>
  </si>
  <si>
    <t>K334</t>
  </si>
  <si>
    <t>27.</t>
  </si>
  <si>
    <t xml:space="preserve">Közvetített szolgáltatások  </t>
  </si>
  <si>
    <t>K335</t>
  </si>
  <si>
    <t>28.</t>
  </si>
  <si>
    <t>Szakmai tevékenységet segítő szolgáltatások (továbbképzés)</t>
  </si>
  <si>
    <t>K336</t>
  </si>
  <si>
    <t>29.</t>
  </si>
  <si>
    <t xml:space="preserve">Egyéb szolgáltatások </t>
  </si>
  <si>
    <t>K337</t>
  </si>
  <si>
    <t>30.</t>
  </si>
  <si>
    <t>Szolgáltatási kiadások (=26+27+28+29)</t>
  </si>
  <si>
    <t>K33</t>
  </si>
  <si>
    <t>31.</t>
  </si>
  <si>
    <t>Kiküldetések kiadásai</t>
  </si>
  <si>
    <t>K341</t>
  </si>
  <si>
    <t>32.</t>
  </si>
  <si>
    <t>Reklám- és propagandakiadások</t>
  </si>
  <si>
    <t>K342</t>
  </si>
  <si>
    <t>33.</t>
  </si>
  <si>
    <t>Kiküldetések, reklám- és propagandakiadások (=31+32)</t>
  </si>
  <si>
    <t>K34</t>
  </si>
  <si>
    <t>34.</t>
  </si>
  <si>
    <t>Működési célú előzetesen felszámított általános forgalmi adó</t>
  </si>
  <si>
    <t>K351</t>
  </si>
  <si>
    <t>35.</t>
  </si>
  <si>
    <t>Dologi kiadások (=22+25+30+33+34)</t>
  </si>
  <si>
    <t>K3</t>
  </si>
  <si>
    <t>36.</t>
  </si>
  <si>
    <t>3. számú melléklet</t>
  </si>
  <si>
    <t>Bajóti Közös Hivatal létszám kimutatása</t>
  </si>
  <si>
    <t>2016. évi létszám kimutatás</t>
  </si>
  <si>
    <t>Megnevezés</t>
  </si>
  <si>
    <t>Fő</t>
  </si>
  <si>
    <t>Jegyző</t>
  </si>
  <si>
    <t>Jegyző helyettes</t>
  </si>
  <si>
    <t>Gazdálkodási főmunkatárs</t>
  </si>
  <si>
    <t>Szociális főmunkatárs</t>
  </si>
  <si>
    <t>Gazdálkodási gyakornok</t>
  </si>
  <si>
    <t>Igazgatási főmunkatárs</t>
  </si>
  <si>
    <t>Adóügyi előadó</t>
  </si>
  <si>
    <t>Gazdálkodási előadó</t>
  </si>
  <si>
    <t>ÖSSZESEN :</t>
  </si>
  <si>
    <t>2016. évi</t>
  </si>
  <si>
    <t>előírányzat</t>
  </si>
  <si>
    <t>2016.évi</t>
  </si>
  <si>
    <t xml:space="preserve">módosított </t>
  </si>
  <si>
    <t>előirányzat</t>
  </si>
  <si>
    <t>2016. évi teljesítés</t>
  </si>
  <si>
    <t>Működési kiadások összesen:(13+14+35)</t>
  </si>
  <si>
    <t>eredeti</t>
  </si>
  <si>
    <t>forintban</t>
  </si>
  <si>
    <t>2016. évi költségvetés módosítása</t>
  </si>
  <si>
    <t>2015.  évi  maradvány</t>
  </si>
</sst>
</file>

<file path=xl/styles.xml><?xml version="1.0" encoding="utf-8"?>
<styleSheet xmlns="http://schemas.openxmlformats.org/spreadsheetml/2006/main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__"/>
    <numFmt numFmtId="167" formatCode="#,##0;[Red]#,##0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8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color indexed="8"/>
      <name val="Arial"/>
      <family val="2"/>
      <charset val="238"/>
    </font>
    <font>
      <sz val="16"/>
      <name val="Arial"/>
      <family val="2"/>
      <charset val="238"/>
    </font>
    <font>
      <b/>
      <sz val="14"/>
      <name val="Garamond"/>
      <family val="1"/>
      <charset val="238"/>
    </font>
    <font>
      <sz val="14"/>
      <name val="Garamond"/>
      <family val="1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9"/>
      </patternFill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42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/>
    <xf numFmtId="0" fontId="8" fillId="0" borderId="3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0" xfId="0" applyNumberFormat="1"/>
    <xf numFmtId="3" fontId="0" fillId="0" borderId="5" xfId="1" applyNumberFormat="1" applyFont="1" applyFill="1" applyBorder="1" applyAlignment="1" applyProtection="1">
      <alignment vertical="center"/>
    </xf>
    <xf numFmtId="165" fontId="0" fillId="0" borderId="0" xfId="0" applyNumberFormat="1"/>
    <xf numFmtId="3" fontId="0" fillId="0" borderId="5" xfId="0" applyNumberFormat="1" applyBorder="1" applyAlignment="1">
      <alignment vertical="center"/>
    </xf>
    <xf numFmtId="0" fontId="4" fillId="0" borderId="0" xfId="0" applyFont="1" applyAlignment="1">
      <alignment horizontal="right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0" fillId="0" borderId="4" xfId="0" applyBorder="1"/>
    <xf numFmtId="0" fontId="11" fillId="0" borderId="11" xfId="0" applyFont="1" applyFill="1" applyBorder="1" applyAlignment="1">
      <alignment horizontal="left" vertical="center" wrapText="1"/>
    </xf>
    <xf numFmtId="3" fontId="11" fillId="0" borderId="11" xfId="0" applyNumberFormat="1" applyFont="1" applyFill="1" applyBorder="1" applyAlignment="1">
      <alignment horizontal="right" wrapText="1"/>
    </xf>
    <xf numFmtId="0" fontId="0" fillId="0" borderId="4" xfId="0" applyBorder="1" applyAlignment="1"/>
    <xf numFmtId="0" fontId="11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3" fontId="11" fillId="2" borderId="11" xfId="0" applyNumberFormat="1" applyFont="1" applyFill="1" applyBorder="1" applyAlignment="1">
      <alignment horizontal="right" wrapText="1"/>
    </xf>
    <xf numFmtId="0" fontId="0" fillId="2" borderId="4" xfId="0" applyFill="1" applyBorder="1" applyAlignment="1"/>
    <xf numFmtId="3" fontId="12" fillId="0" borderId="4" xfId="0" applyNumberFormat="1" applyFont="1" applyBorder="1" applyAlignment="1"/>
    <xf numFmtId="0" fontId="11" fillId="3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center" wrapText="1"/>
    </xf>
    <xf numFmtId="3" fontId="10" fillId="4" borderId="11" xfId="0" applyNumberFormat="1" applyFont="1" applyFill="1" applyBorder="1" applyAlignment="1">
      <alignment horizontal="right" wrapText="1"/>
    </xf>
    <xf numFmtId="3" fontId="10" fillId="4" borderId="12" xfId="0" applyNumberFormat="1" applyFont="1" applyFill="1" applyBorder="1" applyAlignment="1">
      <alignment horizontal="right" wrapText="1"/>
    </xf>
    <xf numFmtId="3" fontId="10" fillId="4" borderId="4" xfId="0" applyNumberFormat="1" applyFont="1" applyFill="1" applyBorder="1" applyAlignment="1">
      <alignment horizontal="right" wrapText="1"/>
    </xf>
    <xf numFmtId="0" fontId="11" fillId="0" borderId="16" xfId="0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right" wrapText="1"/>
    </xf>
    <xf numFmtId="0" fontId="10" fillId="4" borderId="12" xfId="0" applyFont="1" applyFill="1" applyBorder="1" applyAlignment="1">
      <alignment horizontal="right" wrapText="1"/>
    </xf>
    <xf numFmtId="0" fontId="10" fillId="4" borderId="4" xfId="0" applyFont="1" applyFill="1" applyBorder="1" applyAlignment="1">
      <alignment horizontal="right" wrapText="1"/>
    </xf>
    <xf numFmtId="0" fontId="11" fillId="5" borderId="11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left" vertical="center" wrapText="1"/>
    </xf>
    <xf numFmtId="3" fontId="10" fillId="6" borderId="11" xfId="0" applyNumberFormat="1" applyFont="1" applyFill="1" applyBorder="1" applyAlignment="1">
      <alignment horizontal="right" wrapText="1"/>
    </xf>
    <xf numFmtId="3" fontId="10" fillId="6" borderId="12" xfId="0" applyNumberFormat="1" applyFont="1" applyFill="1" applyBorder="1" applyAlignment="1">
      <alignment horizontal="right" wrapText="1"/>
    </xf>
    <xf numFmtId="3" fontId="10" fillId="6" borderId="4" xfId="0" applyNumberFormat="1" applyFont="1" applyFill="1" applyBorder="1" applyAlignment="1">
      <alignment horizontal="right" wrapText="1"/>
    </xf>
    <xf numFmtId="166" fontId="11" fillId="0" borderId="11" xfId="0" applyNumberFormat="1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 wrapText="1"/>
    </xf>
    <xf numFmtId="167" fontId="11" fillId="0" borderId="11" xfId="0" applyNumberFormat="1" applyFont="1" applyFill="1" applyBorder="1" applyAlignment="1">
      <alignment wrapText="1"/>
    </xf>
    <xf numFmtId="0" fontId="11" fillId="0" borderId="12" xfId="0" applyFont="1" applyFill="1" applyBorder="1" applyAlignment="1">
      <alignment wrapText="1"/>
    </xf>
    <xf numFmtId="166" fontId="10" fillId="0" borderId="12" xfId="0" applyNumberFormat="1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wrapText="1"/>
    </xf>
    <xf numFmtId="0" fontId="10" fillId="7" borderId="11" xfId="0" applyFont="1" applyFill="1" applyBorder="1" applyAlignment="1">
      <alignment horizontal="left" wrapText="1"/>
    </xf>
    <xf numFmtId="167" fontId="10" fillId="7" borderId="11" xfId="0" applyNumberFormat="1" applyFont="1" applyFill="1" applyBorder="1" applyAlignment="1">
      <alignment horizontal="right" wrapText="1"/>
    </xf>
    <xf numFmtId="167" fontId="10" fillId="7" borderId="11" xfId="0" applyNumberFormat="1" applyFont="1" applyFill="1" applyBorder="1" applyAlignment="1">
      <alignment wrapText="1"/>
    </xf>
    <xf numFmtId="0" fontId="11" fillId="8" borderId="11" xfId="0" applyFont="1" applyFill="1" applyBorder="1" applyAlignment="1">
      <alignment horizontal="left" wrapText="1"/>
    </xf>
    <xf numFmtId="167" fontId="11" fillId="0" borderId="11" xfId="0" applyNumberFormat="1" applyFont="1" applyFill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10" fillId="6" borderId="11" xfId="0" applyFont="1" applyFill="1" applyBorder="1" applyAlignment="1">
      <alignment horizontal="left" wrapText="1"/>
    </xf>
    <xf numFmtId="167" fontId="10" fillId="6" borderId="11" xfId="0" applyNumberFormat="1" applyFont="1" applyFill="1" applyBorder="1" applyAlignment="1">
      <alignment horizontal="right" wrapText="1"/>
    </xf>
    <xf numFmtId="0" fontId="11" fillId="9" borderId="11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167" fontId="13" fillId="10" borderId="11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7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wrapText="1"/>
    </xf>
    <xf numFmtId="3" fontId="10" fillId="7" borderId="11" xfId="0" applyNumberFormat="1" applyFont="1" applyFill="1" applyBorder="1" applyAlignment="1">
      <alignment horizontal="right" wrapText="1"/>
    </xf>
    <xf numFmtId="3" fontId="10" fillId="7" borderId="11" xfId="0" applyNumberFormat="1" applyFont="1" applyFill="1" applyBorder="1" applyAlignment="1">
      <alignment wrapText="1"/>
    </xf>
    <xf numFmtId="3" fontId="13" fillId="10" borderId="11" xfId="0" applyNumberFormat="1" applyFont="1" applyFill="1" applyBorder="1" applyAlignment="1">
      <alignment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7" fillId="0" borderId="21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3" fontId="0" fillId="0" borderId="19" xfId="1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2" borderId="0" xfId="0" applyFill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L19"/>
  <sheetViews>
    <sheetView topLeftCell="A7" workbookViewId="0">
      <selection activeCell="I16" sqref="I16"/>
    </sheetView>
  </sheetViews>
  <sheetFormatPr defaultRowHeight="15"/>
  <sheetData>
    <row r="11" spans="1:12">
      <c r="A11" s="1"/>
      <c r="B11" s="1"/>
      <c r="C11" s="1"/>
      <c r="D11" s="1"/>
      <c r="E11" s="1"/>
      <c r="F11" s="1"/>
      <c r="G11" s="1"/>
      <c r="H11" s="1"/>
      <c r="I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</row>
    <row r="13" spans="1:12">
      <c r="A13" s="1"/>
      <c r="B13" s="1"/>
      <c r="C13" s="1"/>
      <c r="D13" s="1"/>
      <c r="E13" s="1"/>
      <c r="F13" s="1"/>
      <c r="G13" s="1"/>
      <c r="H13" s="1"/>
      <c r="I13" s="1"/>
    </row>
    <row r="14" spans="1:12" ht="23.25">
      <c r="A14" s="89" t="s">
        <v>0</v>
      </c>
      <c r="B14" s="89"/>
      <c r="C14" s="89"/>
      <c r="D14" s="89"/>
      <c r="E14" s="89"/>
      <c r="F14" s="89"/>
      <c r="G14" s="89"/>
      <c r="H14" s="89"/>
      <c r="I14" s="89"/>
    </row>
    <row r="15" spans="1:12" ht="23.25">
      <c r="A15" s="2"/>
      <c r="B15" s="2"/>
      <c r="C15" s="2"/>
      <c r="D15" s="2"/>
      <c r="E15" s="2"/>
      <c r="F15" s="2"/>
      <c r="G15" s="2"/>
      <c r="H15" s="2"/>
      <c r="I15" s="2"/>
      <c r="L15" s="1"/>
    </row>
    <row r="16" spans="1:12" ht="23.25">
      <c r="A16" s="2"/>
      <c r="B16" s="2"/>
      <c r="C16" s="2"/>
      <c r="D16" s="2"/>
      <c r="E16" s="2"/>
      <c r="F16" s="2"/>
      <c r="G16" s="2"/>
      <c r="H16" s="2"/>
      <c r="I16" s="2"/>
    </row>
    <row r="17" spans="1:9" ht="23.25">
      <c r="A17" s="89" t="s">
        <v>141</v>
      </c>
      <c r="B17" s="89"/>
      <c r="C17" s="89"/>
      <c r="D17" s="89"/>
      <c r="E17" s="89"/>
      <c r="F17" s="89"/>
      <c r="G17" s="89"/>
      <c r="H17" s="89"/>
      <c r="I17" s="89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</sheetData>
  <mergeCells count="2">
    <mergeCell ref="A14:I14"/>
    <mergeCell ref="A17:I1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8"/>
  <sheetViews>
    <sheetView topLeftCell="A25" workbookViewId="0">
      <selection activeCell="E20" sqref="E20"/>
    </sheetView>
  </sheetViews>
  <sheetFormatPr defaultRowHeight="15"/>
  <cols>
    <col min="1" max="1" width="47.140625" customWidth="1"/>
    <col min="2" max="3" width="12.7109375" bestFit="1" customWidth="1"/>
    <col min="4" max="4" width="10.7109375" bestFit="1" customWidth="1"/>
    <col min="5" max="5" width="11" bestFit="1" customWidth="1"/>
  </cols>
  <sheetData>
    <row r="1" spans="1:7">
      <c r="B1" s="90" t="s">
        <v>1</v>
      </c>
      <c r="C1" s="90"/>
      <c r="D1" s="90"/>
    </row>
    <row r="6" spans="1:7" ht="23.25">
      <c r="A6" s="91" t="s">
        <v>0</v>
      </c>
      <c r="B6" s="91"/>
      <c r="C6" s="91"/>
      <c r="D6" s="91"/>
      <c r="E6" s="3"/>
      <c r="F6" s="3"/>
      <c r="G6" s="3"/>
    </row>
    <row r="7" spans="1:7" ht="18">
      <c r="A7" s="91" t="s">
        <v>141</v>
      </c>
      <c r="B7" s="91"/>
      <c r="C7" s="91"/>
      <c r="D7" s="91"/>
      <c r="E7" s="4"/>
      <c r="F7" s="4"/>
    </row>
    <row r="8" spans="1:7" ht="18">
      <c r="A8" s="5"/>
      <c r="B8" s="5"/>
      <c r="C8" s="5"/>
      <c r="D8" s="5"/>
      <c r="E8" s="4"/>
      <c r="F8" s="4"/>
    </row>
    <row r="9" spans="1:7" ht="18">
      <c r="A9" s="5"/>
      <c r="B9" s="5"/>
      <c r="C9" s="5"/>
      <c r="D9" s="5"/>
      <c r="E9" s="4"/>
      <c r="F9" s="4"/>
    </row>
    <row r="10" spans="1:7" ht="18">
      <c r="A10" s="5"/>
      <c r="B10" s="5"/>
      <c r="C10" s="5"/>
      <c r="D10" s="5"/>
      <c r="E10" s="4"/>
      <c r="F10" s="4"/>
    </row>
    <row r="12" spans="1:7" ht="15.75" thickBot="1">
      <c r="D12" s="6" t="s">
        <v>140</v>
      </c>
    </row>
    <row r="13" spans="1:7" ht="12.75" customHeight="1">
      <c r="A13" s="92" t="s">
        <v>2</v>
      </c>
      <c r="B13" s="86" t="s">
        <v>132</v>
      </c>
      <c r="C13" s="86" t="s">
        <v>134</v>
      </c>
      <c r="D13" s="98" t="s">
        <v>137</v>
      </c>
    </row>
    <row r="14" spans="1:7" ht="12.75" customHeight="1">
      <c r="A14" s="93"/>
      <c r="B14" s="78" t="s">
        <v>139</v>
      </c>
      <c r="C14" s="78" t="s">
        <v>135</v>
      </c>
      <c r="D14" s="99"/>
      <c r="E14" s="7"/>
    </row>
    <row r="15" spans="1:7" ht="12.75" customHeight="1">
      <c r="A15" s="93"/>
      <c r="B15" s="79" t="s">
        <v>133</v>
      </c>
      <c r="C15" s="79" t="s">
        <v>136</v>
      </c>
      <c r="D15" s="99"/>
    </row>
    <row r="16" spans="1:7" ht="23.1" customHeight="1">
      <c r="A16" s="8" t="s">
        <v>3</v>
      </c>
      <c r="B16" s="67">
        <f>39846000+1000</f>
        <v>39847000</v>
      </c>
      <c r="C16" s="67">
        <v>39847000</v>
      </c>
      <c r="D16" s="87"/>
    </row>
    <row r="17" spans="1:7" ht="23.1" customHeight="1">
      <c r="A17" s="10" t="s">
        <v>4</v>
      </c>
      <c r="B17" s="9">
        <v>2354000</v>
      </c>
      <c r="C17" s="9">
        <v>2354000</v>
      </c>
      <c r="D17" s="11"/>
    </row>
    <row r="18" spans="1:7" ht="23.1" customHeight="1">
      <c r="A18" s="10" t="s">
        <v>5</v>
      </c>
      <c r="B18" s="9">
        <v>2354000</v>
      </c>
      <c r="C18" s="9">
        <v>2354000</v>
      </c>
      <c r="D18" s="11"/>
    </row>
    <row r="19" spans="1:7" ht="23.1" customHeight="1">
      <c r="A19" s="12" t="s">
        <v>6</v>
      </c>
      <c r="B19" s="9"/>
      <c r="C19" s="9"/>
      <c r="D19" s="11"/>
    </row>
    <row r="20" spans="1:7" ht="23.1" customHeight="1">
      <c r="A20" s="8" t="s">
        <v>142</v>
      </c>
      <c r="B20" s="9">
        <v>1500000</v>
      </c>
      <c r="C20" s="9">
        <v>1989027</v>
      </c>
      <c r="D20" s="11"/>
      <c r="E20" s="111"/>
    </row>
    <row r="21" spans="1:7" ht="23.1" customHeight="1">
      <c r="A21" s="10"/>
      <c r="B21" s="9"/>
      <c r="C21" s="9"/>
      <c r="D21" s="11"/>
    </row>
    <row r="22" spans="1:7" ht="23.1" customHeight="1">
      <c r="A22" s="10"/>
      <c r="B22" s="9"/>
      <c r="C22" s="9"/>
      <c r="D22" s="11"/>
    </row>
    <row r="23" spans="1:7" ht="16.5" thickBot="1">
      <c r="A23" s="80" t="s">
        <v>7</v>
      </c>
      <c r="B23" s="81">
        <f>SUM(B16:B22)</f>
        <v>46055000</v>
      </c>
      <c r="C23" s="81">
        <f>SUM(C16:C22)</f>
        <v>46544027</v>
      </c>
      <c r="D23" s="82">
        <f>SUM(D16:D22)</f>
        <v>0</v>
      </c>
    </row>
    <row r="25" spans="1:7">
      <c r="F25" s="13"/>
      <c r="G25" s="13"/>
    </row>
    <row r="26" spans="1:7">
      <c r="G26" s="13"/>
    </row>
    <row r="27" spans="1:7">
      <c r="F27" s="13"/>
    </row>
    <row r="28" spans="1:7" ht="15.75" thickBot="1">
      <c r="D28" s="6" t="s">
        <v>140</v>
      </c>
    </row>
    <row r="29" spans="1:7" ht="12.75" customHeight="1">
      <c r="A29" s="94" t="s">
        <v>8</v>
      </c>
      <c r="B29" s="86" t="s">
        <v>132</v>
      </c>
      <c r="C29" s="86" t="s">
        <v>134</v>
      </c>
      <c r="D29" s="96" t="s">
        <v>137</v>
      </c>
    </row>
    <row r="30" spans="1:7" ht="12.75" customHeight="1">
      <c r="A30" s="95"/>
      <c r="B30" s="78" t="s">
        <v>139</v>
      </c>
      <c r="C30" s="78" t="s">
        <v>135</v>
      </c>
      <c r="D30" s="97"/>
    </row>
    <row r="31" spans="1:7" ht="18.95" customHeight="1">
      <c r="A31" s="95"/>
      <c r="B31" s="79" t="s">
        <v>133</v>
      </c>
      <c r="C31" s="79" t="s">
        <v>136</v>
      </c>
      <c r="D31" s="97"/>
    </row>
    <row r="32" spans="1:7" ht="23.1" customHeight="1">
      <c r="A32" s="84" t="s">
        <v>9</v>
      </c>
      <c r="B32" s="88">
        <f>'kiadások összesen'!D24</f>
        <v>30606000</v>
      </c>
      <c r="C32" s="88">
        <f>'kiadások összesen'!E24</f>
        <v>30991061</v>
      </c>
      <c r="D32" s="14"/>
      <c r="E32" s="15"/>
    </row>
    <row r="33" spans="1:6" ht="23.1" customHeight="1">
      <c r="A33" s="84" t="s">
        <v>10</v>
      </c>
      <c r="B33" s="83">
        <f>'kiadások összesen'!D25</f>
        <v>8085000</v>
      </c>
      <c r="C33" s="83">
        <f>'kiadások összesen'!E25</f>
        <v>8188966</v>
      </c>
      <c r="D33" s="16"/>
      <c r="E33" s="15"/>
    </row>
    <row r="34" spans="1:6" ht="23.1" customHeight="1">
      <c r="A34" s="84" t="s">
        <v>11</v>
      </c>
      <c r="B34" s="83">
        <f>'kiadások összesen'!D46</f>
        <v>7214000</v>
      </c>
      <c r="C34" s="83">
        <f>'kiadások összesen'!E46</f>
        <v>7214000</v>
      </c>
      <c r="D34" s="16"/>
      <c r="E34" s="15"/>
    </row>
    <row r="35" spans="1:6" ht="23.1" customHeight="1">
      <c r="A35" s="84" t="s">
        <v>12</v>
      </c>
      <c r="B35" s="83">
        <v>150000</v>
      </c>
      <c r="C35" s="83">
        <v>150000</v>
      </c>
      <c r="D35" s="16"/>
      <c r="F35" s="6"/>
    </row>
    <row r="36" spans="1:6" ht="23.1" customHeight="1">
      <c r="A36" s="84"/>
      <c r="B36" s="83"/>
      <c r="C36" s="83"/>
      <c r="D36" s="16"/>
    </row>
    <row r="37" spans="1:6" ht="23.1" customHeight="1">
      <c r="A37" s="84"/>
      <c r="B37" s="83"/>
      <c r="C37" s="83"/>
      <c r="D37" s="16"/>
    </row>
    <row r="38" spans="1:6" ht="16.5" thickBot="1">
      <c r="A38" s="85" t="s">
        <v>13</v>
      </c>
      <c r="B38" s="81">
        <f>SUM(B32:B37)</f>
        <v>46055000</v>
      </c>
      <c r="C38" s="81">
        <f>SUM(C32:C37)</f>
        <v>46544027</v>
      </c>
      <c r="D38" s="82">
        <f>SUM(D32:D37)</f>
        <v>0</v>
      </c>
    </row>
  </sheetData>
  <mergeCells count="7">
    <mergeCell ref="B1:D1"/>
    <mergeCell ref="A6:D6"/>
    <mergeCell ref="A7:D7"/>
    <mergeCell ref="A13:A15"/>
    <mergeCell ref="A29:A31"/>
    <mergeCell ref="D29:D31"/>
    <mergeCell ref="D13:D1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G1" sqref="G1:O1048576"/>
    </sheetView>
  </sheetViews>
  <sheetFormatPr defaultRowHeight="15"/>
  <cols>
    <col min="1" max="1" width="3.85546875" customWidth="1"/>
    <col min="2" max="2" width="38.5703125" customWidth="1"/>
    <col min="4" max="5" width="12.7109375" bestFit="1" customWidth="1"/>
  </cols>
  <sheetData>
    <row r="1" spans="1:6">
      <c r="A1" s="90" t="s">
        <v>14</v>
      </c>
      <c r="B1" s="90"/>
      <c r="C1" s="90"/>
      <c r="D1" s="90"/>
      <c r="E1" s="90"/>
      <c r="F1" s="90"/>
    </row>
    <row r="3" spans="1:6">
      <c r="A3" s="108" t="s">
        <v>0</v>
      </c>
      <c r="B3" s="108"/>
      <c r="C3" s="108"/>
      <c r="D3" s="108"/>
      <c r="E3" s="108"/>
      <c r="F3" s="108"/>
    </row>
    <row r="4" spans="1:6">
      <c r="A4" s="109" t="str">
        <f>főlap!A7</f>
        <v>2016. évi költségvetés módosítása</v>
      </c>
      <c r="B4" s="109"/>
      <c r="C4" s="109"/>
      <c r="D4" s="109"/>
      <c r="E4" s="109"/>
      <c r="F4" s="109"/>
    </row>
    <row r="5" spans="1:6">
      <c r="A5" s="108" t="s">
        <v>15</v>
      </c>
      <c r="B5" s="108"/>
      <c r="C5" s="108"/>
      <c r="D5" s="108"/>
      <c r="E5" s="108"/>
      <c r="F5" s="108"/>
    </row>
    <row r="6" spans="1:6">
      <c r="A6" s="109" t="s">
        <v>16</v>
      </c>
      <c r="B6" s="109"/>
      <c r="C6" s="109"/>
      <c r="D6" s="109"/>
      <c r="E6" s="109"/>
      <c r="F6" s="109"/>
    </row>
    <row r="7" spans="1:6">
      <c r="F7" t="s">
        <v>140</v>
      </c>
    </row>
    <row r="8" spans="1:6">
      <c r="A8" s="100" t="s">
        <v>17</v>
      </c>
      <c r="B8" s="100" t="s">
        <v>18</v>
      </c>
      <c r="C8" s="103" t="s">
        <v>19</v>
      </c>
      <c r="D8" s="77" t="s">
        <v>132</v>
      </c>
      <c r="E8" s="77" t="s">
        <v>134</v>
      </c>
      <c r="F8" s="106" t="s">
        <v>137</v>
      </c>
    </row>
    <row r="9" spans="1:6">
      <c r="A9" s="101"/>
      <c r="B9" s="101"/>
      <c r="C9" s="104"/>
      <c r="D9" s="78" t="s">
        <v>139</v>
      </c>
      <c r="E9" s="78" t="s">
        <v>135</v>
      </c>
      <c r="F9" s="107"/>
    </row>
    <row r="10" spans="1:6">
      <c r="A10" s="102"/>
      <c r="B10" s="102"/>
      <c r="C10" s="105"/>
      <c r="D10" s="79" t="s">
        <v>133</v>
      </c>
      <c r="E10" s="79" t="s">
        <v>136</v>
      </c>
      <c r="F10" s="107"/>
    </row>
    <row r="11" spans="1:6">
      <c r="A11" s="18" t="s">
        <v>25</v>
      </c>
      <c r="B11" s="18" t="s">
        <v>20</v>
      </c>
      <c r="C11" s="18" t="s">
        <v>21</v>
      </c>
      <c r="D11" s="18" t="s">
        <v>22</v>
      </c>
      <c r="E11" s="18" t="s">
        <v>23</v>
      </c>
      <c r="F11" s="18" t="s">
        <v>24</v>
      </c>
    </row>
    <row r="12" spans="1:6">
      <c r="A12" s="19"/>
      <c r="B12" s="20" t="s">
        <v>9</v>
      </c>
      <c r="C12" s="18"/>
      <c r="D12" s="72"/>
      <c r="E12" s="19"/>
      <c r="F12" s="21"/>
    </row>
    <row r="13" spans="1:6">
      <c r="A13" s="18" t="s">
        <v>25</v>
      </c>
      <c r="B13" s="22" t="s">
        <v>26</v>
      </c>
      <c r="C13" s="22" t="s">
        <v>27</v>
      </c>
      <c r="D13" s="23">
        <v>22257000</v>
      </c>
      <c r="E13" s="23">
        <v>22257000</v>
      </c>
      <c r="F13" s="24"/>
    </row>
    <row r="14" spans="1:6">
      <c r="A14" s="18" t="s">
        <v>20</v>
      </c>
      <c r="B14" s="22" t="s">
        <v>28</v>
      </c>
      <c r="C14" s="22" t="s">
        <v>29</v>
      </c>
      <c r="D14" s="23"/>
      <c r="E14" s="23"/>
      <c r="F14" s="24"/>
    </row>
    <row r="15" spans="1:6">
      <c r="A15" s="18" t="s">
        <v>21</v>
      </c>
      <c r="B15" s="22" t="s">
        <v>30</v>
      </c>
      <c r="C15" s="22" t="s">
        <v>31</v>
      </c>
      <c r="D15" s="23">
        <v>585000</v>
      </c>
      <c r="E15" s="23">
        <v>585000</v>
      </c>
      <c r="F15" s="24"/>
    </row>
    <row r="16" spans="1:6">
      <c r="A16" s="25" t="s">
        <v>22</v>
      </c>
      <c r="B16" s="26" t="s">
        <v>32</v>
      </c>
      <c r="C16" s="26" t="s">
        <v>33</v>
      </c>
      <c r="D16" s="27">
        <v>1220000</v>
      </c>
      <c r="E16" s="27">
        <v>1220000</v>
      </c>
      <c r="F16" s="28"/>
    </row>
    <row r="17" spans="1:6">
      <c r="A17" s="18" t="s">
        <v>23</v>
      </c>
      <c r="B17" s="22" t="s">
        <v>34</v>
      </c>
      <c r="C17" s="22" t="s">
        <v>35</v>
      </c>
      <c r="D17" s="23">
        <v>1000000</v>
      </c>
      <c r="E17" s="23">
        <v>1000000</v>
      </c>
      <c r="F17" s="24"/>
    </row>
    <row r="18" spans="1:6" ht="25.5">
      <c r="A18" s="18" t="s">
        <v>24</v>
      </c>
      <c r="B18" s="22" t="s">
        <v>36</v>
      </c>
      <c r="C18" s="22" t="s">
        <v>37</v>
      </c>
      <c r="D18" s="29">
        <v>1244000</v>
      </c>
      <c r="E18" s="29">
        <v>1244000</v>
      </c>
      <c r="F18" s="24"/>
    </row>
    <row r="19" spans="1:6" ht="25.5">
      <c r="A19" s="30" t="s">
        <v>38</v>
      </c>
      <c r="B19" s="31" t="s">
        <v>39</v>
      </c>
      <c r="C19" s="31" t="s">
        <v>40</v>
      </c>
      <c r="D19" s="32">
        <f>SUM(D13:D18)</f>
        <v>26306000</v>
      </c>
      <c r="E19" s="33">
        <f>SUM(E13:E18)</f>
        <v>26306000</v>
      </c>
      <c r="F19" s="34">
        <f>SUM(F13:F18)</f>
        <v>0</v>
      </c>
    </row>
    <row r="20" spans="1:6">
      <c r="A20" s="18" t="s">
        <v>41</v>
      </c>
      <c r="B20" s="22" t="s">
        <v>42</v>
      </c>
      <c r="C20" s="22" t="s">
        <v>43</v>
      </c>
      <c r="D20" s="23">
        <v>4000000</v>
      </c>
      <c r="E20" s="23">
        <f>4000000+385061</f>
        <v>4385061</v>
      </c>
      <c r="F20" s="35"/>
    </row>
    <row r="21" spans="1:6" ht="38.25">
      <c r="A21" s="18" t="s">
        <v>44</v>
      </c>
      <c r="B21" s="22" t="s">
        <v>45</v>
      </c>
      <c r="C21" s="22" t="s">
        <v>46</v>
      </c>
      <c r="D21" s="23"/>
      <c r="E21" s="23"/>
      <c r="F21" s="24"/>
    </row>
    <row r="22" spans="1:6" ht="25.5">
      <c r="A22" s="18" t="s">
        <v>47</v>
      </c>
      <c r="B22" s="22" t="s">
        <v>48</v>
      </c>
      <c r="C22" s="22" t="s">
        <v>49</v>
      </c>
      <c r="D22" s="23">
        <v>300000</v>
      </c>
      <c r="E22" s="23">
        <v>300000</v>
      </c>
      <c r="F22" s="36"/>
    </row>
    <row r="23" spans="1:6">
      <c r="A23" s="30" t="s">
        <v>50</v>
      </c>
      <c r="B23" s="31" t="s">
        <v>51</v>
      </c>
      <c r="C23" s="31" t="s">
        <v>52</v>
      </c>
      <c r="D23" s="32">
        <f>SUM(D20:D22)</f>
        <v>4300000</v>
      </c>
      <c r="E23" s="37">
        <f>SUM(E20:E22)</f>
        <v>4685061</v>
      </c>
      <c r="F23" s="38">
        <f>SUM(F20:F22)</f>
        <v>0</v>
      </c>
    </row>
    <row r="24" spans="1:6">
      <c r="A24" s="39" t="s">
        <v>53</v>
      </c>
      <c r="B24" s="40" t="s">
        <v>54</v>
      </c>
      <c r="C24" s="40" t="s">
        <v>55</v>
      </c>
      <c r="D24" s="41">
        <f>D23+D19</f>
        <v>30606000</v>
      </c>
      <c r="E24" s="42">
        <f>E23+E19</f>
        <v>30991061</v>
      </c>
      <c r="F24" s="43">
        <f>F23+F19</f>
        <v>0</v>
      </c>
    </row>
    <row r="25" spans="1:6" ht="25.5">
      <c r="A25" s="39" t="s">
        <v>56</v>
      </c>
      <c r="B25" s="40" t="s">
        <v>57</v>
      </c>
      <c r="C25" s="40" t="s">
        <v>58</v>
      </c>
      <c r="D25" s="41">
        <f>SUM(D26:D29)</f>
        <v>8085000</v>
      </c>
      <c r="E25" s="42">
        <f>SUM(E26:E29)</f>
        <v>8188966</v>
      </c>
      <c r="F25" s="42">
        <f>SUM(F26:F29)</f>
        <v>0</v>
      </c>
    </row>
    <row r="26" spans="1:6">
      <c r="A26" s="18" t="s">
        <v>59</v>
      </c>
      <c r="B26" s="44" t="s">
        <v>60</v>
      </c>
      <c r="C26" s="45" t="s">
        <v>58</v>
      </c>
      <c r="D26" s="73">
        <v>7664000</v>
      </c>
      <c r="E26" s="73">
        <f>7664000+103966</f>
        <v>7767966</v>
      </c>
      <c r="F26" s="46"/>
    </row>
    <row r="27" spans="1:6">
      <c r="A27" s="18" t="s">
        <v>61</v>
      </c>
      <c r="B27" s="44" t="s">
        <v>62</v>
      </c>
      <c r="C27" s="45" t="s">
        <v>58</v>
      </c>
      <c r="D27" s="73">
        <v>203000</v>
      </c>
      <c r="E27" s="73">
        <v>203000</v>
      </c>
      <c r="F27" s="46"/>
    </row>
    <row r="28" spans="1:6">
      <c r="A28" s="18" t="s">
        <v>63</v>
      </c>
      <c r="B28" s="44" t="s">
        <v>64</v>
      </c>
      <c r="C28" s="45" t="s">
        <v>58</v>
      </c>
      <c r="D28" s="73"/>
      <c r="E28" s="73"/>
      <c r="F28" s="24"/>
    </row>
    <row r="29" spans="1:6">
      <c r="A29" s="18" t="s">
        <v>65</v>
      </c>
      <c r="B29" s="44" t="s">
        <v>66</v>
      </c>
      <c r="C29" s="45" t="s">
        <v>58</v>
      </c>
      <c r="D29" s="73">
        <v>218000</v>
      </c>
      <c r="E29" s="73">
        <v>218000</v>
      </c>
      <c r="F29" s="24"/>
    </row>
    <row r="30" spans="1:6">
      <c r="A30" s="18" t="s">
        <v>67</v>
      </c>
      <c r="B30" s="48" t="s">
        <v>68</v>
      </c>
      <c r="C30" s="49"/>
      <c r="D30" s="73"/>
      <c r="E30" s="47"/>
      <c r="F30" s="24"/>
    </row>
    <row r="31" spans="1:6">
      <c r="A31" s="18" t="s">
        <v>69</v>
      </c>
      <c r="B31" s="45" t="s">
        <v>70</v>
      </c>
      <c r="C31" s="45" t="s">
        <v>71</v>
      </c>
      <c r="D31" s="73">
        <v>421000</v>
      </c>
      <c r="E31" s="73">
        <v>421000</v>
      </c>
      <c r="F31" s="24"/>
    </row>
    <row r="32" spans="1:6">
      <c r="A32" s="18" t="s">
        <v>72</v>
      </c>
      <c r="B32" s="45" t="s">
        <v>73</v>
      </c>
      <c r="C32" s="45" t="s">
        <v>74</v>
      </c>
      <c r="D32" s="73">
        <v>1100000</v>
      </c>
      <c r="E32" s="73">
        <v>1100000</v>
      </c>
      <c r="F32" s="24"/>
    </row>
    <row r="33" spans="1:6">
      <c r="A33" s="18" t="s">
        <v>75</v>
      </c>
      <c r="B33" s="50" t="s">
        <v>76</v>
      </c>
      <c r="C33" s="50" t="s">
        <v>77</v>
      </c>
      <c r="D33" s="74">
        <f>SUM(D31:D32)</f>
        <v>1521000</v>
      </c>
      <c r="E33" s="51">
        <f>SUM(E31:E32)</f>
        <v>1521000</v>
      </c>
      <c r="F33" s="51">
        <f>SUM(F31:F32)</f>
        <v>0</v>
      </c>
    </row>
    <row r="34" spans="1:6">
      <c r="A34" s="18" t="s">
        <v>78</v>
      </c>
      <c r="B34" s="45" t="s">
        <v>79</v>
      </c>
      <c r="C34" s="45" t="s">
        <v>80</v>
      </c>
      <c r="D34" s="73">
        <v>740000</v>
      </c>
      <c r="E34" s="73">
        <v>740000</v>
      </c>
      <c r="F34" s="24"/>
    </row>
    <row r="35" spans="1:6">
      <c r="A35" s="18" t="s">
        <v>81</v>
      </c>
      <c r="B35" s="45" t="s">
        <v>82</v>
      </c>
      <c r="C35" s="45" t="s">
        <v>83</v>
      </c>
      <c r="D35" s="73">
        <v>823000</v>
      </c>
      <c r="E35" s="73">
        <v>823000</v>
      </c>
      <c r="F35" s="24"/>
    </row>
    <row r="36" spans="1:6">
      <c r="A36" s="18" t="s">
        <v>84</v>
      </c>
      <c r="B36" s="50" t="s">
        <v>85</v>
      </c>
      <c r="C36" s="50" t="s">
        <v>86</v>
      </c>
      <c r="D36" s="75">
        <f>SUM(D34:D35)</f>
        <v>1563000</v>
      </c>
      <c r="E36" s="52">
        <f>SUM(E34:E35)</f>
        <v>1563000</v>
      </c>
      <c r="F36" s="52">
        <f>SUM(F34:F35)</f>
        <v>0</v>
      </c>
    </row>
    <row r="37" spans="1:6" ht="19.5" customHeight="1">
      <c r="A37" s="18" t="s">
        <v>87</v>
      </c>
      <c r="B37" s="45" t="s">
        <v>88</v>
      </c>
      <c r="C37" s="45" t="s">
        <v>89</v>
      </c>
      <c r="D37" s="73">
        <v>100000</v>
      </c>
      <c r="E37" s="73">
        <v>100000</v>
      </c>
      <c r="F37" s="24"/>
    </row>
    <row r="38" spans="1:6">
      <c r="A38" s="18" t="s">
        <v>90</v>
      </c>
      <c r="B38" s="53" t="s">
        <v>91</v>
      </c>
      <c r="C38" s="45" t="s">
        <v>92</v>
      </c>
      <c r="D38" s="73">
        <v>812000</v>
      </c>
      <c r="E38" s="73">
        <v>812000</v>
      </c>
      <c r="F38" s="24"/>
    </row>
    <row r="39" spans="1:6" ht="26.25">
      <c r="A39" s="18" t="s">
        <v>93</v>
      </c>
      <c r="B39" s="45" t="s">
        <v>94</v>
      </c>
      <c r="C39" s="45" t="s">
        <v>95</v>
      </c>
      <c r="D39" s="73">
        <v>900000</v>
      </c>
      <c r="E39" s="73">
        <v>900000</v>
      </c>
      <c r="F39" s="24"/>
    </row>
    <row r="40" spans="1:6">
      <c r="A40" s="18" t="s">
        <v>96</v>
      </c>
      <c r="B40" s="45" t="s">
        <v>97</v>
      </c>
      <c r="C40" s="45" t="s">
        <v>98</v>
      </c>
      <c r="D40" s="23">
        <v>1100000</v>
      </c>
      <c r="E40" s="23">
        <v>1100000</v>
      </c>
      <c r="F40" s="55"/>
    </row>
    <row r="41" spans="1:6">
      <c r="A41" s="18" t="s">
        <v>99</v>
      </c>
      <c r="B41" s="50" t="s">
        <v>100</v>
      </c>
      <c r="C41" s="50" t="s">
        <v>101</v>
      </c>
      <c r="D41" s="74">
        <f>SUM(D37:D40)</f>
        <v>2912000</v>
      </c>
      <c r="E41" s="51">
        <f>SUM(E37:E40)</f>
        <v>2912000</v>
      </c>
      <c r="F41" s="51">
        <f>SUM(F37:F40)</f>
        <v>0</v>
      </c>
    </row>
    <row r="42" spans="1:6">
      <c r="A42" s="18" t="s">
        <v>102</v>
      </c>
      <c r="B42" s="45" t="s">
        <v>103</v>
      </c>
      <c r="C42" s="45" t="s">
        <v>104</v>
      </c>
      <c r="D42" s="23">
        <v>67000</v>
      </c>
      <c r="E42" s="23">
        <v>67000</v>
      </c>
      <c r="F42" s="55"/>
    </row>
    <row r="43" spans="1:6">
      <c r="A43" s="18" t="s">
        <v>105</v>
      </c>
      <c r="B43" s="45" t="s">
        <v>106</v>
      </c>
      <c r="C43" s="45" t="s">
        <v>107</v>
      </c>
      <c r="D43" s="23">
        <v>20000</v>
      </c>
      <c r="E43" s="23">
        <v>20000</v>
      </c>
      <c r="F43" s="55"/>
    </row>
    <row r="44" spans="1:6" ht="26.25">
      <c r="A44" s="18" t="s">
        <v>108</v>
      </c>
      <c r="B44" s="50" t="s">
        <v>109</v>
      </c>
      <c r="C44" s="50" t="s">
        <v>110</v>
      </c>
      <c r="D44" s="74">
        <f>SUM(D42:D43)</f>
        <v>87000</v>
      </c>
      <c r="E44" s="51">
        <f>SUM(E42:E43)</f>
        <v>87000</v>
      </c>
      <c r="F44" s="51">
        <f>SUM(F42:F43)</f>
        <v>0</v>
      </c>
    </row>
    <row r="45" spans="1:6" ht="26.25">
      <c r="A45" s="18" t="s">
        <v>111</v>
      </c>
      <c r="B45" s="45" t="s">
        <v>112</v>
      </c>
      <c r="C45" s="45" t="s">
        <v>113</v>
      </c>
      <c r="D45" s="23">
        <v>1131000</v>
      </c>
      <c r="E45" s="23">
        <v>1131000</v>
      </c>
      <c r="F45" s="54"/>
    </row>
    <row r="46" spans="1:6">
      <c r="A46" s="39" t="s">
        <v>114</v>
      </c>
      <c r="B46" s="56" t="s">
        <v>115</v>
      </c>
      <c r="C46" s="56" t="s">
        <v>116</v>
      </c>
      <c r="D46" s="41">
        <f>D44+D41+D36+D33+D45</f>
        <v>7214000</v>
      </c>
      <c r="E46" s="57">
        <f>E44+E41+E36+E33+E45</f>
        <v>7214000</v>
      </c>
      <c r="F46" s="57">
        <f>F44+F41+F36+F33+F45</f>
        <v>0</v>
      </c>
    </row>
    <row r="47" spans="1:6" ht="31.5">
      <c r="A47" s="58" t="s">
        <v>117</v>
      </c>
      <c r="B47" s="59" t="s">
        <v>138</v>
      </c>
      <c r="C47" s="60"/>
      <c r="D47" s="76">
        <f>D46+D25+D24</f>
        <v>45905000</v>
      </c>
      <c r="E47" s="61">
        <f>E46+E25+E24</f>
        <v>46394027</v>
      </c>
      <c r="F47" s="61">
        <f>F46+F25+F24</f>
        <v>0</v>
      </c>
    </row>
    <row r="48" spans="1:6">
      <c r="D48" s="13"/>
    </row>
  </sheetData>
  <mergeCells count="9">
    <mergeCell ref="A8:A10"/>
    <mergeCell ref="B8:B10"/>
    <mergeCell ref="C8:C10"/>
    <mergeCell ref="F8:F10"/>
    <mergeCell ref="A1:F1"/>
    <mergeCell ref="A3:F3"/>
    <mergeCell ref="A4:F4"/>
    <mergeCell ref="A5:F5"/>
    <mergeCell ref="A6:F6"/>
  </mergeCells>
  <pageMargins left="0.70866141732283472" right="0.70866141732283472" top="0.35433070866141736" bottom="0.15748031496062992" header="0.31496062992125984" footer="0.31496062992125984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E8" sqref="E7:E8"/>
    </sheetView>
  </sheetViews>
  <sheetFormatPr defaultRowHeight="15"/>
  <cols>
    <col min="1" max="1" width="43.7109375" bestFit="1" customWidth="1"/>
    <col min="3" max="3" width="30.42578125" bestFit="1" customWidth="1"/>
  </cols>
  <sheetData>
    <row r="1" spans="1:3">
      <c r="C1" s="17" t="s">
        <v>118</v>
      </c>
    </row>
    <row r="6" spans="1:3" ht="20.25">
      <c r="A6" s="110" t="s">
        <v>119</v>
      </c>
      <c r="B6" s="110"/>
      <c r="C6" s="110"/>
    </row>
    <row r="7" spans="1:3" ht="20.25">
      <c r="A7" s="110" t="s">
        <v>120</v>
      </c>
      <c r="B7" s="110"/>
      <c r="C7" s="110"/>
    </row>
    <row r="8" spans="1:3" ht="20.25">
      <c r="A8" s="62"/>
      <c r="B8" s="62"/>
      <c r="C8" s="62"/>
    </row>
    <row r="9" spans="1:3" ht="20.25">
      <c r="A9" s="62"/>
      <c r="B9" s="62"/>
      <c r="C9" s="62"/>
    </row>
    <row r="10" spans="1:3" ht="20.25">
      <c r="A10" s="62"/>
      <c r="B10" s="62"/>
      <c r="C10" s="62"/>
    </row>
    <row r="11" spans="1:3" ht="20.25">
      <c r="A11" s="110"/>
      <c r="B11" s="110"/>
      <c r="C11" s="110"/>
    </row>
    <row r="13" spans="1:3" ht="30" customHeight="1">
      <c r="A13" s="63" t="s">
        <v>121</v>
      </c>
      <c r="B13" s="64" t="s">
        <v>122</v>
      </c>
      <c r="C13" s="64"/>
    </row>
    <row r="14" spans="1:3" ht="30" customHeight="1">
      <c r="A14" s="68" t="s">
        <v>123</v>
      </c>
      <c r="B14" s="69">
        <v>1</v>
      </c>
      <c r="C14" s="69"/>
    </row>
    <row r="15" spans="1:3" ht="30" customHeight="1">
      <c r="A15" s="68" t="s">
        <v>124</v>
      </c>
      <c r="B15" s="69">
        <v>0</v>
      </c>
      <c r="C15" s="69"/>
    </row>
    <row r="16" spans="1:3" ht="30" customHeight="1">
      <c r="A16" s="70" t="s">
        <v>125</v>
      </c>
      <c r="B16" s="69">
        <v>1</v>
      </c>
      <c r="C16" s="69"/>
    </row>
    <row r="17" spans="1:3" ht="30" customHeight="1">
      <c r="A17" s="70" t="s">
        <v>126</v>
      </c>
      <c r="B17" s="69">
        <v>1</v>
      </c>
      <c r="C17" s="69"/>
    </row>
    <row r="18" spans="1:3" ht="30" customHeight="1">
      <c r="A18" s="70" t="s">
        <v>127</v>
      </c>
      <c r="B18" s="69">
        <v>1</v>
      </c>
      <c r="C18" s="69"/>
    </row>
    <row r="19" spans="1:3" ht="30" customHeight="1">
      <c r="A19" s="70" t="s">
        <v>128</v>
      </c>
      <c r="B19" s="69">
        <v>2</v>
      </c>
      <c r="C19" s="69"/>
    </row>
    <row r="20" spans="1:3" ht="30" customHeight="1">
      <c r="A20" s="70" t="s">
        <v>129</v>
      </c>
      <c r="B20" s="69">
        <v>1</v>
      </c>
      <c r="C20" s="69"/>
    </row>
    <row r="21" spans="1:3" ht="30" customHeight="1">
      <c r="A21" s="71" t="s">
        <v>130</v>
      </c>
      <c r="B21" s="69">
        <v>1</v>
      </c>
      <c r="C21" s="69"/>
    </row>
    <row r="22" spans="1:3" ht="30" customHeight="1">
      <c r="A22" s="65" t="s">
        <v>131</v>
      </c>
      <c r="B22" s="63">
        <f>SUM(B14:B21)</f>
        <v>8</v>
      </c>
      <c r="C22" s="66"/>
    </row>
  </sheetData>
  <mergeCells count="3">
    <mergeCell ref="A6:C6"/>
    <mergeCell ref="A7:C7"/>
    <mergeCell ref="A11:C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előlap</vt:lpstr>
      <vt:lpstr>főlap</vt:lpstr>
      <vt:lpstr>kiadások összesen</vt:lpstr>
      <vt:lpstr>létszám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2016-04-19T05:38:21Z</dcterms:modified>
</cp:coreProperties>
</file>