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7995" activeTab="0"/>
  </bookViews>
  <sheets>
    <sheet name="6 sz. mell. " sheetId="1" r:id="rId1"/>
  </sheets>
  <externalReferences>
    <externalReference r:id="rId4"/>
    <externalReference r:id="rId5"/>
  </externalReferences>
  <definedNames>
    <definedName name="_xlnm.Print_Area" localSheetId="0">'6 sz. mell. '!$A$1:$N$78</definedName>
  </definedNames>
  <calcPr fullCalcOnLoad="1"/>
</workbook>
</file>

<file path=xl/sharedStrings.xml><?xml version="1.0" encoding="utf-8"?>
<sst xmlns="http://schemas.openxmlformats.org/spreadsheetml/2006/main" count="94" uniqueCount="48">
  <si>
    <r>
      <t>EU-s projekt neve, azonosítója:</t>
    </r>
    <r>
      <rPr>
        <sz val="12"/>
        <rFont val="Times New Roman"/>
        <family val="1"/>
      </rPr>
      <t>*</t>
    </r>
  </si>
  <si>
    <t>Éáop-5.1.2/D2-11-2011-0026 Tiszagyulaháza Újtikos belterületi vízrendezési II ütem</t>
  </si>
  <si>
    <t>ezer foeint</t>
  </si>
  <si>
    <t>Források</t>
  </si>
  <si>
    <t>Támogatási szerződés szerinti bevételek, kiadások</t>
  </si>
  <si>
    <t>Teljesítés</t>
  </si>
  <si>
    <t>Eredeti</t>
  </si>
  <si>
    <t>Módosított</t>
  </si>
  <si>
    <t>Évenkénti üteme</t>
  </si>
  <si>
    <t>Összes bevétel,
kiadás</t>
  </si>
  <si>
    <t>Összesen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</si>
  <si>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</si>
  <si>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</si>
  <si>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</si>
  <si>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</si>
  <si>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</si>
  <si>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</si>
  <si>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</si>
  <si>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</si>
  <si>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</si>
  <si>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</si>
  <si>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</si>
  <si>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L=(J+K)</t>
  </si>
  <si>
    <t>M=(L/C)</t>
  </si>
  <si>
    <t>Saját erő</t>
  </si>
  <si>
    <t>- saját erőből központi támogatás</t>
  </si>
  <si>
    <t>EU-s forrás</t>
  </si>
  <si>
    <t>Társfinanszírozás</t>
  </si>
  <si>
    <t>Hitel</t>
  </si>
  <si>
    <t>Egyéb forrás (visszaigényelt ÁFA)</t>
  </si>
  <si>
    <t>,</t>
  </si>
  <si>
    <t>Források összesen:</t>
  </si>
  <si>
    <t>Kiadások, költségek</t>
  </si>
  <si>
    <t>egyéb működési kiadás</t>
  </si>
  <si>
    <t>Beruházások, beszerzések</t>
  </si>
  <si>
    <t>Szolgáltatások igénybe vétele</t>
  </si>
  <si>
    <t>Adminisztratív költségek</t>
  </si>
  <si>
    <t>fordított áfa</t>
  </si>
  <si>
    <t>Egyéb felalmozási kiadás</t>
  </si>
  <si>
    <t>Kiadások összesen:</t>
  </si>
  <si>
    <t>* Amennyiben több projekt megvalósítása történi egy időben akkor azokat külön-külön, projektenként be kell mutatni!</t>
  </si>
  <si>
    <t>ÉAOP-4.1.2/A-12-2013-0054Egészségügyi alapellátás fejlesztése Tiszaygulaházán</t>
  </si>
  <si>
    <t xml:space="preserve"> Ezer forintban !</t>
  </si>
  <si>
    <t>2014. előtt</t>
  </si>
  <si>
    <t>2014 évben</t>
  </si>
  <si>
    <t>2014. után</t>
  </si>
  <si>
    <t>Egyéb forrás</t>
  </si>
  <si>
    <t>Személyi jellegű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</si>
</sst>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49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sz val="12"/>
      <name val="Times New Roman"/>
      <family val="1"/>
    </font>
    <font>
      <b/>
      <sz val="10"/>
      <name val="Times New Roman CE"/>
      <family val="0"/>
    </font>
    <font>
      <i/>
      <sz val="10"/>
      <name val="Times New Roman CE"/>
      <family val="0"/>
    </font>
    <font>
      <i/>
      <sz val="11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i/>
      <sz val="8"/>
      <name val="Times New Roman CE"/>
      <family val="0"/>
    </font>
    <font>
      <b/>
      <i/>
      <sz val="8"/>
      <name val="Times New Roman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2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32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164" fontId="18" fillId="0" borderId="0" xfId="0" applyNumberFormat="1" applyFont="1" applyFill="1" applyAlignment="1">
      <alignment horizontal="left" vertical="center" wrapText="1"/>
    </xf>
    <xf numFmtId="164" fontId="20" fillId="0" borderId="0" xfId="0" applyNumberFormat="1" applyFont="1" applyFill="1" applyAlignment="1" applyProtection="1">
      <alignment horizontal="left" vertical="center" wrapText="1"/>
      <protection locked="0"/>
    </xf>
    <xf numFmtId="0" fontId="21" fillId="0" borderId="0" xfId="0" applyFont="1" applyFill="1" applyAlignment="1">
      <alignment horizontal="center" textRotation="180"/>
    </xf>
    <xf numFmtId="0" fontId="0" fillId="0" borderId="0" xfId="0" applyFont="1" applyFill="1" applyAlignment="1">
      <alignment/>
    </xf>
    <xf numFmtId="164" fontId="22" fillId="0" borderId="0" xfId="0" applyNumberFormat="1" applyFont="1" applyFill="1" applyAlignment="1">
      <alignment vertical="center" wrapText="1"/>
    </xf>
    <xf numFmtId="164" fontId="23" fillId="0" borderId="10" xfId="0" applyNumberFormat="1" applyFont="1" applyFill="1" applyBorder="1" applyAlignment="1">
      <alignment horizontal="right" vertical="center"/>
    </xf>
    <xf numFmtId="164" fontId="24" fillId="0" borderId="11" xfId="0" applyNumberFormat="1" applyFont="1" applyFill="1" applyBorder="1" applyAlignment="1">
      <alignment horizontal="center" vertical="center"/>
    </xf>
    <xf numFmtId="164" fontId="24" fillId="0" borderId="12" xfId="0" applyNumberFormat="1" applyFont="1" applyFill="1" applyBorder="1" applyAlignment="1">
      <alignment horizontal="center" vertical="center" wrapText="1"/>
    </xf>
    <xf numFmtId="164" fontId="24" fillId="0" borderId="13" xfId="0" applyNumberFormat="1" applyFont="1" applyFill="1" applyBorder="1" applyAlignment="1">
      <alignment horizontal="center" vertical="center" wrapText="1"/>
    </xf>
    <xf numFmtId="164" fontId="24" fillId="0" borderId="14" xfId="0" applyNumberFormat="1" applyFont="1" applyFill="1" applyBorder="1" applyAlignment="1">
      <alignment horizontal="center" vertical="center"/>
    </xf>
    <xf numFmtId="164" fontId="25" fillId="0" borderId="12" xfId="0" applyNumberFormat="1" applyFont="1" applyFill="1" applyBorder="1" applyAlignment="1">
      <alignment horizontal="center" vertical="center"/>
    </xf>
    <xf numFmtId="164" fontId="25" fillId="0" borderId="12" xfId="0" applyNumberFormat="1" applyFont="1" applyFill="1" applyBorder="1" applyAlignment="1">
      <alignment horizontal="center" vertical="center" wrapText="1"/>
    </xf>
    <xf numFmtId="164" fontId="24" fillId="0" borderId="12" xfId="0" applyNumberFormat="1" applyFont="1" applyFill="1" applyBorder="1" applyAlignment="1">
      <alignment horizontal="center" vertical="center" wrapText="1"/>
    </xf>
    <xf numFmtId="164" fontId="24" fillId="0" borderId="15" xfId="0" applyNumberFormat="1" applyFont="1" applyFill="1" applyBorder="1" applyAlignment="1">
      <alignment horizontal="center" vertical="center" wrapText="1"/>
    </xf>
    <xf numFmtId="164" fontId="25" fillId="0" borderId="12" xfId="0" applyNumberFormat="1" applyFont="1" applyFill="1" applyBorder="1" applyAlignment="1">
      <alignment horizontal="center" vertical="center" wrapText="1"/>
    </xf>
    <xf numFmtId="164" fontId="24" fillId="0" borderId="16" xfId="0" applyNumberFormat="1" applyFont="1" applyFill="1" applyBorder="1" applyAlignment="1">
      <alignment horizontal="center" vertical="center"/>
    </xf>
    <xf numFmtId="164" fontId="25" fillId="0" borderId="12" xfId="0" applyNumberFormat="1" applyFont="1" applyFill="1" applyBorder="1" applyAlignment="1">
      <alignment horizontal="center" vertical="center"/>
    </xf>
    <xf numFmtId="164" fontId="25" fillId="0" borderId="16" xfId="0" applyNumberFormat="1" applyFont="1" applyFill="1" applyBorder="1" applyAlignment="1">
      <alignment horizontal="center" vertical="center"/>
    </xf>
    <xf numFmtId="164" fontId="25" fillId="0" borderId="17" xfId="0" applyNumberFormat="1" applyFont="1" applyFill="1" applyBorder="1" applyAlignment="1">
      <alignment horizontal="center" vertical="center"/>
    </xf>
    <xf numFmtId="164" fontId="25" fillId="0" borderId="17" xfId="0" applyNumberFormat="1" applyFont="1" applyFill="1" applyBorder="1" applyAlignment="1">
      <alignment horizontal="center" vertical="center" wrapText="1"/>
    </xf>
    <xf numFmtId="49" fontId="26" fillId="0" borderId="18" xfId="0" applyNumberFormat="1" applyFont="1" applyFill="1" applyBorder="1" applyAlignment="1">
      <alignment horizontal="left" vertical="center"/>
    </xf>
    <xf numFmtId="3" fontId="26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26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25" fillId="0" borderId="19" xfId="0" applyNumberFormat="1" applyFont="1" applyFill="1" applyBorder="1" applyAlignment="1">
      <alignment horizontal="right" vertical="center" wrapText="1"/>
    </xf>
    <xf numFmtId="4" fontId="25" fillId="0" borderId="19" xfId="0" applyNumberFormat="1" applyFont="1" applyFill="1" applyBorder="1" applyAlignment="1">
      <alignment horizontal="right" vertical="center" wrapText="1"/>
    </xf>
    <xf numFmtId="49" fontId="27" fillId="0" borderId="20" xfId="0" applyNumberFormat="1" applyFont="1" applyFill="1" applyBorder="1" applyAlignment="1" quotePrefix="1">
      <alignment horizontal="left" vertical="center" indent="1"/>
    </xf>
    <xf numFmtId="3" fontId="27" fillId="0" borderId="21" xfId="0" applyNumberFormat="1" applyFont="1" applyFill="1" applyBorder="1" applyAlignment="1" applyProtection="1">
      <alignment horizontal="right" vertical="center" wrapText="1"/>
      <protection locked="0"/>
    </xf>
    <xf numFmtId="164" fontId="25" fillId="0" borderId="21" xfId="0" applyNumberFormat="1" applyFont="1" applyFill="1" applyBorder="1" applyAlignment="1">
      <alignment horizontal="right" vertical="center" wrapText="1"/>
    </xf>
    <xf numFmtId="4" fontId="25" fillId="0" borderId="21" xfId="0" applyNumberFormat="1" applyFont="1" applyFill="1" applyBorder="1" applyAlignment="1">
      <alignment horizontal="right" vertical="center" wrapText="1"/>
    </xf>
    <xf numFmtId="49" fontId="26" fillId="0" borderId="20" xfId="0" applyNumberFormat="1" applyFont="1" applyFill="1" applyBorder="1" applyAlignment="1">
      <alignment horizontal="left" vertical="center"/>
    </xf>
    <xf numFmtId="3" fontId="26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26" fillId="0" borderId="21" xfId="0" applyNumberFormat="1" applyFont="1" applyFill="1" applyBorder="1" applyAlignment="1" applyProtection="1">
      <alignment horizontal="right" vertical="center"/>
      <protection locked="0"/>
    </xf>
    <xf numFmtId="49" fontId="26" fillId="0" borderId="22" xfId="0" applyNumberFormat="1" applyFont="1" applyFill="1" applyBorder="1" applyAlignment="1" applyProtection="1">
      <alignment horizontal="left" vertical="center"/>
      <protection locked="0"/>
    </xf>
    <xf numFmtId="3" fontId="26" fillId="0" borderId="23" xfId="0" applyNumberFormat="1" applyFont="1" applyFill="1" applyBorder="1" applyAlignment="1" applyProtection="1">
      <alignment horizontal="right" vertical="center"/>
      <protection locked="0"/>
    </xf>
    <xf numFmtId="3" fontId="26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25" fillId="0" borderId="24" xfId="0" applyNumberFormat="1" applyFont="1" applyFill="1" applyBorder="1" applyAlignment="1">
      <alignment horizontal="right" vertical="center" wrapText="1"/>
    </xf>
    <xf numFmtId="49" fontId="25" fillId="0" borderId="25" xfId="0" applyNumberFormat="1" applyFont="1" applyFill="1" applyBorder="1" applyAlignment="1" applyProtection="1">
      <alignment horizontal="left" vertical="center" indent="1"/>
      <protection locked="0"/>
    </xf>
    <xf numFmtId="164" fontId="25" fillId="0" borderId="12" xfId="0" applyNumberFormat="1" applyFont="1" applyFill="1" applyBorder="1" applyAlignment="1">
      <alignment vertical="center"/>
    </xf>
    <xf numFmtId="4" fontId="26" fillId="0" borderId="12" xfId="0" applyNumberFormat="1" applyFont="1" applyFill="1" applyBorder="1" applyAlignment="1" applyProtection="1">
      <alignment vertical="center" wrapText="1"/>
      <protection locked="0"/>
    </xf>
    <xf numFmtId="49" fontId="25" fillId="0" borderId="26" xfId="0" applyNumberFormat="1" applyFont="1" applyFill="1" applyBorder="1" applyAlignment="1" applyProtection="1">
      <alignment vertical="center"/>
      <protection locked="0"/>
    </xf>
    <xf numFmtId="49" fontId="25" fillId="0" borderId="26" xfId="0" applyNumberFormat="1" applyFont="1" applyFill="1" applyBorder="1" applyAlignment="1" applyProtection="1">
      <alignment horizontal="right" vertical="center"/>
      <protection locked="0"/>
    </xf>
    <xf numFmtId="3" fontId="26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25" fillId="0" borderId="10" xfId="0" applyNumberFormat="1" applyFont="1" applyFill="1" applyBorder="1" applyAlignment="1" applyProtection="1">
      <alignment vertical="center"/>
      <protection locked="0"/>
    </xf>
    <xf numFmtId="49" fontId="25" fillId="0" borderId="10" xfId="0" applyNumberFormat="1" applyFont="1" applyFill="1" applyBorder="1" applyAlignment="1" applyProtection="1">
      <alignment horizontal="right" vertical="center"/>
      <protection locked="0"/>
    </xf>
    <xf numFmtId="3" fontId="26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6" fillId="0" borderId="27" xfId="0" applyNumberFormat="1" applyFont="1" applyFill="1" applyBorder="1" applyAlignment="1">
      <alignment horizontal="left" vertical="center"/>
    </xf>
    <xf numFmtId="3" fontId="26" fillId="0" borderId="13" xfId="0" applyNumberFormat="1" applyFont="1" applyFill="1" applyBorder="1" applyAlignment="1" applyProtection="1">
      <alignment horizontal="right" vertical="center"/>
      <protection locked="0"/>
    </xf>
    <xf numFmtId="164" fontId="25" fillId="0" borderId="13" xfId="0" applyNumberFormat="1" applyFont="1" applyFill="1" applyBorder="1" applyAlignment="1" applyProtection="1">
      <alignment horizontal="right" vertical="center" wrapText="1"/>
      <protection/>
    </xf>
    <xf numFmtId="4" fontId="25" fillId="0" borderId="13" xfId="0" applyNumberFormat="1" applyFont="1" applyFill="1" applyBorder="1" applyAlignment="1">
      <alignment horizontal="right" vertical="center" wrapText="1"/>
    </xf>
    <xf numFmtId="49" fontId="26" fillId="0" borderId="28" xfId="0" applyNumberFormat="1" applyFont="1" applyFill="1" applyBorder="1" applyAlignment="1">
      <alignment horizontal="left" vertical="center"/>
    </xf>
    <xf numFmtId="164" fontId="25" fillId="0" borderId="21" xfId="0" applyNumberFormat="1" applyFont="1" applyFill="1" applyBorder="1" applyAlignment="1">
      <alignment vertical="center"/>
    </xf>
    <xf numFmtId="3" fontId="26" fillId="0" borderId="29" xfId="0" applyNumberFormat="1" applyFont="1" applyFill="1" applyBorder="1" applyAlignment="1" applyProtection="1">
      <alignment horizontal="right" vertical="center"/>
      <protection locked="0"/>
    </xf>
    <xf numFmtId="3" fontId="26" fillId="0" borderId="29" xfId="0" applyNumberFormat="1" applyFont="1" applyFill="1" applyBorder="1" applyAlignment="1" applyProtection="1">
      <alignment horizontal="right" vertical="center" wrapText="1"/>
      <protection locked="0"/>
    </xf>
    <xf numFmtId="164" fontId="25" fillId="0" borderId="29" xfId="0" applyNumberFormat="1" applyFont="1" applyFill="1" applyBorder="1" applyAlignment="1" applyProtection="1">
      <alignment horizontal="right" vertical="center" wrapText="1"/>
      <protection/>
    </xf>
    <xf numFmtId="4" fontId="25" fillId="0" borderId="29" xfId="0" applyNumberFormat="1" applyFont="1" applyFill="1" applyBorder="1" applyAlignment="1">
      <alignment horizontal="right" vertical="center" wrapText="1"/>
    </xf>
    <xf numFmtId="164" fontId="25" fillId="0" borderId="21" xfId="0" applyNumberFormat="1" applyFont="1" applyFill="1" applyBorder="1" applyAlignment="1" applyProtection="1">
      <alignment horizontal="right" vertical="center" wrapText="1"/>
      <protection/>
    </xf>
    <xf numFmtId="49" fontId="26" fillId="0" borderId="28" xfId="0" applyNumberFormat="1" applyFont="1" applyFill="1" applyBorder="1" applyAlignment="1" applyProtection="1">
      <alignment horizontal="left" vertical="center"/>
      <protection locked="0"/>
    </xf>
    <xf numFmtId="49" fontId="26" fillId="0" borderId="30" xfId="0" applyNumberFormat="1" applyFont="1" applyFill="1" applyBorder="1" applyAlignment="1" applyProtection="1">
      <alignment horizontal="left" vertical="center"/>
      <protection locked="0"/>
    </xf>
    <xf numFmtId="165" fontId="25" fillId="0" borderId="12" xfId="0" applyNumberFormat="1" applyFont="1" applyFill="1" applyBorder="1" applyAlignment="1">
      <alignment horizontal="left" vertical="center" wrapText="1" indent="1"/>
    </xf>
    <xf numFmtId="165" fontId="28" fillId="0" borderId="26" xfId="0" applyNumberFormat="1" applyFont="1" applyFill="1" applyBorder="1" applyAlignment="1">
      <alignment horizontal="left" vertical="center" wrapText="1"/>
    </xf>
    <xf numFmtId="165" fontId="28" fillId="0" borderId="0" xfId="0" applyNumberFormat="1" applyFont="1" applyFill="1" applyBorder="1" applyAlignment="1">
      <alignment horizontal="left" vertical="center" wrapText="1"/>
    </xf>
    <xf numFmtId="3" fontId="27" fillId="0" borderId="21" xfId="0" applyNumberFormat="1" applyFont="1" applyFill="1" applyBorder="1" applyAlignment="1" applyProtection="1">
      <alignment horizontal="right" vertical="center"/>
      <protection locked="0"/>
    </xf>
    <xf numFmtId="164" fontId="18" fillId="0" borderId="0" xfId="0" applyNumberFormat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/>
    </xf>
    <xf numFmtId="164" fontId="20" fillId="0" borderId="0" xfId="0" applyNumberFormat="1" applyFont="1" applyFill="1" applyBorder="1" applyAlignment="1" applyProtection="1">
      <alignment vertical="center" wrapText="1"/>
      <protection locked="0"/>
    </xf>
    <xf numFmtId="164" fontId="22" fillId="0" borderId="0" xfId="0" applyNumberFormat="1" applyFont="1" applyFill="1" applyBorder="1" applyAlignment="1">
      <alignment vertical="center" wrapText="1"/>
    </xf>
    <xf numFmtId="164" fontId="23" fillId="0" borderId="0" xfId="0" applyNumberFormat="1" applyFont="1" applyFill="1" applyBorder="1" applyAlignment="1">
      <alignment horizontal="right"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 wrapText="1"/>
    </xf>
    <xf numFmtId="164" fontId="24" fillId="0" borderId="0" xfId="0" applyNumberFormat="1" applyFont="1" applyFill="1" applyBorder="1" applyAlignment="1">
      <alignment horizontal="center" vertical="center" wrapText="1"/>
    </xf>
    <xf numFmtId="164" fontId="25" fillId="0" borderId="0" xfId="0" applyNumberFormat="1" applyFont="1" applyFill="1" applyBorder="1" applyAlignment="1">
      <alignment horizontal="center" vertical="center"/>
    </xf>
    <xf numFmtId="164" fontId="25" fillId="0" borderId="0" xfId="0" applyNumberFormat="1" applyFont="1" applyFill="1" applyBorder="1" applyAlignment="1">
      <alignment horizontal="center" vertical="center" wrapText="1"/>
    </xf>
    <xf numFmtId="164" fontId="25" fillId="0" borderId="0" xfId="0" applyNumberFormat="1" applyFont="1" applyFill="1" applyBorder="1" applyAlignment="1">
      <alignment horizontal="center" vertical="center" wrapText="1"/>
    </xf>
    <xf numFmtId="164" fontId="25" fillId="0" borderId="0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left" vertical="center"/>
    </xf>
    <xf numFmtId="3" fontId="26" fillId="0" borderId="0" xfId="0" applyNumberFormat="1" applyFont="1" applyFill="1" applyBorder="1" applyAlignment="1" applyProtection="1">
      <alignment horizontal="right" vertical="center"/>
      <protection locked="0"/>
    </xf>
    <xf numFmtId="3" fontId="26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25" fillId="0" borderId="0" xfId="0" applyNumberFormat="1" applyFont="1" applyFill="1" applyBorder="1" applyAlignment="1">
      <alignment horizontal="right" vertical="center" wrapText="1"/>
    </xf>
    <xf numFmtId="4" fontId="25" fillId="0" borderId="0" xfId="0" applyNumberFormat="1" applyFont="1" applyFill="1" applyBorder="1" applyAlignment="1">
      <alignment horizontal="right" vertical="center" wrapText="1"/>
    </xf>
    <xf numFmtId="49" fontId="27" fillId="0" borderId="0" xfId="0" applyNumberFormat="1" applyFont="1" applyFill="1" applyBorder="1" applyAlignment="1" quotePrefix="1">
      <alignment horizontal="left" vertical="center" indent="1"/>
    </xf>
    <xf numFmtId="3" fontId="27" fillId="0" borderId="0" xfId="0" applyNumberFormat="1" applyFont="1" applyFill="1" applyBorder="1" applyAlignment="1" applyProtection="1">
      <alignment horizontal="right" vertical="center"/>
      <protection locked="0"/>
    </xf>
    <xf numFmtId="3" fontId="27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26" fillId="0" borderId="0" xfId="0" applyNumberFormat="1" applyFont="1" applyFill="1" applyBorder="1" applyAlignment="1" applyProtection="1">
      <alignment horizontal="left" vertical="center"/>
      <protection locked="0"/>
    </xf>
    <xf numFmtId="49" fontId="25" fillId="0" borderId="0" xfId="0" applyNumberFormat="1" applyFont="1" applyFill="1" applyBorder="1" applyAlignment="1" applyProtection="1">
      <alignment horizontal="left" vertical="center" indent="1"/>
      <protection locked="0"/>
    </xf>
    <xf numFmtId="164" fontId="25" fillId="0" borderId="0" xfId="0" applyNumberFormat="1" applyFont="1" applyFill="1" applyBorder="1" applyAlignment="1">
      <alignment vertical="center"/>
    </xf>
    <xf numFmtId="4" fontId="26" fillId="0" borderId="0" xfId="0" applyNumberFormat="1" applyFont="1" applyFill="1" applyBorder="1" applyAlignment="1" applyProtection="1">
      <alignment vertical="center" wrapText="1"/>
      <protection locked="0"/>
    </xf>
    <xf numFmtId="49" fontId="25" fillId="0" borderId="0" xfId="0" applyNumberFormat="1" applyFont="1" applyFill="1" applyBorder="1" applyAlignment="1" applyProtection="1">
      <alignment vertical="center"/>
      <protection locked="0"/>
    </xf>
    <xf numFmtId="49" fontId="25" fillId="0" borderId="0" xfId="0" applyNumberFormat="1" applyFont="1" applyFill="1" applyBorder="1" applyAlignment="1" applyProtection="1">
      <alignment horizontal="right" vertical="center"/>
      <protection locked="0"/>
    </xf>
    <xf numFmtId="3" fontId="26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25" fillId="0" borderId="0" xfId="0" applyNumberFormat="1" applyFont="1" applyFill="1" applyBorder="1" applyAlignment="1" applyProtection="1">
      <alignment horizontal="right" vertical="center" wrapText="1"/>
      <protection/>
    </xf>
    <xf numFmtId="164" fontId="25" fillId="0" borderId="0" xfId="0" applyNumberFormat="1" applyFont="1" applyFill="1" applyBorder="1" applyAlignment="1" applyProtection="1">
      <alignment horizontal="right" vertical="center" wrapText="1"/>
      <protection/>
    </xf>
    <xf numFmtId="165" fontId="25" fillId="0" borderId="0" xfId="0" applyNumberFormat="1" applyFont="1" applyFill="1" applyBorder="1" applyAlignment="1">
      <alignment horizontal="left" vertical="center" wrapText="1" indent="1"/>
    </xf>
    <xf numFmtId="165" fontId="28" fillId="0" borderId="0" xfId="0" applyNumberFormat="1" applyFont="1" applyFill="1" applyBorder="1" applyAlignment="1">
      <alignment horizontal="left" vertic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Már látott hiperhivatkozás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oda\Downloads\ZARSZREND14%20(4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ZARSZRENDmell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7.1. sz. mell"/>
      <sheetName val="8.1. sz. mell."/>
      <sheetName val="8.2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  <sheetDataSet>
      <sheetData sheetId="0">
        <row r="4">
          <cell r="A4" t="str">
            <v>2014. évi eredeti előirányzat BEVÉTELEK</v>
          </cell>
        </row>
        <row r="37">
          <cell r="A37" t="str">
            <v>1. sz. melléklet Kiadások táblázat E. oszlop 9 sora =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"/>
      <sheetName val="2.sz.mell  "/>
      <sheetName val="3.sz.mell  "/>
      <sheetName val="4.sz.mell."/>
      <sheetName val="5.sz.mell."/>
      <sheetName val="6 sz. mell. "/>
      <sheetName val="7. sz. mell"/>
      <sheetName val="8. sz. mell."/>
      <sheetName val="9.sz.mell"/>
      <sheetName val="10.sz mell"/>
      <sheetName val="12.sz mell"/>
      <sheetName val="11.sz mell"/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79"/>
  <sheetViews>
    <sheetView tabSelected="1" view="pageLayout" zoomScaleNormal="130" zoomScaleSheetLayoutView="100" workbookViewId="0" topLeftCell="A1">
      <selection activeCell="D1" sqref="D1:M1"/>
    </sheetView>
  </sheetViews>
  <sheetFormatPr defaultColWidth="9.00390625" defaultRowHeight="12.75"/>
  <cols>
    <col min="1" max="1" width="28.50390625" style="4" customWidth="1"/>
    <col min="2" max="13" width="10.00390625" style="4" customWidth="1"/>
    <col min="14" max="14" width="4.00390625" style="4" customWidth="1"/>
    <col min="15" max="15" width="9.375" style="4" customWidth="1"/>
    <col min="16" max="16384" width="9.375" style="4" customWidth="1"/>
  </cols>
  <sheetData>
    <row r="1" spans="1:14" ht="24.75" customHeight="1">
      <c r="A1" s="1" t="s">
        <v>0</v>
      </c>
      <c r="B1" s="1"/>
      <c r="C1" s="1"/>
      <c r="D1" s="2" t="s">
        <v>1</v>
      </c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.7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6" t="s">
        <v>2</v>
      </c>
      <c r="M2" s="6"/>
      <c r="N2" s="3"/>
    </row>
    <row r="3" spans="1:14" ht="13.5" thickBot="1">
      <c r="A3" s="7" t="s">
        <v>3</v>
      </c>
      <c r="B3" s="8" t="s">
        <v>4</v>
      </c>
      <c r="C3" s="8"/>
      <c r="D3" s="8"/>
      <c r="E3" s="8"/>
      <c r="F3" s="8"/>
      <c r="G3" s="8"/>
      <c r="H3" s="8"/>
      <c r="I3" s="8"/>
      <c r="J3" s="9" t="s">
        <v>5</v>
      </c>
      <c r="K3" s="9"/>
      <c r="L3" s="9"/>
      <c r="M3" s="9"/>
      <c r="N3" s="3"/>
    </row>
    <row r="4" spans="1:14" ht="15" customHeight="1" thickBot="1">
      <c r="A4" s="10"/>
      <c r="B4" s="11" t="s">
        <v>6</v>
      </c>
      <c r="C4" s="12" t="s">
        <v>7</v>
      </c>
      <c r="D4" s="13" t="s">
        <v>8</v>
      </c>
      <c r="E4" s="13"/>
      <c r="F4" s="13"/>
      <c r="G4" s="13"/>
      <c r="H4" s="13"/>
      <c r="I4" s="13"/>
      <c r="J4" s="14"/>
      <c r="K4" s="14"/>
      <c r="L4" s="14"/>
      <c r="M4" s="14"/>
      <c r="N4" s="3"/>
    </row>
    <row r="5" spans="1:14" ht="21.75" thickBot="1">
      <c r="A5" s="10"/>
      <c r="B5" s="11"/>
      <c r="C5" s="12"/>
      <c r="D5" s="15" t="s">
        <v>6</v>
      </c>
      <c r="E5" s="15" t="s">
        <v>7</v>
      </c>
      <c r="F5" s="15" t="s">
        <v>6</v>
      </c>
      <c r="G5" s="15" t="s">
        <v>7</v>
      </c>
      <c r="H5" s="15" t="s">
        <v>6</v>
      </c>
      <c r="I5" s="15" t="s">
        <v>7</v>
      </c>
      <c r="J5" s="14"/>
      <c r="K5" s="14"/>
      <c r="L5" s="14"/>
      <c r="M5" s="14"/>
      <c r="N5" s="3"/>
    </row>
    <row r="6" spans="1:14" ht="32.25" thickBot="1">
      <c r="A6" s="16"/>
      <c r="B6" s="12" t="s">
        <v>9</v>
      </c>
      <c r="C6" s="12"/>
      <c r="D6" s="12" t="str">
        <f>+CONCATENATE(LEFT('[1]ÖSSZEFÜGGÉSEK'!A4,4),". előtt")</f>
        <v>2014. előtt</v>
      </c>
      <c r="E6" s="12"/>
      <c r="F6" s="12" t="str">
        <f>+CONCATENATE(LEFT('[1]ÖSSZEFÜGGÉSEK'!A4,4),". évi")</f>
        <v>2014. évi</v>
      </c>
      <c r="G6" s="12"/>
      <c r="H6" s="11" t="str">
        <f>+CONCATENATE(LEFT('[1]ÖSSZEFÜGGÉSEK'!A4,4),". után")</f>
        <v>2014. után</v>
      </c>
      <c r="I6" s="11"/>
      <c r="J6" s="17" t="str">
        <f>+D6</f>
        <v>2014. előtt</v>
      </c>
      <c r="K6" s="15" t="str">
        <f>+F6</f>
        <v>2014. évi</v>
      </c>
      <c r="L6" s="17" t="s">
        <v>10</v>
      </c>
      <c r="M6" s="15" t="str">
        <f>+CONCATENATE("Teljesítés %-a ",LEFT('[1]ÖSSZEFÜGGÉSEK'!A4,4),". XII. 31-ig")</f>
        <v>Teljesítés %-a 2014. XII. 31-ig</v>
      </c>
      <c r="N6" s="3"/>
    </row>
    <row r="7" spans="1:14" ht="13.5" thickBot="1">
      <c r="A7" s="18" t="s">
        <v>11</v>
      </c>
      <c r="B7" s="17" t="s">
        <v>12</v>
      </c>
      <c r="C7" s="17" t="s">
        <v>13</v>
      </c>
      <c r="D7" s="19" t="s">
        <v>14</v>
      </c>
      <c r="E7" s="15" t="s">
        <v>15</v>
      </c>
      <c r="F7" s="15" t="s">
        <v>16</v>
      </c>
      <c r="G7" s="15" t="s">
        <v>17</v>
      </c>
      <c r="H7" s="17" t="s">
        <v>18</v>
      </c>
      <c r="I7" s="19" t="s">
        <v>19</v>
      </c>
      <c r="J7" s="19" t="s">
        <v>20</v>
      </c>
      <c r="K7" s="19" t="s">
        <v>21</v>
      </c>
      <c r="L7" s="19" t="s">
        <v>22</v>
      </c>
      <c r="M7" s="20" t="s">
        <v>23</v>
      </c>
      <c r="N7" s="3"/>
    </row>
    <row r="8" spans="1:14" ht="12.75">
      <c r="A8" s="21" t="s">
        <v>24</v>
      </c>
      <c r="B8" s="22">
        <v>9280</v>
      </c>
      <c r="C8" s="22">
        <v>9280</v>
      </c>
      <c r="D8" s="22"/>
      <c r="E8" s="23"/>
      <c r="F8" s="22">
        <v>9280</v>
      </c>
      <c r="G8" s="22">
        <v>9280</v>
      </c>
      <c r="H8" s="22"/>
      <c r="I8" s="22"/>
      <c r="J8" s="22"/>
      <c r="K8" s="22">
        <f>238283-235077</f>
        <v>3206</v>
      </c>
      <c r="L8" s="24">
        <f aca="true" t="shared" si="0" ref="L8:L13">+J8+K8</f>
        <v>3206</v>
      </c>
      <c r="M8" s="25">
        <f>IF((C8&lt;&gt;0),ROUND((L8/C8)*100,1),"")</f>
        <v>34.5</v>
      </c>
      <c r="N8" s="3"/>
    </row>
    <row r="9" spans="1:14" ht="12.75">
      <c r="A9" s="26" t="s">
        <v>25</v>
      </c>
      <c r="B9" s="27">
        <v>6032</v>
      </c>
      <c r="C9" s="27">
        <v>6032</v>
      </c>
      <c r="D9" s="27"/>
      <c r="E9" s="27"/>
      <c r="F9" s="27">
        <v>6032</v>
      </c>
      <c r="G9" s="27">
        <v>6032</v>
      </c>
      <c r="H9" s="27"/>
      <c r="I9" s="27"/>
      <c r="J9" s="27"/>
      <c r="K9" s="27"/>
      <c r="L9" s="28">
        <f t="shared" si="0"/>
        <v>0</v>
      </c>
      <c r="M9" s="29">
        <f aca="true" t="shared" si="1" ref="M9:M14">IF((C9&lt;&gt;0),ROUND((L9/C9)*100,1),"")</f>
        <v>0</v>
      </c>
      <c r="N9" s="3"/>
    </row>
    <row r="10" spans="1:14" ht="12.75">
      <c r="A10" s="30" t="s">
        <v>26</v>
      </c>
      <c r="B10" s="31">
        <v>176316</v>
      </c>
      <c r="C10" s="31">
        <v>275531</v>
      </c>
      <c r="D10" s="31"/>
      <c r="E10" s="31"/>
      <c r="F10" s="31">
        <v>176316</v>
      </c>
      <c r="G10" s="31">
        <v>275531</v>
      </c>
      <c r="H10" s="31"/>
      <c r="I10" s="31"/>
      <c r="J10" s="31"/>
      <c r="K10" s="31">
        <f>46128+188949</f>
        <v>235077</v>
      </c>
      <c r="L10" s="28">
        <f t="shared" si="0"/>
        <v>235077</v>
      </c>
      <c r="M10" s="29">
        <f t="shared" si="1"/>
        <v>85.3</v>
      </c>
      <c r="N10" s="3"/>
    </row>
    <row r="11" spans="1:14" ht="12.75">
      <c r="A11" s="30" t="s">
        <v>27</v>
      </c>
      <c r="B11" s="32"/>
      <c r="C11" s="31"/>
      <c r="D11" s="31"/>
      <c r="E11" s="31"/>
      <c r="F11" s="31"/>
      <c r="G11" s="31"/>
      <c r="H11" s="31"/>
      <c r="I11" s="31"/>
      <c r="J11" s="31"/>
      <c r="K11" s="31"/>
      <c r="L11" s="28">
        <f t="shared" si="0"/>
        <v>0</v>
      </c>
      <c r="M11" s="29">
        <f t="shared" si="1"/>
      </c>
      <c r="N11" s="3"/>
    </row>
    <row r="12" spans="1:14" ht="12.75">
      <c r="A12" s="30" t="s">
        <v>28</v>
      </c>
      <c r="B12" s="32"/>
      <c r="C12" s="31"/>
      <c r="D12" s="31"/>
      <c r="E12" s="31"/>
      <c r="F12" s="31"/>
      <c r="G12" s="31"/>
      <c r="H12" s="31"/>
      <c r="I12" s="31"/>
      <c r="J12" s="31"/>
      <c r="K12" s="31"/>
      <c r="L12" s="28">
        <f t="shared" si="0"/>
        <v>0</v>
      </c>
      <c r="M12" s="29">
        <f t="shared" si="1"/>
      </c>
      <c r="N12" s="3"/>
    </row>
    <row r="13" spans="1:14" ht="12.75">
      <c r="A13" s="30" t="s">
        <v>29</v>
      </c>
      <c r="B13" s="32">
        <v>0</v>
      </c>
      <c r="C13" s="31">
        <v>0</v>
      </c>
      <c r="D13" s="31"/>
      <c r="E13" s="31"/>
      <c r="F13" s="31">
        <v>0</v>
      </c>
      <c r="G13" s="31">
        <v>0</v>
      </c>
      <c r="H13" s="31"/>
      <c r="I13" s="31"/>
      <c r="J13" s="31"/>
      <c r="K13" s="31"/>
      <c r="L13" s="28">
        <f t="shared" si="0"/>
        <v>0</v>
      </c>
      <c r="M13" s="29">
        <f t="shared" si="1"/>
      </c>
      <c r="N13" s="3"/>
    </row>
    <row r="14" spans="1:14" ht="15" customHeight="1" thickBot="1">
      <c r="A14" s="33"/>
      <c r="B14" s="34"/>
      <c r="C14" s="35"/>
      <c r="D14" s="35"/>
      <c r="E14" s="35"/>
      <c r="F14" s="35">
        <v>0</v>
      </c>
      <c r="G14" s="35"/>
      <c r="H14" s="35"/>
      <c r="I14" s="35"/>
      <c r="J14" s="35"/>
      <c r="K14" s="35" t="s">
        <v>30</v>
      </c>
      <c r="L14" s="28"/>
      <c r="M14" s="36">
        <f t="shared" si="1"/>
      </c>
      <c r="N14" s="3"/>
    </row>
    <row r="15" spans="1:14" ht="13.5" thickBot="1">
      <c r="A15" s="37" t="s">
        <v>31</v>
      </c>
      <c r="B15" s="38">
        <f>B8+SUM(B10:B14)</f>
        <v>185596</v>
      </c>
      <c r="C15" s="38">
        <f aca="true" t="shared" si="2" ref="C15:L15">C8+SUM(C10:C14)</f>
        <v>284811</v>
      </c>
      <c r="D15" s="38">
        <f t="shared" si="2"/>
        <v>0</v>
      </c>
      <c r="E15" s="38">
        <f t="shared" si="2"/>
        <v>0</v>
      </c>
      <c r="F15" s="38">
        <f t="shared" si="2"/>
        <v>185596</v>
      </c>
      <c r="G15" s="38">
        <f t="shared" si="2"/>
        <v>284811</v>
      </c>
      <c r="H15" s="38">
        <f t="shared" si="2"/>
        <v>0</v>
      </c>
      <c r="I15" s="38">
        <f t="shared" si="2"/>
        <v>0</v>
      </c>
      <c r="J15" s="38">
        <f t="shared" si="2"/>
        <v>0</v>
      </c>
      <c r="K15" s="38">
        <f t="shared" si="2"/>
        <v>238283</v>
      </c>
      <c r="L15" s="38">
        <f t="shared" si="2"/>
        <v>238283</v>
      </c>
      <c r="M15" s="39">
        <f>IF((C15&lt;&gt;0),ROUND((L15/C15)*100,1),"")</f>
        <v>83.7</v>
      </c>
      <c r="N15" s="3"/>
    </row>
    <row r="16" spans="1:14" ht="12.75">
      <c r="A16" s="40"/>
      <c r="B16" s="41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3"/>
    </row>
    <row r="17" spans="1:14" ht="13.5" thickBot="1">
      <c r="A17" s="43" t="s">
        <v>32</v>
      </c>
      <c r="B17" s="44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3"/>
    </row>
    <row r="18" spans="1:14" ht="12.75">
      <c r="A18" s="46" t="s">
        <v>33</v>
      </c>
      <c r="B18" s="47"/>
      <c r="C18" s="22"/>
      <c r="D18" s="22"/>
      <c r="E18" s="22"/>
      <c r="F18" s="22"/>
      <c r="G18" s="22"/>
      <c r="H18" s="22"/>
      <c r="I18" s="22"/>
      <c r="J18" s="22"/>
      <c r="K18" s="22">
        <v>19155</v>
      </c>
      <c r="L18" s="48">
        <f aca="true" t="shared" si="3" ref="L18:L23">+J18+K18</f>
        <v>19155</v>
      </c>
      <c r="M18" s="49">
        <f aca="true" t="shared" si="4" ref="M18:M24">IF((C18&lt;&gt;0),ROUND((L18/C18)*100,1),"")</f>
      </c>
      <c r="N18" s="3"/>
    </row>
    <row r="19" spans="1:14" ht="12.75">
      <c r="A19" s="50" t="s">
        <v>34</v>
      </c>
      <c r="B19" s="51">
        <f>B12+SUM(B14:B18)</f>
        <v>185596</v>
      </c>
      <c r="C19" s="51">
        <v>141663</v>
      </c>
      <c r="D19" s="51">
        <f aca="true" t="shared" si="5" ref="D19:J19">D12+SUM(D14:D18)</f>
        <v>0</v>
      </c>
      <c r="E19" s="51">
        <f t="shared" si="5"/>
        <v>0</v>
      </c>
      <c r="F19" s="51">
        <f t="shared" si="5"/>
        <v>185596</v>
      </c>
      <c r="G19" s="51">
        <v>141663</v>
      </c>
      <c r="H19" s="51">
        <f t="shared" si="5"/>
        <v>0</v>
      </c>
      <c r="I19" s="51">
        <f t="shared" si="5"/>
        <v>0</v>
      </c>
      <c r="J19" s="51">
        <f t="shared" si="5"/>
        <v>0</v>
      </c>
      <c r="K19" s="51">
        <f>107814+2345</f>
        <v>110159</v>
      </c>
      <c r="L19" s="51">
        <v>110159</v>
      </c>
      <c r="M19" s="29">
        <f t="shared" si="4"/>
        <v>77.8</v>
      </c>
      <c r="N19" s="3"/>
    </row>
    <row r="20" spans="1:14" ht="12.75">
      <c r="A20" s="50" t="s">
        <v>35</v>
      </c>
      <c r="B20" s="52"/>
      <c r="C20" s="53">
        <v>29060</v>
      </c>
      <c r="D20" s="53"/>
      <c r="E20" s="53"/>
      <c r="F20" s="53"/>
      <c r="G20" s="53">
        <v>29060</v>
      </c>
      <c r="H20" s="53"/>
      <c r="I20" s="53"/>
      <c r="J20" s="53"/>
      <c r="K20" s="53">
        <f>300+2308+704</f>
        <v>3312</v>
      </c>
      <c r="L20" s="54">
        <f t="shared" si="3"/>
        <v>3312</v>
      </c>
      <c r="M20" s="55">
        <f t="shared" si="4"/>
        <v>11.4</v>
      </c>
      <c r="N20" s="3"/>
    </row>
    <row r="21" spans="1:14" ht="12.75">
      <c r="A21" s="50" t="s">
        <v>36</v>
      </c>
      <c r="B21" s="32"/>
      <c r="C21" s="31"/>
      <c r="D21" s="31"/>
      <c r="E21" s="31"/>
      <c r="F21" s="31"/>
      <c r="G21" s="31"/>
      <c r="H21" s="31"/>
      <c r="I21" s="31"/>
      <c r="J21" s="31"/>
      <c r="K21" s="31"/>
      <c r="L21" s="56">
        <f t="shared" si="3"/>
        <v>0</v>
      </c>
      <c r="M21" s="29">
        <f t="shared" si="4"/>
      </c>
      <c r="N21" s="3"/>
    </row>
    <row r="22" spans="1:14" ht="12.75">
      <c r="A22" s="57" t="s">
        <v>37</v>
      </c>
      <c r="B22" s="32"/>
      <c r="C22" s="31">
        <v>34532</v>
      </c>
      <c r="D22" s="31"/>
      <c r="E22" s="31"/>
      <c r="F22" s="31"/>
      <c r="G22" s="31">
        <v>34532</v>
      </c>
      <c r="H22" s="31"/>
      <c r="I22" s="31"/>
      <c r="J22" s="31"/>
      <c r="K22" s="31">
        <v>25901</v>
      </c>
      <c r="L22" s="56">
        <f t="shared" si="3"/>
        <v>25901</v>
      </c>
      <c r="M22" s="29">
        <f t="shared" si="4"/>
        <v>75</v>
      </c>
      <c r="N22" s="3"/>
    </row>
    <row r="23" spans="1:14" ht="13.5" thickBot="1">
      <c r="A23" s="58" t="s">
        <v>38</v>
      </c>
      <c r="B23" s="34"/>
      <c r="C23" s="35">
        <v>79556</v>
      </c>
      <c r="D23" s="35"/>
      <c r="E23" s="35"/>
      <c r="F23" s="35"/>
      <c r="G23" s="35">
        <v>79556</v>
      </c>
      <c r="H23" s="35"/>
      <c r="I23" s="35"/>
      <c r="J23" s="35"/>
      <c r="K23" s="35">
        <v>79756</v>
      </c>
      <c r="L23" s="56">
        <f t="shared" si="3"/>
        <v>79756</v>
      </c>
      <c r="M23" s="36">
        <f t="shared" si="4"/>
        <v>100.3</v>
      </c>
      <c r="N23" s="3"/>
    </row>
    <row r="24" spans="1:14" ht="13.5" thickBot="1">
      <c r="A24" s="59" t="s">
        <v>39</v>
      </c>
      <c r="B24" s="38">
        <f aca="true" t="shared" si="6" ref="B24:L24">SUM(B18:B23)</f>
        <v>185596</v>
      </c>
      <c r="C24" s="38">
        <f t="shared" si="6"/>
        <v>284811</v>
      </c>
      <c r="D24" s="38">
        <f t="shared" si="6"/>
        <v>0</v>
      </c>
      <c r="E24" s="38">
        <f t="shared" si="6"/>
        <v>0</v>
      </c>
      <c r="F24" s="38">
        <f t="shared" si="6"/>
        <v>185596</v>
      </c>
      <c r="G24" s="38">
        <f t="shared" si="6"/>
        <v>284811</v>
      </c>
      <c r="H24" s="38">
        <f t="shared" si="6"/>
        <v>0</v>
      </c>
      <c r="I24" s="38">
        <f t="shared" si="6"/>
        <v>0</v>
      </c>
      <c r="J24" s="38">
        <f t="shared" si="6"/>
        <v>0</v>
      </c>
      <c r="K24" s="38">
        <f t="shared" si="6"/>
        <v>238283</v>
      </c>
      <c r="L24" s="38">
        <f t="shared" si="6"/>
        <v>238283</v>
      </c>
      <c r="M24" s="39">
        <f t="shared" si="4"/>
        <v>83.7</v>
      </c>
      <c r="N24" s="3"/>
    </row>
    <row r="25" spans="1:14" ht="12.75">
      <c r="A25" s="60" t="s">
        <v>40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3"/>
    </row>
    <row r="26" spans="1:14" ht="28.5" customHeigh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3"/>
    </row>
    <row r="27" spans="1:14" ht="15.75" customHeight="1">
      <c r="A27" s="1" t="s">
        <v>0</v>
      </c>
      <c r="B27" s="1"/>
      <c r="C27" s="1"/>
      <c r="D27" s="2" t="s">
        <v>41</v>
      </c>
      <c r="E27" s="2"/>
      <c r="F27" s="2"/>
      <c r="G27" s="2"/>
      <c r="H27" s="2"/>
      <c r="I27" s="2"/>
      <c r="J27" s="2"/>
      <c r="K27" s="2"/>
      <c r="L27" s="2"/>
      <c r="M27" s="2"/>
      <c r="N27" s="3"/>
    </row>
    <row r="28" spans="1:14" ht="12" customHeight="1" thickBo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6" t="s">
        <v>42</v>
      </c>
      <c r="M28" s="6"/>
      <c r="N28" s="3"/>
    </row>
    <row r="29" spans="1:14" ht="13.5" thickBot="1">
      <c r="A29" s="7" t="s">
        <v>3</v>
      </c>
      <c r="B29" s="8" t="s">
        <v>4</v>
      </c>
      <c r="C29" s="8"/>
      <c r="D29" s="8"/>
      <c r="E29" s="8"/>
      <c r="F29" s="8"/>
      <c r="G29" s="8"/>
      <c r="H29" s="8"/>
      <c r="I29" s="8"/>
      <c r="J29" s="9" t="s">
        <v>5</v>
      </c>
      <c r="K29" s="9"/>
      <c r="L29" s="9"/>
      <c r="M29" s="9"/>
      <c r="N29" s="3"/>
    </row>
    <row r="30" spans="1:14" ht="13.5" thickBot="1">
      <c r="A30" s="10"/>
      <c r="B30" s="11" t="s">
        <v>6</v>
      </c>
      <c r="C30" s="12" t="s">
        <v>7</v>
      </c>
      <c r="D30" s="13" t="s">
        <v>8</v>
      </c>
      <c r="E30" s="13"/>
      <c r="F30" s="13"/>
      <c r="G30" s="13"/>
      <c r="H30" s="13"/>
      <c r="I30" s="13"/>
      <c r="J30" s="14"/>
      <c r="K30" s="14"/>
      <c r="L30" s="14"/>
      <c r="M30" s="14"/>
      <c r="N30" s="3"/>
    </row>
    <row r="31" spans="1:14" ht="21.75" thickBot="1">
      <c r="A31" s="10"/>
      <c r="B31" s="11"/>
      <c r="C31" s="12"/>
      <c r="D31" s="15" t="s">
        <v>6</v>
      </c>
      <c r="E31" s="15" t="s">
        <v>7</v>
      </c>
      <c r="F31" s="15" t="s">
        <v>6</v>
      </c>
      <c r="G31" s="15" t="s">
        <v>7</v>
      </c>
      <c r="H31" s="15" t="s">
        <v>6</v>
      </c>
      <c r="I31" s="15" t="s">
        <v>7</v>
      </c>
      <c r="J31" s="14"/>
      <c r="K31" s="14"/>
      <c r="L31" s="14"/>
      <c r="M31" s="14"/>
      <c r="N31" s="3"/>
    </row>
    <row r="32" spans="1:14" ht="32.25" thickBot="1">
      <c r="A32" s="16"/>
      <c r="B32" s="12" t="s">
        <v>9</v>
      </c>
      <c r="C32" s="12"/>
      <c r="D32" s="12" t="s">
        <v>43</v>
      </c>
      <c r="E32" s="12"/>
      <c r="F32" s="12" t="s">
        <v>44</v>
      </c>
      <c r="G32" s="12"/>
      <c r="H32" s="11" t="s">
        <v>45</v>
      </c>
      <c r="I32" s="11"/>
      <c r="J32" s="17" t="str">
        <f>+D32</f>
        <v>2014. előtt</v>
      </c>
      <c r="K32" s="15" t="str">
        <f>+F32</f>
        <v>2014 évben</v>
      </c>
      <c r="L32" s="17" t="s">
        <v>10</v>
      </c>
      <c r="M32" s="15" t="str">
        <f>+CONCATENATE("Teljesítés %-a ",LEFT('[1]ÖSSZEFÜGGÉSEK'!A37,4),". XII. 31-ig")</f>
        <v>Teljesítés %-a 1. s. XII. 31-ig</v>
      </c>
      <c r="N32" s="3"/>
    </row>
    <row r="33" spans="1:14" ht="13.5" thickBot="1">
      <c r="A33" s="18" t="s">
        <v>11</v>
      </c>
      <c r="B33" s="17" t="s">
        <v>12</v>
      </c>
      <c r="C33" s="17" t="s">
        <v>13</v>
      </c>
      <c r="D33" s="19" t="s">
        <v>14</v>
      </c>
      <c r="E33" s="15" t="s">
        <v>15</v>
      </c>
      <c r="F33" s="15" t="s">
        <v>16</v>
      </c>
      <c r="G33" s="15" t="s">
        <v>17</v>
      </c>
      <c r="H33" s="17" t="s">
        <v>18</v>
      </c>
      <c r="I33" s="19" t="s">
        <v>19</v>
      </c>
      <c r="J33" s="19" t="s">
        <v>20</v>
      </c>
      <c r="K33" s="19" t="s">
        <v>21</v>
      </c>
      <c r="L33" s="19" t="s">
        <v>22</v>
      </c>
      <c r="M33" s="20" t="s">
        <v>23</v>
      </c>
      <c r="N33" s="3"/>
    </row>
    <row r="34" spans="1:13" ht="21.75" customHeight="1">
      <c r="A34" s="21" t="s">
        <v>24</v>
      </c>
      <c r="B34" s="47"/>
      <c r="C34" s="22"/>
      <c r="D34" s="22"/>
      <c r="E34" s="23"/>
      <c r="F34" s="22"/>
      <c r="G34" s="22"/>
      <c r="H34" s="22"/>
      <c r="I34" s="22"/>
      <c r="J34" s="22"/>
      <c r="K34" s="22"/>
      <c r="L34" s="24">
        <f aca="true" t="shared" si="7" ref="L34:L40">+J34+K34</f>
        <v>0</v>
      </c>
      <c r="M34" s="25">
        <f>IF((C34&lt;&gt;0),ROUND((L34/C34)*100,1),"")</f>
      </c>
    </row>
    <row r="35" spans="1:13" ht="12.75">
      <c r="A35" s="26" t="s">
        <v>25</v>
      </c>
      <c r="B35" s="62"/>
      <c r="C35" s="27"/>
      <c r="D35" s="27"/>
      <c r="E35" s="27"/>
      <c r="F35" s="27"/>
      <c r="G35" s="27"/>
      <c r="H35" s="27"/>
      <c r="I35" s="27"/>
      <c r="J35" s="27"/>
      <c r="K35" s="27"/>
      <c r="L35" s="28">
        <f t="shared" si="7"/>
        <v>0</v>
      </c>
      <c r="M35" s="29">
        <f aca="true" t="shared" si="8" ref="M35:M40">IF((C35&lt;&gt;0),ROUND((L35/C35)*100,1),"")</f>
      </c>
    </row>
    <row r="36" spans="1:13" ht="12.75">
      <c r="A36" s="30" t="s">
        <v>26</v>
      </c>
      <c r="B36" s="32">
        <v>55906</v>
      </c>
      <c r="C36" s="31">
        <v>55007</v>
      </c>
      <c r="D36" s="31"/>
      <c r="E36" s="31"/>
      <c r="F36" s="32">
        <v>55906</v>
      </c>
      <c r="G36" s="31">
        <v>55007</v>
      </c>
      <c r="H36" s="31"/>
      <c r="I36" s="31"/>
      <c r="J36" s="31"/>
      <c r="K36" s="31">
        <v>55007</v>
      </c>
      <c r="L36" s="28">
        <f t="shared" si="7"/>
        <v>55007</v>
      </c>
      <c r="M36" s="29">
        <f t="shared" si="8"/>
        <v>100</v>
      </c>
    </row>
    <row r="37" spans="1:13" ht="12.75">
      <c r="A37" s="30" t="s">
        <v>27</v>
      </c>
      <c r="B37" s="32"/>
      <c r="C37" s="31"/>
      <c r="D37" s="31"/>
      <c r="E37" s="31"/>
      <c r="F37" s="31"/>
      <c r="G37" s="31"/>
      <c r="H37" s="31"/>
      <c r="I37" s="31"/>
      <c r="J37" s="31"/>
      <c r="K37" s="31"/>
      <c r="L37" s="28">
        <f t="shared" si="7"/>
        <v>0</v>
      </c>
      <c r="M37" s="29">
        <f t="shared" si="8"/>
      </c>
    </row>
    <row r="38" spans="1:13" ht="12.75">
      <c r="A38" s="30" t="s">
        <v>28</v>
      </c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28">
        <f t="shared" si="7"/>
        <v>0</v>
      </c>
      <c r="M38" s="29">
        <f t="shared" si="8"/>
      </c>
    </row>
    <row r="39" spans="1:13" ht="12.75">
      <c r="A39" s="30" t="s">
        <v>46</v>
      </c>
      <c r="B39" s="32"/>
      <c r="C39" s="31"/>
      <c r="D39" s="31"/>
      <c r="E39" s="31"/>
      <c r="F39" s="31"/>
      <c r="G39" s="31"/>
      <c r="H39" s="31"/>
      <c r="I39" s="31"/>
      <c r="J39" s="31"/>
      <c r="K39" s="31"/>
      <c r="L39" s="28">
        <f t="shared" si="7"/>
        <v>0</v>
      </c>
      <c r="M39" s="29">
        <f t="shared" si="8"/>
      </c>
    </row>
    <row r="40" spans="1:13" ht="13.5" thickBot="1">
      <c r="A40" s="33"/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28">
        <f t="shared" si="7"/>
        <v>0</v>
      </c>
      <c r="M40" s="36">
        <f t="shared" si="8"/>
      </c>
    </row>
    <row r="41" spans="1:13" ht="13.5" thickBot="1">
      <c r="A41" s="37" t="s">
        <v>31</v>
      </c>
      <c r="B41" s="38">
        <f>B34+SUM(B36:B40)</f>
        <v>55906</v>
      </c>
      <c r="C41" s="38">
        <f aca="true" t="shared" si="9" ref="C41:L41">C34+SUM(C36:C40)</f>
        <v>55007</v>
      </c>
      <c r="D41" s="38">
        <f t="shared" si="9"/>
        <v>0</v>
      </c>
      <c r="E41" s="38">
        <f t="shared" si="9"/>
        <v>0</v>
      </c>
      <c r="F41" s="38">
        <f t="shared" si="9"/>
        <v>55906</v>
      </c>
      <c r="G41" s="38">
        <f t="shared" si="9"/>
        <v>55007</v>
      </c>
      <c r="H41" s="38">
        <f t="shared" si="9"/>
        <v>0</v>
      </c>
      <c r="I41" s="38">
        <f t="shared" si="9"/>
        <v>0</v>
      </c>
      <c r="J41" s="38">
        <f t="shared" si="9"/>
        <v>0</v>
      </c>
      <c r="K41" s="38">
        <f t="shared" si="9"/>
        <v>55007</v>
      </c>
      <c r="L41" s="38">
        <f t="shared" si="9"/>
        <v>55007</v>
      </c>
      <c r="M41" s="39">
        <f>IF((C41&lt;&gt;0),ROUND((L41/C41)*100,1),"")</f>
        <v>100</v>
      </c>
    </row>
    <row r="42" spans="1:13" ht="12.75">
      <c r="A42" s="40"/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</row>
    <row r="43" spans="1:13" ht="13.5" thickBot="1">
      <c r="A43" s="43" t="s">
        <v>32</v>
      </c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</row>
    <row r="44" spans="1:13" ht="12.75">
      <c r="A44" s="46" t="s">
        <v>47</v>
      </c>
      <c r="B44" s="47"/>
      <c r="C44" s="22"/>
      <c r="D44" s="22"/>
      <c r="E44" s="23"/>
      <c r="F44" s="22"/>
      <c r="G44" s="22"/>
      <c r="H44" s="22"/>
      <c r="I44" s="22"/>
      <c r="J44" s="22"/>
      <c r="K44" s="22"/>
      <c r="L44" s="48">
        <f aca="true" t="shared" si="10" ref="L44:L49">+J44+K44</f>
        <v>0</v>
      </c>
      <c r="M44" s="25">
        <f aca="true" t="shared" si="11" ref="M44:M50">IF((C44&lt;&gt;0),ROUND((L44/C44)*100,1),"")</f>
      </c>
    </row>
    <row r="45" spans="1:13" ht="12.75">
      <c r="A45" s="50" t="s">
        <v>34</v>
      </c>
      <c r="B45" s="32">
        <v>55906</v>
      </c>
      <c r="C45" s="31">
        <v>53056</v>
      </c>
      <c r="D45" s="31"/>
      <c r="E45" s="31"/>
      <c r="F45" s="32">
        <v>55906</v>
      </c>
      <c r="G45" s="31">
        <v>53056</v>
      </c>
      <c r="H45" s="31"/>
      <c r="I45" s="31"/>
      <c r="J45" s="31"/>
      <c r="K45" s="31">
        <v>53056</v>
      </c>
      <c r="L45" s="28">
        <f t="shared" si="10"/>
        <v>53056</v>
      </c>
      <c r="M45" s="29">
        <f t="shared" si="11"/>
        <v>100</v>
      </c>
    </row>
    <row r="46" spans="1:13" ht="12.75">
      <c r="A46" s="50" t="s">
        <v>35</v>
      </c>
      <c r="B46" s="32"/>
      <c r="C46" s="31">
        <v>1951</v>
      </c>
      <c r="D46" s="31"/>
      <c r="E46" s="31"/>
      <c r="F46" s="31"/>
      <c r="G46" s="31">
        <v>1951</v>
      </c>
      <c r="H46" s="31"/>
      <c r="I46" s="31"/>
      <c r="J46" s="31"/>
      <c r="K46" s="31">
        <v>1951</v>
      </c>
      <c r="L46" s="56">
        <f t="shared" si="10"/>
        <v>1951</v>
      </c>
      <c r="M46" s="29">
        <f t="shared" si="11"/>
        <v>100</v>
      </c>
    </row>
    <row r="47" spans="1:13" ht="12.75">
      <c r="A47" s="50" t="s">
        <v>36</v>
      </c>
      <c r="B47" s="32"/>
      <c r="C47" s="31"/>
      <c r="D47" s="31"/>
      <c r="E47" s="31"/>
      <c r="F47" s="31"/>
      <c r="G47" s="31"/>
      <c r="H47" s="31"/>
      <c r="I47" s="31"/>
      <c r="J47" s="31"/>
      <c r="K47" s="31"/>
      <c r="L47" s="56">
        <f t="shared" si="10"/>
        <v>0</v>
      </c>
      <c r="M47" s="29">
        <f t="shared" si="11"/>
      </c>
    </row>
    <row r="48" spans="1:13" ht="12.75">
      <c r="A48" s="57"/>
      <c r="B48" s="32"/>
      <c r="C48" s="31"/>
      <c r="D48" s="31"/>
      <c r="E48" s="31"/>
      <c r="F48" s="31"/>
      <c r="G48" s="31"/>
      <c r="H48" s="31"/>
      <c r="I48" s="31"/>
      <c r="J48" s="31"/>
      <c r="K48" s="31"/>
      <c r="L48" s="56">
        <f t="shared" si="10"/>
        <v>0</v>
      </c>
      <c r="M48" s="29">
        <f t="shared" si="11"/>
      </c>
    </row>
    <row r="49" spans="1:13" ht="13.5" thickBot="1">
      <c r="A49" s="58"/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56">
        <f t="shared" si="10"/>
        <v>0</v>
      </c>
      <c r="M49" s="36">
        <f t="shared" si="11"/>
      </c>
    </row>
    <row r="50" spans="1:13" ht="13.5" thickBot="1">
      <c r="A50" s="59" t="s">
        <v>39</v>
      </c>
      <c r="B50" s="38">
        <f aca="true" t="shared" si="12" ref="B50:L50">SUM(B44:B49)</f>
        <v>55906</v>
      </c>
      <c r="C50" s="38">
        <f t="shared" si="12"/>
        <v>55007</v>
      </c>
      <c r="D50" s="38">
        <f t="shared" si="12"/>
        <v>0</v>
      </c>
      <c r="E50" s="38">
        <f t="shared" si="12"/>
        <v>0</v>
      </c>
      <c r="F50" s="38">
        <f t="shared" si="12"/>
        <v>55906</v>
      </c>
      <c r="G50" s="38">
        <f t="shared" si="12"/>
        <v>55007</v>
      </c>
      <c r="H50" s="38">
        <f t="shared" si="12"/>
        <v>0</v>
      </c>
      <c r="I50" s="38">
        <f t="shared" si="12"/>
        <v>0</v>
      </c>
      <c r="J50" s="38">
        <f t="shared" si="12"/>
        <v>0</v>
      </c>
      <c r="K50" s="38">
        <f t="shared" si="12"/>
        <v>55007</v>
      </c>
      <c r="L50" s="38">
        <f t="shared" si="12"/>
        <v>55007</v>
      </c>
      <c r="M50" s="39">
        <f t="shared" si="11"/>
        <v>100</v>
      </c>
    </row>
    <row r="51" spans="1:13" ht="12.75">
      <c r="A51" s="60" t="s">
        <v>40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</row>
    <row r="52" spans="1:13" ht="12.7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</row>
    <row r="54" spans="1:13" ht="15.75">
      <c r="A54" s="63"/>
      <c r="B54" s="63"/>
      <c r="C54" s="63"/>
      <c r="D54" s="64"/>
      <c r="E54" s="64"/>
      <c r="F54" s="64"/>
      <c r="G54" s="64"/>
      <c r="H54" s="64"/>
      <c r="I54" s="64"/>
      <c r="J54" s="64"/>
      <c r="K54" s="64"/>
      <c r="L54" s="64"/>
      <c r="M54" s="65"/>
    </row>
    <row r="55" spans="1:13" ht="1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7"/>
      <c r="M55" s="67"/>
    </row>
    <row r="56" spans="1:13" ht="12.75">
      <c r="A56" s="68"/>
      <c r="B56" s="69"/>
      <c r="C56" s="69"/>
      <c r="D56" s="69"/>
      <c r="E56" s="69"/>
      <c r="F56" s="69"/>
      <c r="G56" s="69"/>
      <c r="H56" s="69"/>
      <c r="I56" s="69"/>
      <c r="J56" s="70"/>
      <c r="K56" s="70"/>
      <c r="L56" s="70"/>
      <c r="M56" s="70"/>
    </row>
    <row r="57" spans="1:13" ht="12.75">
      <c r="A57" s="68"/>
      <c r="B57" s="71"/>
      <c r="C57" s="72"/>
      <c r="D57" s="70"/>
      <c r="E57" s="70"/>
      <c r="F57" s="70"/>
      <c r="G57" s="70"/>
      <c r="H57" s="70"/>
      <c r="I57" s="70"/>
      <c r="J57" s="70"/>
      <c r="K57" s="70"/>
      <c r="L57" s="70"/>
      <c r="M57" s="70"/>
    </row>
    <row r="58" spans="1:13" ht="12.75">
      <c r="A58" s="68"/>
      <c r="B58" s="71"/>
      <c r="C58" s="72"/>
      <c r="D58" s="73"/>
      <c r="E58" s="73"/>
      <c r="F58" s="73"/>
      <c r="G58" s="73"/>
      <c r="H58" s="73"/>
      <c r="I58" s="73"/>
      <c r="J58" s="70"/>
      <c r="K58" s="70"/>
      <c r="L58" s="70"/>
      <c r="M58" s="70"/>
    </row>
    <row r="59" spans="1:13" ht="12.75">
      <c r="A59" s="68"/>
      <c r="B59" s="72"/>
      <c r="C59" s="72"/>
      <c r="D59" s="72"/>
      <c r="E59" s="72"/>
      <c r="F59" s="72"/>
      <c r="G59" s="72"/>
      <c r="H59" s="71"/>
      <c r="I59" s="71"/>
      <c r="J59" s="74"/>
      <c r="K59" s="73"/>
      <c r="L59" s="74"/>
      <c r="M59" s="73"/>
    </row>
    <row r="60" spans="1:13" ht="12.75">
      <c r="A60" s="74"/>
      <c r="B60" s="74"/>
      <c r="C60" s="74"/>
      <c r="D60" s="74"/>
      <c r="E60" s="73"/>
      <c r="F60" s="73"/>
      <c r="G60" s="73"/>
      <c r="H60" s="74"/>
      <c r="I60" s="74"/>
      <c r="J60" s="74"/>
      <c r="K60" s="74"/>
      <c r="L60" s="74"/>
      <c r="M60" s="73"/>
    </row>
    <row r="61" spans="1:13" ht="12.75">
      <c r="A61" s="75"/>
      <c r="B61" s="76"/>
      <c r="C61" s="77"/>
      <c r="D61" s="77"/>
      <c r="E61" s="77"/>
      <c r="F61" s="77"/>
      <c r="G61" s="77"/>
      <c r="H61" s="77"/>
      <c r="I61" s="77"/>
      <c r="J61" s="77"/>
      <c r="K61" s="77"/>
      <c r="L61" s="78"/>
      <c r="M61" s="79"/>
    </row>
    <row r="62" spans="1:13" ht="12.75">
      <c r="A62" s="80"/>
      <c r="B62" s="81"/>
      <c r="C62" s="82"/>
      <c r="D62" s="82"/>
      <c r="E62" s="82"/>
      <c r="F62" s="82"/>
      <c r="G62" s="82"/>
      <c r="H62" s="82"/>
      <c r="I62" s="82"/>
      <c r="J62" s="82"/>
      <c r="K62" s="82"/>
      <c r="L62" s="78"/>
      <c r="M62" s="79"/>
    </row>
    <row r="63" spans="1:13" ht="12.75">
      <c r="A63" s="75"/>
      <c r="B63" s="76"/>
      <c r="C63" s="77"/>
      <c r="D63" s="77"/>
      <c r="E63" s="77"/>
      <c r="F63" s="77"/>
      <c r="G63" s="77"/>
      <c r="H63" s="77"/>
      <c r="I63" s="77"/>
      <c r="J63" s="77"/>
      <c r="K63" s="77"/>
      <c r="L63" s="78"/>
      <c r="M63" s="79"/>
    </row>
    <row r="64" spans="1:13" ht="12.75">
      <c r="A64" s="75"/>
      <c r="B64" s="76"/>
      <c r="C64" s="77"/>
      <c r="D64" s="77"/>
      <c r="E64" s="77"/>
      <c r="F64" s="77"/>
      <c r="G64" s="77"/>
      <c r="H64" s="77"/>
      <c r="I64" s="77"/>
      <c r="J64" s="77"/>
      <c r="K64" s="77"/>
      <c r="L64" s="78"/>
      <c r="M64" s="79"/>
    </row>
    <row r="65" spans="1:13" ht="12.75">
      <c r="A65" s="75"/>
      <c r="B65" s="76"/>
      <c r="C65" s="77"/>
      <c r="D65" s="77"/>
      <c r="E65" s="77"/>
      <c r="F65" s="77"/>
      <c r="G65" s="77"/>
      <c r="H65" s="77"/>
      <c r="I65" s="77"/>
      <c r="J65" s="77"/>
      <c r="K65" s="77"/>
      <c r="L65" s="78"/>
      <c r="M65" s="79"/>
    </row>
    <row r="66" spans="1:13" ht="12.75">
      <c r="A66" s="75"/>
      <c r="B66" s="76"/>
      <c r="C66" s="77"/>
      <c r="D66" s="77"/>
      <c r="E66" s="77"/>
      <c r="F66" s="77"/>
      <c r="G66" s="77"/>
      <c r="H66" s="77"/>
      <c r="I66" s="77"/>
      <c r="J66" s="77"/>
      <c r="K66" s="77"/>
      <c r="L66" s="78"/>
      <c r="M66" s="79"/>
    </row>
    <row r="67" spans="1:13" ht="12.75">
      <c r="A67" s="83"/>
      <c r="B67" s="76"/>
      <c r="C67" s="77"/>
      <c r="D67" s="77"/>
      <c r="E67" s="77"/>
      <c r="F67" s="77"/>
      <c r="G67" s="77"/>
      <c r="H67" s="77"/>
      <c r="I67" s="77"/>
      <c r="J67" s="77"/>
      <c r="K67" s="77"/>
      <c r="L67" s="78"/>
      <c r="M67" s="79"/>
    </row>
    <row r="68" spans="1:13" ht="12.75">
      <c r="A68" s="84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6"/>
    </row>
    <row r="69" spans="1:13" ht="12.75">
      <c r="A69" s="87"/>
      <c r="B69" s="88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</row>
    <row r="70" spans="1:13" ht="12.75">
      <c r="A70" s="87"/>
      <c r="B70" s="88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</row>
    <row r="71" spans="1:13" ht="12.75">
      <c r="A71" s="75"/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90"/>
      <c r="M71" s="79"/>
    </row>
    <row r="72" spans="1:13" ht="12.75">
      <c r="A72" s="75"/>
      <c r="B72" s="76"/>
      <c r="C72" s="77"/>
      <c r="D72" s="77"/>
      <c r="E72" s="77"/>
      <c r="F72" s="77"/>
      <c r="G72" s="77"/>
      <c r="H72" s="77"/>
      <c r="I72" s="77"/>
      <c r="J72" s="77"/>
      <c r="K72" s="77"/>
      <c r="L72" s="91"/>
      <c r="M72" s="79"/>
    </row>
    <row r="73" spans="1:13" ht="12.75">
      <c r="A73" s="75"/>
      <c r="B73" s="76"/>
      <c r="C73" s="77"/>
      <c r="D73" s="77"/>
      <c r="E73" s="77"/>
      <c r="F73" s="77"/>
      <c r="G73" s="77"/>
      <c r="H73" s="77"/>
      <c r="I73" s="77"/>
      <c r="J73" s="77"/>
      <c r="K73" s="77"/>
      <c r="L73" s="91"/>
      <c r="M73" s="79"/>
    </row>
    <row r="74" spans="1:13" ht="12.75">
      <c r="A74" s="75"/>
      <c r="B74" s="76"/>
      <c r="C74" s="77"/>
      <c r="D74" s="77"/>
      <c r="E74" s="77"/>
      <c r="F74" s="77"/>
      <c r="G74" s="77"/>
      <c r="H74" s="77"/>
      <c r="I74" s="77"/>
      <c r="J74" s="77"/>
      <c r="K74" s="77"/>
      <c r="L74" s="91"/>
      <c r="M74" s="79"/>
    </row>
    <row r="75" spans="1:13" ht="12.75">
      <c r="A75" s="83"/>
      <c r="B75" s="76"/>
      <c r="C75" s="77"/>
      <c r="D75" s="77"/>
      <c r="E75" s="77"/>
      <c r="F75" s="77"/>
      <c r="G75" s="77"/>
      <c r="H75" s="77"/>
      <c r="I75" s="77"/>
      <c r="J75" s="77"/>
      <c r="K75" s="77"/>
      <c r="L75" s="91"/>
      <c r="M75" s="79"/>
    </row>
    <row r="76" spans="1:13" ht="12.75">
      <c r="A76" s="83"/>
      <c r="B76" s="76"/>
      <c r="C76" s="77"/>
      <c r="D76" s="77"/>
      <c r="E76" s="77"/>
      <c r="F76" s="77"/>
      <c r="G76" s="77"/>
      <c r="H76" s="77"/>
      <c r="I76" s="77"/>
      <c r="J76" s="77"/>
      <c r="K76" s="77"/>
      <c r="L76" s="91"/>
      <c r="M76" s="79"/>
    </row>
    <row r="77" spans="1:13" ht="12.75">
      <c r="A77" s="92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6"/>
    </row>
    <row r="78" spans="1:13" ht="12.75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</row>
    <row r="79" spans="1:13" ht="12.75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</row>
  </sheetData>
  <sheetProtection/>
  <mergeCells count="42">
    <mergeCell ref="B59:C59"/>
    <mergeCell ref="D59:E59"/>
    <mergeCell ref="F59:G59"/>
    <mergeCell ref="H59:I59"/>
    <mergeCell ref="A78:M78"/>
    <mergeCell ref="H32:I32"/>
    <mergeCell ref="A51:M51"/>
    <mergeCell ref="A54:C54"/>
    <mergeCell ref="L55:M55"/>
    <mergeCell ref="A56:A59"/>
    <mergeCell ref="B56:I56"/>
    <mergeCell ref="J56:M58"/>
    <mergeCell ref="B57:B58"/>
    <mergeCell ref="C57:C58"/>
    <mergeCell ref="D57:I57"/>
    <mergeCell ref="L28:M28"/>
    <mergeCell ref="A29:A32"/>
    <mergeCell ref="B29:I29"/>
    <mergeCell ref="J29:M31"/>
    <mergeCell ref="B30:B31"/>
    <mergeCell ref="C30:C31"/>
    <mergeCell ref="D30:I30"/>
    <mergeCell ref="B32:C32"/>
    <mergeCell ref="D32:E32"/>
    <mergeCell ref="F32:G32"/>
    <mergeCell ref="B6:C6"/>
    <mergeCell ref="D6:E6"/>
    <mergeCell ref="F6:G6"/>
    <mergeCell ref="H6:I6"/>
    <mergeCell ref="A25:M25"/>
    <mergeCell ref="A27:C27"/>
    <mergeCell ref="D27:M27"/>
    <mergeCell ref="A1:C1"/>
    <mergeCell ref="D1:M1"/>
    <mergeCell ref="N1:N33"/>
    <mergeCell ref="L2:M2"/>
    <mergeCell ref="A3:A6"/>
    <mergeCell ref="B3:I3"/>
    <mergeCell ref="J3:M5"/>
    <mergeCell ref="B4:B5"/>
    <mergeCell ref="C4:C5"/>
    <mergeCell ref="D4:I4"/>
  </mergeCells>
  <conditionalFormatting sqref="F7:F14 C14:E14 C24:F24 F17:F23 F32:F39 C39:E39 F42:F49 C49:E49 E56:F56">
    <cfRule type="cellIs" priority="1" dxfId="1" operator="equal" stopIfTrue="1">
      <formula>0</formula>
    </cfRule>
  </conditionalFormatting>
  <printOptions horizontalCentered="1"/>
  <pageMargins left="0.7874015748031497" right="0.7874015748031497" top="1.3779527559055118" bottom="0.7874015748031497" header="0.7874015748031497" footer="0.7874015748031497"/>
  <pageSetup horizontalDpi="600" verticalDpi="600" orientation="portrait" paperSize="9" scale="58" r:id="rId1"/>
  <headerFooter alignWithMargins="0">
    <oddHeader>&amp;C&amp;"Times New Roman CE,Félkövér"&amp;12
&amp;8Európai uniós támogatással megvalósuló projektek 
bevételei, kiadásai, hozzájárulások&amp;R&amp;8  
6. melléklet a 9/2015. (V. 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iroda321</dc:creator>
  <cp:keywords/>
  <dc:description/>
  <cp:lastModifiedBy>iroda321</cp:lastModifiedBy>
  <dcterms:created xsi:type="dcterms:W3CDTF">2015-05-26T09:49:22Z</dcterms:created>
  <dcterms:modified xsi:type="dcterms:W3CDTF">2015-05-26T09:51:59Z</dcterms:modified>
  <cp:category/>
  <cp:version/>
  <cp:contentType/>
  <cp:contentStatus/>
</cp:coreProperties>
</file>