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2"/>
  </bookViews>
  <sheets>
    <sheet name="1.1.sz.mell." sheetId="1" r:id="rId1"/>
    <sheet name="1.2.sz.mell." sheetId="2" r:id="rId2"/>
    <sheet name="1.3.sz.mell." sheetId="3" r:id="rId3"/>
    <sheet name="2.1 sz mell" sheetId="4" r:id="rId4"/>
    <sheet name="2.2 sz mell" sheetId="5" r:id="rId5"/>
    <sheet name="3.1 sz mell" sheetId="6" r:id="rId6"/>
    <sheet name="3.2.sz.mell  " sheetId="7" r:id="rId7"/>
    <sheet name="4. sz. mell" sheetId="8" r:id="rId8"/>
    <sheet name="5. sz mell" sheetId="9" r:id="rId9"/>
    <sheet name="6.sz.mell.  " sheetId="10" r:id="rId10"/>
    <sheet name="7.sz.mell." sheetId="11" r:id="rId11"/>
    <sheet name="8. sz mell" sheetId="12" r:id="rId12"/>
    <sheet name="9. sz. mell. " sheetId="13" r:id="rId13"/>
    <sheet name="10.sz.mell." sheetId="14" r:id="rId14"/>
    <sheet name="11 sz mell" sheetId="15" r:id="rId15"/>
    <sheet name="Munka1" sheetId="16" r:id="rId16"/>
  </sheets>
  <definedNames>
    <definedName name="_xlfn.IFERROR" hidden="1">#NAME?</definedName>
    <definedName name="_xlnm.Print_Area" localSheetId="0">'1.1.sz.mell.'!$A$1:$C$138</definedName>
    <definedName name="_xlnm.Print_Area" localSheetId="1">'1.2.sz.mell.'!$A$1:$C$144</definedName>
    <definedName name="_xlnm.Print_Area" localSheetId="2">'1.3.sz.mell.'!$A$1:$C$144</definedName>
    <definedName name="_xlnm.Print_Area" localSheetId="3">'2.1 sz mell'!$A$1:$C$56</definedName>
  </definedNames>
  <calcPr fullCalcOnLoad="1"/>
</workbook>
</file>

<file path=xl/sharedStrings.xml><?xml version="1.0" encoding="utf-8"?>
<sst xmlns="http://schemas.openxmlformats.org/spreadsheetml/2006/main" count="1366" uniqueCount="472">
  <si>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</si>
  <si>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</si>
  <si>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</si>
  <si>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</si>
  <si>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</si>
  <si>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</si>
  <si>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</si>
  <si>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</si>
  <si>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</si>
  <si>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</si>
  <si>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</si>
  <si>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</si>
  <si>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</si>
  <si>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</si>
  <si>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</si>
  <si>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</si>
  <si>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</si>
  <si>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</si>
  <si>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</si>
  <si>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</si>
  <si>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</si>
  <si>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</si>
  <si>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</si>
  <si>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</si>
  <si>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</si>
  <si>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</si>
  <si>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</si>
  <si>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</si>
  <si>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</si>
  <si>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</si>
  <si>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</si>
  <si>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</si>
  <si>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</si>
  <si>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</si>
  <si>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</si>
  <si>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</si>
  <si>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</si>
  <si>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</si>
  <si>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</si>
  <si>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</si>
  <si>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</si>
  <si>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</si>
  <si>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</si>
  <si>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</si>
  <si>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</si>
  <si>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</si>
  <si>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</si>
  <si>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</si>
  <si>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</si>
  <si>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</si>
  <si>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</si>
  <si>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</si>
  <si>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</si>
  <si>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</si>
  <si>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</si>
  <si>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</si>
  <si>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</si>
  <si>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</si>
  <si>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</si>
  <si>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</si>
  <si>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</si>
  <si>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</si>
  <si>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</si>
  <si>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</si>
  <si>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Kedvezmény nélkül elérhető bevétel</t>
  </si>
  <si>
    <t>Kedvezmények összege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</si>
  <si>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</si>
  <si>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</si>
  <si>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</si>
  <si>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</si>
  <si>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</si>
  <si>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</si>
  <si>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</si>
  <si>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</si>
  <si>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</si>
  <si>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</si>
  <si>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</si>
  <si>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</si>
  <si>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</si>
  <si>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</si>
  <si>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</si>
  <si>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</si>
  <si>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</si>
  <si>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</si>
  <si>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</si>
  <si>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</si>
  <si>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</si>
  <si>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</si>
  <si>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</si>
  <si>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</si>
  <si>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</si>
  <si>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</si>
  <si>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</si>
  <si>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</si>
  <si>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</si>
  <si>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</si>
  <si>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</si>
  <si>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</si>
  <si>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</si>
  <si>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</si>
  <si>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</si>
  <si>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</si>
  <si>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</si>
  <si>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</si>
  <si>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</si>
  <si>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</si>
  <si>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</si>
  <si>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</si>
  <si>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</si>
  <si>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</si>
  <si>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</si>
  <si>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</si>
  <si>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</si>
  <si>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</si>
  <si>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</si>
  <si>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</si>
  <si>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</si>
  <si>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</si>
  <si>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</si>
  <si>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</si>
  <si>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</si>
  <si>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</si>
  <si>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</si>
  <si>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</si>
  <si>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</si>
  <si>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</si>
  <si>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</si>
  <si>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</si>
  <si>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</si>
  <si>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</si>
  <si>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</si>
  <si>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</si>
  <si>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</si>
  <si>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</si>
  <si>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</si>
  <si>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</si>
  <si>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</si>
  <si>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</si>
  <si>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</si>
  <si>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</si>
  <si>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</si>
  <si>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</si>
  <si>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</si>
  <si>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</si>
  <si>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</si>
  <si>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</si>
  <si>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</si>
  <si>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</si>
  <si>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</si>
  <si>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</si>
  <si>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</si>
  <si>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</si>
  <si>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</si>
  <si>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</si>
  <si>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</si>
  <si>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</si>
  <si>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</si>
  <si>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</si>
  <si>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</si>
  <si>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</si>
  <si>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</si>
  <si>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</si>
  <si>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</si>
  <si>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</si>
  <si>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</si>
  <si>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</si>
  <si>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</si>
  <si>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</si>
  <si>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</si>
  <si>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</si>
  <si>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</si>
  <si>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</si>
  <si>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</si>
  <si>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</si>
  <si>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</si>
  <si>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</si>
  <si>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</si>
  <si>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</si>
  <si>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Fejlesztés várható kiadása</t>
  </si>
  <si>
    <t>*Az adósságot keletkeztető ügyletekhez történő hozzájárulás részletes szabályairól szóló 353/2011. (XII.31.) Korm. Rendelet 2.§ (1) bekezdése alapján.</t>
  </si>
  <si>
    <t>Beruházások</t>
  </si>
  <si>
    <t>Ezer forintban</t>
  </si>
  <si>
    <t>8.3.</t>
  </si>
  <si>
    <t>Egyéb felhalmozási kiadások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</si>
  <si>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</si>
  <si>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</si>
  <si>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</si>
  <si>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</si>
  <si>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</si>
  <si>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</si>
  <si>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</si>
  <si>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</si>
  <si>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</si>
  <si>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</si>
  <si>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</si>
  <si>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</si>
  <si>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</si>
  <si>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</si>
  <si>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</si>
  <si>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</si>
  <si>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</si>
  <si>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</si>
  <si>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</si>
  <si>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</si>
  <si>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</si>
  <si>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</si>
  <si>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</si>
  <si>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</si>
  <si>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</si>
  <si>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</si>
  <si>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</si>
  <si>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</si>
  <si>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</si>
  <si>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</si>
  <si>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</si>
  <si>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</si>
  <si>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</si>
  <si>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</si>
  <si>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</si>
  <si>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</si>
  <si>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</si>
  <si>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</si>
  <si>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</si>
  <si>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</si>
  <si>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</si>
  <si>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</si>
  <si>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</si>
  <si>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</si>
  <si>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</si>
  <si>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</si>
  <si>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</si>
  <si>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</si>
  <si>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</si>
  <si>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</si>
  <si>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</si>
  <si>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</si>
  <si>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</si>
  <si>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</si>
  <si>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</si>
  <si>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</si>
  <si>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</si>
  <si>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</si>
  <si>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</si>
  <si>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</si>
  <si>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</si>
  <si>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</si>
  <si>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</si>
  <si>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</si>
  <si>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</si>
  <si>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</si>
  <si>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</si>
  <si>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</si>
  <si>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</si>
  <si>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</si>
  <si>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</si>
  <si>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</si>
  <si>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</si>
  <si>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</si>
  <si>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</si>
  <si>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</si>
  <si>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</si>
  <si>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</si>
  <si>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</si>
  <si>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</si>
  <si>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</si>
  <si>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</si>
  <si>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</si>
  <si>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</si>
  <si>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</si>
  <si>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</si>
  <si>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</si>
  <si>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</si>
  <si>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</si>
  <si>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</si>
  <si>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</si>
  <si>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</si>
  <si>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</si>
  <si>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</si>
  <si>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</si>
  <si>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</si>
  <si>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</si>
  <si>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</si>
  <si>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</si>
  <si>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</si>
  <si>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</si>
  <si>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</si>
  <si>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</si>
  <si>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</si>
  <si>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</si>
  <si>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</si>
  <si>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</si>
  <si>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</si>
  <si>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</si>
  <si>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</si>
  <si>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</si>
  <si>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</si>
  <si>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</si>
  <si>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</si>
  <si>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</si>
  <si>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</si>
  <si>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</si>
  <si>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</si>
  <si>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</si>
  <si>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</si>
  <si>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10.2.</t>
  </si>
  <si>
    <t>10.3.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</si>
  <si>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</si>
  <si>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</si>
  <si>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</si>
  <si>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</si>
  <si>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</si>
  <si>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</si>
  <si>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</si>
  <si>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</si>
  <si>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</si>
  <si>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</si>
  <si>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</si>
  <si>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</si>
  <si>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</si>
  <si>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</si>
  <si>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</si>
  <si>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</si>
  <si>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</si>
  <si>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</si>
  <si>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</si>
  <si>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</si>
  <si>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</si>
  <si>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</si>
  <si>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</si>
  <si>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</si>
  <si>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</si>
  <si>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</si>
  <si>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</si>
  <si>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</si>
  <si>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</si>
  <si>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</si>
  <si>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</si>
  <si>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</si>
  <si>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</si>
  <si>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</si>
  <si>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</si>
  <si>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</si>
  <si>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</si>
  <si>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</si>
  <si>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</si>
  <si>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</si>
  <si>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</si>
  <si>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</si>
  <si>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</si>
  <si>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</si>
  <si>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</si>
  <si>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</si>
  <si>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</si>
  <si>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átvett pénzeszközök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</si>
  <si>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</si>
  <si>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</si>
  <si>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</si>
  <si>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</si>
  <si>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</si>
  <si>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</si>
  <si>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</si>
  <si>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</si>
  <si>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</si>
  <si>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</si>
  <si>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</si>
  <si>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</si>
  <si>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</si>
  <si>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</si>
  <si>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</si>
  <si>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</si>
  <si>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</si>
  <si>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</si>
  <si>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</si>
  <si>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</si>
  <si>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</si>
  <si>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</si>
  <si>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</si>
  <si>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</si>
  <si>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</si>
  <si>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</si>
  <si>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</si>
  <si>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</si>
  <si>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</si>
  <si>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</si>
  <si>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</si>
  <si>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</si>
  <si>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</si>
  <si>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</si>
  <si>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</si>
  <si>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</si>
  <si>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</si>
  <si>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</si>
  <si>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</si>
  <si>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</si>
  <si>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</si>
  <si>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</si>
  <si>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</si>
  <si>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</si>
  <si>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</si>
  <si>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</si>
  <si>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</si>
  <si>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</si>
  <si>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</si>
  <si>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</si>
  <si>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Lakott külterülettel kapcsolatos feladatok támogatása</t>
  </si>
  <si>
    <t>Bakonyszombathely Önkormányzat adósságot keletkeztető ügyletekből és kezességvállalásokból fennálló kötelezettségei</t>
  </si>
  <si>
    <t>Bakonyszombathely Önkormányzat saját bevételeinek részletezése az adósságot keletkeztető ügyletből származó tárgyévi fizetési kötelezettség megállapításához</t>
  </si>
  <si>
    <t>Bakonyszombathely Önkormányzat 2014. évi adósságot keletkeztető fejlesztési céljai</t>
  </si>
  <si>
    <t>Számítógép vásárlás (Védőnő)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</si>
  <si>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</si>
  <si>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</si>
  <si>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Rövid lejáratú  hitelek, kölcsönök felvétele</t>
  </si>
  <si>
    <t>Belföldi értékpapírok bevételei (11.1. +…+ 11.2.)</t>
  </si>
  <si>
    <t>FINANSZÍROZÁSI BEVÉTELEK ÖSSZESEN: (10. + … +14.)</t>
  </si>
  <si>
    <t>KÖLTSÉGVETÉSI ÉS FINANSZÍROZÁSI BEVÉTELEK ÖSSZESEN: (9+15)</t>
  </si>
  <si>
    <t>A táblázat nem tartalmaz adatokat</t>
  </si>
  <si>
    <t>a táblázat nem tartalmaz adatokat</t>
  </si>
  <si>
    <t>Művház energia páláyzat beruházási önerő</t>
  </si>
  <si>
    <t>Piactér kialakítása</t>
  </si>
  <si>
    <t>Eszterházi tér kialakítása</t>
  </si>
  <si>
    <t>BM Startmunka beruházás önerő</t>
  </si>
  <si>
    <t>A táblázat adatott nem tartalmaz</t>
  </si>
  <si>
    <t xml:space="preserve">                         adatok ezer Ft-ban</t>
  </si>
  <si>
    <t>Működési célú pénzmaradvány</t>
  </si>
  <si>
    <t>Felhalmozási célú pénzmaradvány</t>
  </si>
  <si>
    <t xml:space="preserve">Bakonyszombathely  Községi Önkormányzat Költségvetési hiányának  </t>
  </si>
  <si>
    <t xml:space="preserve">                            külső finanszírozási módja</t>
  </si>
  <si>
    <t>Hitelt nyújtó megnevezése</t>
  </si>
  <si>
    <t>összege</t>
  </si>
  <si>
    <t>Működési célú állami támogatás (ÖNHIKI</t>
  </si>
  <si>
    <t>Felhalmozási kiadásra folyószámla hitel</t>
  </si>
  <si>
    <t>2014. eredei ei.</t>
  </si>
  <si>
    <t>2014. mód ei.</t>
  </si>
  <si>
    <t>2014 teljesítés</t>
  </si>
  <si>
    <t xml:space="preserve">          Adatok ezer Ft-ban</t>
  </si>
  <si>
    <t xml:space="preserve">               TARTALÉKOK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</si>
  <si>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</si>
  <si>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</si>
  <si>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</si>
  <si>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</si>
  <si>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</si>
  <si>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</si>
  <si>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Bakonyszombathely Községi Önkormányzat 2014.évi tatraléka</t>
  </si>
  <si>
    <t>2014.évi előirányzat</t>
  </si>
  <si>
    <t>Beruházási és felújítási kiadások előirányzata beruházásonként, felújításonként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</si>
  <si>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</si>
  <si>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</si>
  <si>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</si>
  <si>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</si>
  <si>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</si>
  <si>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</si>
  <si>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(1.+2.+4.+5.+7.+…+10.)</t>
  </si>
  <si>
    <t>Költségvetési kiadások összesen (1.+...+10.)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</si>
  <si>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</si>
  <si>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</si>
  <si>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</si>
  <si>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</si>
  <si>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</si>
  <si>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</si>
  <si>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</si>
  <si>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</si>
  <si>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</si>
  <si>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 xml:space="preserve">   Értékpapírok bevételei</t>
  </si>
  <si>
    <t>Működési célú finanszírozási bevételek összesen (12.+19.)</t>
  </si>
  <si>
    <t>Működési célú finanszírozási kiadások összesen (12.+...+19.)</t>
  </si>
  <si>
    <t>BEVÉTEL ÖSSZESEN (11.+20.)</t>
  </si>
  <si>
    <t>KIADÁSOK ÖSSZESEN (11.+20.)</t>
  </si>
  <si>
    <t xml:space="preserve">Bakonyszombathely Községi Önkormányzat költségvetési hiányának  </t>
  </si>
  <si>
    <t>belső finanszirozási módja</t>
  </si>
  <si>
    <t>2.1. melléklet a 2/2014. (II.25.) önkormányzati rendelethez</t>
  </si>
  <si>
    <t>2.2. melléklet a 2/2014. (II.25.) önkormányzati rendelethez</t>
  </si>
  <si>
    <t>Tartalék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</si>
</sst>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1" xfId="58" applyFont="1" applyFill="1" applyBorder="1" applyAlignment="1" applyProtection="1">
      <alignment horizontal="left" vertical="center" wrapText="1" indent="1"/>
      <protection/>
    </xf>
    <xf numFmtId="0" fontId="15" fillId="0" borderId="21" xfId="58" applyFont="1" applyFill="1" applyBorder="1" applyAlignment="1" applyProtection="1">
      <alignment horizontal="left" vertical="center" wrapText="1"/>
      <protection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58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3" fillId="0" borderId="21" xfId="58" applyFont="1" applyFill="1" applyBorder="1">
      <alignment/>
      <protection/>
    </xf>
    <xf numFmtId="166" fontId="0" fillId="0" borderId="15" xfId="40" applyNumberFormat="1" applyFont="1" applyFill="1" applyBorder="1" applyAlignment="1">
      <alignment/>
    </xf>
    <xf numFmtId="166" fontId="0" fillId="0" borderId="17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27" xfId="58" applyFont="1" applyFill="1" applyBorder="1" applyProtection="1">
      <alignment/>
      <protection locked="0"/>
    </xf>
    <xf numFmtId="166" fontId="0" fillId="0" borderId="27" xfId="40" applyNumberFormat="1" applyFont="1" applyFill="1" applyBorder="1" applyAlignment="1" applyProtection="1">
      <alignment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166" fontId="15" fillId="0" borderId="2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17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27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Fill="1" applyBorder="1" applyAlignment="1" applyProtection="1">
      <alignment horizontal="left" vertical="center" wrapText="1" indent="8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3" fillId="0" borderId="14" xfId="58" applyFont="1" applyFill="1" applyBorder="1" applyAlignment="1">
      <alignment horizontal="center" vertical="center"/>
      <protection/>
    </xf>
    <xf numFmtId="166" fontId="3" fillId="0" borderId="21" xfId="58" applyNumberFormat="1" applyFont="1" applyFill="1" applyBorder="1">
      <alignment/>
      <protection/>
    </xf>
    <xf numFmtId="166" fontId="3" fillId="0" borderId="2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4" xfId="58" applyFont="1" applyFill="1" applyBorder="1" applyAlignment="1" applyProtection="1">
      <alignment horizontal="center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0" fontId="24" fillId="0" borderId="45" xfId="0" applyFont="1" applyFill="1" applyBorder="1" applyAlignment="1" applyProtection="1">
      <alignment horizontal="right" vertical="center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0" fontId="6" fillId="0" borderId="20" xfId="58" applyFont="1" applyFill="1" applyBorder="1" applyAlignment="1" applyProtection="1">
      <alignment horizontal="center" vertical="center" wrapText="1"/>
      <protection/>
    </xf>
    <xf numFmtId="0" fontId="6" fillId="0" borderId="46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6" fillId="0" borderId="21" xfId="58" applyFont="1" applyFill="1" applyBorder="1" applyAlignment="1" applyProtection="1">
      <alignment horizontal="left" vertical="center" wrapText="1" indent="1"/>
      <protection/>
    </xf>
    <xf numFmtId="164" fontId="6" fillId="0" borderId="20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wrapText="1" indent="1"/>
      <protection/>
    </xf>
    <xf numFmtId="164" fontId="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left" wrapText="1" indent="1"/>
      <protection/>
    </xf>
    <xf numFmtId="164" fontId="2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44" fillId="0" borderId="27" xfId="0" applyFont="1" applyBorder="1" applyAlignment="1" applyProtection="1">
      <alignment horizontal="left" wrapText="1" indent="1"/>
      <protection/>
    </xf>
    <xf numFmtId="0" fontId="13" fillId="0" borderId="21" xfId="0" applyFont="1" applyBorder="1" applyAlignment="1" applyProtection="1">
      <alignment horizontal="left" vertical="center" wrapText="1" indent="1"/>
      <protection/>
    </xf>
    <xf numFmtId="164" fontId="2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wrapText="1"/>
      <protection/>
    </xf>
    <xf numFmtId="0" fontId="44" fillId="0" borderId="27" xfId="0" applyFont="1" applyBorder="1" applyAlignment="1" applyProtection="1">
      <alignment wrapText="1"/>
      <protection/>
    </xf>
    <xf numFmtId="164" fontId="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0" applyFont="1" applyBorder="1" applyAlignment="1" applyProtection="1">
      <alignment wrapText="1"/>
      <protection/>
    </xf>
    <xf numFmtId="0" fontId="13" fillId="0" borderId="47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wrapText="1"/>
      <protection/>
    </xf>
    <xf numFmtId="0" fontId="24" fillId="0" borderId="45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46" xfId="58" applyFont="1" applyFill="1" applyBorder="1" applyAlignment="1" applyProtection="1">
      <alignment horizontal="left" vertical="center" wrapText="1" indent="1"/>
      <protection/>
    </xf>
    <xf numFmtId="0" fontId="6" fillId="0" borderId="32" xfId="58" applyFont="1" applyFill="1" applyBorder="1" applyAlignment="1" applyProtection="1">
      <alignment vertical="center" wrapText="1"/>
      <protection/>
    </xf>
    <xf numFmtId="164" fontId="6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8" applyFont="1" applyFill="1" applyBorder="1" applyAlignment="1" applyProtection="1">
      <alignment horizontal="left" vertical="center" wrapText="1" indent="1"/>
      <protection/>
    </xf>
    <xf numFmtId="0" fontId="2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11" xfId="58" applyFont="1" applyFill="1" applyBorder="1" applyAlignment="1" applyProtection="1">
      <alignment horizontal="left" indent="6"/>
      <protection/>
    </xf>
    <xf numFmtId="0" fontId="2" fillId="0" borderId="11" xfId="58" applyFont="1" applyFill="1" applyBorder="1" applyAlignment="1" applyProtection="1">
      <alignment horizontal="left" vertical="center" wrapText="1" indent="6"/>
      <protection/>
    </xf>
    <xf numFmtId="49" fontId="2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58" applyFont="1" applyFill="1" applyBorder="1" applyAlignment="1" applyProtection="1">
      <alignment horizontal="left" vertical="center" wrapText="1" indent="6"/>
      <protection/>
    </xf>
    <xf numFmtId="49" fontId="2" fillId="0" borderId="49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58" applyFont="1" applyFill="1" applyBorder="1" applyAlignment="1" applyProtection="1">
      <alignment horizontal="left" vertical="center" wrapText="1" indent="6"/>
      <protection/>
    </xf>
    <xf numFmtId="164" fontId="2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58" applyFont="1" applyFill="1" applyBorder="1" applyAlignment="1" applyProtection="1">
      <alignment vertical="center" wrapText="1"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164" fontId="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27" xfId="0" applyFont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2" fillId="0" borderId="12" xfId="58" applyFont="1" applyFill="1" applyBorder="1" applyAlignment="1" applyProtection="1">
      <alignment horizontal="left" vertical="center" wrapText="1" indent="6"/>
      <protection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58" applyFont="1" applyFill="1" applyBorder="1" applyAlignment="1" applyProtection="1">
      <alignment horizontal="left" vertical="center" wrapText="1" indent="1"/>
      <protection/>
    </xf>
    <xf numFmtId="0" fontId="2" fillId="0" borderId="12" xfId="58" applyFont="1" applyFill="1" applyBorder="1" applyAlignment="1" applyProtection="1">
      <alignment horizontal="left" vertical="center" wrapText="1" inden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47" xfId="0" applyFont="1" applyBorder="1" applyAlignment="1" applyProtection="1">
      <alignment horizontal="left" vertical="center" wrapText="1" indent="1"/>
      <protection/>
    </xf>
    <xf numFmtId="0" fontId="13" fillId="0" borderId="26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44" fillId="0" borderId="12" xfId="0" applyFont="1" applyBorder="1" applyAlignment="1" applyProtection="1">
      <alignment horizontal="left"/>
      <protection/>
    </xf>
    <xf numFmtId="0" fontId="44" fillId="0" borderId="11" xfId="0" applyFont="1" applyBorder="1" applyAlignment="1" applyProtection="1">
      <alignment horizontal="left"/>
      <protection/>
    </xf>
    <xf numFmtId="0" fontId="44" fillId="0" borderId="27" xfId="0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6" fillId="0" borderId="21" xfId="58" applyFont="1" applyFill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  <xf numFmtId="0" fontId="6" fillId="0" borderId="14" xfId="58" applyFont="1" applyFill="1" applyBorder="1" applyAlignment="1" applyProtection="1">
      <alignment horizontal="center" wrapText="1"/>
      <protection/>
    </xf>
    <xf numFmtId="0" fontId="6" fillId="0" borderId="46" xfId="58" applyFont="1" applyFill="1" applyBorder="1" applyAlignment="1" applyProtection="1">
      <alignment horizontal="center" wrapText="1"/>
      <protection/>
    </xf>
    <xf numFmtId="0" fontId="6" fillId="0" borderId="0" xfId="58" applyFont="1" applyFill="1" applyBorder="1" applyAlignment="1" applyProtection="1">
      <alignment horizontal="center" wrapText="1"/>
      <protection/>
    </xf>
    <xf numFmtId="49" fontId="2" fillId="0" borderId="28" xfId="58" applyNumberFormat="1" applyFont="1" applyFill="1" applyBorder="1" applyAlignment="1" applyProtection="1">
      <alignment horizontal="center" wrapText="1"/>
      <protection/>
    </xf>
    <xf numFmtId="49" fontId="2" fillId="0" borderId="16" xfId="58" applyNumberFormat="1" applyFont="1" applyFill="1" applyBorder="1" applyAlignment="1" applyProtection="1">
      <alignment horizontal="center" wrapText="1"/>
      <protection/>
    </xf>
    <xf numFmtId="49" fontId="2" fillId="0" borderId="25" xfId="58" applyNumberFormat="1" applyFont="1" applyFill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49" fontId="2" fillId="0" borderId="24" xfId="58" applyNumberFormat="1" applyFont="1" applyFill="1" applyBorder="1" applyAlignment="1" applyProtection="1">
      <alignment horizontal="center" wrapText="1"/>
      <protection/>
    </xf>
    <xf numFmtId="49" fontId="2" fillId="0" borderId="48" xfId="58" applyNumberFormat="1" applyFont="1" applyFill="1" applyBorder="1" applyAlignment="1" applyProtection="1">
      <alignment horizontal="center" wrapText="1"/>
      <protection/>
    </xf>
    <xf numFmtId="49" fontId="2" fillId="0" borderId="49" xfId="58" applyNumberFormat="1" applyFont="1" applyFill="1" applyBorder="1" applyAlignment="1" applyProtection="1">
      <alignment horizontal="center" wrapText="1"/>
      <protection/>
    </xf>
    <xf numFmtId="0" fontId="2" fillId="0" borderId="0" xfId="58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4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4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>
      <alignment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2" fillId="0" borderId="14" xfId="58" applyFont="1" applyFill="1" applyBorder="1" applyAlignment="1" applyProtection="1">
      <alignment horizontal="center" vertical="center"/>
      <protection/>
    </xf>
    <xf numFmtId="0" fontId="2" fillId="0" borderId="21" xfId="58" applyFont="1" applyFill="1" applyBorder="1" applyAlignment="1" applyProtection="1">
      <alignment horizontal="center" vertical="center"/>
      <protection/>
    </xf>
    <xf numFmtId="0" fontId="2" fillId="0" borderId="20" xfId="58" applyFont="1" applyFill="1" applyBorder="1" applyAlignment="1" applyProtection="1">
      <alignment horizontal="center" vertical="center"/>
      <protection/>
    </xf>
    <xf numFmtId="0" fontId="2" fillId="0" borderId="24" xfId="58" applyFont="1" applyFill="1" applyBorder="1" applyAlignment="1" applyProtection="1">
      <alignment horizontal="center" vertical="center"/>
      <protection/>
    </xf>
    <xf numFmtId="0" fontId="2" fillId="0" borderId="12" xfId="58" applyFont="1" applyFill="1" applyBorder="1" applyProtection="1">
      <alignment/>
      <protection/>
    </xf>
    <xf numFmtId="166" fontId="2" fillId="0" borderId="57" xfId="40" applyNumberFormat="1" applyFont="1" applyFill="1" applyBorder="1" applyAlignment="1" applyProtection="1">
      <alignment/>
      <protection locked="0"/>
    </xf>
    <xf numFmtId="0" fontId="2" fillId="0" borderId="16" xfId="58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justify" wrapText="1"/>
    </xf>
    <xf numFmtId="166" fontId="2" fillId="0" borderId="50" xfId="40" applyNumberFormat="1" applyFont="1" applyFill="1" applyBorder="1" applyAlignment="1" applyProtection="1">
      <alignment/>
      <protection locked="0"/>
    </xf>
    <xf numFmtId="0" fontId="44" fillId="0" borderId="11" xfId="0" applyFont="1" applyBorder="1" applyAlignment="1">
      <alignment wrapText="1"/>
    </xf>
    <xf numFmtId="0" fontId="2" fillId="0" borderId="25" xfId="58" applyFont="1" applyFill="1" applyBorder="1" applyAlignment="1" applyProtection="1">
      <alignment horizontal="center" vertical="center"/>
      <protection/>
    </xf>
    <xf numFmtId="166" fontId="2" fillId="0" borderId="36" xfId="40" applyNumberFormat="1" applyFont="1" applyFill="1" applyBorder="1" applyAlignment="1" applyProtection="1">
      <alignment/>
      <protection locked="0"/>
    </xf>
    <xf numFmtId="0" fontId="44" fillId="0" borderId="18" xfId="0" applyFont="1" applyBorder="1" applyAlignment="1">
      <alignment wrapText="1"/>
    </xf>
    <xf numFmtId="166" fontId="6" fillId="0" borderId="20" xfId="4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46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/>
    </xf>
    <xf numFmtId="49" fontId="45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45" fillId="0" borderId="11" xfId="0" applyNumberFormat="1" applyFont="1" applyFill="1" applyBorder="1" applyAlignment="1" applyProtection="1">
      <alignment vertical="center"/>
      <protection locked="0"/>
    </xf>
    <xf numFmtId="3" fontId="45" fillId="0" borderId="17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vertical="center" wrapText="1"/>
      <protection/>
    </xf>
    <xf numFmtId="3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8" xfId="58" applyFont="1" applyFill="1" applyBorder="1" applyAlignment="1" applyProtection="1">
      <alignment horizontal="left"/>
      <protection/>
    </xf>
    <xf numFmtId="166" fontId="6" fillId="0" borderId="58" xfId="40" applyNumberFormat="1" applyFont="1" applyFill="1" applyBorder="1" applyAlignment="1" applyProtection="1">
      <alignment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vertical="center" wrapText="1"/>
      <protection/>
    </xf>
    <xf numFmtId="164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6" fillId="0" borderId="21" xfId="0" applyNumberFormat="1" applyFont="1" applyFill="1" applyBorder="1" applyAlignment="1" applyProtection="1">
      <alignment vertical="center" wrapText="1"/>
      <protection/>
    </xf>
    <xf numFmtId="164" fontId="6" fillId="18" borderId="21" xfId="0" applyNumberFormat="1" applyFont="1" applyFill="1" applyBorder="1" applyAlignment="1" applyProtection="1">
      <alignment vertical="center" wrapText="1"/>
      <protection/>
    </xf>
    <xf numFmtId="164" fontId="6" fillId="0" borderId="2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right" vertical="top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49" fontId="6" fillId="0" borderId="42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0" fontId="45" fillId="0" borderId="0" xfId="0" applyFont="1" applyFill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58" applyFont="1" applyFill="1" applyBorder="1" applyAlignment="1" applyProtection="1">
      <alignment horizontal="left" vertical="center" wrapText="1" indent="1"/>
      <protection/>
    </xf>
    <xf numFmtId="0" fontId="2" fillId="0" borderId="11" xfId="58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47" fillId="0" borderId="37" xfId="0" applyFont="1" applyBorder="1" applyAlignment="1" applyProtection="1">
      <alignment horizontal="left" wrapText="1" inden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8" fillId="0" borderId="51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" fontId="0" fillId="0" borderId="52" xfId="0" applyNumberFormat="1" applyBorder="1" applyAlignment="1">
      <alignment/>
    </xf>
    <xf numFmtId="0" fontId="48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50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62" xfId="0" applyBorder="1" applyAlignment="1">
      <alignment/>
    </xf>
    <xf numFmtId="0" fontId="48" fillId="0" borderId="63" xfId="0" applyFont="1" applyBorder="1" applyAlignment="1">
      <alignment/>
    </xf>
    <xf numFmtId="0" fontId="0" fillId="0" borderId="44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164" fontId="2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8" xfId="0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3" fontId="3" fillId="0" borderId="53" xfId="0" applyNumberFormat="1" applyFont="1" applyBorder="1" applyAlignment="1">
      <alignment/>
    </xf>
    <xf numFmtId="164" fontId="24" fillId="0" borderId="45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4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Alignment="1" applyProtection="1">
      <alignment horizontal="center" textRotation="180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4" fontId="6" fillId="0" borderId="71" xfId="60" applyFont="1" applyBorder="1" applyAlignment="1">
      <alignment horizontal="center" vertical="center" wrapText="1"/>
    </xf>
    <xf numFmtId="44" fontId="6" fillId="0" borderId="73" xfId="6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55" xfId="0" applyBorder="1" applyAlignment="1">
      <alignment horizontal="center"/>
    </xf>
    <xf numFmtId="44" fontId="6" fillId="0" borderId="68" xfId="60" applyFont="1" applyBorder="1" applyAlignment="1">
      <alignment horizontal="center" vertical="center" wrapText="1"/>
    </xf>
    <xf numFmtId="44" fontId="6" fillId="0" borderId="69" xfId="60" applyFont="1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4" xfId="0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14" xfId="58" applyFont="1" applyFill="1" applyBorder="1" applyAlignment="1" applyProtection="1">
      <alignment horizontal="left"/>
      <protection/>
    </xf>
    <xf numFmtId="0" fontId="6" fillId="0" borderId="21" xfId="58" applyFont="1" applyFill="1" applyBorder="1" applyAlignment="1" applyProtection="1">
      <alignment horizontal="left"/>
      <protection/>
    </xf>
    <xf numFmtId="0" fontId="2" fillId="0" borderId="58" xfId="58" applyFont="1" applyFill="1" applyBorder="1" applyAlignment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8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2" fillId="0" borderId="0" xfId="0" applyFont="1" applyFill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6" fillId="0" borderId="38" xfId="0" applyFont="1" applyFill="1" applyBorder="1" applyAlignment="1" applyProtection="1">
      <alignment horizontal="left" indent="1"/>
      <protection/>
    </xf>
    <xf numFmtId="0" fontId="6" fillId="0" borderId="39" xfId="0" applyFont="1" applyFill="1" applyBorder="1" applyAlignment="1" applyProtection="1">
      <alignment horizontal="left" indent="1"/>
      <protection/>
    </xf>
    <xf numFmtId="0" fontId="6" fillId="0" borderId="37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right" indent="1"/>
      <protection locked="0"/>
    </xf>
    <xf numFmtId="0" fontId="2" fillId="0" borderId="29" xfId="0" applyFont="1" applyFill="1" applyBorder="1" applyAlignment="1" applyProtection="1">
      <alignment horizontal="right" indent="1"/>
      <protection locked="0"/>
    </xf>
    <xf numFmtId="0" fontId="2" fillId="0" borderId="27" xfId="0" applyFont="1" applyFill="1" applyBorder="1" applyAlignment="1" applyProtection="1">
      <alignment horizontal="right" indent="1"/>
      <protection locked="0"/>
    </xf>
    <xf numFmtId="0" fontId="2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right" indent="1"/>
      <protection/>
    </xf>
    <xf numFmtId="0" fontId="6" fillId="0" borderId="20" xfId="0" applyFont="1" applyFill="1" applyBorder="1" applyAlignment="1" applyProtection="1">
      <alignment horizontal="right" indent="1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71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75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 indent="1"/>
      <protection locked="0"/>
    </xf>
    <xf numFmtId="0" fontId="2" fillId="0" borderId="76" xfId="0" applyFont="1" applyFill="1" applyBorder="1" applyAlignment="1" applyProtection="1">
      <alignment horizontal="left" indent="1"/>
      <protection locked="0"/>
    </xf>
    <xf numFmtId="0" fontId="2" fillId="0" borderId="77" xfId="0" applyFont="1" applyFill="1" applyBorder="1" applyAlignment="1" applyProtection="1">
      <alignment horizontal="left" indent="1"/>
      <protection locked="0"/>
    </xf>
    <xf numFmtId="0" fontId="2" fillId="0" borderId="34" xfId="0" applyFont="1" applyFill="1" applyBorder="1" applyAlignment="1" applyProtection="1">
      <alignment horizontal="left" indent="1"/>
      <protection locked="0"/>
    </xf>
    <xf numFmtId="0" fontId="2" fillId="0" borderId="35" xfId="0" applyFont="1" applyFill="1" applyBorder="1" applyAlignment="1" applyProtection="1">
      <alignment horizontal="left" indent="1"/>
      <protection locked="0"/>
    </xf>
    <xf numFmtId="0" fontId="2" fillId="0" borderId="78" xfId="0" applyFont="1" applyFill="1" applyBorder="1" applyAlignment="1" applyProtection="1">
      <alignment horizontal="left" inden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0" fontId="17" fillId="0" borderId="5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8"/>
  <sheetViews>
    <sheetView zoomScale="120" zoomScaleNormal="120" zoomScaleSheetLayoutView="100" workbookViewId="0" topLeftCell="A94">
      <selection activeCell="C112" sqref="C112"/>
    </sheetView>
  </sheetViews>
  <sheetFormatPr defaultColWidth="9.00390625" defaultRowHeight="12.75"/>
  <cols>
    <col min="1" max="1" width="9.50390625" style="240" customWidth="1"/>
    <col min="2" max="2" width="91.625" style="132" customWidth="1"/>
    <col min="3" max="3" width="21.625" style="133" customWidth="1"/>
    <col min="4" max="4" width="9.00390625" style="132" customWidth="1"/>
    <col min="5" max="16384" width="9.375" style="132" customWidth="1"/>
  </cols>
  <sheetData>
    <row r="1" spans="1:3" ht="15.75" customHeight="1">
      <c r="A1" s="430" t="s">
        <v>7</v>
      </c>
      <c r="B1" s="430"/>
      <c r="C1" s="430"/>
    </row>
    <row r="2" spans="1:3" ht="15.75" customHeight="1" thickBot="1">
      <c r="A2" s="429" t="s">
        <v>123</v>
      </c>
      <c r="B2" s="429"/>
      <c r="C2" s="157" t="s">
        <v>181</v>
      </c>
    </row>
    <row r="3" spans="1:3" ht="37.5" customHeight="1" thickBot="1">
      <c r="A3" s="229" t="s">
        <v>63</v>
      </c>
      <c r="B3" s="159" t="s">
        <v>9</v>
      </c>
      <c r="C3" s="160" t="s">
        <v>206</v>
      </c>
    </row>
    <row r="4" spans="1:3" s="164" customFormat="1" ht="12" customHeight="1" thickBot="1">
      <c r="A4" s="230">
        <v>1</v>
      </c>
      <c r="B4" s="162">
        <v>2</v>
      </c>
      <c r="C4" s="163">
        <v>3</v>
      </c>
    </row>
    <row r="5" spans="1:3" s="164" customFormat="1" ht="12" customHeight="1" thickBot="1">
      <c r="A5" s="229" t="s">
        <v>10</v>
      </c>
      <c r="B5" s="166" t="s">
        <v>207</v>
      </c>
      <c r="C5" s="167">
        <f>+C6+C7+C8+C9+C10+C11</f>
        <v>36969</v>
      </c>
    </row>
    <row r="6" spans="1:3" s="164" customFormat="1" ht="12.75" customHeight="1">
      <c r="A6" s="232" t="s">
        <v>78</v>
      </c>
      <c r="B6" s="222" t="s">
        <v>208</v>
      </c>
      <c r="C6" s="170">
        <v>18061</v>
      </c>
    </row>
    <row r="7" spans="1:3" s="164" customFormat="1" ht="12.75" customHeight="1">
      <c r="A7" s="233" t="s">
        <v>79</v>
      </c>
      <c r="B7" s="223" t="s">
        <v>209</v>
      </c>
      <c r="C7" s="173"/>
    </row>
    <row r="8" spans="1:3" s="164" customFormat="1" ht="12.75" customHeight="1">
      <c r="A8" s="233" t="s">
        <v>80</v>
      </c>
      <c r="B8" s="223" t="s">
        <v>210</v>
      </c>
      <c r="C8" s="173">
        <v>17160</v>
      </c>
    </row>
    <row r="9" spans="1:3" s="164" customFormat="1" ht="12.75" customHeight="1">
      <c r="A9" s="233" t="s">
        <v>81</v>
      </c>
      <c r="B9" s="223" t="s">
        <v>211</v>
      </c>
      <c r="C9" s="173">
        <v>1640</v>
      </c>
    </row>
    <row r="10" spans="1:3" s="164" customFormat="1" ht="12.75" customHeight="1">
      <c r="A10" s="233" t="s">
        <v>120</v>
      </c>
      <c r="B10" s="223" t="s">
        <v>404</v>
      </c>
      <c r="C10" s="173">
        <v>108</v>
      </c>
    </row>
    <row r="11" spans="1:3" s="164" customFormat="1" ht="12.75" customHeight="1" thickBot="1">
      <c r="A11" s="234" t="s">
        <v>82</v>
      </c>
      <c r="B11" s="224" t="s">
        <v>213</v>
      </c>
      <c r="C11" s="173"/>
    </row>
    <row r="12" spans="1:3" s="164" customFormat="1" ht="12" customHeight="1" thickBot="1">
      <c r="A12" s="229" t="s">
        <v>11</v>
      </c>
      <c r="B12" s="225" t="s">
        <v>214</v>
      </c>
      <c r="C12" s="167">
        <f>+C13+C14+C15+C16+C17</f>
        <v>0</v>
      </c>
    </row>
    <row r="13" spans="1:3" s="164" customFormat="1" ht="12.75" customHeight="1">
      <c r="A13" s="232" t="s">
        <v>84</v>
      </c>
      <c r="B13" s="222" t="s">
        <v>215</v>
      </c>
      <c r="C13" s="170"/>
    </row>
    <row r="14" spans="1:3" s="164" customFormat="1" ht="12.75" customHeight="1">
      <c r="A14" s="233" t="s">
        <v>85</v>
      </c>
      <c r="B14" s="223" t="s">
        <v>216</v>
      </c>
      <c r="C14" s="173"/>
    </row>
    <row r="15" spans="1:3" s="164" customFormat="1" ht="12.75" customHeight="1">
      <c r="A15" s="233" t="s">
        <v>86</v>
      </c>
      <c r="B15" s="223" t="s">
        <v>396</v>
      </c>
      <c r="C15" s="173"/>
    </row>
    <row r="16" spans="1:3" s="164" customFormat="1" ht="12.75" customHeight="1">
      <c r="A16" s="233" t="s">
        <v>87</v>
      </c>
      <c r="B16" s="223" t="s">
        <v>397</v>
      </c>
      <c r="C16" s="173"/>
    </row>
    <row r="17" spans="1:3" s="164" customFormat="1" ht="12.75" customHeight="1" thickBot="1">
      <c r="A17" s="233" t="s">
        <v>88</v>
      </c>
      <c r="B17" s="223" t="s">
        <v>217</v>
      </c>
      <c r="C17" s="173"/>
    </row>
    <row r="18" spans="1:3" s="164" customFormat="1" ht="12" customHeight="1" thickBot="1">
      <c r="A18" s="229" t="s">
        <v>12</v>
      </c>
      <c r="B18" s="226" t="s">
        <v>219</v>
      </c>
      <c r="C18" s="167">
        <f>+C19+C20+C21+C22+C23</f>
        <v>2000</v>
      </c>
    </row>
    <row r="19" spans="1:3" s="164" customFormat="1" ht="12.75" customHeight="1">
      <c r="A19" s="232" t="s">
        <v>67</v>
      </c>
      <c r="B19" s="222" t="s">
        <v>220</v>
      </c>
      <c r="C19" s="170"/>
    </row>
    <row r="20" spans="1:3" s="164" customFormat="1" ht="12.75" customHeight="1">
      <c r="A20" s="233" t="s">
        <v>68</v>
      </c>
      <c r="B20" s="223" t="s">
        <v>221</v>
      </c>
      <c r="C20" s="173"/>
    </row>
    <row r="21" spans="1:3" s="164" customFormat="1" ht="12.75" customHeight="1">
      <c r="A21" s="233" t="s">
        <v>69</v>
      </c>
      <c r="B21" s="223" t="s">
        <v>398</v>
      </c>
      <c r="C21" s="173"/>
    </row>
    <row r="22" spans="1:3" s="164" customFormat="1" ht="12.75" customHeight="1">
      <c r="A22" s="233" t="s">
        <v>70</v>
      </c>
      <c r="B22" s="223" t="s">
        <v>399</v>
      </c>
      <c r="C22" s="173"/>
    </row>
    <row r="23" spans="1:3" s="164" customFormat="1" ht="12.75" customHeight="1" thickBot="1">
      <c r="A23" s="233" t="s">
        <v>140</v>
      </c>
      <c r="B23" s="223" t="s">
        <v>222</v>
      </c>
      <c r="C23" s="173">
        <v>2000</v>
      </c>
    </row>
    <row r="24" spans="1:3" s="164" customFormat="1" ht="12" customHeight="1" thickBot="1">
      <c r="A24" s="229" t="s">
        <v>142</v>
      </c>
      <c r="B24" s="226" t="s">
        <v>224</v>
      </c>
      <c r="C24" s="178">
        <f>+C25+C28+C29+C30</f>
        <v>24100</v>
      </c>
    </row>
    <row r="25" spans="1:3" s="164" customFormat="1" ht="12.75" customHeight="1">
      <c r="A25" s="232" t="s">
        <v>225</v>
      </c>
      <c r="B25" s="222" t="s">
        <v>231</v>
      </c>
      <c r="C25" s="179">
        <f>+C26+C27</f>
        <v>20900</v>
      </c>
    </row>
    <row r="26" spans="1:3" s="164" customFormat="1" ht="12.75" customHeight="1">
      <c r="A26" s="233" t="s">
        <v>226</v>
      </c>
      <c r="B26" s="223" t="s">
        <v>232</v>
      </c>
      <c r="C26" s="173">
        <v>2100</v>
      </c>
    </row>
    <row r="27" spans="1:3" s="164" customFormat="1" ht="12.75" customHeight="1">
      <c r="A27" s="233" t="s">
        <v>227</v>
      </c>
      <c r="B27" s="223" t="s">
        <v>233</v>
      </c>
      <c r="C27" s="173">
        <v>18800</v>
      </c>
    </row>
    <row r="28" spans="1:3" s="164" customFormat="1" ht="12.75" customHeight="1">
      <c r="A28" s="233" t="s">
        <v>228</v>
      </c>
      <c r="B28" s="223" t="s">
        <v>234</v>
      </c>
      <c r="C28" s="173">
        <v>2800</v>
      </c>
    </row>
    <row r="29" spans="1:3" s="164" customFormat="1" ht="12.75" customHeight="1">
      <c r="A29" s="233" t="s">
        <v>229</v>
      </c>
      <c r="B29" s="223" t="s">
        <v>235</v>
      </c>
      <c r="C29" s="173"/>
    </row>
    <row r="30" spans="1:3" s="164" customFormat="1" ht="12.75" customHeight="1" thickBot="1">
      <c r="A30" s="234" t="s">
        <v>230</v>
      </c>
      <c r="B30" s="224" t="s">
        <v>236</v>
      </c>
      <c r="C30" s="177">
        <v>400</v>
      </c>
    </row>
    <row r="31" spans="1:3" s="164" customFormat="1" ht="12" customHeight="1" thickBot="1">
      <c r="A31" s="229" t="s">
        <v>14</v>
      </c>
      <c r="B31" s="226" t="s">
        <v>237</v>
      </c>
      <c r="C31" s="167">
        <f>SUM(C32:C41)</f>
        <v>18390</v>
      </c>
    </row>
    <row r="32" spans="1:3" s="164" customFormat="1" ht="12.75" customHeight="1">
      <c r="A32" s="232" t="s">
        <v>71</v>
      </c>
      <c r="B32" s="222" t="s">
        <v>240</v>
      </c>
      <c r="C32" s="170"/>
    </row>
    <row r="33" spans="1:3" s="164" customFormat="1" ht="12.75" customHeight="1">
      <c r="A33" s="233" t="s">
        <v>72</v>
      </c>
      <c r="B33" s="223" t="s">
        <v>241</v>
      </c>
      <c r="C33" s="173">
        <v>3550</v>
      </c>
    </row>
    <row r="34" spans="1:3" s="164" customFormat="1" ht="12.75" customHeight="1">
      <c r="A34" s="233" t="s">
        <v>73</v>
      </c>
      <c r="B34" s="223" t="s">
        <v>242</v>
      </c>
      <c r="C34" s="173"/>
    </row>
    <row r="35" spans="1:3" s="164" customFormat="1" ht="12.75" customHeight="1">
      <c r="A35" s="233" t="s">
        <v>144</v>
      </c>
      <c r="B35" s="223" t="s">
        <v>243</v>
      </c>
      <c r="C35" s="173"/>
    </row>
    <row r="36" spans="1:3" s="164" customFormat="1" ht="12.75" customHeight="1">
      <c r="A36" s="233" t="s">
        <v>145</v>
      </c>
      <c r="B36" s="223" t="s">
        <v>244</v>
      </c>
      <c r="C36" s="173">
        <v>9846</v>
      </c>
    </row>
    <row r="37" spans="1:3" s="164" customFormat="1" ht="12.75" customHeight="1">
      <c r="A37" s="233" t="s">
        <v>146</v>
      </c>
      <c r="B37" s="223" t="s">
        <v>245</v>
      </c>
      <c r="C37" s="173">
        <v>2296</v>
      </c>
    </row>
    <row r="38" spans="1:3" s="164" customFormat="1" ht="12.75" customHeight="1">
      <c r="A38" s="233" t="s">
        <v>147</v>
      </c>
      <c r="B38" s="223" t="s">
        <v>246</v>
      </c>
      <c r="C38" s="173"/>
    </row>
    <row r="39" spans="1:3" s="164" customFormat="1" ht="12.75" customHeight="1">
      <c r="A39" s="233" t="s">
        <v>148</v>
      </c>
      <c r="B39" s="223" t="s">
        <v>247</v>
      </c>
      <c r="C39" s="173"/>
    </row>
    <row r="40" spans="1:3" s="164" customFormat="1" ht="12.75" customHeight="1">
      <c r="A40" s="233" t="s">
        <v>238</v>
      </c>
      <c r="B40" s="223" t="s">
        <v>248</v>
      </c>
      <c r="C40" s="180"/>
    </row>
    <row r="41" spans="1:3" s="164" customFormat="1" ht="12.75" customHeight="1" thickBot="1">
      <c r="A41" s="234" t="s">
        <v>239</v>
      </c>
      <c r="B41" s="224" t="s">
        <v>249</v>
      </c>
      <c r="C41" s="181">
        <v>2698</v>
      </c>
    </row>
    <row r="42" spans="1:3" s="164" customFormat="1" ht="12" customHeight="1" thickBot="1">
      <c r="A42" s="229" t="s">
        <v>15</v>
      </c>
      <c r="B42" s="226" t="s">
        <v>250</v>
      </c>
      <c r="C42" s="167">
        <f>SUM(C43:C47)</f>
        <v>0</v>
      </c>
    </row>
    <row r="43" spans="1:3" s="164" customFormat="1" ht="12.75" customHeight="1">
      <c r="A43" s="232" t="s">
        <v>74</v>
      </c>
      <c r="B43" s="222" t="s">
        <v>254</v>
      </c>
      <c r="C43" s="182"/>
    </row>
    <row r="44" spans="1:3" s="164" customFormat="1" ht="12.75" customHeight="1">
      <c r="A44" s="233" t="s">
        <v>75</v>
      </c>
      <c r="B44" s="223" t="s">
        <v>255</v>
      </c>
      <c r="C44" s="180"/>
    </row>
    <row r="45" spans="1:3" s="164" customFormat="1" ht="12.75" customHeight="1">
      <c r="A45" s="233" t="s">
        <v>251</v>
      </c>
      <c r="B45" s="223" t="s">
        <v>256</v>
      </c>
      <c r="C45" s="180"/>
    </row>
    <row r="46" spans="1:3" s="164" customFormat="1" ht="12.75" customHeight="1">
      <c r="A46" s="233" t="s">
        <v>252</v>
      </c>
      <c r="B46" s="223" t="s">
        <v>257</v>
      </c>
      <c r="C46" s="180"/>
    </row>
    <row r="47" spans="1:3" s="164" customFormat="1" ht="12.75" customHeight="1" thickBot="1">
      <c r="A47" s="234" t="s">
        <v>253</v>
      </c>
      <c r="B47" s="224" t="s">
        <v>258</v>
      </c>
      <c r="C47" s="181"/>
    </row>
    <row r="48" spans="1:3" s="164" customFormat="1" ht="12" customHeight="1" thickBot="1">
      <c r="A48" s="229" t="s">
        <v>149</v>
      </c>
      <c r="B48" s="226" t="s">
        <v>259</v>
      </c>
      <c r="C48" s="167">
        <f>SUM(C49:C51)</f>
        <v>30362</v>
      </c>
    </row>
    <row r="49" spans="1:3" s="164" customFormat="1" ht="12.75" customHeight="1">
      <c r="A49" s="232" t="s">
        <v>76</v>
      </c>
      <c r="B49" s="222" t="s">
        <v>260</v>
      </c>
      <c r="C49" s="170"/>
    </row>
    <row r="50" spans="1:3" s="164" customFormat="1" ht="12.75" customHeight="1">
      <c r="A50" s="233" t="s">
        <v>77</v>
      </c>
      <c r="B50" s="223" t="s">
        <v>400</v>
      </c>
      <c r="C50" s="173"/>
    </row>
    <row r="51" spans="1:3" s="164" customFormat="1" ht="12.75" customHeight="1" thickBot="1">
      <c r="A51" s="233" t="s">
        <v>264</v>
      </c>
      <c r="B51" s="223" t="s">
        <v>262</v>
      </c>
      <c r="C51" s="173">
        <v>30362</v>
      </c>
    </row>
    <row r="52" spans="1:3" s="164" customFormat="1" ht="12" customHeight="1" thickBot="1">
      <c r="A52" s="229" t="s">
        <v>17</v>
      </c>
      <c r="B52" s="225" t="s">
        <v>266</v>
      </c>
      <c r="C52" s="167">
        <f>SUM(C53:C55)</f>
        <v>10608</v>
      </c>
    </row>
    <row r="53" spans="1:3" s="164" customFormat="1" ht="12.75" customHeight="1">
      <c r="A53" s="232" t="s">
        <v>150</v>
      </c>
      <c r="B53" s="222" t="s">
        <v>268</v>
      </c>
      <c r="C53" s="180"/>
    </row>
    <row r="54" spans="1:3" s="164" customFormat="1" ht="12.75" customHeight="1">
      <c r="A54" s="233" t="s">
        <v>151</v>
      </c>
      <c r="B54" s="223" t="s">
        <v>401</v>
      </c>
      <c r="C54" s="180">
        <v>10608</v>
      </c>
    </row>
    <row r="55" spans="1:3" s="164" customFormat="1" ht="12.75" customHeight="1" thickBot="1">
      <c r="A55" s="233" t="s">
        <v>182</v>
      </c>
      <c r="B55" s="223" t="s">
        <v>269</v>
      </c>
      <c r="C55" s="180"/>
    </row>
    <row r="56" spans="1:3" s="164" customFormat="1" ht="15" customHeight="1" thickBot="1">
      <c r="A56" s="229" t="s">
        <v>18</v>
      </c>
      <c r="B56" s="226" t="s">
        <v>271</v>
      </c>
      <c r="C56" s="178">
        <f>+C5+C12+C18+C24+C31+C42+C48+C52</f>
        <v>122429</v>
      </c>
    </row>
    <row r="57" spans="1:3" s="164" customFormat="1" ht="15" customHeight="1" thickBot="1">
      <c r="A57" s="235" t="s">
        <v>272</v>
      </c>
      <c r="B57" s="225" t="s">
        <v>273</v>
      </c>
      <c r="C57" s="167">
        <f>SUM(C58:C60)</f>
        <v>0</v>
      </c>
    </row>
    <row r="58" spans="1:3" s="164" customFormat="1" ht="12.75" customHeight="1">
      <c r="A58" s="232" t="s">
        <v>296</v>
      </c>
      <c r="B58" s="222" t="s">
        <v>274</v>
      </c>
      <c r="C58" s="180"/>
    </row>
    <row r="59" spans="1:3" s="164" customFormat="1" ht="12.75" customHeight="1">
      <c r="A59" s="233" t="s">
        <v>304</v>
      </c>
      <c r="B59" s="223" t="s">
        <v>275</v>
      </c>
      <c r="C59" s="180"/>
    </row>
    <row r="60" spans="1:3" s="164" customFormat="1" ht="12.75" customHeight="1" thickBot="1">
      <c r="A60" s="234" t="s">
        <v>305</v>
      </c>
      <c r="B60" s="224" t="s">
        <v>411</v>
      </c>
      <c r="C60" s="180"/>
    </row>
    <row r="61" spans="1:3" s="164" customFormat="1" ht="14.25" customHeight="1" thickBot="1">
      <c r="A61" s="235" t="s">
        <v>277</v>
      </c>
      <c r="B61" s="225" t="s">
        <v>412</v>
      </c>
      <c r="C61" s="167">
        <f>SUM(C62:C63)</f>
        <v>0</v>
      </c>
    </row>
    <row r="62" spans="1:3" s="164" customFormat="1" ht="12.75" customHeight="1">
      <c r="A62" s="233" t="s">
        <v>121</v>
      </c>
      <c r="B62" s="223" t="s">
        <v>280</v>
      </c>
      <c r="C62" s="180"/>
    </row>
    <row r="63" spans="1:3" s="164" customFormat="1" ht="12.75" customHeight="1" thickBot="1">
      <c r="A63" s="234" t="s">
        <v>122</v>
      </c>
      <c r="B63" s="224" t="s">
        <v>282</v>
      </c>
      <c r="C63" s="180"/>
    </row>
    <row r="64" spans="1:3" s="164" customFormat="1" ht="12" customHeight="1" thickBot="1">
      <c r="A64" s="235" t="s">
        <v>283</v>
      </c>
      <c r="B64" s="225" t="s">
        <v>284</v>
      </c>
      <c r="C64" s="167">
        <f>SUM(C65:C66)</f>
        <v>7000</v>
      </c>
    </row>
    <row r="65" spans="1:3" s="164" customFormat="1" ht="12.75" customHeight="1">
      <c r="A65" s="232" t="s">
        <v>299</v>
      </c>
      <c r="B65" s="222" t="s">
        <v>285</v>
      </c>
      <c r="C65" s="180">
        <v>7000</v>
      </c>
    </row>
    <row r="66" spans="1:3" s="164" customFormat="1" ht="12.75" customHeight="1" thickBot="1">
      <c r="A66" s="234" t="s">
        <v>300</v>
      </c>
      <c r="B66" s="224" t="s">
        <v>286</v>
      </c>
      <c r="C66" s="180"/>
    </row>
    <row r="67" spans="1:3" s="164" customFormat="1" ht="12" customHeight="1" thickBot="1">
      <c r="A67" s="235" t="s">
        <v>287</v>
      </c>
      <c r="B67" s="225" t="s">
        <v>288</v>
      </c>
      <c r="C67" s="167">
        <f>SUM(C68:C70)</f>
        <v>0</v>
      </c>
    </row>
    <row r="68" spans="1:3" s="164" customFormat="1" ht="12.75" customHeight="1">
      <c r="A68" s="232" t="s">
        <v>301</v>
      </c>
      <c r="B68" s="222" t="s">
        <v>289</v>
      </c>
      <c r="C68" s="180"/>
    </row>
    <row r="69" spans="1:3" s="164" customFormat="1" ht="12.75" customHeight="1">
      <c r="A69" s="233" t="s">
        <v>302</v>
      </c>
      <c r="B69" s="223" t="s">
        <v>290</v>
      </c>
      <c r="C69" s="180"/>
    </row>
    <row r="70" spans="1:3" s="164" customFormat="1" ht="12.75" customHeight="1" thickBot="1">
      <c r="A70" s="234" t="s">
        <v>303</v>
      </c>
      <c r="B70" s="224" t="s">
        <v>291</v>
      </c>
      <c r="C70" s="180"/>
    </row>
    <row r="71" spans="1:3" s="164" customFormat="1" ht="13.5" customHeight="1" thickBot="1">
      <c r="A71" s="235" t="s">
        <v>292</v>
      </c>
      <c r="B71" s="225" t="s">
        <v>294</v>
      </c>
      <c r="C71" s="185"/>
    </row>
    <row r="72" spans="1:3" s="164" customFormat="1" ht="15.75" customHeight="1" thickBot="1">
      <c r="A72" s="235" t="s">
        <v>293</v>
      </c>
      <c r="B72" s="227" t="s">
        <v>413</v>
      </c>
      <c r="C72" s="178">
        <f>+C57+C61+C64+C67+C71</f>
        <v>7000</v>
      </c>
    </row>
    <row r="73" spans="1:3" s="164" customFormat="1" ht="16.5" customHeight="1" thickBot="1">
      <c r="A73" s="236" t="s">
        <v>295</v>
      </c>
      <c r="B73" s="228" t="s">
        <v>414</v>
      </c>
      <c r="C73" s="178">
        <f>+C56+C72</f>
        <v>129429</v>
      </c>
    </row>
    <row r="74" spans="1:3" s="164" customFormat="1" ht="21.75" customHeight="1">
      <c r="A74" s="231"/>
      <c r="B74" s="3"/>
      <c r="C74" s="112"/>
    </row>
    <row r="75" spans="1:3" ht="16.5" customHeight="1">
      <c r="A75" s="430" t="s">
        <v>38</v>
      </c>
      <c r="B75" s="430"/>
      <c r="C75" s="430"/>
    </row>
    <row r="76" spans="1:3" s="190" customFormat="1" ht="16.5" customHeight="1" thickBot="1">
      <c r="A76" s="431" t="s">
        <v>124</v>
      </c>
      <c r="B76" s="431"/>
      <c r="C76" s="189" t="s">
        <v>181</v>
      </c>
    </row>
    <row r="77" spans="1:3" ht="37.5" customHeight="1" thickBot="1">
      <c r="A77" s="229" t="s">
        <v>63</v>
      </c>
      <c r="B77" s="159" t="s">
        <v>39</v>
      </c>
      <c r="C77" s="160" t="s">
        <v>206</v>
      </c>
    </row>
    <row r="78" spans="1:3" s="164" customFormat="1" ht="12" customHeight="1" thickBot="1">
      <c r="A78" s="229">
        <v>1</v>
      </c>
      <c r="B78" s="159">
        <v>2</v>
      </c>
      <c r="C78" s="160">
        <v>3</v>
      </c>
    </row>
    <row r="79" spans="1:3" ht="12" customHeight="1" thickBot="1">
      <c r="A79" s="230" t="s">
        <v>10</v>
      </c>
      <c r="B79" s="192" t="s">
        <v>409</v>
      </c>
      <c r="C79" s="193">
        <f>SUM(C80:C84)</f>
        <v>115890</v>
      </c>
    </row>
    <row r="80" spans="1:3" ht="12" customHeight="1">
      <c r="A80" s="237" t="s">
        <v>78</v>
      </c>
      <c r="B80" s="195" t="s">
        <v>40</v>
      </c>
      <c r="C80" s="196">
        <v>39983</v>
      </c>
    </row>
    <row r="81" spans="1:3" ht="12" customHeight="1">
      <c r="A81" s="233" t="s">
        <v>79</v>
      </c>
      <c r="B81" s="197" t="s">
        <v>152</v>
      </c>
      <c r="C81" s="173">
        <v>7736</v>
      </c>
    </row>
    <row r="82" spans="1:3" ht="12" customHeight="1">
      <c r="A82" s="233" t="s">
        <v>80</v>
      </c>
      <c r="B82" s="197" t="s">
        <v>112</v>
      </c>
      <c r="C82" s="177">
        <v>52060</v>
      </c>
    </row>
    <row r="83" spans="1:3" ht="12" customHeight="1">
      <c r="A83" s="233" t="s">
        <v>81</v>
      </c>
      <c r="B83" s="198" t="s">
        <v>153</v>
      </c>
      <c r="C83" s="177">
        <v>6660</v>
      </c>
    </row>
    <row r="84" spans="1:3" ht="12" customHeight="1">
      <c r="A84" s="233" t="s">
        <v>89</v>
      </c>
      <c r="B84" s="199" t="s">
        <v>154</v>
      </c>
      <c r="C84" s="177">
        <v>9451</v>
      </c>
    </row>
    <row r="85" spans="1:3" ht="12" customHeight="1">
      <c r="A85" s="233" t="s">
        <v>82</v>
      </c>
      <c r="B85" s="197" t="s">
        <v>308</v>
      </c>
      <c r="C85" s="177"/>
    </row>
    <row r="86" spans="1:3" ht="12" customHeight="1">
      <c r="A86" s="233" t="s">
        <v>83</v>
      </c>
      <c r="B86" s="200" t="s">
        <v>309</v>
      </c>
      <c r="C86" s="177"/>
    </row>
    <row r="87" spans="1:3" ht="12" customHeight="1">
      <c r="A87" s="233" t="s">
        <v>90</v>
      </c>
      <c r="B87" s="201" t="s">
        <v>310</v>
      </c>
      <c r="C87" s="177"/>
    </row>
    <row r="88" spans="1:3" ht="12" customHeight="1">
      <c r="A88" s="233" t="s">
        <v>91</v>
      </c>
      <c r="B88" s="201" t="s">
        <v>311</v>
      </c>
      <c r="C88" s="177"/>
    </row>
    <row r="89" spans="1:3" ht="12" customHeight="1">
      <c r="A89" s="233" t="s">
        <v>92</v>
      </c>
      <c r="B89" s="200" t="s">
        <v>312</v>
      </c>
      <c r="C89" s="177">
        <v>7971</v>
      </c>
    </row>
    <row r="90" spans="1:3" ht="12" customHeight="1">
      <c r="A90" s="233" t="s">
        <v>93</v>
      </c>
      <c r="B90" s="200" t="s">
        <v>313</v>
      </c>
      <c r="C90" s="177"/>
    </row>
    <row r="91" spans="1:3" ht="12" customHeight="1">
      <c r="A91" s="233" t="s">
        <v>95</v>
      </c>
      <c r="B91" s="201" t="s">
        <v>314</v>
      </c>
      <c r="C91" s="177"/>
    </row>
    <row r="92" spans="1:3" ht="12" customHeight="1">
      <c r="A92" s="238" t="s">
        <v>155</v>
      </c>
      <c r="B92" s="203" t="s">
        <v>315</v>
      </c>
      <c r="C92" s="177"/>
    </row>
    <row r="93" spans="1:3" ht="12" customHeight="1">
      <c r="A93" s="233" t="s">
        <v>306</v>
      </c>
      <c r="B93" s="203" t="s">
        <v>316</v>
      </c>
      <c r="C93" s="177"/>
    </row>
    <row r="94" spans="1:3" ht="12" customHeight="1" thickBot="1">
      <c r="A94" s="239" t="s">
        <v>307</v>
      </c>
      <c r="B94" s="205" t="s">
        <v>317</v>
      </c>
      <c r="C94" s="206">
        <v>1480</v>
      </c>
    </row>
    <row r="95" spans="1:3" ht="12" customHeight="1" thickBot="1">
      <c r="A95" s="229" t="s">
        <v>11</v>
      </c>
      <c r="B95" s="207" t="s">
        <v>410</v>
      </c>
      <c r="C95" s="167">
        <f>+C96+C98+C100</f>
        <v>11539</v>
      </c>
    </row>
    <row r="96" spans="1:3" ht="12" customHeight="1">
      <c r="A96" s="232" t="s">
        <v>84</v>
      </c>
      <c r="B96" s="197" t="s">
        <v>180</v>
      </c>
      <c r="C96" s="170">
        <v>11539</v>
      </c>
    </row>
    <row r="97" spans="1:3" ht="12" customHeight="1">
      <c r="A97" s="232" t="s">
        <v>85</v>
      </c>
      <c r="B97" s="208" t="s">
        <v>321</v>
      </c>
      <c r="C97" s="170"/>
    </row>
    <row r="98" spans="1:3" ht="12" customHeight="1">
      <c r="A98" s="232" t="s">
        <v>86</v>
      </c>
      <c r="B98" s="208" t="s">
        <v>156</v>
      </c>
      <c r="C98" s="173"/>
    </row>
    <row r="99" spans="1:3" ht="12" customHeight="1">
      <c r="A99" s="232" t="s">
        <v>87</v>
      </c>
      <c r="B99" s="208" t="s">
        <v>322</v>
      </c>
      <c r="C99" s="209"/>
    </row>
    <row r="100" spans="1:3" ht="12" customHeight="1">
      <c r="A100" s="232" t="s">
        <v>88</v>
      </c>
      <c r="B100" s="210" t="s">
        <v>183</v>
      </c>
      <c r="C100" s="209"/>
    </row>
    <row r="101" spans="1:3" ht="12" customHeight="1">
      <c r="A101" s="232" t="s">
        <v>94</v>
      </c>
      <c r="B101" s="211" t="s">
        <v>402</v>
      </c>
      <c r="C101" s="209"/>
    </row>
    <row r="102" spans="1:3" ht="12" customHeight="1">
      <c r="A102" s="232" t="s">
        <v>96</v>
      </c>
      <c r="B102" s="212" t="s">
        <v>327</v>
      </c>
      <c r="C102" s="209"/>
    </row>
    <row r="103" spans="1:3" ht="15.75">
      <c r="A103" s="232" t="s">
        <v>157</v>
      </c>
      <c r="B103" s="201" t="s">
        <v>311</v>
      </c>
      <c r="C103" s="209"/>
    </row>
    <row r="104" spans="1:3" ht="12" customHeight="1">
      <c r="A104" s="232" t="s">
        <v>158</v>
      </c>
      <c r="B104" s="201" t="s">
        <v>326</v>
      </c>
      <c r="C104" s="209"/>
    </row>
    <row r="105" spans="1:3" ht="12" customHeight="1">
      <c r="A105" s="232" t="s">
        <v>159</v>
      </c>
      <c r="B105" s="201" t="s">
        <v>325</v>
      </c>
      <c r="C105" s="209"/>
    </row>
    <row r="106" spans="1:3" ht="12" customHeight="1">
      <c r="A106" s="232" t="s">
        <v>318</v>
      </c>
      <c r="B106" s="201" t="s">
        <v>314</v>
      </c>
      <c r="C106" s="209"/>
    </row>
    <row r="107" spans="1:3" ht="12" customHeight="1">
      <c r="A107" s="232" t="s">
        <v>319</v>
      </c>
      <c r="B107" s="201" t="s">
        <v>324</v>
      </c>
      <c r="C107" s="209"/>
    </row>
    <row r="108" spans="1:3" ht="16.5" thickBot="1">
      <c r="A108" s="238" t="s">
        <v>320</v>
      </c>
      <c r="B108" s="201" t="s">
        <v>323</v>
      </c>
      <c r="C108" s="213"/>
    </row>
    <row r="109" spans="1:3" ht="12" customHeight="1" thickBot="1">
      <c r="A109" s="229" t="s">
        <v>12</v>
      </c>
      <c r="B109" s="214" t="s">
        <v>328</v>
      </c>
      <c r="C109" s="167">
        <f>+C110+C111</f>
        <v>2000</v>
      </c>
    </row>
    <row r="110" spans="1:3" ht="12" customHeight="1">
      <c r="A110" s="232" t="s">
        <v>67</v>
      </c>
      <c r="B110" s="215" t="s">
        <v>52</v>
      </c>
      <c r="C110" s="170">
        <v>1000</v>
      </c>
    </row>
    <row r="111" spans="1:3" ht="12" customHeight="1" thickBot="1">
      <c r="A111" s="234" t="s">
        <v>68</v>
      </c>
      <c r="B111" s="208" t="s">
        <v>53</v>
      </c>
      <c r="C111" s="177">
        <v>1000</v>
      </c>
    </row>
    <row r="112" spans="1:3" ht="12" customHeight="1" thickBot="1">
      <c r="A112" s="229" t="s">
        <v>13</v>
      </c>
      <c r="B112" s="214" t="s">
        <v>329</v>
      </c>
      <c r="C112" s="167">
        <f>+C79+C95+C109</f>
        <v>129429</v>
      </c>
    </row>
    <row r="113" spans="1:3" ht="12" customHeight="1" thickBot="1">
      <c r="A113" s="229" t="s">
        <v>14</v>
      </c>
      <c r="B113" s="214" t="s">
        <v>330</v>
      </c>
      <c r="C113" s="167">
        <f>+C114+C115+C116</f>
        <v>0</v>
      </c>
    </row>
    <row r="114" spans="1:3" ht="12" customHeight="1">
      <c r="A114" s="232" t="s">
        <v>71</v>
      </c>
      <c r="B114" s="215" t="s">
        <v>331</v>
      </c>
      <c r="C114" s="209"/>
    </row>
    <row r="115" spans="1:3" ht="12" customHeight="1">
      <c r="A115" s="232" t="s">
        <v>72</v>
      </c>
      <c r="B115" s="215" t="s">
        <v>332</v>
      </c>
      <c r="C115" s="209"/>
    </row>
    <row r="116" spans="1:3" ht="12" customHeight="1" thickBot="1">
      <c r="A116" s="238" t="s">
        <v>73</v>
      </c>
      <c r="B116" s="216" t="s">
        <v>333</v>
      </c>
      <c r="C116" s="209"/>
    </row>
    <row r="117" spans="1:3" ht="12" customHeight="1" thickBot="1">
      <c r="A117" s="229" t="s">
        <v>15</v>
      </c>
      <c r="B117" s="214" t="s">
        <v>371</v>
      </c>
      <c r="C117" s="167">
        <f>+C118+C119+C120+C121</f>
        <v>0</v>
      </c>
    </row>
    <row r="118" spans="1:3" ht="12" customHeight="1">
      <c r="A118" s="232" t="s">
        <v>74</v>
      </c>
      <c r="B118" s="215" t="s">
        <v>334</v>
      </c>
      <c r="C118" s="209"/>
    </row>
    <row r="119" spans="1:3" ht="12" customHeight="1">
      <c r="A119" s="232" t="s">
        <v>75</v>
      </c>
      <c r="B119" s="215" t="s">
        <v>335</v>
      </c>
      <c r="C119" s="209"/>
    </row>
    <row r="120" spans="1:3" ht="12" customHeight="1">
      <c r="A120" s="232" t="s">
        <v>251</v>
      </c>
      <c r="B120" s="215" t="s">
        <v>336</v>
      </c>
      <c r="C120" s="209"/>
    </row>
    <row r="121" spans="1:3" ht="12" customHeight="1" thickBot="1">
      <c r="A121" s="238" t="s">
        <v>252</v>
      </c>
      <c r="B121" s="216" t="s">
        <v>337</v>
      </c>
      <c r="C121" s="209"/>
    </row>
    <row r="122" spans="1:3" ht="12" customHeight="1" thickBot="1">
      <c r="A122" s="229" t="s">
        <v>16</v>
      </c>
      <c r="B122" s="214" t="s">
        <v>338</v>
      </c>
      <c r="C122" s="178">
        <f>+C123+C124+C125+C126</f>
        <v>0</v>
      </c>
    </row>
    <row r="123" spans="1:3" ht="12" customHeight="1">
      <c r="A123" s="232" t="s">
        <v>76</v>
      </c>
      <c r="B123" s="215" t="s">
        <v>339</v>
      </c>
      <c r="C123" s="209"/>
    </row>
    <row r="124" spans="1:3" ht="12" customHeight="1">
      <c r="A124" s="232" t="s">
        <v>77</v>
      </c>
      <c r="B124" s="215" t="s">
        <v>349</v>
      </c>
      <c r="C124" s="209"/>
    </row>
    <row r="125" spans="1:3" ht="12" customHeight="1">
      <c r="A125" s="232" t="s">
        <v>264</v>
      </c>
      <c r="B125" s="215" t="s">
        <v>340</v>
      </c>
      <c r="C125" s="209"/>
    </row>
    <row r="126" spans="1:3" ht="12" customHeight="1" thickBot="1">
      <c r="A126" s="238" t="s">
        <v>265</v>
      </c>
      <c r="B126" s="216" t="s">
        <v>341</v>
      </c>
      <c r="C126" s="209"/>
    </row>
    <row r="127" spans="1:3" ht="12" customHeight="1" thickBot="1">
      <c r="A127" s="229" t="s">
        <v>17</v>
      </c>
      <c r="B127" s="214" t="s">
        <v>342</v>
      </c>
      <c r="C127" s="217">
        <f>+C128+C129+C130+C131</f>
        <v>0</v>
      </c>
    </row>
    <row r="128" spans="1:3" ht="12" customHeight="1">
      <c r="A128" s="232" t="s">
        <v>150</v>
      </c>
      <c r="B128" s="215" t="s">
        <v>343</v>
      </c>
      <c r="C128" s="209"/>
    </row>
    <row r="129" spans="1:3" ht="12" customHeight="1">
      <c r="A129" s="232" t="s">
        <v>151</v>
      </c>
      <c r="B129" s="215" t="s">
        <v>344</v>
      </c>
      <c r="C129" s="209"/>
    </row>
    <row r="130" spans="1:3" ht="12" customHeight="1">
      <c r="A130" s="232" t="s">
        <v>182</v>
      </c>
      <c r="B130" s="215" t="s">
        <v>345</v>
      </c>
      <c r="C130" s="209"/>
    </row>
    <row r="131" spans="1:3" ht="12" customHeight="1" thickBot="1">
      <c r="A131" s="232" t="s">
        <v>267</v>
      </c>
      <c r="B131" s="215" t="s">
        <v>346</v>
      </c>
      <c r="C131" s="209"/>
    </row>
    <row r="132" spans="1:9" ht="15" customHeight="1" thickBot="1">
      <c r="A132" s="229" t="s">
        <v>18</v>
      </c>
      <c r="B132" s="214" t="s">
        <v>347</v>
      </c>
      <c r="C132" s="218">
        <f>+C113+C117+C122+C127</f>
        <v>0</v>
      </c>
      <c r="F132" s="136"/>
      <c r="G132" s="137"/>
      <c r="H132" s="137"/>
      <c r="I132" s="137"/>
    </row>
    <row r="133" spans="1:3" s="164" customFormat="1" ht="12.75" customHeight="1" thickBot="1">
      <c r="A133" s="236" t="s">
        <v>19</v>
      </c>
      <c r="B133" s="220" t="s">
        <v>348</v>
      </c>
      <c r="C133" s="218">
        <f>+C112+C132</f>
        <v>129429</v>
      </c>
    </row>
    <row r="134" ht="7.5" customHeight="1"/>
    <row r="135" spans="1:3" ht="15.75">
      <c r="A135" s="432" t="s">
        <v>350</v>
      </c>
      <c r="B135" s="432"/>
      <c r="C135" s="432"/>
    </row>
    <row r="136" spans="1:3" ht="15" customHeight="1" thickBot="1">
      <c r="A136" s="429" t="s">
        <v>125</v>
      </c>
      <c r="B136" s="429"/>
      <c r="C136" s="157" t="s">
        <v>181</v>
      </c>
    </row>
    <row r="137" spans="1:4" ht="13.5" customHeight="1" thickBot="1">
      <c r="A137" s="229">
        <v>1</v>
      </c>
      <c r="B137" s="207" t="s">
        <v>351</v>
      </c>
      <c r="C137" s="167">
        <f>+C56-C112</f>
        <v>-7000</v>
      </c>
      <c r="D137" s="221"/>
    </row>
    <row r="138" spans="1:3" ht="27.75" customHeight="1" thickBot="1">
      <c r="A138" s="229" t="s">
        <v>11</v>
      </c>
      <c r="B138" s="207" t="s">
        <v>352</v>
      </c>
      <c r="C138" s="167">
        <f>+C72-C132</f>
        <v>7000</v>
      </c>
    </row>
  </sheetData>
  <sheetProtection/>
  <mergeCells count="6">
    <mergeCell ref="A136:B136"/>
    <mergeCell ref="A75:C75"/>
    <mergeCell ref="A1:C1"/>
    <mergeCell ref="A2:B2"/>
    <mergeCell ref="A76:B76"/>
    <mergeCell ref="A135:C135"/>
  </mergeCells>
  <printOptions horizontalCentered="1"/>
  <pageMargins left="0.7874015748031497" right="0.7874015748031497" top="1.2" bottom="0.63" header="0.52" footer="0.46"/>
  <pageSetup fitToHeight="2" horizontalDpi="600" verticalDpi="600" orientation="portrait" paperSize="9" scale="71" r:id="rId1"/>
  <headerFooter alignWithMargins="0">
    <oddHeader>&amp;C&amp;"Times New Roman CE,Félkövér"&amp;12
BAKONYSZOMBATHELY Önkormányzat
2014. ÉVI KÖLTSÉGVETÉSÉNEK ÖSSZEVONT MÉRLEGE&amp;10
&amp;R&amp;"Times New Roman CE,Félkövér dőlt"&amp;11 1.1. melléklet a 2./2014. (II.25.) önkormányzati rendelethez</oddHeader>
  </headerFooter>
  <rowBreaks count="1" manualBreakCount="1">
    <brk id="7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zoomScale="120" zoomScaleNormal="120" workbookViewId="0" topLeftCell="A1">
      <selection activeCell="B21" sqref="B20:B21"/>
    </sheetView>
  </sheetViews>
  <sheetFormatPr defaultColWidth="9.00390625" defaultRowHeight="12.75"/>
  <cols>
    <col min="1" max="1" width="5.625" style="40" customWidth="1"/>
    <col min="2" max="2" width="64.625" style="40" customWidth="1"/>
    <col min="3" max="3" width="27.00390625" style="40" customWidth="1"/>
    <col min="4" max="16384" width="9.375" style="40" customWidth="1"/>
  </cols>
  <sheetData>
    <row r="1" spans="1:3" ht="33" customHeight="1">
      <c r="A1" s="473" t="s">
        <v>407</v>
      </c>
      <c r="B1" s="473"/>
      <c r="C1" s="473"/>
    </row>
    <row r="2" spans="1:4" ht="15.75" customHeight="1" thickBot="1">
      <c r="A2" s="41"/>
      <c r="B2" s="41"/>
      <c r="C2" s="53" t="s">
        <v>45</v>
      </c>
      <c r="D2" s="48"/>
    </row>
    <row r="3" spans="1:3" ht="26.25" customHeight="1" thickBot="1">
      <c r="A3" s="60" t="s">
        <v>8</v>
      </c>
      <c r="B3" s="61" t="s">
        <v>170</v>
      </c>
      <c r="C3" s="62" t="s">
        <v>178</v>
      </c>
    </row>
    <row r="4" spans="1:3" ht="15.75" thickBot="1">
      <c r="A4" s="63">
        <v>1</v>
      </c>
      <c r="B4" s="64">
        <v>2</v>
      </c>
      <c r="C4" s="65">
        <v>3</v>
      </c>
    </row>
    <row r="5" spans="1:3" ht="15">
      <c r="A5" s="66" t="s">
        <v>10</v>
      </c>
      <c r="B5" s="73"/>
      <c r="C5" s="70"/>
    </row>
    <row r="6" spans="1:3" ht="15">
      <c r="A6" s="67" t="s">
        <v>11</v>
      </c>
      <c r="B6" s="74"/>
      <c r="C6" s="71"/>
    </row>
    <row r="7" spans="1:3" ht="15.75" thickBot="1">
      <c r="A7" s="68" t="s">
        <v>12</v>
      </c>
      <c r="B7" s="75"/>
      <c r="C7" s="72"/>
    </row>
    <row r="8" spans="1:3" s="153" customFormat="1" ht="17.25" customHeight="1" thickBot="1">
      <c r="A8" s="154" t="s">
        <v>13</v>
      </c>
      <c r="B8" s="34" t="s">
        <v>171</v>
      </c>
      <c r="C8" s="69">
        <f>SUM(C5:C7)</f>
        <v>0</v>
      </c>
    </row>
    <row r="14" ht="15">
      <c r="B14" s="40" t="s">
        <v>415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2/2014. (II.25.)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20" zoomScaleNormal="120" workbookViewId="0" topLeftCell="A1">
      <selection activeCell="B31" sqref="B31"/>
    </sheetView>
  </sheetViews>
  <sheetFormatPr defaultColWidth="9.00390625" defaultRowHeight="12.75"/>
  <cols>
    <col min="1" max="1" width="7.125" style="283" customWidth="1"/>
    <col min="2" max="2" width="68.625" style="283" customWidth="1"/>
    <col min="3" max="3" width="19.50390625" style="283" customWidth="1"/>
    <col min="4" max="16384" width="9.375" style="283" customWidth="1"/>
  </cols>
  <sheetData>
    <row r="1" spans="1:3" ht="33" customHeight="1">
      <c r="A1" s="474" t="s">
        <v>406</v>
      </c>
      <c r="B1" s="474"/>
      <c r="C1" s="474"/>
    </row>
    <row r="2" spans="1:3" ht="33" customHeight="1">
      <c r="A2" s="282"/>
      <c r="B2" s="282"/>
      <c r="C2" s="282"/>
    </row>
    <row r="3" spans="1:4" ht="15.75" customHeight="1" thickBot="1">
      <c r="A3" s="284"/>
      <c r="B3" s="284"/>
      <c r="C3" s="285" t="s">
        <v>45</v>
      </c>
      <c r="D3" s="286"/>
    </row>
    <row r="4" spans="1:3" ht="30.75" customHeight="1" thickBot="1">
      <c r="A4" s="287" t="s">
        <v>8</v>
      </c>
      <c r="B4" s="288" t="s">
        <v>164</v>
      </c>
      <c r="C4" s="289" t="s">
        <v>206</v>
      </c>
    </row>
    <row r="5" spans="1:3" ht="16.5" thickBot="1">
      <c r="A5" s="290">
        <v>1</v>
      </c>
      <c r="B5" s="291">
        <v>2</v>
      </c>
      <c r="C5" s="292">
        <v>3</v>
      </c>
    </row>
    <row r="6" spans="1:3" ht="15.75">
      <c r="A6" s="293" t="s">
        <v>10</v>
      </c>
      <c r="B6" s="294" t="s">
        <v>49</v>
      </c>
      <c r="C6" s="295">
        <v>20900</v>
      </c>
    </row>
    <row r="7" spans="1:3" ht="47.25">
      <c r="A7" s="296" t="s">
        <v>11</v>
      </c>
      <c r="B7" s="297" t="s">
        <v>202</v>
      </c>
      <c r="C7" s="298">
        <v>3550</v>
      </c>
    </row>
    <row r="8" spans="1:3" ht="15.75">
      <c r="A8" s="296" t="s">
        <v>12</v>
      </c>
      <c r="B8" s="299" t="s">
        <v>403</v>
      </c>
      <c r="C8" s="298"/>
    </row>
    <row r="9" spans="1:3" ht="31.5">
      <c r="A9" s="296" t="s">
        <v>13</v>
      </c>
      <c r="B9" s="299" t="s">
        <v>204</v>
      </c>
      <c r="C9" s="298"/>
    </row>
    <row r="10" spans="1:3" ht="15.75">
      <c r="A10" s="300" t="s">
        <v>14</v>
      </c>
      <c r="B10" s="299" t="s">
        <v>203</v>
      </c>
      <c r="C10" s="301">
        <v>400</v>
      </c>
    </row>
    <row r="11" spans="1:3" ht="16.5" thickBot="1">
      <c r="A11" s="296" t="s">
        <v>15</v>
      </c>
      <c r="B11" s="302" t="s">
        <v>165</v>
      </c>
      <c r="C11" s="298"/>
    </row>
    <row r="12" spans="1:3" ht="16.5" thickBot="1">
      <c r="A12" s="475" t="s">
        <v>169</v>
      </c>
      <c r="B12" s="476"/>
      <c r="C12" s="303">
        <f>SUM(C6:C11)</f>
        <v>24850</v>
      </c>
    </row>
    <row r="13" spans="1:3" ht="10.5" customHeight="1" thickBot="1">
      <c r="A13" s="346"/>
      <c r="B13" s="346"/>
      <c r="C13" s="347"/>
    </row>
    <row r="14" spans="1:3" ht="33" customHeight="1">
      <c r="A14" s="477" t="s">
        <v>179</v>
      </c>
      <c r="B14" s="477"/>
      <c r="C14" s="477"/>
    </row>
    <row r="18" spans="1:6" ht="27" customHeight="1">
      <c r="A18" s="473" t="s">
        <v>405</v>
      </c>
      <c r="B18" s="473"/>
      <c r="C18" s="473"/>
      <c r="D18" s="473"/>
      <c r="E18" s="473"/>
      <c r="F18" s="473"/>
    </row>
    <row r="19" spans="1:6" ht="15.75">
      <c r="A19" s="155"/>
      <c r="B19" s="155"/>
      <c r="C19" s="155"/>
      <c r="D19" s="155"/>
      <c r="E19" s="155"/>
      <c r="F19" s="155"/>
    </row>
    <row r="20" spans="1:6" ht="16.5" thickBot="1">
      <c r="A20" s="41"/>
      <c r="B20" s="41"/>
      <c r="C20" s="478"/>
      <c r="D20" s="478"/>
      <c r="E20" s="479" t="s">
        <v>45</v>
      </c>
      <c r="F20" s="479"/>
    </row>
    <row r="21" spans="1:6" ht="15.75">
      <c r="A21" s="480" t="s">
        <v>8</v>
      </c>
      <c r="B21" s="482" t="s">
        <v>166</v>
      </c>
      <c r="C21" s="482" t="s">
        <v>205</v>
      </c>
      <c r="D21" s="482"/>
      <c r="E21" s="482"/>
      <c r="F21" s="484" t="s">
        <v>201</v>
      </c>
    </row>
    <row r="22" spans="1:6" ht="16.5" thickBot="1">
      <c r="A22" s="481"/>
      <c r="B22" s="483"/>
      <c r="C22" s="43" t="s">
        <v>199</v>
      </c>
      <c r="D22" s="43" t="s">
        <v>200</v>
      </c>
      <c r="E22" s="43" t="s">
        <v>366</v>
      </c>
      <c r="F22" s="485"/>
    </row>
    <row r="23" spans="1:6" ht="16.5" thickBot="1">
      <c r="A23" s="45">
        <v>1</v>
      </c>
      <c r="B23" s="46">
        <v>2</v>
      </c>
      <c r="C23" s="46">
        <v>3</v>
      </c>
      <c r="D23" s="46">
        <v>4</v>
      </c>
      <c r="E23" s="46">
        <v>5</v>
      </c>
      <c r="F23" s="47">
        <v>6</v>
      </c>
    </row>
    <row r="24" spans="1:6" ht="15.75">
      <c r="A24" s="44" t="s">
        <v>10</v>
      </c>
      <c r="B24" s="54"/>
      <c r="C24" s="55"/>
      <c r="D24" s="55"/>
      <c r="E24" s="55"/>
      <c r="F24" s="51">
        <f>SUM(C24:E24)</f>
        <v>0</v>
      </c>
    </row>
    <row r="25" spans="1:6" ht="15.75">
      <c r="A25" s="42" t="s">
        <v>11</v>
      </c>
      <c r="B25" s="56"/>
      <c r="C25" s="57"/>
      <c r="D25" s="57"/>
      <c r="E25" s="57"/>
      <c r="F25" s="52">
        <f>SUM(C25:E25)</f>
        <v>0</v>
      </c>
    </row>
    <row r="26" spans="1:6" ht="16.5" thickBot="1">
      <c r="A26" s="49" t="s">
        <v>14</v>
      </c>
      <c r="B26" s="58"/>
      <c r="C26" s="59"/>
      <c r="D26" s="59"/>
      <c r="E26" s="59"/>
      <c r="F26" s="52">
        <f>SUM(C26:E26)</f>
        <v>0</v>
      </c>
    </row>
    <row r="27" spans="1:6" ht="16.5" thickBot="1">
      <c r="A27" s="150" t="s">
        <v>15</v>
      </c>
      <c r="B27" s="50" t="s">
        <v>168</v>
      </c>
      <c r="C27" s="151">
        <f>SUM(C24:C26)</f>
        <v>0</v>
      </c>
      <c r="D27" s="151">
        <f>SUM(D24:D26)</f>
        <v>0</v>
      </c>
      <c r="E27" s="151">
        <f>SUM(E24:E26)</f>
        <v>0</v>
      </c>
      <c r="F27" s="152">
        <f>SUM(F24:F26)</f>
        <v>0</v>
      </c>
    </row>
    <row r="28" spans="1:6" ht="15.75">
      <c r="A28" s="40"/>
      <c r="B28" s="40"/>
      <c r="C28" s="40"/>
      <c r="D28" s="40"/>
      <c r="E28" s="40"/>
      <c r="F28" s="40"/>
    </row>
    <row r="29" spans="1:6" ht="15.75">
      <c r="A29" s="40"/>
      <c r="B29" s="40"/>
      <c r="C29" s="40"/>
      <c r="D29" s="40"/>
      <c r="E29" s="40"/>
      <c r="F29" s="40"/>
    </row>
    <row r="30" spans="1:6" ht="15.75">
      <c r="A30" s="40"/>
      <c r="B30" s="40"/>
      <c r="C30" s="40"/>
      <c r="D30" s="40"/>
      <c r="E30" s="40"/>
      <c r="F30" s="40"/>
    </row>
    <row r="31" spans="1:6" ht="15.75">
      <c r="A31" s="40"/>
      <c r="B31" s="40"/>
      <c r="C31" s="40"/>
      <c r="D31" s="40"/>
      <c r="E31" s="40"/>
      <c r="F31" s="40"/>
    </row>
  </sheetData>
  <sheetProtection/>
  <mergeCells count="10">
    <mergeCell ref="C20:D20"/>
    <mergeCell ref="E20:F20"/>
    <mergeCell ref="A21:A22"/>
    <mergeCell ref="B21:B22"/>
    <mergeCell ref="C21:E21"/>
    <mergeCell ref="F21:F22"/>
    <mergeCell ref="A1:C1"/>
    <mergeCell ref="A12:B12"/>
    <mergeCell ref="A14:C14"/>
    <mergeCell ref="A18:F18"/>
  </mergeCells>
  <printOptions horizontalCentered="1"/>
  <pageMargins left="0.7874015748031497" right="0.7874015748031497" top="0.62" bottom="0.35" header="0.31" footer="0.21"/>
  <pageSetup horizontalDpi="600" verticalDpi="600" orientation="landscape" paperSize="9" scale="95" r:id="rId1"/>
  <headerFooter alignWithMargins="0">
    <oddHeader>&amp;R&amp;"Times New Roman CE,Félkövér dőlt"&amp;11 7. melléklet a 2/2014. (II.25.)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3:H24"/>
  <sheetViews>
    <sheetView workbookViewId="0" topLeftCell="A1">
      <selection activeCell="K19" sqref="K19"/>
    </sheetView>
  </sheetViews>
  <sheetFormatPr defaultColWidth="9.00390625" defaultRowHeight="12.75"/>
  <cols>
    <col min="7" max="7" width="15.875" style="0" customWidth="1"/>
  </cols>
  <sheetData>
    <row r="3" spans="2:8" ht="12.75">
      <c r="B3" s="486" t="s">
        <v>442</v>
      </c>
      <c r="C3" s="486"/>
      <c r="D3" s="486"/>
      <c r="E3" s="486"/>
      <c r="F3" s="486"/>
      <c r="G3" s="486"/>
      <c r="H3" s="486"/>
    </row>
    <row r="4" spans="2:8" ht="12.75">
      <c r="B4" s="401"/>
      <c r="C4" s="401"/>
      <c r="D4" s="401"/>
      <c r="E4" s="401"/>
      <c r="F4" s="401"/>
      <c r="G4" s="401"/>
      <c r="H4" s="401"/>
    </row>
    <row r="6" ht="13.5" thickBot="1">
      <c r="F6" t="s">
        <v>434</v>
      </c>
    </row>
    <row r="7" spans="3:7" s="402" customFormat="1" ht="26.25" thickBot="1">
      <c r="C7" s="487" t="s">
        <v>435</v>
      </c>
      <c r="D7" s="488"/>
      <c r="E7" s="488"/>
      <c r="F7" s="489"/>
      <c r="G7" s="403" t="s">
        <v>443</v>
      </c>
    </row>
    <row r="8" spans="3:7" ht="12.75">
      <c r="C8" s="404"/>
      <c r="D8" s="405"/>
      <c r="E8" s="405"/>
      <c r="F8" s="406"/>
      <c r="G8" s="407"/>
    </row>
    <row r="9" spans="3:7" ht="12.75">
      <c r="C9" s="404"/>
      <c r="D9" s="405"/>
      <c r="E9" s="405"/>
      <c r="F9" s="406"/>
      <c r="G9" s="407"/>
    </row>
    <row r="10" spans="3:7" ht="12.75">
      <c r="C10" s="408" t="s">
        <v>53</v>
      </c>
      <c r="D10" s="409"/>
      <c r="E10" s="409"/>
      <c r="F10" s="410"/>
      <c r="G10" s="428">
        <v>1000</v>
      </c>
    </row>
    <row r="11" spans="3:7" ht="12.75">
      <c r="C11" s="412"/>
      <c r="D11" s="409"/>
      <c r="E11" s="409"/>
      <c r="F11" s="410"/>
      <c r="G11" s="411"/>
    </row>
    <row r="12" spans="3:7" ht="12.75">
      <c r="C12" s="412" t="s">
        <v>436</v>
      </c>
      <c r="D12" s="409"/>
      <c r="E12" s="409"/>
      <c r="F12" s="410"/>
      <c r="G12" s="411">
        <v>1000</v>
      </c>
    </row>
    <row r="13" spans="3:7" ht="12.75">
      <c r="C13" s="412"/>
      <c r="D13" s="409"/>
      <c r="E13" s="409"/>
      <c r="F13" s="410"/>
      <c r="G13" s="411"/>
    </row>
    <row r="14" spans="3:7" ht="12.75">
      <c r="C14" s="412" t="s">
        <v>437</v>
      </c>
      <c r="D14" s="409"/>
      <c r="E14" s="409"/>
      <c r="F14" s="410"/>
      <c r="G14" s="411"/>
    </row>
    <row r="15" spans="3:7" ht="12.75">
      <c r="C15" s="412"/>
      <c r="D15" s="409"/>
      <c r="E15" s="409"/>
      <c r="F15" s="410"/>
      <c r="G15" s="411"/>
    </row>
    <row r="16" spans="3:7" ht="12.75">
      <c r="C16" s="408" t="s">
        <v>438</v>
      </c>
      <c r="D16" s="413"/>
      <c r="E16" s="409"/>
      <c r="F16" s="410"/>
      <c r="G16" s="411"/>
    </row>
    <row r="17" spans="3:7" ht="12.75">
      <c r="C17" s="412"/>
      <c r="D17" s="409"/>
      <c r="E17" s="409"/>
      <c r="F17" s="410"/>
      <c r="G17" s="411"/>
    </row>
    <row r="18" spans="3:7" ht="12.75">
      <c r="C18" s="412"/>
      <c r="D18" s="409"/>
      <c r="E18" s="409"/>
      <c r="F18" s="410"/>
      <c r="G18" s="411"/>
    </row>
    <row r="19" spans="3:7" ht="12.75">
      <c r="C19" s="408" t="s">
        <v>439</v>
      </c>
      <c r="D19" s="413"/>
      <c r="E19" s="409"/>
      <c r="F19" s="410"/>
      <c r="G19" s="428">
        <v>1000</v>
      </c>
    </row>
    <row r="20" spans="3:7" ht="12.75">
      <c r="C20" s="412" t="s">
        <v>440</v>
      </c>
      <c r="D20" s="409"/>
      <c r="E20" s="409"/>
      <c r="F20" s="410"/>
      <c r="G20" s="411">
        <v>1000</v>
      </c>
    </row>
    <row r="21" spans="3:7" ht="12.75">
      <c r="C21" s="412" t="s">
        <v>441</v>
      </c>
      <c r="D21" s="409"/>
      <c r="E21" s="409"/>
      <c r="F21" s="410"/>
      <c r="G21" s="411"/>
    </row>
    <row r="22" spans="3:7" ht="12.75">
      <c r="C22" s="412"/>
      <c r="D22" s="409"/>
      <c r="E22" s="409"/>
      <c r="F22" s="410"/>
      <c r="G22" s="411"/>
    </row>
    <row r="23" spans="3:7" ht="12.75">
      <c r="C23" s="408" t="s">
        <v>471</v>
      </c>
      <c r="D23" s="413"/>
      <c r="E23" s="413"/>
      <c r="F23" s="410"/>
      <c r="G23" s="428">
        <f>G10+G19</f>
        <v>2000</v>
      </c>
    </row>
    <row r="24" spans="3:7" ht="13.5" thickBot="1">
      <c r="C24" s="414"/>
      <c r="D24" s="415"/>
      <c r="E24" s="415"/>
      <c r="F24" s="416"/>
      <c r="G24" s="417"/>
    </row>
  </sheetData>
  <mergeCells count="2">
    <mergeCell ref="B3:H3"/>
    <mergeCell ref="C7:F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melléklet a 2/2014. (II.25.)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workbookViewId="0" topLeftCell="A1">
      <selection activeCell="N26" sqref="N26"/>
    </sheetView>
  </sheetViews>
  <sheetFormatPr defaultColWidth="9.00390625" defaultRowHeight="12.75"/>
  <cols>
    <col min="1" max="1" width="38.625" style="305" customWidth="1"/>
    <col min="2" max="5" width="13.875" style="305" customWidth="1"/>
    <col min="6" max="16384" width="9.375" style="305" customWidth="1"/>
  </cols>
  <sheetData>
    <row r="1" spans="1:5" ht="15.75">
      <c r="A1" s="89" t="s">
        <v>110</v>
      </c>
      <c r="B1" s="490"/>
      <c r="C1" s="490"/>
      <c r="D1" s="490"/>
      <c r="E1" s="490"/>
    </row>
    <row r="2" spans="1:5" ht="16.5" thickBot="1">
      <c r="A2" s="304"/>
      <c r="B2" s="304"/>
      <c r="C2" s="304"/>
      <c r="D2" s="491" t="s">
        <v>103</v>
      </c>
      <c r="E2" s="491"/>
    </row>
    <row r="3" spans="1:5" ht="15" customHeight="1" thickBot="1">
      <c r="A3" s="306" t="s">
        <v>102</v>
      </c>
      <c r="B3" s="307" t="s">
        <v>167</v>
      </c>
      <c r="C3" s="307" t="s">
        <v>199</v>
      </c>
      <c r="D3" s="307" t="s">
        <v>369</v>
      </c>
      <c r="E3" s="308" t="s">
        <v>42</v>
      </c>
    </row>
    <row r="4" spans="1:5" ht="15.75">
      <c r="A4" s="309" t="s">
        <v>104</v>
      </c>
      <c r="B4" s="310"/>
      <c r="C4" s="310"/>
      <c r="D4" s="310"/>
      <c r="E4" s="311">
        <f aca="true" t="shared" si="0" ref="E4:E9">SUM(B4:D4)</f>
        <v>0</v>
      </c>
    </row>
    <row r="5" spans="1:5" ht="15.75">
      <c r="A5" s="312" t="s">
        <v>117</v>
      </c>
      <c r="B5" s="313"/>
      <c r="C5" s="313"/>
      <c r="D5" s="313"/>
      <c r="E5" s="314">
        <f t="shared" si="0"/>
        <v>0</v>
      </c>
    </row>
    <row r="6" spans="1:5" ht="15.75">
      <c r="A6" s="315" t="s">
        <v>105</v>
      </c>
      <c r="B6" s="316"/>
      <c r="C6" s="316"/>
      <c r="D6" s="316"/>
      <c r="E6" s="317">
        <f t="shared" si="0"/>
        <v>0</v>
      </c>
    </row>
    <row r="7" spans="1:5" ht="15.75">
      <c r="A7" s="315" t="s">
        <v>118</v>
      </c>
      <c r="B7" s="316"/>
      <c r="C7" s="316"/>
      <c r="D7" s="316"/>
      <c r="E7" s="317">
        <f t="shared" si="0"/>
        <v>0</v>
      </c>
    </row>
    <row r="8" spans="1:5" ht="15.75">
      <c r="A8" s="315" t="s">
        <v>106</v>
      </c>
      <c r="B8" s="316"/>
      <c r="C8" s="316"/>
      <c r="D8" s="316"/>
      <c r="E8" s="317">
        <f t="shared" si="0"/>
        <v>0</v>
      </c>
    </row>
    <row r="9" spans="1:5" ht="16.5" thickBot="1">
      <c r="A9" s="315" t="s">
        <v>107</v>
      </c>
      <c r="B9" s="316"/>
      <c r="C9" s="316"/>
      <c r="D9" s="316"/>
      <c r="E9" s="317">
        <f t="shared" si="0"/>
        <v>0</v>
      </c>
    </row>
    <row r="10" spans="1:5" ht="16.5" thickBot="1">
      <c r="A10" s="318" t="s">
        <v>109</v>
      </c>
      <c r="B10" s="319">
        <f>B4+SUM(B6:B9)</f>
        <v>0</v>
      </c>
      <c r="C10" s="319">
        <f>C4+SUM(C6:C9)</f>
        <v>0</v>
      </c>
      <c r="D10" s="319">
        <f>D4+SUM(D6:D9)</f>
        <v>0</v>
      </c>
      <c r="E10" s="320">
        <f>E4+SUM(E6:E9)</f>
        <v>0</v>
      </c>
    </row>
    <row r="11" spans="1:5" ht="16.5" thickBot="1">
      <c r="A11" s="321"/>
      <c r="B11" s="321"/>
      <c r="C11" s="321"/>
      <c r="D11" s="321"/>
      <c r="E11" s="321"/>
    </row>
    <row r="12" spans="1:5" ht="15" customHeight="1" thickBot="1">
      <c r="A12" s="306" t="s">
        <v>108</v>
      </c>
      <c r="B12" s="307" t="s">
        <v>167</v>
      </c>
      <c r="C12" s="307" t="s">
        <v>199</v>
      </c>
      <c r="D12" s="307" t="s">
        <v>369</v>
      </c>
      <c r="E12" s="308" t="s">
        <v>42</v>
      </c>
    </row>
    <row r="13" spans="1:5" ht="15.75">
      <c r="A13" s="309" t="s">
        <v>113</v>
      </c>
      <c r="B13" s="310"/>
      <c r="C13" s="310"/>
      <c r="D13" s="310"/>
      <c r="E13" s="311">
        <f>SUM(B13:D13)</f>
        <v>0</v>
      </c>
    </row>
    <row r="14" spans="1:5" ht="15.75">
      <c r="A14" s="322" t="s">
        <v>114</v>
      </c>
      <c r="B14" s="316"/>
      <c r="C14" s="316"/>
      <c r="D14" s="316"/>
      <c r="E14" s="317">
        <f>SUM(B14:D14)</f>
        <v>0</v>
      </c>
    </row>
    <row r="15" spans="1:5" ht="15.75">
      <c r="A15" s="315" t="s">
        <v>115</v>
      </c>
      <c r="B15" s="316"/>
      <c r="C15" s="316"/>
      <c r="D15" s="316"/>
      <c r="E15" s="317">
        <f>SUM(B15:D15)</f>
        <v>0</v>
      </c>
    </row>
    <row r="16" spans="1:5" ht="16.5" thickBot="1">
      <c r="A16" s="315" t="s">
        <v>116</v>
      </c>
      <c r="B16" s="316"/>
      <c r="C16" s="316"/>
      <c r="D16" s="316"/>
      <c r="E16" s="317">
        <f>SUM(B16:D16)</f>
        <v>0</v>
      </c>
    </row>
    <row r="17" spans="1:5" ht="16.5" thickBot="1">
      <c r="A17" s="318" t="s">
        <v>43</v>
      </c>
      <c r="B17" s="319">
        <f>SUM(B13:B16)</f>
        <v>0</v>
      </c>
      <c r="C17" s="319">
        <f>SUM(C13:C16)</f>
        <v>0</v>
      </c>
      <c r="D17" s="319">
        <f>SUM(D13:D16)</f>
        <v>0</v>
      </c>
      <c r="E17" s="320">
        <f>SUM(E13:E16)</f>
        <v>0</v>
      </c>
    </row>
    <row r="18" spans="1:5" ht="15.75">
      <c r="A18" s="304"/>
      <c r="B18" s="304"/>
      <c r="C18" s="304"/>
      <c r="D18" s="304"/>
      <c r="E18" s="304"/>
    </row>
    <row r="19" spans="1:5" ht="15.75">
      <c r="A19" s="304"/>
      <c r="B19" s="304"/>
      <c r="C19" s="304"/>
      <c r="D19" s="304"/>
      <c r="E19" s="304"/>
    </row>
    <row r="20" spans="1:5" ht="15.75">
      <c r="A20" s="89" t="s">
        <v>110</v>
      </c>
      <c r="B20" s="490"/>
      <c r="C20" s="490"/>
      <c r="D20" s="490"/>
      <c r="E20" s="490"/>
    </row>
    <row r="21" spans="1:5" ht="16.5" thickBot="1">
      <c r="A21" s="304"/>
      <c r="B21" s="304"/>
      <c r="C21" s="304"/>
      <c r="D21" s="491" t="s">
        <v>103</v>
      </c>
      <c r="E21" s="491"/>
    </row>
    <row r="22" spans="1:5" ht="16.5" thickBot="1">
      <c r="A22" s="306" t="s">
        <v>102</v>
      </c>
      <c r="B22" s="307" t="s">
        <v>167</v>
      </c>
      <c r="C22" s="307" t="s">
        <v>199</v>
      </c>
      <c r="D22" s="307" t="s">
        <v>369</v>
      </c>
      <c r="E22" s="308" t="s">
        <v>42</v>
      </c>
    </row>
    <row r="23" spans="1:5" ht="15.75">
      <c r="A23" s="309" t="s">
        <v>104</v>
      </c>
      <c r="B23" s="310"/>
      <c r="C23" s="310"/>
      <c r="D23" s="310"/>
      <c r="E23" s="311">
        <f aca="true" t="shared" si="1" ref="E23:E28">SUM(B23:D23)</f>
        <v>0</v>
      </c>
    </row>
    <row r="24" spans="1:5" ht="15.75">
      <c r="A24" s="312" t="s">
        <v>117</v>
      </c>
      <c r="B24" s="313"/>
      <c r="C24" s="313"/>
      <c r="D24" s="313"/>
      <c r="E24" s="314">
        <f t="shared" si="1"/>
        <v>0</v>
      </c>
    </row>
    <row r="25" spans="1:5" ht="15.75">
      <c r="A25" s="315" t="s">
        <v>105</v>
      </c>
      <c r="B25" s="316"/>
      <c r="C25" s="316"/>
      <c r="D25" s="316"/>
      <c r="E25" s="317">
        <f t="shared" si="1"/>
        <v>0</v>
      </c>
    </row>
    <row r="26" spans="1:5" ht="15.75">
      <c r="A26" s="315" t="s">
        <v>118</v>
      </c>
      <c r="B26" s="316"/>
      <c r="C26" s="316"/>
      <c r="D26" s="316"/>
      <c r="E26" s="317">
        <f t="shared" si="1"/>
        <v>0</v>
      </c>
    </row>
    <row r="27" spans="1:5" ht="15.75">
      <c r="A27" s="315" t="s">
        <v>106</v>
      </c>
      <c r="B27" s="316"/>
      <c r="C27" s="316"/>
      <c r="D27" s="316"/>
      <c r="E27" s="317">
        <f t="shared" si="1"/>
        <v>0</v>
      </c>
    </row>
    <row r="28" spans="1:5" ht="16.5" thickBot="1">
      <c r="A28" s="315" t="s">
        <v>107</v>
      </c>
      <c r="B28" s="316"/>
      <c r="C28" s="316"/>
      <c r="D28" s="316"/>
      <c r="E28" s="317">
        <f t="shared" si="1"/>
        <v>0</v>
      </c>
    </row>
    <row r="29" spans="1:5" ht="16.5" thickBot="1">
      <c r="A29" s="318" t="s">
        <v>109</v>
      </c>
      <c r="B29" s="319">
        <f>B23+SUM(B25:B28)</f>
        <v>0</v>
      </c>
      <c r="C29" s="319">
        <f>C23+SUM(C25:C28)</f>
        <v>0</v>
      </c>
      <c r="D29" s="319">
        <f>D23+SUM(D25:D28)</f>
        <v>0</v>
      </c>
      <c r="E29" s="320">
        <f>E23+SUM(E25:E28)</f>
        <v>0</v>
      </c>
    </row>
    <row r="30" spans="1:5" ht="16.5" thickBot="1">
      <c r="A30" s="321"/>
      <c r="B30" s="321"/>
      <c r="C30" s="321"/>
      <c r="D30" s="321"/>
      <c r="E30" s="321"/>
    </row>
    <row r="31" spans="1:5" ht="16.5" thickBot="1">
      <c r="A31" s="306" t="s">
        <v>108</v>
      </c>
      <c r="B31" s="307" t="s">
        <v>167</v>
      </c>
      <c r="C31" s="307" t="s">
        <v>199</v>
      </c>
      <c r="D31" s="307" t="s">
        <v>369</v>
      </c>
      <c r="E31" s="308" t="s">
        <v>42</v>
      </c>
    </row>
    <row r="32" spans="1:5" ht="15.75">
      <c r="A32" s="309" t="s">
        <v>113</v>
      </c>
      <c r="B32" s="310"/>
      <c r="C32" s="310"/>
      <c r="D32" s="310"/>
      <c r="E32" s="311">
        <f>SUM(B32:D32)</f>
        <v>0</v>
      </c>
    </row>
    <row r="33" spans="1:5" ht="15.75">
      <c r="A33" s="322" t="s">
        <v>114</v>
      </c>
      <c r="B33" s="316"/>
      <c r="C33" s="316"/>
      <c r="D33" s="316"/>
      <c r="E33" s="317">
        <f>SUM(B33:D33)</f>
        <v>0</v>
      </c>
    </row>
    <row r="34" spans="1:5" ht="15.75">
      <c r="A34" s="315" t="s">
        <v>115</v>
      </c>
      <c r="B34" s="316"/>
      <c r="C34" s="316"/>
      <c r="D34" s="316"/>
      <c r="E34" s="317">
        <f>SUM(B34:D34)</f>
        <v>0</v>
      </c>
    </row>
    <row r="35" spans="1:5" ht="16.5" thickBot="1">
      <c r="A35" s="315" t="s">
        <v>116</v>
      </c>
      <c r="B35" s="316"/>
      <c r="C35" s="316"/>
      <c r="D35" s="316"/>
      <c r="E35" s="317">
        <f>SUM(B35:D35)</f>
        <v>0</v>
      </c>
    </row>
    <row r="36" spans="1:5" ht="16.5" thickBot="1">
      <c r="A36" s="318" t="s">
        <v>43</v>
      </c>
      <c r="B36" s="319">
        <f>SUM(B32:B35)</f>
        <v>0</v>
      </c>
      <c r="C36" s="319">
        <f>SUM(C32:C35)</f>
        <v>0</v>
      </c>
      <c r="D36" s="319">
        <f>SUM(D32:D35)</f>
        <v>0</v>
      </c>
      <c r="E36" s="320">
        <f>SUM(E32:E35)</f>
        <v>0</v>
      </c>
    </row>
    <row r="37" spans="1:5" ht="15.75">
      <c r="A37" s="304"/>
      <c r="B37" s="304"/>
      <c r="C37" s="304"/>
      <c r="D37" s="304"/>
      <c r="E37" s="304"/>
    </row>
    <row r="38" spans="1:5" ht="15.75">
      <c r="A38" s="499" t="s">
        <v>370</v>
      </c>
      <c r="B38" s="499"/>
      <c r="C38" s="499"/>
      <c r="D38" s="499"/>
      <c r="E38" s="499"/>
    </row>
    <row r="39" spans="1:5" ht="16.5" thickBot="1">
      <c r="A39" s="304"/>
      <c r="B39" s="304"/>
      <c r="C39" s="304"/>
      <c r="D39" s="304"/>
      <c r="E39" s="304"/>
    </row>
    <row r="40" spans="1:8" ht="16.5" thickBot="1">
      <c r="A40" s="504" t="s">
        <v>111</v>
      </c>
      <c r="B40" s="505"/>
      <c r="C40" s="506"/>
      <c r="D40" s="502" t="s">
        <v>119</v>
      </c>
      <c r="E40" s="503"/>
      <c r="H40" s="323"/>
    </row>
    <row r="41" spans="1:5" ht="15.75">
      <c r="A41" s="507"/>
      <c r="B41" s="508"/>
      <c r="C41" s="509"/>
      <c r="D41" s="495"/>
      <c r="E41" s="496"/>
    </row>
    <row r="42" spans="1:5" ht="16.5" thickBot="1">
      <c r="A42" s="510"/>
      <c r="B42" s="511"/>
      <c r="C42" s="512"/>
      <c r="D42" s="497"/>
      <c r="E42" s="498"/>
    </row>
    <row r="43" spans="1:5" ht="16.5" thickBot="1">
      <c r="A43" s="492" t="s">
        <v>43</v>
      </c>
      <c r="B43" s="493"/>
      <c r="C43" s="494"/>
      <c r="D43" s="500">
        <f>SUM(D41:E42)</f>
        <v>0</v>
      </c>
      <c r="E43" s="501"/>
    </row>
    <row r="46" ht="15.75">
      <c r="A46" s="305" t="s">
        <v>416</v>
      </c>
    </row>
  </sheetData>
  <sheetProtection/>
  <mergeCells count="13">
    <mergeCell ref="A43:C43"/>
    <mergeCell ref="D41:E41"/>
    <mergeCell ref="D42:E42"/>
    <mergeCell ref="A38:E38"/>
    <mergeCell ref="D43:E43"/>
    <mergeCell ref="D40:E40"/>
    <mergeCell ref="A40:C40"/>
    <mergeCell ref="A41:C41"/>
    <mergeCell ref="A42:C42"/>
    <mergeCell ref="B1:E1"/>
    <mergeCell ref="B20:E20"/>
    <mergeCell ref="D2:E2"/>
    <mergeCell ref="D21:E21"/>
  </mergeCells>
  <conditionalFormatting sqref="B36:D36 D43:E43 B29:D29 E32:E36 B17:E17 E23:E29 B10:D10 E13:E16 E4:E10">
    <cfRule type="cellIs" priority="1" dxfId="0" operator="equal" stopIfTrue="1">
      <formula>0</formula>
    </cfRule>
  </conditionalFormatting>
  <printOptions horizontalCentered="1"/>
  <pageMargins left="0.7874015748031497" right="0.7874015748031497" top="1.04" bottom="0.59" header="0.35" footer="0.46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2/2014. (II.25.)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29" sqref="A29"/>
    </sheetView>
  </sheetViews>
  <sheetFormatPr defaultColWidth="9.00390625" defaultRowHeight="12.75"/>
  <cols>
    <col min="1" max="1" width="47.125" style="11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15" customWidth="1"/>
    <col min="7" max="8" width="12.875" style="10" customWidth="1"/>
    <col min="9" max="9" width="13.875" style="10" customWidth="1"/>
    <col min="10" max="16384" width="9.375" style="10" customWidth="1"/>
  </cols>
  <sheetData>
    <row r="1" spans="1:6" ht="25.5" customHeight="1">
      <c r="A1" s="513" t="s">
        <v>444</v>
      </c>
      <c r="B1" s="513"/>
      <c r="C1" s="513"/>
      <c r="D1" s="513"/>
      <c r="E1" s="513"/>
      <c r="F1" s="513"/>
    </row>
    <row r="2" spans="1:6" ht="22.5" customHeight="1" thickBot="1">
      <c r="A2" s="76"/>
      <c r="B2" s="15"/>
      <c r="C2" s="15"/>
      <c r="D2" s="15"/>
      <c r="E2" s="15"/>
      <c r="F2" s="14" t="s">
        <v>56</v>
      </c>
    </row>
    <row r="3" spans="1:6" s="13" customFormat="1" ht="44.25" customHeight="1" thickBot="1">
      <c r="A3" s="348" t="s">
        <v>60</v>
      </c>
      <c r="B3" s="349" t="s">
        <v>61</v>
      </c>
      <c r="C3" s="349" t="s">
        <v>62</v>
      </c>
      <c r="D3" s="349" t="s">
        <v>367</v>
      </c>
      <c r="E3" s="349" t="s">
        <v>206</v>
      </c>
      <c r="F3" s="350" t="s">
        <v>368</v>
      </c>
    </row>
    <row r="4" spans="1:6" s="15" customFormat="1" ht="12" customHeight="1" thickBot="1">
      <c r="A4" s="351">
        <v>1</v>
      </c>
      <c r="B4" s="352">
        <v>2</v>
      </c>
      <c r="C4" s="352">
        <v>3</v>
      </c>
      <c r="D4" s="352">
        <v>4</v>
      </c>
      <c r="E4" s="352">
        <v>5</v>
      </c>
      <c r="F4" s="353" t="s">
        <v>66</v>
      </c>
    </row>
    <row r="5" spans="1:6" ht="15.75" customHeight="1">
      <c r="A5" s="354" t="s">
        <v>408</v>
      </c>
      <c r="B5" s="355">
        <v>165</v>
      </c>
      <c r="C5" s="356"/>
      <c r="D5" s="355"/>
      <c r="E5" s="355">
        <v>165</v>
      </c>
      <c r="F5" s="357">
        <f aca="true" t="shared" si="0" ref="F5:F23">B5-D5-E5</f>
        <v>0</v>
      </c>
    </row>
    <row r="6" spans="1:6" ht="15.75" customHeight="1">
      <c r="A6" s="354" t="s">
        <v>417</v>
      </c>
      <c r="B6" s="355">
        <v>4649</v>
      </c>
      <c r="C6" s="356"/>
      <c r="D6" s="355"/>
      <c r="E6" s="355">
        <v>4649</v>
      </c>
      <c r="F6" s="357">
        <f t="shared" si="0"/>
        <v>0</v>
      </c>
    </row>
    <row r="7" spans="1:6" ht="15.75" customHeight="1">
      <c r="A7" s="354" t="s">
        <v>418</v>
      </c>
      <c r="B7" s="355">
        <v>720</v>
      </c>
      <c r="C7" s="356"/>
      <c r="D7" s="355"/>
      <c r="E7" s="355">
        <v>720</v>
      </c>
      <c r="F7" s="357">
        <f t="shared" si="0"/>
        <v>0</v>
      </c>
    </row>
    <row r="8" spans="1:6" ht="15.75" customHeight="1">
      <c r="A8" s="358" t="s">
        <v>419</v>
      </c>
      <c r="B8" s="355">
        <v>2500</v>
      </c>
      <c r="C8" s="356"/>
      <c r="D8" s="355"/>
      <c r="E8" s="355">
        <v>2500</v>
      </c>
      <c r="F8" s="357">
        <f t="shared" si="0"/>
        <v>0</v>
      </c>
    </row>
    <row r="9" spans="1:6" ht="15.75" customHeight="1">
      <c r="A9" s="354" t="s">
        <v>420</v>
      </c>
      <c r="B9" s="355">
        <v>3505</v>
      </c>
      <c r="C9" s="356"/>
      <c r="D9" s="355"/>
      <c r="E9" s="355">
        <v>3505</v>
      </c>
      <c r="F9" s="357">
        <f t="shared" si="0"/>
        <v>0</v>
      </c>
    </row>
    <row r="10" spans="1:6" ht="15.75" customHeight="1">
      <c r="A10" s="358"/>
      <c r="B10" s="355"/>
      <c r="C10" s="356"/>
      <c r="D10" s="355"/>
      <c r="E10" s="355"/>
      <c r="F10" s="357">
        <f t="shared" si="0"/>
        <v>0</v>
      </c>
    </row>
    <row r="11" spans="1:6" ht="15.75" customHeight="1">
      <c r="A11" s="354"/>
      <c r="B11" s="355"/>
      <c r="C11" s="356"/>
      <c r="D11" s="355"/>
      <c r="E11" s="355"/>
      <c r="F11" s="357">
        <f t="shared" si="0"/>
        <v>0</v>
      </c>
    </row>
    <row r="12" spans="1:6" ht="15.75" customHeight="1">
      <c r="A12" s="354"/>
      <c r="B12" s="355"/>
      <c r="C12" s="356"/>
      <c r="D12" s="355"/>
      <c r="E12" s="355"/>
      <c r="F12" s="357">
        <f t="shared" si="0"/>
        <v>0</v>
      </c>
    </row>
    <row r="13" spans="1:6" ht="15.75" customHeight="1">
      <c r="A13" s="354"/>
      <c r="B13" s="355"/>
      <c r="C13" s="356"/>
      <c r="D13" s="355"/>
      <c r="E13" s="355"/>
      <c r="F13" s="357">
        <f t="shared" si="0"/>
        <v>0</v>
      </c>
    </row>
    <row r="14" spans="1:6" ht="15.75" customHeight="1">
      <c r="A14" s="354"/>
      <c r="B14" s="355"/>
      <c r="C14" s="356"/>
      <c r="D14" s="355"/>
      <c r="E14" s="355"/>
      <c r="F14" s="357">
        <f t="shared" si="0"/>
        <v>0</v>
      </c>
    </row>
    <row r="15" spans="1:6" ht="15.75" customHeight="1">
      <c r="A15" s="354"/>
      <c r="B15" s="355"/>
      <c r="C15" s="356"/>
      <c r="D15" s="355"/>
      <c r="E15" s="355"/>
      <c r="F15" s="357">
        <f t="shared" si="0"/>
        <v>0</v>
      </c>
    </row>
    <row r="16" spans="1:6" ht="15.75" customHeight="1">
      <c r="A16" s="354"/>
      <c r="B16" s="355"/>
      <c r="C16" s="356"/>
      <c r="D16" s="355"/>
      <c r="E16" s="355"/>
      <c r="F16" s="357">
        <f t="shared" si="0"/>
        <v>0</v>
      </c>
    </row>
    <row r="17" spans="1:6" ht="15.75" customHeight="1">
      <c r="A17" s="354"/>
      <c r="B17" s="355"/>
      <c r="C17" s="356"/>
      <c r="D17" s="355"/>
      <c r="E17" s="355"/>
      <c r="F17" s="357">
        <f t="shared" si="0"/>
        <v>0</v>
      </c>
    </row>
    <row r="18" spans="1:6" ht="15.75" customHeight="1">
      <c r="A18" s="354"/>
      <c r="B18" s="355"/>
      <c r="C18" s="356"/>
      <c r="D18" s="355"/>
      <c r="E18" s="355"/>
      <c r="F18" s="357">
        <f t="shared" si="0"/>
        <v>0</v>
      </c>
    </row>
    <row r="19" spans="1:6" ht="15.75" customHeight="1">
      <c r="A19" s="354"/>
      <c r="B19" s="355"/>
      <c r="C19" s="356"/>
      <c r="D19" s="355"/>
      <c r="E19" s="355"/>
      <c r="F19" s="357">
        <f t="shared" si="0"/>
        <v>0</v>
      </c>
    </row>
    <row r="20" spans="1:6" ht="15.75" customHeight="1">
      <c r="A20" s="354"/>
      <c r="B20" s="355"/>
      <c r="C20" s="356"/>
      <c r="D20" s="355"/>
      <c r="E20" s="355"/>
      <c r="F20" s="357">
        <f t="shared" si="0"/>
        <v>0</v>
      </c>
    </row>
    <row r="21" spans="1:6" ht="15.75" customHeight="1">
      <c r="A21" s="354"/>
      <c r="B21" s="355"/>
      <c r="C21" s="356"/>
      <c r="D21" s="355"/>
      <c r="E21" s="355"/>
      <c r="F21" s="357">
        <f t="shared" si="0"/>
        <v>0</v>
      </c>
    </row>
    <row r="22" spans="1:6" ht="15.75" customHeight="1">
      <c r="A22" s="354"/>
      <c r="B22" s="355"/>
      <c r="C22" s="356"/>
      <c r="D22" s="355"/>
      <c r="E22" s="355"/>
      <c r="F22" s="357">
        <f t="shared" si="0"/>
        <v>0</v>
      </c>
    </row>
    <row r="23" spans="1:6" ht="15.75" customHeight="1" thickBot="1">
      <c r="A23" s="359"/>
      <c r="B23" s="360"/>
      <c r="C23" s="361"/>
      <c r="D23" s="360"/>
      <c r="E23" s="360"/>
      <c r="F23" s="362">
        <f t="shared" si="0"/>
        <v>0</v>
      </c>
    </row>
    <row r="24" spans="1:6" s="16" customFormat="1" ht="18" customHeight="1" thickBot="1">
      <c r="A24" s="363" t="s">
        <v>59</v>
      </c>
      <c r="B24" s="364">
        <f>SUM(B5:B23)</f>
        <v>11539</v>
      </c>
      <c r="C24" s="365"/>
      <c r="D24" s="364">
        <f>SUM(D5:D23)</f>
        <v>0</v>
      </c>
      <c r="E24" s="364">
        <f>SUM(E5:E23)</f>
        <v>11539</v>
      </c>
      <c r="F24" s="36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10. melléklet a 2/2014. (II.25.)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H12" sqref="H12"/>
    </sheetView>
  </sheetViews>
  <sheetFormatPr defaultColWidth="9.00390625" defaultRowHeight="12.75"/>
  <cols>
    <col min="1" max="1" width="5.875" style="30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515" t="s">
        <v>3</v>
      </c>
      <c r="C1" s="515"/>
      <c r="D1" s="515"/>
    </row>
    <row r="2" spans="1:4" s="18" customFormat="1" ht="16.5" thickBot="1">
      <c r="A2" s="17"/>
      <c r="B2" s="131"/>
      <c r="D2" s="12" t="s">
        <v>56</v>
      </c>
    </row>
    <row r="3" spans="1:4" s="20" customFormat="1" ht="48" customHeight="1" thickBot="1">
      <c r="A3" s="19" t="s">
        <v>8</v>
      </c>
      <c r="B3" s="77" t="s">
        <v>9</v>
      </c>
      <c r="C3" s="77" t="s">
        <v>64</v>
      </c>
      <c r="D3" s="78" t="s">
        <v>65</v>
      </c>
    </row>
    <row r="4" spans="1:4" s="20" customFormat="1" ht="13.5" customHeight="1" thickBot="1">
      <c r="A4" s="8">
        <v>1</v>
      </c>
      <c r="B4" s="80">
        <v>2</v>
      </c>
      <c r="C4" s="80">
        <v>3</v>
      </c>
      <c r="D4" s="81">
        <v>4</v>
      </c>
    </row>
    <row r="5" spans="1:4" ht="18" customHeight="1">
      <c r="A5" s="37" t="s">
        <v>10</v>
      </c>
      <c r="B5" s="82" t="s">
        <v>136</v>
      </c>
      <c r="C5" s="35"/>
      <c r="D5" s="21"/>
    </row>
    <row r="6" spans="1:4" ht="18" customHeight="1">
      <c r="A6" s="22" t="s">
        <v>11</v>
      </c>
      <c r="B6" s="83" t="s">
        <v>137</v>
      </c>
      <c r="C6" s="36"/>
      <c r="D6" s="24"/>
    </row>
    <row r="7" spans="1:4" ht="18" customHeight="1">
      <c r="A7" s="22" t="s">
        <v>12</v>
      </c>
      <c r="B7" s="83" t="s">
        <v>97</v>
      </c>
      <c r="C7" s="36"/>
      <c r="D7" s="24"/>
    </row>
    <row r="8" spans="1:4" ht="18" customHeight="1">
      <c r="A8" s="22" t="s">
        <v>13</v>
      </c>
      <c r="B8" s="83" t="s">
        <v>98</v>
      </c>
      <c r="C8" s="36"/>
      <c r="D8" s="24"/>
    </row>
    <row r="9" spans="1:4" ht="18" customHeight="1">
      <c r="A9" s="22" t="s">
        <v>14</v>
      </c>
      <c r="B9" s="83" t="s">
        <v>129</v>
      </c>
      <c r="C9" s="36"/>
      <c r="D9" s="24"/>
    </row>
    <row r="10" spans="1:4" ht="18" customHeight="1">
      <c r="A10" s="22" t="s">
        <v>15</v>
      </c>
      <c r="B10" s="83" t="s">
        <v>130</v>
      </c>
      <c r="C10" s="36"/>
      <c r="D10" s="24"/>
    </row>
    <row r="11" spans="1:4" ht="18" customHeight="1">
      <c r="A11" s="22" t="s">
        <v>16</v>
      </c>
      <c r="B11" s="84" t="s">
        <v>131</v>
      </c>
      <c r="C11" s="36"/>
      <c r="D11" s="24"/>
    </row>
    <row r="12" spans="1:4" ht="18" customHeight="1">
      <c r="A12" s="22" t="s">
        <v>18</v>
      </c>
      <c r="B12" s="84" t="s">
        <v>132</v>
      </c>
      <c r="C12" s="36">
        <v>2458</v>
      </c>
      <c r="D12" s="24">
        <v>1919</v>
      </c>
    </row>
    <row r="13" spans="1:4" ht="18" customHeight="1">
      <c r="A13" s="22" t="s">
        <v>19</v>
      </c>
      <c r="B13" s="84" t="s">
        <v>133</v>
      </c>
      <c r="C13" s="36"/>
      <c r="D13" s="24"/>
    </row>
    <row r="14" spans="1:4" ht="18" customHeight="1">
      <c r="A14" s="22" t="s">
        <v>20</v>
      </c>
      <c r="B14" s="84" t="s">
        <v>134</v>
      </c>
      <c r="C14" s="36"/>
      <c r="D14" s="24"/>
    </row>
    <row r="15" spans="1:4" ht="22.5" customHeight="1">
      <c r="A15" s="22" t="s">
        <v>21</v>
      </c>
      <c r="B15" s="84" t="s">
        <v>135</v>
      </c>
      <c r="C15" s="36"/>
      <c r="D15" s="24"/>
    </row>
    <row r="16" spans="1:4" ht="18" customHeight="1">
      <c r="A16" s="22" t="s">
        <v>22</v>
      </c>
      <c r="B16" s="83" t="s">
        <v>99</v>
      </c>
      <c r="C16" s="36"/>
      <c r="D16" s="24"/>
    </row>
    <row r="17" spans="1:4" ht="18" customHeight="1">
      <c r="A17" s="22" t="s">
        <v>23</v>
      </c>
      <c r="B17" s="83" t="s">
        <v>5</v>
      </c>
      <c r="C17" s="36"/>
      <c r="D17" s="24"/>
    </row>
    <row r="18" spans="1:4" ht="18" customHeight="1">
      <c r="A18" s="22" t="s">
        <v>24</v>
      </c>
      <c r="B18" s="83" t="s">
        <v>4</v>
      </c>
      <c r="C18" s="36"/>
      <c r="D18" s="24"/>
    </row>
    <row r="19" spans="1:4" ht="18" customHeight="1">
      <c r="A19" s="22" t="s">
        <v>25</v>
      </c>
      <c r="B19" s="83" t="s">
        <v>100</v>
      </c>
      <c r="C19" s="36"/>
      <c r="D19" s="24"/>
    </row>
    <row r="20" spans="1:4" ht="18" customHeight="1">
      <c r="A20" s="22" t="s">
        <v>26</v>
      </c>
      <c r="B20" s="83" t="s">
        <v>101</v>
      </c>
      <c r="C20" s="36"/>
      <c r="D20" s="24"/>
    </row>
    <row r="21" spans="1:4" ht="18" customHeight="1">
      <c r="A21" s="22" t="s">
        <v>27</v>
      </c>
      <c r="B21" s="32"/>
      <c r="C21" s="23"/>
      <c r="D21" s="24"/>
    </row>
    <row r="22" spans="1:4" ht="18" customHeight="1">
      <c r="A22" s="22" t="s">
        <v>28</v>
      </c>
      <c r="B22" s="25"/>
      <c r="C22" s="23"/>
      <c r="D22" s="24"/>
    </row>
    <row r="23" spans="1:4" ht="18" customHeight="1">
      <c r="A23" s="22" t="s">
        <v>29</v>
      </c>
      <c r="B23" s="25"/>
      <c r="C23" s="23"/>
      <c r="D23" s="24"/>
    </row>
    <row r="24" spans="1:4" ht="18" customHeight="1">
      <c r="A24" s="22" t="s">
        <v>30</v>
      </c>
      <c r="B24" s="25"/>
      <c r="C24" s="23"/>
      <c r="D24" s="24"/>
    </row>
    <row r="25" spans="1:4" ht="18" customHeight="1">
      <c r="A25" s="22" t="s">
        <v>31</v>
      </c>
      <c r="B25" s="25"/>
      <c r="C25" s="23"/>
      <c r="D25" s="24"/>
    </row>
    <row r="26" spans="1:4" ht="18" customHeight="1">
      <c r="A26" s="22" t="s">
        <v>32</v>
      </c>
      <c r="B26" s="25"/>
      <c r="C26" s="23"/>
      <c r="D26" s="24"/>
    </row>
    <row r="27" spans="1:4" ht="18" customHeight="1">
      <c r="A27" s="22" t="s">
        <v>33</v>
      </c>
      <c r="B27" s="25"/>
      <c r="C27" s="23"/>
      <c r="D27" s="24"/>
    </row>
    <row r="28" spans="1:4" ht="18" customHeight="1">
      <c r="A28" s="22" t="s">
        <v>34</v>
      </c>
      <c r="B28" s="25"/>
      <c r="C28" s="23"/>
      <c r="D28" s="24"/>
    </row>
    <row r="29" spans="1:4" ht="18" customHeight="1" thickBot="1">
      <c r="A29" s="38" t="s">
        <v>35</v>
      </c>
      <c r="B29" s="26"/>
      <c r="C29" s="27"/>
      <c r="D29" s="28"/>
    </row>
    <row r="30" spans="1:4" ht="18" customHeight="1" thickBot="1">
      <c r="A30" s="9" t="s">
        <v>36</v>
      </c>
      <c r="B30" s="86" t="s">
        <v>43</v>
      </c>
      <c r="C30" s="87">
        <f>+C5+C6+C7+C8+C9+C16+C17+C18+C19+C20+C21+C22+C23+C24+C25+C26+C27+C28+C29</f>
        <v>0</v>
      </c>
      <c r="D30" s="88">
        <f>+D5+D6+D7+D8+D9+D16+D17+D18+D19+D20+D21+D22+D23+D24+D25+D26+D27+D28+D29</f>
        <v>0</v>
      </c>
    </row>
    <row r="31" spans="1:4" ht="8.25" customHeight="1">
      <c r="A31" s="29"/>
      <c r="B31" s="514"/>
      <c r="C31" s="514"/>
      <c r="D31" s="514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11&amp;"Times New Roman CE,Félkövér dőlt". melléklet a 2/2014. (II.25.) önkormányzati redeletehez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zoomScale="120" zoomScaleNormal="120" zoomScaleSheetLayoutView="100" workbookViewId="0" topLeftCell="A1">
      <selection activeCell="G113" sqref="G113"/>
    </sheetView>
  </sheetViews>
  <sheetFormatPr defaultColWidth="9.00390625" defaultRowHeight="12.75"/>
  <cols>
    <col min="1" max="1" width="9.50390625" style="132" customWidth="1"/>
    <col min="2" max="2" width="91.625" style="132" customWidth="1"/>
    <col min="3" max="3" width="21.625" style="133" customWidth="1"/>
    <col min="4" max="4" width="9.00390625" style="132" customWidth="1"/>
    <col min="5" max="16384" width="9.375" style="132" customWidth="1"/>
  </cols>
  <sheetData>
    <row r="1" spans="1:3" ht="15.75" customHeight="1">
      <c r="A1" s="430" t="s">
        <v>7</v>
      </c>
      <c r="B1" s="430"/>
      <c r="C1" s="430"/>
    </row>
    <row r="2" spans="1:3" ht="15.75" customHeight="1" thickBot="1">
      <c r="A2" s="429" t="s">
        <v>123</v>
      </c>
      <c r="B2" s="429"/>
      <c r="C2" s="157" t="s">
        <v>181</v>
      </c>
    </row>
    <row r="3" spans="1:3" ht="37.5" customHeight="1" thickBot="1">
      <c r="A3" s="158" t="s">
        <v>63</v>
      </c>
      <c r="B3" s="159" t="s">
        <v>9</v>
      </c>
      <c r="C3" s="160" t="s">
        <v>206</v>
      </c>
    </row>
    <row r="4" spans="1:3" s="164" customFormat="1" ht="12" customHeight="1" thickBot="1">
      <c r="A4" s="161">
        <v>1</v>
      </c>
      <c r="B4" s="162">
        <v>2</v>
      </c>
      <c r="C4" s="163">
        <v>3</v>
      </c>
    </row>
    <row r="5" spans="1:3" s="164" customFormat="1" ht="12" customHeight="1" thickBot="1">
      <c r="A5" s="165" t="s">
        <v>10</v>
      </c>
      <c r="B5" s="166" t="s">
        <v>207</v>
      </c>
      <c r="C5" s="167">
        <f>+C6+C7+C8+C9+C10+C11</f>
        <v>36970</v>
      </c>
    </row>
    <row r="6" spans="1:3" s="164" customFormat="1" ht="12" customHeight="1">
      <c r="A6" s="168" t="s">
        <v>78</v>
      </c>
      <c r="B6" s="169" t="s">
        <v>208</v>
      </c>
      <c r="C6" s="170">
        <v>18061</v>
      </c>
    </row>
    <row r="7" spans="1:3" s="164" customFormat="1" ht="12" customHeight="1">
      <c r="A7" s="171" t="s">
        <v>79</v>
      </c>
      <c r="B7" s="172" t="s">
        <v>209</v>
      </c>
      <c r="C7" s="173"/>
    </row>
    <row r="8" spans="1:3" s="164" customFormat="1" ht="12" customHeight="1">
      <c r="A8" s="171" t="s">
        <v>80</v>
      </c>
      <c r="B8" s="172" t="s">
        <v>210</v>
      </c>
      <c r="C8" s="173">
        <v>17160</v>
      </c>
    </row>
    <row r="9" spans="1:3" s="164" customFormat="1" ht="12" customHeight="1">
      <c r="A9" s="171" t="s">
        <v>81</v>
      </c>
      <c r="B9" s="172" t="s">
        <v>211</v>
      </c>
      <c r="C9" s="173">
        <v>1641</v>
      </c>
    </row>
    <row r="10" spans="1:3" s="164" customFormat="1" ht="12" customHeight="1">
      <c r="A10" s="171" t="s">
        <v>120</v>
      </c>
      <c r="B10" s="172" t="s">
        <v>404</v>
      </c>
      <c r="C10" s="173">
        <v>108</v>
      </c>
    </row>
    <row r="11" spans="1:3" s="164" customFormat="1" ht="12" customHeight="1" thickBot="1">
      <c r="A11" s="174" t="s">
        <v>82</v>
      </c>
      <c r="B11" s="175" t="s">
        <v>213</v>
      </c>
      <c r="C11" s="173"/>
    </row>
    <row r="12" spans="1:3" s="164" customFormat="1" ht="12" customHeight="1" thickBot="1">
      <c r="A12" s="165" t="s">
        <v>11</v>
      </c>
      <c r="B12" s="176" t="s">
        <v>214</v>
      </c>
      <c r="C12" s="167">
        <f>+C13+C14+C15+C16+C17</f>
        <v>0</v>
      </c>
    </row>
    <row r="13" spans="1:3" s="164" customFormat="1" ht="12" customHeight="1">
      <c r="A13" s="168" t="s">
        <v>84</v>
      </c>
      <c r="B13" s="169" t="s">
        <v>215</v>
      </c>
      <c r="C13" s="170"/>
    </row>
    <row r="14" spans="1:3" s="164" customFormat="1" ht="12" customHeight="1">
      <c r="A14" s="171" t="s">
        <v>85</v>
      </c>
      <c r="B14" s="172" t="s">
        <v>216</v>
      </c>
      <c r="C14" s="173"/>
    </row>
    <row r="15" spans="1:3" s="164" customFormat="1" ht="12" customHeight="1">
      <c r="A15" s="171" t="s">
        <v>86</v>
      </c>
      <c r="B15" s="172" t="s">
        <v>396</v>
      </c>
      <c r="C15" s="173"/>
    </row>
    <row r="16" spans="1:3" s="164" customFormat="1" ht="12" customHeight="1">
      <c r="A16" s="171" t="s">
        <v>87</v>
      </c>
      <c r="B16" s="172" t="s">
        <v>397</v>
      </c>
      <c r="C16" s="173"/>
    </row>
    <row r="17" spans="1:3" s="164" customFormat="1" ht="12" customHeight="1">
      <c r="A17" s="171" t="s">
        <v>88</v>
      </c>
      <c r="B17" s="172" t="s">
        <v>217</v>
      </c>
      <c r="C17" s="173"/>
    </row>
    <row r="18" spans="1:3" s="164" customFormat="1" ht="12" customHeight="1" thickBot="1">
      <c r="A18" s="174" t="s">
        <v>94</v>
      </c>
      <c r="B18" s="175" t="s">
        <v>218</v>
      </c>
      <c r="C18" s="177"/>
    </row>
    <row r="19" spans="1:3" s="164" customFormat="1" ht="12" customHeight="1" thickBot="1">
      <c r="A19" s="165" t="s">
        <v>12</v>
      </c>
      <c r="B19" s="166" t="s">
        <v>219</v>
      </c>
      <c r="C19" s="167">
        <f>+C20+C21+C22+C23+C24</f>
        <v>0</v>
      </c>
    </row>
    <row r="20" spans="1:3" s="164" customFormat="1" ht="12" customHeight="1">
      <c r="A20" s="168" t="s">
        <v>67</v>
      </c>
      <c r="B20" s="169" t="s">
        <v>220</v>
      </c>
      <c r="C20" s="170"/>
    </row>
    <row r="21" spans="1:3" s="164" customFormat="1" ht="12" customHeight="1">
      <c r="A21" s="171" t="s">
        <v>68</v>
      </c>
      <c r="B21" s="172" t="s">
        <v>221</v>
      </c>
      <c r="C21" s="173"/>
    </row>
    <row r="22" spans="1:3" s="164" customFormat="1" ht="12" customHeight="1">
      <c r="A22" s="171" t="s">
        <v>69</v>
      </c>
      <c r="B22" s="172" t="s">
        <v>398</v>
      </c>
      <c r="C22" s="173"/>
    </row>
    <row r="23" spans="1:3" s="164" customFormat="1" ht="12" customHeight="1">
      <c r="A23" s="171" t="s">
        <v>70</v>
      </c>
      <c r="B23" s="172" t="s">
        <v>399</v>
      </c>
      <c r="C23" s="173"/>
    </row>
    <row r="24" spans="1:3" s="164" customFormat="1" ht="12" customHeight="1">
      <c r="A24" s="171" t="s">
        <v>140</v>
      </c>
      <c r="B24" s="172" t="s">
        <v>222</v>
      </c>
      <c r="C24" s="173"/>
    </row>
    <row r="25" spans="1:3" s="164" customFormat="1" ht="12" customHeight="1" thickBot="1">
      <c r="A25" s="174" t="s">
        <v>141</v>
      </c>
      <c r="B25" s="175" t="s">
        <v>223</v>
      </c>
      <c r="C25" s="177"/>
    </row>
    <row r="26" spans="1:3" s="164" customFormat="1" ht="12" customHeight="1" thickBot="1">
      <c r="A26" s="165" t="s">
        <v>142</v>
      </c>
      <c r="B26" s="166" t="s">
        <v>224</v>
      </c>
      <c r="C26" s="178">
        <f>+C27+C30+C31+C32</f>
        <v>24100</v>
      </c>
    </row>
    <row r="27" spans="1:3" s="164" customFormat="1" ht="12" customHeight="1">
      <c r="A27" s="168" t="s">
        <v>225</v>
      </c>
      <c r="B27" s="169" t="s">
        <v>231</v>
      </c>
      <c r="C27" s="179">
        <f>+C28+C29</f>
        <v>20900</v>
      </c>
    </row>
    <row r="28" spans="1:3" s="164" customFormat="1" ht="12" customHeight="1">
      <c r="A28" s="171" t="s">
        <v>226</v>
      </c>
      <c r="B28" s="172" t="s">
        <v>232</v>
      </c>
      <c r="C28" s="173">
        <v>2100</v>
      </c>
    </row>
    <row r="29" spans="1:3" s="164" customFormat="1" ht="12" customHeight="1">
      <c r="A29" s="171" t="s">
        <v>227</v>
      </c>
      <c r="B29" s="172" t="s">
        <v>233</v>
      </c>
      <c r="C29" s="173">
        <v>18800</v>
      </c>
    </row>
    <row r="30" spans="1:3" s="164" customFormat="1" ht="12" customHeight="1">
      <c r="A30" s="171" t="s">
        <v>228</v>
      </c>
      <c r="B30" s="172" t="s">
        <v>234</v>
      </c>
      <c r="C30" s="173">
        <v>2800</v>
      </c>
    </row>
    <row r="31" spans="1:3" s="164" customFormat="1" ht="12" customHeight="1">
      <c r="A31" s="171" t="s">
        <v>229</v>
      </c>
      <c r="B31" s="172" t="s">
        <v>235</v>
      </c>
      <c r="C31" s="173"/>
    </row>
    <row r="32" spans="1:3" s="164" customFormat="1" ht="12" customHeight="1" thickBot="1">
      <c r="A32" s="174" t="s">
        <v>230</v>
      </c>
      <c r="B32" s="175" t="s">
        <v>236</v>
      </c>
      <c r="C32" s="177">
        <v>400</v>
      </c>
    </row>
    <row r="33" spans="1:3" s="164" customFormat="1" ht="12" customHeight="1" thickBot="1">
      <c r="A33" s="165" t="s">
        <v>14</v>
      </c>
      <c r="B33" s="166" t="s">
        <v>237</v>
      </c>
      <c r="C33" s="167">
        <f>SUM(C34:C43)</f>
        <v>12350</v>
      </c>
    </row>
    <row r="34" spans="1:3" s="164" customFormat="1" ht="12" customHeight="1">
      <c r="A34" s="168" t="s">
        <v>71</v>
      </c>
      <c r="B34" s="169" t="s">
        <v>240</v>
      </c>
      <c r="C34" s="170"/>
    </row>
    <row r="35" spans="1:3" s="164" customFormat="1" ht="12" customHeight="1">
      <c r="A35" s="171" t="s">
        <v>72</v>
      </c>
      <c r="B35" s="172" t="s">
        <v>241</v>
      </c>
      <c r="C35" s="173">
        <v>208</v>
      </c>
    </row>
    <row r="36" spans="1:3" s="164" customFormat="1" ht="12" customHeight="1">
      <c r="A36" s="171" t="s">
        <v>73</v>
      </c>
      <c r="B36" s="172" t="s">
        <v>242</v>
      </c>
      <c r="C36" s="173"/>
    </row>
    <row r="37" spans="1:3" s="164" customFormat="1" ht="12" customHeight="1">
      <c r="A37" s="171" t="s">
        <v>144</v>
      </c>
      <c r="B37" s="172" t="s">
        <v>243</v>
      </c>
      <c r="C37" s="173"/>
    </row>
    <row r="38" spans="1:3" s="164" customFormat="1" ht="12" customHeight="1">
      <c r="A38" s="171" t="s">
        <v>145</v>
      </c>
      <c r="B38" s="172" t="s">
        <v>244</v>
      </c>
      <c r="C38" s="173">
        <v>9846</v>
      </c>
    </row>
    <row r="39" spans="1:3" s="164" customFormat="1" ht="12" customHeight="1">
      <c r="A39" s="171" t="s">
        <v>146</v>
      </c>
      <c r="B39" s="172" t="s">
        <v>245</v>
      </c>
      <c r="C39" s="173">
        <v>2296</v>
      </c>
    </row>
    <row r="40" spans="1:3" s="164" customFormat="1" ht="12" customHeight="1">
      <c r="A40" s="171" t="s">
        <v>147</v>
      </c>
      <c r="B40" s="172" t="s">
        <v>246</v>
      </c>
      <c r="C40" s="173"/>
    </row>
    <row r="41" spans="1:3" s="164" customFormat="1" ht="12" customHeight="1">
      <c r="A41" s="171" t="s">
        <v>148</v>
      </c>
      <c r="B41" s="172" t="s">
        <v>247</v>
      </c>
      <c r="C41" s="173"/>
    </row>
    <row r="42" spans="1:3" s="164" customFormat="1" ht="12" customHeight="1">
      <c r="A42" s="171" t="s">
        <v>238</v>
      </c>
      <c r="B42" s="172" t="s">
        <v>248</v>
      </c>
      <c r="C42" s="180"/>
    </row>
    <row r="43" spans="1:3" s="164" customFormat="1" ht="12" customHeight="1" thickBot="1">
      <c r="A43" s="174" t="s">
        <v>239</v>
      </c>
      <c r="B43" s="175" t="s">
        <v>249</v>
      </c>
      <c r="C43" s="181"/>
    </row>
    <row r="44" spans="1:3" s="164" customFormat="1" ht="12" customHeight="1" thickBot="1">
      <c r="A44" s="165" t="s">
        <v>15</v>
      </c>
      <c r="B44" s="166" t="s">
        <v>250</v>
      </c>
      <c r="C44" s="167">
        <f>SUM(C45:C49)</f>
        <v>0</v>
      </c>
    </row>
    <row r="45" spans="1:3" s="164" customFormat="1" ht="12" customHeight="1">
      <c r="A45" s="168" t="s">
        <v>74</v>
      </c>
      <c r="B45" s="169" t="s">
        <v>254</v>
      </c>
      <c r="C45" s="182"/>
    </row>
    <row r="46" spans="1:3" s="164" customFormat="1" ht="12" customHeight="1">
      <c r="A46" s="171" t="s">
        <v>75</v>
      </c>
      <c r="B46" s="172" t="s">
        <v>255</v>
      </c>
      <c r="C46" s="180"/>
    </row>
    <row r="47" spans="1:3" s="164" customFormat="1" ht="12" customHeight="1">
      <c r="A47" s="171" t="s">
        <v>251</v>
      </c>
      <c r="B47" s="172" t="s">
        <v>256</v>
      </c>
      <c r="C47" s="180"/>
    </row>
    <row r="48" spans="1:3" s="164" customFormat="1" ht="12" customHeight="1">
      <c r="A48" s="171" t="s">
        <v>252</v>
      </c>
      <c r="B48" s="172" t="s">
        <v>257</v>
      </c>
      <c r="C48" s="180"/>
    </row>
    <row r="49" spans="1:3" s="164" customFormat="1" ht="12" customHeight="1" thickBot="1">
      <c r="A49" s="174" t="s">
        <v>253</v>
      </c>
      <c r="B49" s="175" t="s">
        <v>258</v>
      </c>
      <c r="C49" s="181"/>
    </row>
    <row r="50" spans="1:3" s="164" customFormat="1" ht="12" customHeight="1" thickBot="1">
      <c r="A50" s="165" t="s">
        <v>149</v>
      </c>
      <c r="B50" s="166" t="s">
        <v>259</v>
      </c>
      <c r="C50" s="167">
        <f>SUM(C51:C53)</f>
        <v>30361</v>
      </c>
    </row>
    <row r="51" spans="1:3" s="164" customFormat="1" ht="12" customHeight="1">
      <c r="A51" s="168" t="s">
        <v>76</v>
      </c>
      <c r="B51" s="169" t="s">
        <v>260</v>
      </c>
      <c r="C51" s="170"/>
    </row>
    <row r="52" spans="1:3" s="164" customFormat="1" ht="12" customHeight="1">
      <c r="A52" s="171" t="s">
        <v>77</v>
      </c>
      <c r="B52" s="172" t="s">
        <v>261</v>
      </c>
      <c r="C52" s="173"/>
    </row>
    <row r="53" spans="1:3" s="164" customFormat="1" ht="12" customHeight="1">
      <c r="A53" s="171" t="s">
        <v>264</v>
      </c>
      <c r="B53" s="172" t="s">
        <v>262</v>
      </c>
      <c r="C53" s="173">
        <v>30361</v>
      </c>
    </row>
    <row r="54" spans="1:3" s="164" customFormat="1" ht="12" customHeight="1" thickBot="1">
      <c r="A54" s="174" t="s">
        <v>265</v>
      </c>
      <c r="B54" s="175" t="s">
        <v>263</v>
      </c>
      <c r="C54" s="177"/>
    </row>
    <row r="55" spans="1:3" s="164" customFormat="1" ht="12" customHeight="1" thickBot="1">
      <c r="A55" s="165" t="s">
        <v>17</v>
      </c>
      <c r="B55" s="176" t="s">
        <v>266</v>
      </c>
      <c r="C55" s="167">
        <f>SUM(C56:C58)</f>
        <v>0</v>
      </c>
    </row>
    <row r="56" spans="1:3" s="164" customFormat="1" ht="12" customHeight="1">
      <c r="A56" s="168" t="s">
        <v>150</v>
      </c>
      <c r="B56" s="169" t="s">
        <v>268</v>
      </c>
      <c r="C56" s="180"/>
    </row>
    <row r="57" spans="1:3" s="164" customFormat="1" ht="12" customHeight="1">
      <c r="A57" s="171" t="s">
        <v>151</v>
      </c>
      <c r="B57" s="172" t="s">
        <v>401</v>
      </c>
      <c r="C57" s="180"/>
    </row>
    <row r="58" spans="1:3" s="164" customFormat="1" ht="12" customHeight="1">
      <c r="A58" s="171" t="s">
        <v>182</v>
      </c>
      <c r="B58" s="172" t="s">
        <v>269</v>
      </c>
      <c r="C58" s="180"/>
    </row>
    <row r="59" spans="1:3" s="164" customFormat="1" ht="12" customHeight="1" thickBot="1">
      <c r="A59" s="174" t="s">
        <v>267</v>
      </c>
      <c r="B59" s="175" t="s">
        <v>270</v>
      </c>
      <c r="C59" s="180"/>
    </row>
    <row r="60" spans="1:3" s="164" customFormat="1" ht="12" customHeight="1" thickBot="1">
      <c r="A60" s="165" t="s">
        <v>18</v>
      </c>
      <c r="B60" s="166" t="s">
        <v>271</v>
      </c>
      <c r="C60" s="178">
        <f>+C5+C12+C19+C26+C33+C44+C50+C55</f>
        <v>103781</v>
      </c>
    </row>
    <row r="61" spans="1:3" s="164" customFormat="1" ht="12" customHeight="1" thickBot="1">
      <c r="A61" s="183" t="s">
        <v>272</v>
      </c>
      <c r="B61" s="176" t="s">
        <v>273</v>
      </c>
      <c r="C61" s="167">
        <f>SUM(C62:C64)</f>
        <v>0</v>
      </c>
    </row>
    <row r="62" spans="1:3" s="164" customFormat="1" ht="12" customHeight="1">
      <c r="A62" s="168" t="s">
        <v>296</v>
      </c>
      <c r="B62" s="169" t="s">
        <v>274</v>
      </c>
      <c r="C62" s="180"/>
    </row>
    <row r="63" spans="1:3" s="164" customFormat="1" ht="12" customHeight="1">
      <c r="A63" s="171" t="s">
        <v>304</v>
      </c>
      <c r="B63" s="172" t="s">
        <v>275</v>
      </c>
      <c r="C63" s="180"/>
    </row>
    <row r="64" spans="1:3" s="164" customFormat="1" ht="12" customHeight="1" thickBot="1">
      <c r="A64" s="174" t="s">
        <v>305</v>
      </c>
      <c r="B64" s="184" t="s">
        <v>276</v>
      </c>
      <c r="C64" s="180"/>
    </row>
    <row r="65" spans="1:3" s="164" customFormat="1" ht="12" customHeight="1" thickBot="1">
      <c r="A65" s="183" t="s">
        <v>277</v>
      </c>
      <c r="B65" s="176" t="s">
        <v>278</v>
      </c>
      <c r="C65" s="167">
        <f>SUM(C66:C69)</f>
        <v>0</v>
      </c>
    </row>
    <row r="66" spans="1:3" s="164" customFormat="1" ht="12" customHeight="1">
      <c r="A66" s="168" t="s">
        <v>121</v>
      </c>
      <c r="B66" s="169" t="s">
        <v>279</v>
      </c>
      <c r="C66" s="180"/>
    </row>
    <row r="67" spans="1:3" s="164" customFormat="1" ht="12" customHeight="1">
      <c r="A67" s="171" t="s">
        <v>122</v>
      </c>
      <c r="B67" s="172" t="s">
        <v>280</v>
      </c>
      <c r="C67" s="180"/>
    </row>
    <row r="68" spans="1:3" s="164" customFormat="1" ht="12" customHeight="1">
      <c r="A68" s="171" t="s">
        <v>297</v>
      </c>
      <c r="B68" s="172" t="s">
        <v>281</v>
      </c>
      <c r="C68" s="180"/>
    </row>
    <row r="69" spans="1:3" s="164" customFormat="1" ht="12" customHeight="1" thickBot="1">
      <c r="A69" s="174" t="s">
        <v>298</v>
      </c>
      <c r="B69" s="175" t="s">
        <v>282</v>
      </c>
      <c r="C69" s="180"/>
    </row>
    <row r="70" spans="1:3" s="164" customFormat="1" ht="12" customHeight="1" thickBot="1">
      <c r="A70" s="183" t="s">
        <v>283</v>
      </c>
      <c r="B70" s="176" t="s">
        <v>284</v>
      </c>
      <c r="C70" s="167">
        <f>SUM(C71:C72)</f>
        <v>7000</v>
      </c>
    </row>
    <row r="71" spans="1:3" s="164" customFormat="1" ht="12" customHeight="1">
      <c r="A71" s="168" t="s">
        <v>299</v>
      </c>
      <c r="B71" s="169" t="s">
        <v>285</v>
      </c>
      <c r="C71" s="180">
        <v>7000</v>
      </c>
    </row>
    <row r="72" spans="1:3" s="164" customFormat="1" ht="12" customHeight="1" thickBot="1">
      <c r="A72" s="174" t="s">
        <v>300</v>
      </c>
      <c r="B72" s="175" t="s">
        <v>286</v>
      </c>
      <c r="C72" s="180"/>
    </row>
    <row r="73" spans="1:3" s="164" customFormat="1" ht="12" customHeight="1" thickBot="1">
      <c r="A73" s="183" t="s">
        <v>287</v>
      </c>
      <c r="B73" s="176" t="s">
        <v>288</v>
      </c>
      <c r="C73" s="167">
        <f>SUM(C74:C76)</f>
        <v>0</v>
      </c>
    </row>
    <row r="74" spans="1:3" s="164" customFormat="1" ht="12" customHeight="1">
      <c r="A74" s="168" t="s">
        <v>301</v>
      </c>
      <c r="B74" s="169" t="s">
        <v>289</v>
      </c>
      <c r="C74" s="180"/>
    </row>
    <row r="75" spans="1:3" s="164" customFormat="1" ht="12" customHeight="1">
      <c r="A75" s="171" t="s">
        <v>302</v>
      </c>
      <c r="B75" s="172" t="s">
        <v>290</v>
      </c>
      <c r="C75" s="180"/>
    </row>
    <row r="76" spans="1:3" s="164" customFormat="1" ht="12" customHeight="1" thickBot="1">
      <c r="A76" s="174" t="s">
        <v>303</v>
      </c>
      <c r="B76" s="175" t="s">
        <v>291</v>
      </c>
      <c r="C76" s="180"/>
    </row>
    <row r="77" spans="1:3" s="164" customFormat="1" ht="13.5" customHeight="1" thickBot="1">
      <c r="A77" s="183" t="s">
        <v>292</v>
      </c>
      <c r="B77" s="176" t="s">
        <v>294</v>
      </c>
      <c r="C77" s="185"/>
    </row>
    <row r="78" spans="1:3" s="164" customFormat="1" ht="15.75" customHeight="1" thickBot="1">
      <c r="A78" s="183" t="s">
        <v>293</v>
      </c>
      <c r="B78" s="186" t="s">
        <v>413</v>
      </c>
      <c r="C78" s="178">
        <f>+C61+C65+C70+C73+C77</f>
        <v>7000</v>
      </c>
    </row>
    <row r="79" spans="1:3" s="164" customFormat="1" ht="16.5" customHeight="1" thickBot="1">
      <c r="A79" s="187" t="s">
        <v>295</v>
      </c>
      <c r="B79" s="188" t="s">
        <v>414</v>
      </c>
      <c r="C79" s="178">
        <f>+C60+C78</f>
        <v>110781</v>
      </c>
    </row>
    <row r="80" spans="1:3" s="164" customFormat="1" ht="18.75" customHeight="1">
      <c r="A80" s="2"/>
      <c r="B80" s="3"/>
      <c r="C80" s="112"/>
    </row>
    <row r="81" spans="1:3" ht="16.5" customHeight="1">
      <c r="A81" s="430" t="s">
        <v>38</v>
      </c>
      <c r="B81" s="430"/>
      <c r="C81" s="430"/>
    </row>
    <row r="82" spans="1:3" s="190" customFormat="1" ht="16.5" customHeight="1" thickBot="1">
      <c r="A82" s="431" t="s">
        <v>124</v>
      </c>
      <c r="B82" s="431"/>
      <c r="C82" s="189" t="s">
        <v>181</v>
      </c>
    </row>
    <row r="83" spans="1:3" ht="37.5" customHeight="1" thickBot="1">
      <c r="A83" s="158" t="s">
        <v>63</v>
      </c>
      <c r="B83" s="159" t="s">
        <v>39</v>
      </c>
      <c r="C83" s="160" t="s">
        <v>206</v>
      </c>
    </row>
    <row r="84" spans="1:3" s="164" customFormat="1" ht="12" customHeight="1" thickBot="1">
      <c r="A84" s="158">
        <v>1</v>
      </c>
      <c r="B84" s="159">
        <v>2</v>
      </c>
      <c r="C84" s="160">
        <v>3</v>
      </c>
    </row>
    <row r="85" spans="1:3" ht="12" customHeight="1" thickBot="1">
      <c r="A85" s="191" t="s">
        <v>10</v>
      </c>
      <c r="B85" s="192" t="s">
        <v>409</v>
      </c>
      <c r="C85" s="193">
        <f>SUM(C86:C90)</f>
        <v>89418</v>
      </c>
    </row>
    <row r="86" spans="1:3" ht="12" customHeight="1">
      <c r="A86" s="194" t="s">
        <v>78</v>
      </c>
      <c r="B86" s="195" t="s">
        <v>40</v>
      </c>
      <c r="C86" s="196">
        <v>31296</v>
      </c>
    </row>
    <row r="87" spans="1:3" ht="12" customHeight="1">
      <c r="A87" s="171" t="s">
        <v>79</v>
      </c>
      <c r="B87" s="197" t="s">
        <v>152</v>
      </c>
      <c r="C87" s="173">
        <v>5442</v>
      </c>
    </row>
    <row r="88" spans="1:3" ht="12" customHeight="1">
      <c r="A88" s="171" t="s">
        <v>80</v>
      </c>
      <c r="B88" s="197" t="s">
        <v>112</v>
      </c>
      <c r="C88" s="177">
        <v>42409</v>
      </c>
    </row>
    <row r="89" spans="1:3" ht="12" customHeight="1">
      <c r="A89" s="171" t="s">
        <v>81</v>
      </c>
      <c r="B89" s="198" t="s">
        <v>153</v>
      </c>
      <c r="C89" s="177">
        <v>2300</v>
      </c>
    </row>
    <row r="90" spans="1:3" ht="12" customHeight="1">
      <c r="A90" s="171" t="s">
        <v>89</v>
      </c>
      <c r="B90" s="199" t="s">
        <v>154</v>
      </c>
      <c r="C90" s="177">
        <v>7971</v>
      </c>
    </row>
    <row r="91" spans="1:3" ht="12" customHeight="1">
      <c r="A91" s="171" t="s">
        <v>82</v>
      </c>
      <c r="B91" s="197" t="s">
        <v>308</v>
      </c>
      <c r="C91" s="177"/>
    </row>
    <row r="92" spans="1:3" ht="12" customHeight="1">
      <c r="A92" s="171" t="s">
        <v>83</v>
      </c>
      <c r="B92" s="200" t="s">
        <v>309</v>
      </c>
      <c r="C92" s="177"/>
    </row>
    <row r="93" spans="1:3" ht="12" customHeight="1">
      <c r="A93" s="171" t="s">
        <v>90</v>
      </c>
      <c r="B93" s="201" t="s">
        <v>310</v>
      </c>
      <c r="C93" s="177"/>
    </row>
    <row r="94" spans="1:3" ht="12" customHeight="1">
      <c r="A94" s="171" t="s">
        <v>91</v>
      </c>
      <c r="B94" s="201" t="s">
        <v>311</v>
      </c>
      <c r="C94" s="177"/>
    </row>
    <row r="95" spans="1:3" ht="12" customHeight="1">
      <c r="A95" s="171" t="s">
        <v>92</v>
      </c>
      <c r="B95" s="200" t="s">
        <v>312</v>
      </c>
      <c r="C95" s="177">
        <v>7971</v>
      </c>
    </row>
    <row r="96" spans="1:3" ht="12" customHeight="1">
      <c r="A96" s="171" t="s">
        <v>93</v>
      </c>
      <c r="B96" s="200" t="s">
        <v>313</v>
      </c>
      <c r="C96" s="177"/>
    </row>
    <row r="97" spans="1:3" ht="12" customHeight="1">
      <c r="A97" s="171" t="s">
        <v>95</v>
      </c>
      <c r="B97" s="201" t="s">
        <v>314</v>
      </c>
      <c r="C97" s="177"/>
    </row>
    <row r="98" spans="1:3" ht="12" customHeight="1">
      <c r="A98" s="202" t="s">
        <v>155</v>
      </c>
      <c r="B98" s="203" t="s">
        <v>315</v>
      </c>
      <c r="C98" s="177"/>
    </row>
    <row r="99" spans="1:3" ht="12" customHeight="1">
      <c r="A99" s="171" t="s">
        <v>306</v>
      </c>
      <c r="B99" s="203" t="s">
        <v>316</v>
      </c>
      <c r="C99" s="177"/>
    </row>
    <row r="100" spans="1:3" ht="12" customHeight="1" thickBot="1">
      <c r="A100" s="204" t="s">
        <v>307</v>
      </c>
      <c r="B100" s="205" t="s">
        <v>317</v>
      </c>
      <c r="C100" s="206"/>
    </row>
    <row r="101" spans="1:3" ht="12" customHeight="1" thickBot="1">
      <c r="A101" s="165" t="s">
        <v>11</v>
      </c>
      <c r="B101" s="207" t="s">
        <v>410</v>
      </c>
      <c r="C101" s="167">
        <f>+C102+C104+C106</f>
        <v>165</v>
      </c>
    </row>
    <row r="102" spans="1:3" ht="12" customHeight="1">
      <c r="A102" s="168" t="s">
        <v>84</v>
      </c>
      <c r="B102" s="197" t="s">
        <v>180</v>
      </c>
      <c r="C102" s="170">
        <v>165</v>
      </c>
    </row>
    <row r="103" spans="1:3" ht="12" customHeight="1">
      <c r="A103" s="168" t="s">
        <v>85</v>
      </c>
      <c r="B103" s="208" t="s">
        <v>321</v>
      </c>
      <c r="C103" s="170"/>
    </row>
    <row r="104" spans="1:3" ht="12" customHeight="1">
      <c r="A104" s="168" t="s">
        <v>86</v>
      </c>
      <c r="B104" s="208" t="s">
        <v>156</v>
      </c>
      <c r="C104" s="173"/>
    </row>
    <row r="105" spans="1:3" ht="12" customHeight="1">
      <c r="A105" s="168" t="s">
        <v>87</v>
      </c>
      <c r="B105" s="208" t="s">
        <v>322</v>
      </c>
      <c r="C105" s="209"/>
    </row>
    <row r="106" spans="1:3" ht="12" customHeight="1">
      <c r="A106" s="168" t="s">
        <v>88</v>
      </c>
      <c r="B106" s="210" t="s">
        <v>183</v>
      </c>
      <c r="C106" s="209"/>
    </row>
    <row r="107" spans="1:3" ht="12" customHeight="1">
      <c r="A107" s="168" t="s">
        <v>94</v>
      </c>
      <c r="B107" s="211" t="s">
        <v>402</v>
      </c>
      <c r="C107" s="209"/>
    </row>
    <row r="108" spans="1:3" ht="12" customHeight="1">
      <c r="A108" s="168" t="s">
        <v>96</v>
      </c>
      <c r="B108" s="212" t="s">
        <v>327</v>
      </c>
      <c r="C108" s="209"/>
    </row>
    <row r="109" spans="1:3" ht="15.75">
      <c r="A109" s="168" t="s">
        <v>157</v>
      </c>
      <c r="B109" s="201" t="s">
        <v>311</v>
      </c>
      <c r="C109" s="209"/>
    </row>
    <row r="110" spans="1:3" ht="12" customHeight="1">
      <c r="A110" s="168" t="s">
        <v>158</v>
      </c>
      <c r="B110" s="201" t="s">
        <v>326</v>
      </c>
      <c r="C110" s="209"/>
    </row>
    <row r="111" spans="1:3" ht="12" customHeight="1">
      <c r="A111" s="168" t="s">
        <v>159</v>
      </c>
      <c r="B111" s="201" t="s">
        <v>325</v>
      </c>
      <c r="C111" s="209"/>
    </row>
    <row r="112" spans="1:3" ht="12" customHeight="1">
      <c r="A112" s="168" t="s">
        <v>318</v>
      </c>
      <c r="B112" s="201" t="s">
        <v>314</v>
      </c>
      <c r="C112" s="209"/>
    </row>
    <row r="113" spans="1:3" ht="12" customHeight="1">
      <c r="A113" s="168" t="s">
        <v>319</v>
      </c>
      <c r="B113" s="201" t="s">
        <v>324</v>
      </c>
      <c r="C113" s="209"/>
    </row>
    <row r="114" spans="1:3" ht="16.5" thickBot="1">
      <c r="A114" s="202" t="s">
        <v>320</v>
      </c>
      <c r="B114" s="201" t="s">
        <v>323</v>
      </c>
      <c r="C114" s="213"/>
    </row>
    <row r="115" spans="1:3" ht="12" customHeight="1" thickBot="1">
      <c r="A115" s="165" t="s">
        <v>12</v>
      </c>
      <c r="B115" s="214" t="s">
        <v>328</v>
      </c>
      <c r="C115" s="167">
        <f>+C116+C117</f>
        <v>2000</v>
      </c>
    </row>
    <row r="116" spans="1:3" ht="12" customHeight="1">
      <c r="A116" s="168" t="s">
        <v>67</v>
      </c>
      <c r="B116" s="215" t="s">
        <v>52</v>
      </c>
      <c r="C116" s="170">
        <v>1000</v>
      </c>
    </row>
    <row r="117" spans="1:3" ht="12" customHeight="1" thickBot="1">
      <c r="A117" s="174" t="s">
        <v>68</v>
      </c>
      <c r="B117" s="208" t="s">
        <v>53</v>
      </c>
      <c r="C117" s="177">
        <v>1000</v>
      </c>
    </row>
    <row r="118" spans="1:3" ht="12" customHeight="1" thickBot="1">
      <c r="A118" s="165" t="s">
        <v>13</v>
      </c>
      <c r="B118" s="214" t="s">
        <v>329</v>
      </c>
      <c r="C118" s="167">
        <f>+C85+C101+C115</f>
        <v>91583</v>
      </c>
    </row>
    <row r="119" spans="1:3" ht="12" customHeight="1" thickBot="1">
      <c r="A119" s="165" t="s">
        <v>14</v>
      </c>
      <c r="B119" s="214" t="s">
        <v>330</v>
      </c>
      <c r="C119" s="167">
        <f>+C120+C121+C122</f>
        <v>0</v>
      </c>
    </row>
    <row r="120" spans="1:3" ht="12" customHeight="1">
      <c r="A120" s="168" t="s">
        <v>71</v>
      </c>
      <c r="B120" s="215" t="s">
        <v>331</v>
      </c>
      <c r="C120" s="209"/>
    </row>
    <row r="121" spans="1:3" ht="12" customHeight="1">
      <c r="A121" s="168" t="s">
        <v>72</v>
      </c>
      <c r="B121" s="215" t="s">
        <v>332</v>
      </c>
      <c r="C121" s="209"/>
    </row>
    <row r="122" spans="1:3" ht="12" customHeight="1" thickBot="1">
      <c r="A122" s="202" t="s">
        <v>73</v>
      </c>
      <c r="B122" s="216" t="s">
        <v>333</v>
      </c>
      <c r="C122" s="209"/>
    </row>
    <row r="123" spans="1:3" ht="12" customHeight="1" thickBot="1">
      <c r="A123" s="165" t="s">
        <v>15</v>
      </c>
      <c r="B123" s="214" t="s">
        <v>371</v>
      </c>
      <c r="C123" s="167">
        <f>+C124+C125+C126+C127</f>
        <v>0</v>
      </c>
    </row>
    <row r="124" spans="1:3" ht="12" customHeight="1">
      <c r="A124" s="168" t="s">
        <v>74</v>
      </c>
      <c r="B124" s="215" t="s">
        <v>334</v>
      </c>
      <c r="C124" s="209"/>
    </row>
    <row r="125" spans="1:3" ht="12" customHeight="1">
      <c r="A125" s="168" t="s">
        <v>75</v>
      </c>
      <c r="B125" s="215" t="s">
        <v>335</v>
      </c>
      <c r="C125" s="209"/>
    </row>
    <row r="126" spans="1:3" ht="12" customHeight="1">
      <c r="A126" s="168" t="s">
        <v>251</v>
      </c>
      <c r="B126" s="215" t="s">
        <v>336</v>
      </c>
      <c r="C126" s="209"/>
    </row>
    <row r="127" spans="1:3" ht="12" customHeight="1" thickBot="1">
      <c r="A127" s="202" t="s">
        <v>252</v>
      </c>
      <c r="B127" s="216" t="s">
        <v>337</v>
      </c>
      <c r="C127" s="209"/>
    </row>
    <row r="128" spans="1:3" ht="12" customHeight="1" thickBot="1">
      <c r="A128" s="165" t="s">
        <v>16</v>
      </c>
      <c r="B128" s="214" t="s">
        <v>338</v>
      </c>
      <c r="C128" s="178">
        <f>+C129+C130+C131+C132</f>
        <v>0</v>
      </c>
    </row>
    <row r="129" spans="1:3" ht="12" customHeight="1">
      <c r="A129" s="168" t="s">
        <v>76</v>
      </c>
      <c r="B129" s="215" t="s">
        <v>339</v>
      </c>
      <c r="C129" s="209"/>
    </row>
    <row r="130" spans="1:3" ht="12" customHeight="1">
      <c r="A130" s="168" t="s">
        <v>77</v>
      </c>
      <c r="B130" s="215" t="s">
        <v>349</v>
      </c>
      <c r="C130" s="209"/>
    </row>
    <row r="131" spans="1:3" ht="12" customHeight="1">
      <c r="A131" s="168" t="s">
        <v>264</v>
      </c>
      <c r="B131" s="215" t="s">
        <v>340</v>
      </c>
      <c r="C131" s="209"/>
    </row>
    <row r="132" spans="1:3" ht="12" customHeight="1" thickBot="1">
      <c r="A132" s="202" t="s">
        <v>265</v>
      </c>
      <c r="B132" s="216" t="s">
        <v>341</v>
      </c>
      <c r="C132" s="209"/>
    </row>
    <row r="133" spans="1:3" ht="12" customHeight="1" thickBot="1">
      <c r="A133" s="165" t="s">
        <v>17</v>
      </c>
      <c r="B133" s="214" t="s">
        <v>342</v>
      </c>
      <c r="C133" s="217">
        <f>+C134+C135+C136+C137</f>
        <v>0</v>
      </c>
    </row>
    <row r="134" spans="1:3" ht="12" customHeight="1">
      <c r="A134" s="168" t="s">
        <v>150</v>
      </c>
      <c r="B134" s="215" t="s">
        <v>343</v>
      </c>
      <c r="C134" s="209"/>
    </row>
    <row r="135" spans="1:3" ht="12" customHeight="1">
      <c r="A135" s="168" t="s">
        <v>151</v>
      </c>
      <c r="B135" s="215" t="s">
        <v>344</v>
      </c>
      <c r="C135" s="209"/>
    </row>
    <row r="136" spans="1:3" ht="12" customHeight="1">
      <c r="A136" s="168" t="s">
        <v>182</v>
      </c>
      <c r="B136" s="215" t="s">
        <v>345</v>
      </c>
      <c r="C136" s="209"/>
    </row>
    <row r="137" spans="1:3" ht="12" customHeight="1" thickBot="1">
      <c r="A137" s="168" t="s">
        <v>267</v>
      </c>
      <c r="B137" s="215" t="s">
        <v>346</v>
      </c>
      <c r="C137" s="209"/>
    </row>
    <row r="138" spans="1:9" ht="15" customHeight="1" thickBot="1">
      <c r="A138" s="165" t="s">
        <v>18</v>
      </c>
      <c r="B138" s="214" t="s">
        <v>347</v>
      </c>
      <c r="C138" s="218">
        <f>+C119+C123+C128+C133</f>
        <v>0</v>
      </c>
      <c r="F138" s="136"/>
      <c r="G138" s="137"/>
      <c r="H138" s="137"/>
      <c r="I138" s="137"/>
    </row>
    <row r="139" spans="1:3" s="164" customFormat="1" ht="12.75" customHeight="1" thickBot="1">
      <c r="A139" s="219" t="s">
        <v>19</v>
      </c>
      <c r="B139" s="220" t="s">
        <v>348</v>
      </c>
      <c r="C139" s="218">
        <f>+C118+C138</f>
        <v>91583</v>
      </c>
    </row>
    <row r="140" ht="7.5" customHeight="1"/>
    <row r="141" spans="1:3" ht="15.75">
      <c r="A141" s="432" t="s">
        <v>350</v>
      </c>
      <c r="B141" s="432"/>
      <c r="C141" s="432"/>
    </row>
    <row r="142" spans="1:3" ht="15" customHeight="1" thickBot="1">
      <c r="A142" s="429" t="s">
        <v>125</v>
      </c>
      <c r="B142" s="429"/>
      <c r="C142" s="157" t="s">
        <v>181</v>
      </c>
    </row>
    <row r="143" spans="1:4" ht="13.5" customHeight="1" thickBot="1">
      <c r="A143" s="165">
        <v>1</v>
      </c>
      <c r="B143" s="207" t="s">
        <v>351</v>
      </c>
      <c r="C143" s="167">
        <f>+C60-C118</f>
        <v>12198</v>
      </c>
      <c r="D143" s="221"/>
    </row>
    <row r="144" spans="1:3" ht="27.75" customHeight="1" thickBot="1">
      <c r="A144" s="165" t="s">
        <v>11</v>
      </c>
      <c r="B144" s="207" t="s">
        <v>352</v>
      </c>
      <c r="C144" s="167">
        <f>+C78-C138</f>
        <v>7000</v>
      </c>
    </row>
  </sheetData>
  <sheetProtection/>
  <mergeCells count="6">
    <mergeCell ref="A141:C141"/>
    <mergeCell ref="A142:B142"/>
    <mergeCell ref="A1:C1"/>
    <mergeCell ref="A2:B2"/>
    <mergeCell ref="A81:C81"/>
    <mergeCell ref="A82:B82"/>
  </mergeCells>
  <printOptions horizontalCentered="1"/>
  <pageMargins left="0.7874015748031497" right="0.7874015748031497" top="1.01" bottom="0.64" header="0.39" footer="0.46"/>
  <pageSetup fitToHeight="2" horizontalDpi="600" verticalDpi="600" orientation="portrait" paperSize="9" scale="71" r:id="rId1"/>
  <headerFooter alignWithMargins="0">
    <oddHeader>&amp;C&amp;"Times New Roman CE,Félkövér"&amp;12Bakonyszombathely Önkormányzat
2014. ÉVI 
KÖLTSÉGVETÉS
KÖTELEZŐ FELADATAINAK MÉRLEGE &amp;R&amp;"Times New Roman CE,Félkövér dőlt"&amp;11 
1.2. melléklet a 2/2014. (II.25.) önk rendelethez</oddHeader>
  </headerFooter>
  <rowBreaks count="1" manualBreakCount="1">
    <brk id="8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tabSelected="1" zoomScale="120" zoomScaleNormal="120" zoomScaleSheetLayoutView="100" workbookViewId="0" topLeftCell="A1">
      <selection activeCell="C58" sqref="C58"/>
    </sheetView>
  </sheetViews>
  <sheetFormatPr defaultColWidth="9.00390625" defaultRowHeight="12.75"/>
  <cols>
    <col min="1" max="1" width="9.50390625" style="132" customWidth="1"/>
    <col min="2" max="2" width="91.625" style="132" customWidth="1"/>
    <col min="3" max="3" width="21.625" style="133" customWidth="1"/>
    <col min="4" max="4" width="9.00390625" style="132" customWidth="1"/>
    <col min="5" max="16384" width="9.375" style="132" customWidth="1"/>
  </cols>
  <sheetData>
    <row r="1" spans="1:3" ht="15.75" customHeight="1">
      <c r="A1" s="430" t="s">
        <v>7</v>
      </c>
      <c r="B1" s="430"/>
      <c r="C1" s="430"/>
    </row>
    <row r="2" spans="1:3" ht="15.75" customHeight="1" thickBot="1">
      <c r="A2" s="429" t="s">
        <v>123</v>
      </c>
      <c r="B2" s="429"/>
      <c r="C2" s="157" t="s">
        <v>181</v>
      </c>
    </row>
    <row r="3" spans="1:3" ht="37.5" customHeight="1" thickBot="1">
      <c r="A3" s="158" t="s">
        <v>63</v>
      </c>
      <c r="B3" s="159" t="s">
        <v>9</v>
      </c>
      <c r="C3" s="160" t="s">
        <v>206</v>
      </c>
    </row>
    <row r="4" spans="1:3" s="164" customFormat="1" ht="12" customHeight="1" thickBot="1">
      <c r="A4" s="161">
        <v>1</v>
      </c>
      <c r="B4" s="162">
        <v>2</v>
      </c>
      <c r="C4" s="163">
        <v>3</v>
      </c>
    </row>
    <row r="5" spans="1:3" s="164" customFormat="1" ht="12" customHeight="1" thickBot="1">
      <c r="A5" s="165" t="s">
        <v>10</v>
      </c>
      <c r="B5" s="166" t="s">
        <v>207</v>
      </c>
      <c r="C5" s="167">
        <f>+C6+C7+C8+C9+C10+C11</f>
        <v>0</v>
      </c>
    </row>
    <row r="6" spans="1:3" s="164" customFormat="1" ht="12" customHeight="1">
      <c r="A6" s="168" t="s">
        <v>78</v>
      </c>
      <c r="B6" s="169" t="s">
        <v>208</v>
      </c>
      <c r="C6" s="170"/>
    </row>
    <row r="7" spans="1:3" s="164" customFormat="1" ht="12" customHeight="1">
      <c r="A7" s="171" t="s">
        <v>79</v>
      </c>
      <c r="B7" s="172" t="s">
        <v>209</v>
      </c>
      <c r="C7" s="173"/>
    </row>
    <row r="8" spans="1:3" s="164" customFormat="1" ht="12" customHeight="1">
      <c r="A8" s="171" t="s">
        <v>80</v>
      </c>
      <c r="B8" s="172" t="s">
        <v>210</v>
      </c>
      <c r="C8" s="173"/>
    </row>
    <row r="9" spans="1:3" s="164" customFormat="1" ht="12" customHeight="1">
      <c r="A9" s="171" t="s">
        <v>81</v>
      </c>
      <c r="B9" s="172" t="s">
        <v>211</v>
      </c>
      <c r="C9" s="173"/>
    </row>
    <row r="10" spans="1:3" s="164" customFormat="1" ht="12" customHeight="1">
      <c r="A10" s="171" t="s">
        <v>120</v>
      </c>
      <c r="B10" s="172" t="s">
        <v>212</v>
      </c>
      <c r="C10" s="173"/>
    </row>
    <row r="11" spans="1:3" s="164" customFormat="1" ht="12" customHeight="1" thickBot="1">
      <c r="A11" s="174" t="s">
        <v>82</v>
      </c>
      <c r="B11" s="175" t="s">
        <v>213</v>
      </c>
      <c r="C11" s="173"/>
    </row>
    <row r="12" spans="1:3" s="164" customFormat="1" ht="12" customHeight="1" thickBot="1">
      <c r="A12" s="165" t="s">
        <v>11</v>
      </c>
      <c r="B12" s="176" t="s">
        <v>214</v>
      </c>
      <c r="C12" s="167">
        <f>+C13+C14+C15+C16+C17</f>
        <v>0</v>
      </c>
    </row>
    <row r="13" spans="1:3" s="164" customFormat="1" ht="12" customHeight="1">
      <c r="A13" s="168" t="s">
        <v>84</v>
      </c>
      <c r="B13" s="169" t="s">
        <v>215</v>
      </c>
      <c r="C13" s="170"/>
    </row>
    <row r="14" spans="1:3" s="164" customFormat="1" ht="12" customHeight="1">
      <c r="A14" s="171" t="s">
        <v>85</v>
      </c>
      <c r="B14" s="172" t="s">
        <v>216</v>
      </c>
      <c r="C14" s="173"/>
    </row>
    <row r="15" spans="1:3" s="164" customFormat="1" ht="12" customHeight="1">
      <c r="A15" s="171" t="s">
        <v>86</v>
      </c>
      <c r="B15" s="172" t="s">
        <v>396</v>
      </c>
      <c r="C15" s="173"/>
    </row>
    <row r="16" spans="1:3" s="164" customFormat="1" ht="12" customHeight="1">
      <c r="A16" s="171" t="s">
        <v>87</v>
      </c>
      <c r="B16" s="172" t="s">
        <v>397</v>
      </c>
      <c r="C16" s="173"/>
    </row>
    <row r="17" spans="1:3" s="164" customFormat="1" ht="12" customHeight="1">
      <c r="A17" s="171" t="s">
        <v>88</v>
      </c>
      <c r="B17" s="172" t="s">
        <v>217</v>
      </c>
      <c r="C17" s="173"/>
    </row>
    <row r="18" spans="1:3" s="164" customFormat="1" ht="12" customHeight="1" thickBot="1">
      <c r="A18" s="174" t="s">
        <v>94</v>
      </c>
      <c r="B18" s="175" t="s">
        <v>218</v>
      </c>
      <c r="C18" s="177"/>
    </row>
    <row r="19" spans="1:3" s="164" customFormat="1" ht="12" customHeight="1" thickBot="1">
      <c r="A19" s="165" t="s">
        <v>12</v>
      </c>
      <c r="B19" s="166" t="s">
        <v>219</v>
      </c>
      <c r="C19" s="167">
        <f>+C20+C21+C22+C23+C24</f>
        <v>2000</v>
      </c>
    </row>
    <row r="20" spans="1:3" s="164" customFormat="1" ht="12" customHeight="1">
      <c r="A20" s="168" t="s">
        <v>67</v>
      </c>
      <c r="B20" s="169" t="s">
        <v>220</v>
      </c>
      <c r="C20" s="170"/>
    </row>
    <row r="21" spans="1:3" s="164" customFormat="1" ht="12" customHeight="1">
      <c r="A21" s="171" t="s">
        <v>68</v>
      </c>
      <c r="B21" s="172" t="s">
        <v>221</v>
      </c>
      <c r="C21" s="173"/>
    </row>
    <row r="22" spans="1:3" s="164" customFormat="1" ht="12" customHeight="1">
      <c r="A22" s="171" t="s">
        <v>69</v>
      </c>
      <c r="B22" s="172" t="s">
        <v>398</v>
      </c>
      <c r="C22" s="173"/>
    </row>
    <row r="23" spans="1:3" s="164" customFormat="1" ht="12" customHeight="1">
      <c r="A23" s="171" t="s">
        <v>70</v>
      </c>
      <c r="B23" s="172" t="s">
        <v>399</v>
      </c>
      <c r="C23" s="173"/>
    </row>
    <row r="24" spans="1:3" s="164" customFormat="1" ht="12" customHeight="1">
      <c r="A24" s="171" t="s">
        <v>140</v>
      </c>
      <c r="B24" s="172" t="s">
        <v>222</v>
      </c>
      <c r="C24" s="173">
        <v>2000</v>
      </c>
    </row>
    <row r="25" spans="1:3" s="164" customFormat="1" ht="12" customHeight="1" thickBot="1">
      <c r="A25" s="174" t="s">
        <v>141</v>
      </c>
      <c r="B25" s="175" t="s">
        <v>223</v>
      </c>
      <c r="C25" s="177"/>
    </row>
    <row r="26" spans="1:3" s="164" customFormat="1" ht="12" customHeight="1" thickBot="1">
      <c r="A26" s="165" t="s">
        <v>142</v>
      </c>
      <c r="B26" s="166" t="s">
        <v>224</v>
      </c>
      <c r="C26" s="178">
        <f>+C27+C30+C31+C32</f>
        <v>0</v>
      </c>
    </row>
    <row r="27" spans="1:3" s="164" customFormat="1" ht="12" customHeight="1">
      <c r="A27" s="168" t="s">
        <v>225</v>
      </c>
      <c r="B27" s="169" t="s">
        <v>231</v>
      </c>
      <c r="C27" s="179">
        <f>+C28+C29</f>
        <v>0</v>
      </c>
    </row>
    <row r="28" spans="1:3" s="164" customFormat="1" ht="12" customHeight="1">
      <c r="A28" s="171" t="s">
        <v>226</v>
      </c>
      <c r="B28" s="172" t="s">
        <v>232</v>
      </c>
      <c r="C28" s="173"/>
    </row>
    <row r="29" spans="1:3" s="164" customFormat="1" ht="12" customHeight="1">
      <c r="A29" s="171" t="s">
        <v>227</v>
      </c>
      <c r="B29" s="172" t="s">
        <v>233</v>
      </c>
      <c r="C29" s="173"/>
    </row>
    <row r="30" spans="1:3" s="164" customFormat="1" ht="12" customHeight="1">
      <c r="A30" s="171" t="s">
        <v>228</v>
      </c>
      <c r="B30" s="172" t="s">
        <v>234</v>
      </c>
      <c r="C30" s="173"/>
    </row>
    <row r="31" spans="1:3" s="164" customFormat="1" ht="12" customHeight="1">
      <c r="A31" s="171" t="s">
        <v>229</v>
      </c>
      <c r="B31" s="172" t="s">
        <v>235</v>
      </c>
      <c r="C31" s="173"/>
    </row>
    <row r="32" spans="1:3" s="164" customFormat="1" ht="12" customHeight="1" thickBot="1">
      <c r="A32" s="174" t="s">
        <v>230</v>
      </c>
      <c r="B32" s="175" t="s">
        <v>236</v>
      </c>
      <c r="C32" s="177"/>
    </row>
    <row r="33" spans="1:3" s="164" customFormat="1" ht="12" customHeight="1" thickBot="1">
      <c r="A33" s="165" t="s">
        <v>14</v>
      </c>
      <c r="B33" s="166" t="s">
        <v>237</v>
      </c>
      <c r="C33" s="167">
        <f>SUM(C34:C43)</f>
        <v>6040</v>
      </c>
    </row>
    <row r="34" spans="1:3" s="164" customFormat="1" ht="12" customHeight="1">
      <c r="A34" s="168" t="s">
        <v>71</v>
      </c>
      <c r="B34" s="169" t="s">
        <v>240</v>
      </c>
      <c r="C34" s="170"/>
    </row>
    <row r="35" spans="1:3" s="164" customFormat="1" ht="12" customHeight="1">
      <c r="A35" s="171" t="s">
        <v>72</v>
      </c>
      <c r="B35" s="172" t="s">
        <v>241</v>
      </c>
      <c r="C35" s="173">
        <v>3550</v>
      </c>
    </row>
    <row r="36" spans="1:3" s="164" customFormat="1" ht="12" customHeight="1">
      <c r="A36" s="171" t="s">
        <v>73</v>
      </c>
      <c r="B36" s="172" t="s">
        <v>242</v>
      </c>
      <c r="C36" s="173"/>
    </row>
    <row r="37" spans="1:3" s="164" customFormat="1" ht="12" customHeight="1">
      <c r="A37" s="171" t="s">
        <v>144</v>
      </c>
      <c r="B37" s="172" t="s">
        <v>243</v>
      </c>
      <c r="C37" s="173"/>
    </row>
    <row r="38" spans="1:3" s="164" customFormat="1" ht="12" customHeight="1">
      <c r="A38" s="171" t="s">
        <v>145</v>
      </c>
      <c r="B38" s="172" t="s">
        <v>244</v>
      </c>
      <c r="C38" s="173"/>
    </row>
    <row r="39" spans="1:3" s="164" customFormat="1" ht="12" customHeight="1">
      <c r="A39" s="171" t="s">
        <v>146</v>
      </c>
      <c r="B39" s="172" t="s">
        <v>245</v>
      </c>
      <c r="C39" s="173"/>
    </row>
    <row r="40" spans="1:3" s="164" customFormat="1" ht="12" customHeight="1">
      <c r="A40" s="171" t="s">
        <v>147</v>
      </c>
      <c r="B40" s="172" t="s">
        <v>246</v>
      </c>
      <c r="C40" s="173"/>
    </row>
    <row r="41" spans="1:3" s="164" customFormat="1" ht="12" customHeight="1">
      <c r="A41" s="171" t="s">
        <v>148</v>
      </c>
      <c r="B41" s="172" t="s">
        <v>247</v>
      </c>
      <c r="C41" s="173"/>
    </row>
    <row r="42" spans="1:3" s="164" customFormat="1" ht="12" customHeight="1">
      <c r="A42" s="171" t="s">
        <v>238</v>
      </c>
      <c r="B42" s="172" t="s">
        <v>248</v>
      </c>
      <c r="C42" s="180"/>
    </row>
    <row r="43" spans="1:3" s="164" customFormat="1" ht="12" customHeight="1" thickBot="1">
      <c r="A43" s="174" t="s">
        <v>239</v>
      </c>
      <c r="B43" s="175" t="s">
        <v>249</v>
      </c>
      <c r="C43" s="181">
        <v>2490</v>
      </c>
    </row>
    <row r="44" spans="1:3" s="164" customFormat="1" ht="12" customHeight="1" thickBot="1">
      <c r="A44" s="165" t="s">
        <v>15</v>
      </c>
      <c r="B44" s="166" t="s">
        <v>250</v>
      </c>
      <c r="C44" s="167">
        <f>SUM(C45:C49)</f>
        <v>0</v>
      </c>
    </row>
    <row r="45" spans="1:3" s="164" customFormat="1" ht="12" customHeight="1">
      <c r="A45" s="168" t="s">
        <v>74</v>
      </c>
      <c r="B45" s="169" t="s">
        <v>254</v>
      </c>
      <c r="C45" s="182"/>
    </row>
    <row r="46" spans="1:3" s="164" customFormat="1" ht="12" customHeight="1">
      <c r="A46" s="171" t="s">
        <v>75</v>
      </c>
      <c r="B46" s="172" t="s">
        <v>255</v>
      </c>
      <c r="C46" s="180"/>
    </row>
    <row r="47" spans="1:3" s="164" customFormat="1" ht="12" customHeight="1">
      <c r="A47" s="171" t="s">
        <v>251</v>
      </c>
      <c r="B47" s="172" t="s">
        <v>256</v>
      </c>
      <c r="C47" s="180"/>
    </row>
    <row r="48" spans="1:3" s="164" customFormat="1" ht="12" customHeight="1">
      <c r="A48" s="171" t="s">
        <v>252</v>
      </c>
      <c r="B48" s="172" t="s">
        <v>257</v>
      </c>
      <c r="C48" s="180"/>
    </row>
    <row r="49" spans="1:3" s="164" customFormat="1" ht="12" customHeight="1" thickBot="1">
      <c r="A49" s="174" t="s">
        <v>253</v>
      </c>
      <c r="B49" s="175" t="s">
        <v>258</v>
      </c>
      <c r="C49" s="181"/>
    </row>
    <row r="50" spans="1:3" s="164" customFormat="1" ht="12" customHeight="1" thickBot="1">
      <c r="A50" s="165" t="s">
        <v>149</v>
      </c>
      <c r="B50" s="166" t="s">
        <v>259</v>
      </c>
      <c r="C50" s="167">
        <f>SUM(C51:C53)</f>
        <v>0</v>
      </c>
    </row>
    <row r="51" spans="1:3" s="164" customFormat="1" ht="12" customHeight="1">
      <c r="A51" s="168" t="s">
        <v>76</v>
      </c>
      <c r="B51" s="169" t="s">
        <v>260</v>
      </c>
      <c r="C51" s="170"/>
    </row>
    <row r="52" spans="1:3" s="164" customFormat="1" ht="12" customHeight="1">
      <c r="A52" s="171" t="s">
        <v>77</v>
      </c>
      <c r="B52" s="172" t="s">
        <v>400</v>
      </c>
      <c r="C52" s="173"/>
    </row>
    <row r="53" spans="1:3" s="164" customFormat="1" ht="12" customHeight="1">
      <c r="A53" s="171" t="s">
        <v>264</v>
      </c>
      <c r="B53" s="172" t="s">
        <v>262</v>
      </c>
      <c r="C53" s="173"/>
    </row>
    <row r="54" spans="1:3" s="164" customFormat="1" ht="12" customHeight="1" thickBot="1">
      <c r="A54" s="174" t="s">
        <v>265</v>
      </c>
      <c r="B54" s="175" t="s">
        <v>263</v>
      </c>
      <c r="C54" s="177"/>
    </row>
    <row r="55" spans="1:3" s="164" customFormat="1" ht="12" customHeight="1" thickBot="1">
      <c r="A55" s="165" t="s">
        <v>17</v>
      </c>
      <c r="B55" s="176" t="s">
        <v>266</v>
      </c>
      <c r="C55" s="167">
        <f>SUM(C56:C58)</f>
        <v>10608</v>
      </c>
    </row>
    <row r="56" spans="1:3" s="164" customFormat="1" ht="12" customHeight="1">
      <c r="A56" s="168" t="s">
        <v>150</v>
      </c>
      <c r="B56" s="169" t="s">
        <v>268</v>
      </c>
      <c r="C56" s="180"/>
    </row>
    <row r="57" spans="1:3" s="164" customFormat="1" ht="12" customHeight="1">
      <c r="A57" s="171" t="s">
        <v>151</v>
      </c>
      <c r="B57" s="172" t="s">
        <v>401</v>
      </c>
      <c r="C57" s="180">
        <v>10608</v>
      </c>
    </row>
    <row r="58" spans="1:3" s="164" customFormat="1" ht="12" customHeight="1">
      <c r="A58" s="171" t="s">
        <v>182</v>
      </c>
      <c r="B58" s="172" t="s">
        <v>269</v>
      </c>
      <c r="C58" s="180"/>
    </row>
    <row r="59" spans="1:3" s="164" customFormat="1" ht="12" customHeight="1" thickBot="1">
      <c r="A59" s="174" t="s">
        <v>267</v>
      </c>
      <c r="B59" s="175" t="s">
        <v>270</v>
      </c>
      <c r="C59" s="180"/>
    </row>
    <row r="60" spans="1:3" s="164" customFormat="1" ht="12" customHeight="1" thickBot="1">
      <c r="A60" s="165" t="s">
        <v>18</v>
      </c>
      <c r="B60" s="166" t="s">
        <v>271</v>
      </c>
      <c r="C60" s="178">
        <f>+C5+C12+C19+C26+C33+C44+C50+C55</f>
        <v>18648</v>
      </c>
    </row>
    <row r="61" spans="1:3" s="164" customFormat="1" ht="12" customHeight="1" thickBot="1">
      <c r="A61" s="183" t="s">
        <v>272</v>
      </c>
      <c r="B61" s="176" t="s">
        <v>273</v>
      </c>
      <c r="C61" s="167">
        <f>SUM(C62:C64)</f>
        <v>0</v>
      </c>
    </row>
    <row r="62" spans="1:3" s="164" customFormat="1" ht="12" customHeight="1">
      <c r="A62" s="168" t="s">
        <v>296</v>
      </c>
      <c r="B62" s="169" t="s">
        <v>274</v>
      </c>
      <c r="C62" s="180"/>
    </row>
    <row r="63" spans="1:3" s="164" customFormat="1" ht="12" customHeight="1">
      <c r="A63" s="171" t="s">
        <v>304</v>
      </c>
      <c r="B63" s="172" t="s">
        <v>275</v>
      </c>
      <c r="C63" s="180"/>
    </row>
    <row r="64" spans="1:3" s="164" customFormat="1" ht="12" customHeight="1" thickBot="1">
      <c r="A64" s="174" t="s">
        <v>305</v>
      </c>
      <c r="B64" s="184" t="s">
        <v>276</v>
      </c>
      <c r="C64" s="180"/>
    </row>
    <row r="65" spans="1:3" s="164" customFormat="1" ht="12" customHeight="1" thickBot="1">
      <c r="A65" s="183" t="s">
        <v>277</v>
      </c>
      <c r="B65" s="176" t="s">
        <v>278</v>
      </c>
      <c r="C65" s="167">
        <f>SUM(C66:C69)</f>
        <v>0</v>
      </c>
    </row>
    <row r="66" spans="1:3" s="164" customFormat="1" ht="12" customHeight="1">
      <c r="A66" s="168" t="s">
        <v>121</v>
      </c>
      <c r="B66" s="169" t="s">
        <v>279</v>
      </c>
      <c r="C66" s="180"/>
    </row>
    <row r="67" spans="1:3" s="164" customFormat="1" ht="12" customHeight="1">
      <c r="A67" s="171" t="s">
        <v>122</v>
      </c>
      <c r="B67" s="172" t="s">
        <v>280</v>
      </c>
      <c r="C67" s="180"/>
    </row>
    <row r="68" spans="1:3" s="164" customFormat="1" ht="12" customHeight="1">
      <c r="A68" s="171" t="s">
        <v>297</v>
      </c>
      <c r="B68" s="172" t="s">
        <v>281</v>
      </c>
      <c r="C68" s="180"/>
    </row>
    <row r="69" spans="1:3" s="164" customFormat="1" ht="12" customHeight="1" thickBot="1">
      <c r="A69" s="174" t="s">
        <v>298</v>
      </c>
      <c r="B69" s="175" t="s">
        <v>282</v>
      </c>
      <c r="C69" s="180"/>
    </row>
    <row r="70" spans="1:3" s="164" customFormat="1" ht="12" customHeight="1" thickBot="1">
      <c r="A70" s="183" t="s">
        <v>283</v>
      </c>
      <c r="B70" s="176" t="s">
        <v>284</v>
      </c>
      <c r="C70" s="167">
        <f>SUM(C71:C72)</f>
        <v>0</v>
      </c>
    </row>
    <row r="71" spans="1:3" s="164" customFormat="1" ht="12" customHeight="1">
      <c r="A71" s="168" t="s">
        <v>299</v>
      </c>
      <c r="B71" s="169" t="s">
        <v>285</v>
      </c>
      <c r="C71" s="180"/>
    </row>
    <row r="72" spans="1:3" s="164" customFormat="1" ht="12" customHeight="1" thickBot="1">
      <c r="A72" s="174" t="s">
        <v>300</v>
      </c>
      <c r="B72" s="175" t="s">
        <v>286</v>
      </c>
      <c r="C72" s="180"/>
    </row>
    <row r="73" spans="1:3" s="164" customFormat="1" ht="12" customHeight="1" thickBot="1">
      <c r="A73" s="183" t="s">
        <v>287</v>
      </c>
      <c r="B73" s="176" t="s">
        <v>288</v>
      </c>
      <c r="C73" s="167">
        <f>SUM(C74:C76)</f>
        <v>0</v>
      </c>
    </row>
    <row r="74" spans="1:3" s="164" customFormat="1" ht="12" customHeight="1">
      <c r="A74" s="168" t="s">
        <v>301</v>
      </c>
      <c r="B74" s="169" t="s">
        <v>289</v>
      </c>
      <c r="C74" s="180"/>
    </row>
    <row r="75" spans="1:3" s="164" customFormat="1" ht="12" customHeight="1">
      <c r="A75" s="171" t="s">
        <v>302</v>
      </c>
      <c r="B75" s="172" t="s">
        <v>290</v>
      </c>
      <c r="C75" s="180"/>
    </row>
    <row r="76" spans="1:3" s="164" customFormat="1" ht="12" customHeight="1" thickBot="1">
      <c r="A76" s="174" t="s">
        <v>303</v>
      </c>
      <c r="B76" s="175" t="s">
        <v>291</v>
      </c>
      <c r="C76" s="180"/>
    </row>
    <row r="77" spans="1:3" s="164" customFormat="1" ht="13.5" customHeight="1" thickBot="1">
      <c r="A77" s="183" t="s">
        <v>292</v>
      </c>
      <c r="B77" s="176" t="s">
        <v>294</v>
      </c>
      <c r="C77" s="185"/>
    </row>
    <row r="78" spans="1:3" s="164" customFormat="1" ht="15.75" customHeight="1" thickBot="1">
      <c r="A78" s="183" t="s">
        <v>293</v>
      </c>
      <c r="B78" s="186" t="s">
        <v>413</v>
      </c>
      <c r="C78" s="178">
        <f>+C61+C65+C70+C73+C77</f>
        <v>0</v>
      </c>
    </row>
    <row r="79" spans="1:3" s="164" customFormat="1" ht="16.5" customHeight="1" thickBot="1">
      <c r="A79" s="187" t="s">
        <v>295</v>
      </c>
      <c r="B79" s="188" t="s">
        <v>414</v>
      </c>
      <c r="C79" s="178">
        <f>+C60+C78</f>
        <v>18648</v>
      </c>
    </row>
    <row r="80" spans="1:3" s="164" customFormat="1" ht="12.75" customHeight="1">
      <c r="A80" s="2"/>
      <c r="B80" s="3"/>
      <c r="C80" s="112"/>
    </row>
    <row r="81" spans="1:3" ht="16.5" customHeight="1">
      <c r="A81" s="430" t="s">
        <v>38</v>
      </c>
      <c r="B81" s="430"/>
      <c r="C81" s="430"/>
    </row>
    <row r="82" spans="1:3" s="190" customFormat="1" ht="16.5" customHeight="1" thickBot="1">
      <c r="A82" s="431" t="s">
        <v>124</v>
      </c>
      <c r="B82" s="431"/>
      <c r="C82" s="189" t="s">
        <v>181</v>
      </c>
    </row>
    <row r="83" spans="1:3" ht="37.5" customHeight="1" thickBot="1">
      <c r="A83" s="158" t="s">
        <v>63</v>
      </c>
      <c r="B83" s="159" t="s">
        <v>39</v>
      </c>
      <c r="C83" s="160" t="s">
        <v>206</v>
      </c>
    </row>
    <row r="84" spans="1:3" s="164" customFormat="1" ht="12" customHeight="1" thickBot="1">
      <c r="A84" s="158">
        <v>1</v>
      </c>
      <c r="B84" s="159">
        <v>2</v>
      </c>
      <c r="C84" s="160">
        <v>3</v>
      </c>
    </row>
    <row r="85" spans="1:3" ht="12" customHeight="1" thickBot="1">
      <c r="A85" s="191" t="s">
        <v>10</v>
      </c>
      <c r="B85" s="192" t="s">
        <v>409</v>
      </c>
      <c r="C85" s="193">
        <f>SUM(C86:C90)</f>
        <v>26472</v>
      </c>
    </row>
    <row r="86" spans="1:3" ht="12" customHeight="1">
      <c r="A86" s="194" t="s">
        <v>78</v>
      </c>
      <c r="B86" s="195" t="s">
        <v>40</v>
      </c>
      <c r="C86" s="196">
        <v>8687</v>
      </c>
    </row>
    <row r="87" spans="1:3" ht="12" customHeight="1">
      <c r="A87" s="171" t="s">
        <v>79</v>
      </c>
      <c r="B87" s="197" t="s">
        <v>152</v>
      </c>
      <c r="C87" s="173">
        <v>2294</v>
      </c>
    </row>
    <row r="88" spans="1:3" ht="12" customHeight="1">
      <c r="A88" s="171" t="s">
        <v>80</v>
      </c>
      <c r="B88" s="197" t="s">
        <v>112</v>
      </c>
      <c r="C88" s="177">
        <v>9651</v>
      </c>
    </row>
    <row r="89" spans="1:3" ht="12" customHeight="1">
      <c r="A89" s="171" t="s">
        <v>81</v>
      </c>
      <c r="B89" s="198" t="s">
        <v>153</v>
      </c>
      <c r="C89" s="177">
        <v>4360</v>
      </c>
    </row>
    <row r="90" spans="1:3" ht="12" customHeight="1">
      <c r="A90" s="171" t="s">
        <v>89</v>
      </c>
      <c r="B90" s="199" t="s">
        <v>154</v>
      </c>
      <c r="C90" s="177">
        <v>1480</v>
      </c>
    </row>
    <row r="91" spans="1:3" ht="12" customHeight="1">
      <c r="A91" s="171" t="s">
        <v>82</v>
      </c>
      <c r="B91" s="197" t="s">
        <v>308</v>
      </c>
      <c r="C91" s="177"/>
    </row>
    <row r="92" spans="1:3" ht="12" customHeight="1">
      <c r="A92" s="171" t="s">
        <v>83</v>
      </c>
      <c r="B92" s="200" t="s">
        <v>309</v>
      </c>
      <c r="C92" s="177"/>
    </row>
    <row r="93" spans="1:3" ht="12" customHeight="1">
      <c r="A93" s="171" t="s">
        <v>90</v>
      </c>
      <c r="B93" s="201" t="s">
        <v>310</v>
      </c>
      <c r="C93" s="177"/>
    </row>
    <row r="94" spans="1:3" ht="12" customHeight="1">
      <c r="A94" s="171" t="s">
        <v>91</v>
      </c>
      <c r="B94" s="201" t="s">
        <v>311</v>
      </c>
      <c r="C94" s="177"/>
    </row>
    <row r="95" spans="1:3" ht="12" customHeight="1">
      <c r="A95" s="171" t="s">
        <v>92</v>
      </c>
      <c r="B95" s="200" t="s">
        <v>312</v>
      </c>
      <c r="C95" s="177"/>
    </row>
    <row r="96" spans="1:3" ht="12" customHeight="1">
      <c r="A96" s="171" t="s">
        <v>93</v>
      </c>
      <c r="B96" s="200" t="s">
        <v>313</v>
      </c>
      <c r="C96" s="177"/>
    </row>
    <row r="97" spans="1:3" ht="12" customHeight="1">
      <c r="A97" s="171" t="s">
        <v>95</v>
      </c>
      <c r="B97" s="201" t="s">
        <v>314</v>
      </c>
      <c r="C97" s="177"/>
    </row>
    <row r="98" spans="1:3" ht="12" customHeight="1">
      <c r="A98" s="202" t="s">
        <v>155</v>
      </c>
      <c r="B98" s="203" t="s">
        <v>315</v>
      </c>
      <c r="C98" s="177"/>
    </row>
    <row r="99" spans="1:3" ht="12" customHeight="1">
      <c r="A99" s="171" t="s">
        <v>306</v>
      </c>
      <c r="B99" s="203" t="s">
        <v>316</v>
      </c>
      <c r="C99" s="177"/>
    </row>
    <row r="100" spans="1:3" ht="12" customHeight="1" thickBot="1">
      <c r="A100" s="204" t="s">
        <v>307</v>
      </c>
      <c r="B100" s="205" t="s">
        <v>317</v>
      </c>
      <c r="C100" s="206">
        <v>1480</v>
      </c>
    </row>
    <row r="101" spans="1:3" ht="12" customHeight="1" thickBot="1">
      <c r="A101" s="165" t="s">
        <v>11</v>
      </c>
      <c r="B101" s="207" t="s">
        <v>410</v>
      </c>
      <c r="C101" s="167">
        <f>+C102+C104+C106</f>
        <v>11374</v>
      </c>
    </row>
    <row r="102" spans="1:3" ht="12" customHeight="1">
      <c r="A102" s="168" t="s">
        <v>84</v>
      </c>
      <c r="B102" s="197" t="s">
        <v>180</v>
      </c>
      <c r="C102" s="170">
        <v>11374</v>
      </c>
    </row>
    <row r="103" spans="1:3" ht="12" customHeight="1">
      <c r="A103" s="168" t="s">
        <v>85</v>
      </c>
      <c r="B103" s="208" t="s">
        <v>321</v>
      </c>
      <c r="C103" s="170"/>
    </row>
    <row r="104" spans="1:3" ht="12" customHeight="1">
      <c r="A104" s="168" t="s">
        <v>86</v>
      </c>
      <c r="B104" s="208" t="s">
        <v>156</v>
      </c>
      <c r="C104" s="173"/>
    </row>
    <row r="105" spans="1:3" ht="12" customHeight="1">
      <c r="A105" s="168" t="s">
        <v>87</v>
      </c>
      <c r="B105" s="208" t="s">
        <v>322</v>
      </c>
      <c r="C105" s="209"/>
    </row>
    <row r="106" spans="1:3" ht="12" customHeight="1">
      <c r="A106" s="168" t="s">
        <v>88</v>
      </c>
      <c r="B106" s="210" t="s">
        <v>183</v>
      </c>
      <c r="C106" s="209"/>
    </row>
    <row r="107" spans="1:3" ht="12" customHeight="1">
      <c r="A107" s="168" t="s">
        <v>94</v>
      </c>
      <c r="B107" s="211" t="s">
        <v>402</v>
      </c>
      <c r="C107" s="209"/>
    </row>
    <row r="108" spans="1:3" ht="12" customHeight="1">
      <c r="A108" s="168" t="s">
        <v>96</v>
      </c>
      <c r="B108" s="212" t="s">
        <v>327</v>
      </c>
      <c r="C108" s="209"/>
    </row>
    <row r="109" spans="1:3" ht="15.75">
      <c r="A109" s="168" t="s">
        <v>157</v>
      </c>
      <c r="B109" s="201" t="s">
        <v>311</v>
      </c>
      <c r="C109" s="209"/>
    </row>
    <row r="110" spans="1:3" ht="12" customHeight="1">
      <c r="A110" s="168" t="s">
        <v>158</v>
      </c>
      <c r="B110" s="201" t="s">
        <v>326</v>
      </c>
      <c r="C110" s="209"/>
    </row>
    <row r="111" spans="1:3" ht="12" customHeight="1">
      <c r="A111" s="168" t="s">
        <v>159</v>
      </c>
      <c r="B111" s="201" t="s">
        <v>325</v>
      </c>
      <c r="C111" s="209"/>
    </row>
    <row r="112" spans="1:3" ht="12" customHeight="1">
      <c r="A112" s="168" t="s">
        <v>318</v>
      </c>
      <c r="B112" s="201" t="s">
        <v>314</v>
      </c>
      <c r="C112" s="209"/>
    </row>
    <row r="113" spans="1:3" ht="12" customHeight="1">
      <c r="A113" s="168" t="s">
        <v>319</v>
      </c>
      <c r="B113" s="201" t="s">
        <v>324</v>
      </c>
      <c r="C113" s="209"/>
    </row>
    <row r="114" spans="1:3" ht="16.5" thickBot="1">
      <c r="A114" s="202" t="s">
        <v>320</v>
      </c>
      <c r="B114" s="201" t="s">
        <v>323</v>
      </c>
      <c r="C114" s="213"/>
    </row>
    <row r="115" spans="1:3" ht="12" customHeight="1" thickBot="1">
      <c r="A115" s="165" t="s">
        <v>12</v>
      </c>
      <c r="B115" s="214" t="s">
        <v>328</v>
      </c>
      <c r="C115" s="167">
        <f>+C116+C117</f>
        <v>0</v>
      </c>
    </row>
    <row r="116" spans="1:3" ht="12" customHeight="1">
      <c r="A116" s="168" t="s">
        <v>67</v>
      </c>
      <c r="B116" s="215" t="s">
        <v>52</v>
      </c>
      <c r="C116" s="170"/>
    </row>
    <row r="117" spans="1:3" ht="12" customHeight="1" thickBot="1">
      <c r="A117" s="174" t="s">
        <v>68</v>
      </c>
      <c r="B117" s="208" t="s">
        <v>53</v>
      </c>
      <c r="C117" s="177"/>
    </row>
    <row r="118" spans="1:3" ht="12" customHeight="1" thickBot="1">
      <c r="A118" s="165" t="s">
        <v>13</v>
      </c>
      <c r="B118" s="214" t="s">
        <v>329</v>
      </c>
      <c r="C118" s="167">
        <f>+C85+C101+C115</f>
        <v>37846</v>
      </c>
    </row>
    <row r="119" spans="1:3" ht="12" customHeight="1" thickBot="1">
      <c r="A119" s="165" t="s">
        <v>14</v>
      </c>
      <c r="B119" s="214" t="s">
        <v>330</v>
      </c>
      <c r="C119" s="167">
        <f>+C120+C121+C122</f>
        <v>0</v>
      </c>
    </row>
    <row r="120" spans="1:3" ht="12" customHeight="1">
      <c r="A120" s="168" t="s">
        <v>71</v>
      </c>
      <c r="B120" s="215" t="s">
        <v>331</v>
      </c>
      <c r="C120" s="209"/>
    </row>
    <row r="121" spans="1:3" ht="12" customHeight="1">
      <c r="A121" s="168" t="s">
        <v>72</v>
      </c>
      <c r="B121" s="215" t="s">
        <v>332</v>
      </c>
      <c r="C121" s="209"/>
    </row>
    <row r="122" spans="1:3" ht="12" customHeight="1" thickBot="1">
      <c r="A122" s="202" t="s">
        <v>73</v>
      </c>
      <c r="B122" s="216" t="s">
        <v>333</v>
      </c>
      <c r="C122" s="209"/>
    </row>
    <row r="123" spans="1:3" ht="12" customHeight="1" thickBot="1">
      <c r="A123" s="165" t="s">
        <v>15</v>
      </c>
      <c r="B123" s="214" t="s">
        <v>371</v>
      </c>
      <c r="C123" s="167">
        <f>+C124+C125+C126+C127</f>
        <v>0</v>
      </c>
    </row>
    <row r="124" spans="1:3" ht="12" customHeight="1">
      <c r="A124" s="168" t="s">
        <v>74</v>
      </c>
      <c r="B124" s="215" t="s">
        <v>334</v>
      </c>
      <c r="C124" s="209"/>
    </row>
    <row r="125" spans="1:3" ht="12" customHeight="1">
      <c r="A125" s="168" t="s">
        <v>75</v>
      </c>
      <c r="B125" s="215" t="s">
        <v>335</v>
      </c>
      <c r="C125" s="209"/>
    </row>
    <row r="126" spans="1:3" ht="12" customHeight="1">
      <c r="A126" s="168" t="s">
        <v>251</v>
      </c>
      <c r="B126" s="215" t="s">
        <v>336</v>
      </c>
      <c r="C126" s="209"/>
    </row>
    <row r="127" spans="1:3" ht="12" customHeight="1" thickBot="1">
      <c r="A127" s="202" t="s">
        <v>252</v>
      </c>
      <c r="B127" s="216" t="s">
        <v>337</v>
      </c>
      <c r="C127" s="209"/>
    </row>
    <row r="128" spans="1:3" ht="12" customHeight="1" thickBot="1">
      <c r="A128" s="165" t="s">
        <v>16</v>
      </c>
      <c r="B128" s="214" t="s">
        <v>338</v>
      </c>
      <c r="C128" s="178">
        <f>+C129+C130+C131+C132</f>
        <v>0</v>
      </c>
    </row>
    <row r="129" spans="1:3" ht="12" customHeight="1">
      <c r="A129" s="168" t="s">
        <v>76</v>
      </c>
      <c r="B129" s="215" t="s">
        <v>339</v>
      </c>
      <c r="C129" s="209"/>
    </row>
    <row r="130" spans="1:3" ht="12" customHeight="1">
      <c r="A130" s="168" t="s">
        <v>77</v>
      </c>
      <c r="B130" s="215" t="s">
        <v>349</v>
      </c>
      <c r="C130" s="209"/>
    </row>
    <row r="131" spans="1:3" ht="12" customHeight="1">
      <c r="A131" s="168" t="s">
        <v>264</v>
      </c>
      <c r="B131" s="215" t="s">
        <v>340</v>
      </c>
      <c r="C131" s="209"/>
    </row>
    <row r="132" spans="1:3" ht="12" customHeight="1" thickBot="1">
      <c r="A132" s="202" t="s">
        <v>265</v>
      </c>
      <c r="B132" s="216" t="s">
        <v>341</v>
      </c>
      <c r="C132" s="209"/>
    </row>
    <row r="133" spans="1:3" ht="12" customHeight="1" thickBot="1">
      <c r="A133" s="165" t="s">
        <v>17</v>
      </c>
      <c r="B133" s="214" t="s">
        <v>342</v>
      </c>
      <c r="C133" s="217">
        <f>+C134+C135+C136+C137</f>
        <v>0</v>
      </c>
    </row>
    <row r="134" spans="1:3" ht="12" customHeight="1">
      <c r="A134" s="168" t="s">
        <v>150</v>
      </c>
      <c r="B134" s="215" t="s">
        <v>343</v>
      </c>
      <c r="C134" s="209"/>
    </row>
    <row r="135" spans="1:3" ht="12" customHeight="1">
      <c r="A135" s="168" t="s">
        <v>151</v>
      </c>
      <c r="B135" s="215" t="s">
        <v>344</v>
      </c>
      <c r="C135" s="209"/>
    </row>
    <row r="136" spans="1:3" ht="12" customHeight="1">
      <c r="A136" s="168" t="s">
        <v>182</v>
      </c>
      <c r="B136" s="215" t="s">
        <v>345</v>
      </c>
      <c r="C136" s="209"/>
    </row>
    <row r="137" spans="1:3" ht="12" customHeight="1" thickBot="1">
      <c r="A137" s="168" t="s">
        <v>267</v>
      </c>
      <c r="B137" s="215" t="s">
        <v>346</v>
      </c>
      <c r="C137" s="209"/>
    </row>
    <row r="138" spans="1:9" ht="15" customHeight="1" thickBot="1">
      <c r="A138" s="165" t="s">
        <v>18</v>
      </c>
      <c r="B138" s="214" t="s">
        <v>347</v>
      </c>
      <c r="C138" s="218">
        <f>+C119+C123+C128+C133</f>
        <v>0</v>
      </c>
      <c r="F138" s="136"/>
      <c r="G138" s="137"/>
      <c r="H138" s="137"/>
      <c r="I138" s="137"/>
    </row>
    <row r="139" spans="1:3" s="164" customFormat="1" ht="12.75" customHeight="1" thickBot="1">
      <c r="A139" s="219" t="s">
        <v>19</v>
      </c>
      <c r="B139" s="220" t="s">
        <v>348</v>
      </c>
      <c r="C139" s="218">
        <f>+C118+C138</f>
        <v>37846</v>
      </c>
    </row>
    <row r="140" ht="7.5" customHeight="1"/>
    <row r="141" spans="1:3" ht="15.75">
      <c r="A141" s="432" t="s">
        <v>350</v>
      </c>
      <c r="B141" s="432"/>
      <c r="C141" s="432"/>
    </row>
    <row r="142" spans="1:3" ht="15" customHeight="1" thickBot="1">
      <c r="A142" s="429" t="s">
        <v>125</v>
      </c>
      <c r="B142" s="429"/>
      <c r="C142" s="157" t="s">
        <v>181</v>
      </c>
    </row>
    <row r="143" spans="1:4" ht="13.5" customHeight="1" thickBot="1">
      <c r="A143" s="165">
        <v>1</v>
      </c>
      <c r="B143" s="207" t="s">
        <v>351</v>
      </c>
      <c r="C143" s="167">
        <f>+C60-C118</f>
        <v>-19198</v>
      </c>
      <c r="D143" s="221"/>
    </row>
    <row r="144" spans="1:3" ht="27.75" customHeight="1" thickBot="1">
      <c r="A144" s="165" t="s">
        <v>11</v>
      </c>
      <c r="B144" s="207" t="s">
        <v>352</v>
      </c>
      <c r="C144" s="167">
        <f>+C78-C138</f>
        <v>0</v>
      </c>
    </row>
  </sheetData>
  <sheetProtection/>
  <mergeCells count="6">
    <mergeCell ref="A141:C141"/>
    <mergeCell ref="A142:B142"/>
    <mergeCell ref="A1:C1"/>
    <mergeCell ref="A2:B2"/>
    <mergeCell ref="A81:C81"/>
    <mergeCell ref="A82:B82"/>
  </mergeCells>
  <printOptions horizontalCentered="1"/>
  <pageMargins left="0.7874015748031497" right="0.7874015748031497" top="1.05" bottom="0.64" header="0.36" footer="0.46"/>
  <pageSetup fitToHeight="2" horizontalDpi="600" verticalDpi="600" orientation="portrait" paperSize="9" scale="71" r:id="rId1"/>
  <headerFooter alignWithMargins="0">
    <oddHeader>&amp;C&amp;"Times New Roman CE,Félkövér"&amp;12
Bakonyszombathely Önkormányzat
2014. ÉVI KÖLTSÉGVETÉS
ÖNKÉNT VÁLLALT FELADATAINAK MÉRLEGE
&amp;R&amp;"Times New Roman CE,Félkövér dőlt"&amp;11 1.3. melléklet a 2/2014. (II.25.) önkormányzati rendelethez</oddHeader>
  </headerFooter>
  <rowBreaks count="1" manualBreakCount="1">
    <brk id="8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C56"/>
  <sheetViews>
    <sheetView workbookViewId="0" topLeftCell="A1">
      <selection activeCell="F6" sqref="F6"/>
    </sheetView>
  </sheetViews>
  <sheetFormatPr defaultColWidth="9.00390625" defaultRowHeight="12.75"/>
  <cols>
    <col min="1" max="1" width="13.625" style="340" customWidth="1"/>
    <col min="2" max="2" width="76.875" style="341" customWidth="1"/>
    <col min="3" max="3" width="20.125" style="341" customWidth="1"/>
    <col min="4" max="16384" width="9.375" style="341" customWidth="1"/>
  </cols>
  <sheetData>
    <row r="1" spans="1:3" s="91" customFormat="1" ht="21" customHeight="1" thickBot="1">
      <c r="A1" s="90"/>
      <c r="C1" s="368" t="s">
        <v>469</v>
      </c>
    </row>
    <row r="2" spans="1:3" s="145" customFormat="1" ht="38.25" customHeight="1">
      <c r="A2" s="393" t="s">
        <v>173</v>
      </c>
      <c r="B2" s="324" t="s">
        <v>375</v>
      </c>
      <c r="C2" s="369" t="s">
        <v>54</v>
      </c>
    </row>
    <row r="3" spans="1:3" s="145" customFormat="1" ht="43.5" thickBot="1">
      <c r="A3" s="394" t="s">
        <v>172</v>
      </c>
      <c r="B3" s="325" t="s">
        <v>374</v>
      </c>
      <c r="C3" s="370" t="s">
        <v>44</v>
      </c>
    </row>
    <row r="4" s="145" customFormat="1" ht="15.75" customHeight="1" thickBot="1">
      <c r="C4" s="326" t="s">
        <v>45</v>
      </c>
    </row>
    <row r="5" spans="1:3" ht="16.5" thickBot="1">
      <c r="A5" s="327" t="s">
        <v>174</v>
      </c>
      <c r="B5" s="328" t="s">
        <v>46</v>
      </c>
      <c r="C5" s="371" t="s">
        <v>47</v>
      </c>
    </row>
    <row r="6" spans="1:3" s="147" customFormat="1" ht="12.75" customHeight="1" thickBot="1">
      <c r="A6" s="329">
        <v>1</v>
      </c>
      <c r="B6" s="330">
        <v>2</v>
      </c>
      <c r="C6" s="331">
        <v>3</v>
      </c>
    </row>
    <row r="7" spans="1:3" s="147" customFormat="1" ht="15.75" customHeight="1" thickBot="1">
      <c r="A7" s="332"/>
      <c r="B7" s="333" t="s">
        <v>48</v>
      </c>
      <c r="C7" s="372"/>
    </row>
    <row r="8" spans="1:3" s="374" customFormat="1" ht="12" customHeight="1" thickBot="1">
      <c r="A8" s="329" t="s">
        <v>10</v>
      </c>
      <c r="B8" s="373" t="s">
        <v>376</v>
      </c>
      <c r="C8" s="266">
        <f>SUM(C9:C18)</f>
        <v>0</v>
      </c>
    </row>
    <row r="9" spans="1:3" s="374" customFormat="1" ht="12" customHeight="1">
      <c r="A9" s="375" t="s">
        <v>78</v>
      </c>
      <c r="B9" s="195" t="s">
        <v>240</v>
      </c>
      <c r="C9" s="376"/>
    </row>
    <row r="10" spans="1:3" s="374" customFormat="1" ht="12" customHeight="1">
      <c r="A10" s="377" t="s">
        <v>79</v>
      </c>
      <c r="B10" s="197" t="s">
        <v>241</v>
      </c>
      <c r="C10" s="378"/>
    </row>
    <row r="11" spans="1:3" s="374" customFormat="1" ht="12" customHeight="1">
      <c r="A11" s="377" t="s">
        <v>80</v>
      </c>
      <c r="B11" s="197" t="s">
        <v>242</v>
      </c>
      <c r="C11" s="378"/>
    </row>
    <row r="12" spans="1:3" s="374" customFormat="1" ht="12" customHeight="1">
      <c r="A12" s="377" t="s">
        <v>81</v>
      </c>
      <c r="B12" s="197" t="s">
        <v>243</v>
      </c>
      <c r="C12" s="378"/>
    </row>
    <row r="13" spans="1:3" s="374" customFormat="1" ht="12" customHeight="1">
      <c r="A13" s="377" t="s">
        <v>120</v>
      </c>
      <c r="B13" s="197" t="s">
        <v>244</v>
      </c>
      <c r="C13" s="378"/>
    </row>
    <row r="14" spans="1:3" s="374" customFormat="1" ht="12" customHeight="1">
      <c r="A14" s="377" t="s">
        <v>82</v>
      </c>
      <c r="B14" s="197" t="s">
        <v>377</v>
      </c>
      <c r="C14" s="378"/>
    </row>
    <row r="15" spans="1:3" s="374" customFormat="1" ht="12" customHeight="1">
      <c r="A15" s="377" t="s">
        <v>83</v>
      </c>
      <c r="B15" s="216" t="s">
        <v>378</v>
      </c>
      <c r="C15" s="378"/>
    </row>
    <row r="16" spans="1:3" s="374" customFormat="1" ht="12" customHeight="1">
      <c r="A16" s="377" t="s">
        <v>90</v>
      </c>
      <c r="B16" s="197" t="s">
        <v>247</v>
      </c>
      <c r="C16" s="379"/>
    </row>
    <row r="17" spans="1:3" s="337" customFormat="1" ht="12" customHeight="1">
      <c r="A17" s="377" t="s">
        <v>91</v>
      </c>
      <c r="B17" s="197" t="s">
        <v>248</v>
      </c>
      <c r="C17" s="378"/>
    </row>
    <row r="18" spans="1:3" s="337" customFormat="1" ht="12" customHeight="1" thickBot="1">
      <c r="A18" s="377" t="s">
        <v>92</v>
      </c>
      <c r="B18" s="216" t="s">
        <v>249</v>
      </c>
      <c r="C18" s="380"/>
    </row>
    <row r="19" spans="1:3" s="374" customFormat="1" ht="12" customHeight="1" thickBot="1">
      <c r="A19" s="329" t="s">
        <v>11</v>
      </c>
      <c r="B19" s="373" t="s">
        <v>379</v>
      </c>
      <c r="C19" s="266">
        <f>SUM(C20:C22)</f>
        <v>0</v>
      </c>
    </row>
    <row r="20" spans="1:3" s="337" customFormat="1" ht="12" customHeight="1">
      <c r="A20" s="377" t="s">
        <v>84</v>
      </c>
      <c r="B20" s="215" t="s">
        <v>215</v>
      </c>
      <c r="C20" s="378"/>
    </row>
    <row r="21" spans="1:3" s="337" customFormat="1" ht="12" customHeight="1">
      <c r="A21" s="377" t="s">
        <v>85</v>
      </c>
      <c r="B21" s="197" t="s">
        <v>380</v>
      </c>
      <c r="C21" s="378"/>
    </row>
    <row r="22" spans="1:3" s="337" customFormat="1" ht="12" customHeight="1" thickBot="1">
      <c r="A22" s="377" t="s">
        <v>86</v>
      </c>
      <c r="B22" s="197" t="s">
        <v>381</v>
      </c>
      <c r="C22" s="378"/>
    </row>
    <row r="23" spans="1:3" s="337" customFormat="1" ht="12" customHeight="1" thickBot="1">
      <c r="A23" s="381" t="s">
        <v>12</v>
      </c>
      <c r="B23" s="214" t="s">
        <v>143</v>
      </c>
      <c r="C23" s="382"/>
    </row>
    <row r="24" spans="1:3" s="337" customFormat="1" ht="12" customHeight="1" thickBot="1">
      <c r="A24" s="381" t="s">
        <v>13</v>
      </c>
      <c r="B24" s="214" t="s">
        <v>382</v>
      </c>
      <c r="C24" s="266">
        <f>+C25+C26</f>
        <v>0</v>
      </c>
    </row>
    <row r="25" spans="1:3" s="337" customFormat="1" ht="12" customHeight="1">
      <c r="A25" s="383" t="s">
        <v>225</v>
      </c>
      <c r="B25" s="384" t="s">
        <v>380</v>
      </c>
      <c r="C25" s="256"/>
    </row>
    <row r="26" spans="1:3" s="337" customFormat="1" ht="12" customHeight="1" thickBot="1">
      <c r="A26" s="383" t="s">
        <v>228</v>
      </c>
      <c r="B26" s="385" t="s">
        <v>383</v>
      </c>
      <c r="C26" s="269"/>
    </row>
    <row r="27" spans="1:3" s="337" customFormat="1" ht="12" customHeight="1" thickBot="1">
      <c r="A27" s="381" t="s">
        <v>14</v>
      </c>
      <c r="B27" s="214" t="s">
        <v>384</v>
      </c>
      <c r="C27" s="266">
        <f>+C28+C29+C30</f>
        <v>0</v>
      </c>
    </row>
    <row r="28" spans="1:3" s="337" customFormat="1" ht="12" customHeight="1">
      <c r="A28" s="383" t="s">
        <v>71</v>
      </c>
      <c r="B28" s="384" t="s">
        <v>254</v>
      </c>
      <c r="C28" s="256"/>
    </row>
    <row r="29" spans="1:3" s="337" customFormat="1" ht="12" customHeight="1">
      <c r="A29" s="383" t="s">
        <v>72</v>
      </c>
      <c r="B29" s="385" t="s">
        <v>255</v>
      </c>
      <c r="C29" s="269"/>
    </row>
    <row r="30" spans="1:3" s="337" customFormat="1" ht="12" customHeight="1" thickBot="1">
      <c r="A30" s="377" t="s">
        <v>73</v>
      </c>
      <c r="B30" s="387" t="s">
        <v>256</v>
      </c>
      <c r="C30" s="386"/>
    </row>
    <row r="31" spans="1:3" s="374" customFormat="1" ht="12" customHeight="1" thickBot="1">
      <c r="A31" s="381" t="s">
        <v>15</v>
      </c>
      <c r="B31" s="214" t="s">
        <v>353</v>
      </c>
      <c r="C31" s="382"/>
    </row>
    <row r="32" spans="1:3" s="374" customFormat="1" ht="12" customHeight="1" thickBot="1">
      <c r="A32" s="381" t="s">
        <v>16</v>
      </c>
      <c r="B32" s="214" t="s">
        <v>385</v>
      </c>
      <c r="C32" s="388"/>
    </row>
    <row r="33" spans="1:3" s="374" customFormat="1" ht="12" customHeight="1" thickBot="1">
      <c r="A33" s="329" t="s">
        <v>17</v>
      </c>
      <c r="B33" s="214" t="s">
        <v>386</v>
      </c>
      <c r="C33" s="271">
        <f>+C8+C19+C23+C24+C27+C31+C32</f>
        <v>0</v>
      </c>
    </row>
    <row r="34" spans="1:3" s="374" customFormat="1" ht="12" customHeight="1" thickBot="1">
      <c r="A34" s="389" t="s">
        <v>18</v>
      </c>
      <c r="B34" s="214" t="s">
        <v>387</v>
      </c>
      <c r="C34" s="271">
        <f>+C35+C36+C37</f>
        <v>0</v>
      </c>
    </row>
    <row r="35" spans="1:3" s="374" customFormat="1" ht="12" customHeight="1">
      <c r="A35" s="383" t="s">
        <v>388</v>
      </c>
      <c r="B35" s="384" t="s">
        <v>187</v>
      </c>
      <c r="C35" s="256"/>
    </row>
    <row r="36" spans="1:3" s="374" customFormat="1" ht="12" customHeight="1">
      <c r="A36" s="383" t="s">
        <v>389</v>
      </c>
      <c r="B36" s="385" t="s">
        <v>1</v>
      </c>
      <c r="C36" s="269"/>
    </row>
    <row r="37" spans="1:3" s="337" customFormat="1" ht="12" customHeight="1" thickBot="1">
      <c r="A37" s="377" t="s">
        <v>390</v>
      </c>
      <c r="B37" s="387" t="s">
        <v>391</v>
      </c>
      <c r="C37" s="386"/>
    </row>
    <row r="38" spans="1:3" s="337" customFormat="1" ht="15" customHeight="1" thickBot="1">
      <c r="A38" s="389" t="s">
        <v>19</v>
      </c>
      <c r="B38" s="390" t="s">
        <v>392</v>
      </c>
      <c r="C38" s="339">
        <f>+C33+C34</f>
        <v>0</v>
      </c>
    </row>
    <row r="39" spans="1:3" s="337" customFormat="1" ht="15" customHeight="1" thickBot="1">
      <c r="A39" s="334"/>
      <c r="B39" s="335"/>
      <c r="C39" s="336"/>
    </row>
    <row r="40" spans="1:3" s="147" customFormat="1" ht="16.5" customHeight="1" thickBot="1">
      <c r="A40" s="327"/>
      <c r="B40" s="338" t="s">
        <v>50</v>
      </c>
      <c r="C40" s="339"/>
    </row>
    <row r="41" spans="1:3" s="374" customFormat="1" ht="12" customHeight="1" thickBot="1">
      <c r="A41" s="381" t="s">
        <v>10</v>
      </c>
      <c r="B41" s="214" t="s">
        <v>393</v>
      </c>
      <c r="C41" s="266">
        <f>SUM(C42:C46)</f>
        <v>0</v>
      </c>
    </row>
    <row r="42" spans="1:3" ht="12" customHeight="1">
      <c r="A42" s="377" t="s">
        <v>78</v>
      </c>
      <c r="B42" s="215" t="s">
        <v>40</v>
      </c>
      <c r="C42" s="256"/>
    </row>
    <row r="43" spans="1:3" ht="12" customHeight="1">
      <c r="A43" s="377" t="s">
        <v>79</v>
      </c>
      <c r="B43" s="197" t="s">
        <v>152</v>
      </c>
      <c r="C43" s="260"/>
    </row>
    <row r="44" spans="1:3" ht="12" customHeight="1">
      <c r="A44" s="377" t="s">
        <v>80</v>
      </c>
      <c r="B44" s="197" t="s">
        <v>112</v>
      </c>
      <c r="C44" s="260"/>
    </row>
    <row r="45" spans="1:3" ht="12" customHeight="1">
      <c r="A45" s="377" t="s">
        <v>81</v>
      </c>
      <c r="B45" s="197" t="s">
        <v>153</v>
      </c>
      <c r="C45" s="260"/>
    </row>
    <row r="46" spans="1:3" ht="12" customHeight="1" thickBot="1">
      <c r="A46" s="377" t="s">
        <v>120</v>
      </c>
      <c r="B46" s="197" t="s">
        <v>154</v>
      </c>
      <c r="C46" s="260"/>
    </row>
    <row r="47" spans="1:3" ht="12" customHeight="1" thickBot="1">
      <c r="A47" s="381" t="s">
        <v>11</v>
      </c>
      <c r="B47" s="214" t="s">
        <v>394</v>
      </c>
      <c r="C47" s="266">
        <f>SUM(C48:C50)</f>
        <v>0</v>
      </c>
    </row>
    <row r="48" spans="1:3" s="374" customFormat="1" ht="12" customHeight="1">
      <c r="A48" s="377" t="s">
        <v>84</v>
      </c>
      <c r="B48" s="215" t="s">
        <v>180</v>
      </c>
      <c r="C48" s="256"/>
    </row>
    <row r="49" spans="1:3" ht="12" customHeight="1">
      <c r="A49" s="377" t="s">
        <v>85</v>
      </c>
      <c r="B49" s="197" t="s">
        <v>156</v>
      </c>
      <c r="C49" s="260"/>
    </row>
    <row r="50" spans="1:3" ht="12" customHeight="1" thickBot="1">
      <c r="A50" s="377" t="s">
        <v>86</v>
      </c>
      <c r="B50" s="197" t="s">
        <v>51</v>
      </c>
      <c r="C50" s="260"/>
    </row>
    <row r="51" spans="1:3" ht="15" customHeight="1" thickBot="1">
      <c r="A51" s="381" t="s">
        <v>12</v>
      </c>
      <c r="B51" s="391" t="s">
        <v>395</v>
      </c>
      <c r="C51" s="392">
        <f>+C41+C47</f>
        <v>0</v>
      </c>
    </row>
    <row r="52" ht="16.5" thickBot="1">
      <c r="C52" s="342"/>
    </row>
    <row r="53" spans="1:3" ht="15" customHeight="1" thickBot="1">
      <c r="A53" s="343" t="s">
        <v>175</v>
      </c>
      <c r="B53" s="344"/>
      <c r="C53" s="345"/>
    </row>
    <row r="54" spans="1:3" ht="14.25" customHeight="1" thickBot="1">
      <c r="A54" s="343" t="s">
        <v>176</v>
      </c>
      <c r="B54" s="344"/>
      <c r="C54" s="345"/>
    </row>
    <row r="56" ht="18.75">
      <c r="B56" s="367" t="s">
        <v>421</v>
      </c>
    </row>
  </sheetData>
  <printOptions/>
  <pageMargins left="0.21" right="0.21" top="0.47" bottom="0.36" header="0.25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workbookViewId="0" topLeftCell="A1">
      <selection activeCell="I4" sqref="I4"/>
    </sheetView>
  </sheetViews>
  <sheetFormatPr defaultColWidth="9.00390625" defaultRowHeight="12.75"/>
  <cols>
    <col min="1" max="1" width="13.875" style="108" customWidth="1"/>
    <col min="2" max="2" width="69.625" style="109" customWidth="1"/>
    <col min="3" max="3" width="20.625" style="109" customWidth="1"/>
    <col min="4" max="16384" width="9.375" style="109" customWidth="1"/>
  </cols>
  <sheetData>
    <row r="1" spans="1:3" s="91" customFormat="1" ht="21" customHeight="1" thickBot="1">
      <c r="A1" s="90"/>
      <c r="B1" s="92"/>
      <c r="C1" s="144" t="s">
        <v>470</v>
      </c>
    </row>
    <row r="2" spans="1:3" s="145" customFormat="1" ht="25.5" customHeight="1">
      <c r="A2" s="134" t="s">
        <v>173</v>
      </c>
      <c r="B2" s="118" t="s">
        <v>177</v>
      </c>
      <c r="C2" s="128" t="s">
        <v>55</v>
      </c>
    </row>
    <row r="3" spans="1:3" s="145" customFormat="1" ht="24.75" thickBot="1">
      <c r="A3" s="138" t="s">
        <v>172</v>
      </c>
      <c r="B3" s="119" t="s">
        <v>374</v>
      </c>
      <c r="C3" s="129" t="s">
        <v>44</v>
      </c>
    </row>
    <row r="4" spans="1:3" s="146" customFormat="1" ht="15.75" customHeight="1" thickBot="1">
      <c r="A4" s="93"/>
      <c r="B4" s="93"/>
      <c r="C4" s="94" t="s">
        <v>45</v>
      </c>
    </row>
    <row r="5" spans="1:3" ht="13.5" thickBot="1">
      <c r="A5" s="135" t="s">
        <v>174</v>
      </c>
      <c r="B5" s="95" t="s">
        <v>46</v>
      </c>
      <c r="C5" s="96" t="s">
        <v>47</v>
      </c>
    </row>
    <row r="6" spans="1:3" s="147" customFormat="1" ht="12.75" customHeight="1" thickBot="1">
      <c r="A6" s="79">
        <v>1</v>
      </c>
      <c r="B6" s="80">
        <v>2</v>
      </c>
      <c r="C6" s="81">
        <v>3</v>
      </c>
    </row>
    <row r="7" spans="1:3" s="147" customFormat="1" ht="15.75" customHeight="1" thickBot="1">
      <c r="A7" s="97"/>
      <c r="B7" s="98" t="s">
        <v>48</v>
      </c>
      <c r="C7" s="99"/>
    </row>
    <row r="8" spans="1:3" s="130" customFormat="1" ht="12" customHeight="1" thickBot="1">
      <c r="A8" s="79" t="s">
        <v>10</v>
      </c>
      <c r="B8" s="100" t="s">
        <v>376</v>
      </c>
      <c r="C8" s="115">
        <f>SUM(C9:C18)</f>
        <v>0</v>
      </c>
    </row>
    <row r="9" spans="1:3" s="130" customFormat="1" ht="12" customHeight="1">
      <c r="A9" s="139" t="s">
        <v>78</v>
      </c>
      <c r="B9" s="7" t="s">
        <v>240</v>
      </c>
      <c r="C9" s="120"/>
    </row>
    <row r="10" spans="1:3" s="130" customFormat="1" ht="12" customHeight="1">
      <c r="A10" s="140" t="s">
        <v>79</v>
      </c>
      <c r="B10" s="5" t="s">
        <v>241</v>
      </c>
      <c r="C10" s="113"/>
    </row>
    <row r="11" spans="1:3" s="130" customFormat="1" ht="12" customHeight="1">
      <c r="A11" s="140" t="s">
        <v>80</v>
      </c>
      <c r="B11" s="5" t="s">
        <v>242</v>
      </c>
      <c r="C11" s="113"/>
    </row>
    <row r="12" spans="1:3" s="130" customFormat="1" ht="12" customHeight="1">
      <c r="A12" s="140" t="s">
        <v>81</v>
      </c>
      <c r="B12" s="5" t="s">
        <v>243</v>
      </c>
      <c r="C12" s="113"/>
    </row>
    <row r="13" spans="1:3" s="130" customFormat="1" ht="12" customHeight="1">
      <c r="A13" s="140" t="s">
        <v>120</v>
      </c>
      <c r="B13" s="5" t="s">
        <v>244</v>
      </c>
      <c r="C13" s="113"/>
    </row>
    <row r="14" spans="1:3" s="130" customFormat="1" ht="12" customHeight="1">
      <c r="A14" s="140" t="s">
        <v>82</v>
      </c>
      <c r="B14" s="5" t="s">
        <v>377</v>
      </c>
      <c r="C14" s="113"/>
    </row>
    <row r="15" spans="1:3" s="130" customFormat="1" ht="12" customHeight="1">
      <c r="A15" s="140" t="s">
        <v>83</v>
      </c>
      <c r="B15" s="4" t="s">
        <v>378</v>
      </c>
      <c r="C15" s="113"/>
    </row>
    <row r="16" spans="1:3" s="130" customFormat="1" ht="12" customHeight="1">
      <c r="A16" s="140" t="s">
        <v>90</v>
      </c>
      <c r="B16" s="5" t="s">
        <v>247</v>
      </c>
      <c r="C16" s="121"/>
    </row>
    <row r="17" spans="1:3" s="148" customFormat="1" ht="12" customHeight="1">
      <c r="A17" s="140" t="s">
        <v>91</v>
      </c>
      <c r="B17" s="5" t="s">
        <v>248</v>
      </c>
      <c r="C17" s="113"/>
    </row>
    <row r="18" spans="1:3" s="148" customFormat="1" ht="12" customHeight="1" thickBot="1">
      <c r="A18" s="140" t="s">
        <v>92</v>
      </c>
      <c r="B18" s="4" t="s">
        <v>249</v>
      </c>
      <c r="C18" s="114"/>
    </row>
    <row r="19" spans="1:3" s="130" customFormat="1" ht="12" customHeight="1" thickBot="1">
      <c r="A19" s="79" t="s">
        <v>11</v>
      </c>
      <c r="B19" s="100" t="s">
        <v>379</v>
      </c>
      <c r="C19" s="115">
        <f>SUM(C20:C22)</f>
        <v>0</v>
      </c>
    </row>
    <row r="20" spans="1:3" s="148" customFormat="1" ht="12" customHeight="1">
      <c r="A20" s="140" t="s">
        <v>84</v>
      </c>
      <c r="B20" s="6" t="s">
        <v>215</v>
      </c>
      <c r="C20" s="113"/>
    </row>
    <row r="21" spans="1:3" s="148" customFormat="1" ht="12" customHeight="1">
      <c r="A21" s="140" t="s">
        <v>85</v>
      </c>
      <c r="B21" s="5" t="s">
        <v>380</v>
      </c>
      <c r="C21" s="113"/>
    </row>
    <row r="22" spans="1:3" s="148" customFormat="1" ht="12" customHeight="1">
      <c r="A22" s="140" t="s">
        <v>86</v>
      </c>
      <c r="B22" s="5" t="s">
        <v>381</v>
      </c>
      <c r="C22" s="113"/>
    </row>
    <row r="23" spans="1:3" s="148" customFormat="1" ht="12" customHeight="1" thickBot="1">
      <c r="A23" s="140" t="s">
        <v>87</v>
      </c>
      <c r="B23" s="5" t="s">
        <v>0</v>
      </c>
      <c r="C23" s="113"/>
    </row>
    <row r="24" spans="1:3" s="148" customFormat="1" ht="12" customHeight="1" thickBot="1">
      <c r="A24" s="85" t="s">
        <v>12</v>
      </c>
      <c r="B24" s="33" t="s">
        <v>143</v>
      </c>
      <c r="C24" s="117"/>
    </row>
    <row r="25" spans="1:3" s="148" customFormat="1" ht="12" customHeight="1" thickBot="1">
      <c r="A25" s="85" t="s">
        <v>13</v>
      </c>
      <c r="B25" s="33" t="s">
        <v>382</v>
      </c>
      <c r="C25" s="115">
        <f>+C26+C27</f>
        <v>0</v>
      </c>
    </row>
    <row r="26" spans="1:3" s="148" customFormat="1" ht="12" customHeight="1">
      <c r="A26" s="141" t="s">
        <v>225</v>
      </c>
      <c r="B26" s="142" t="s">
        <v>380</v>
      </c>
      <c r="C26" s="21"/>
    </row>
    <row r="27" spans="1:3" s="148" customFormat="1" ht="12" customHeight="1" thickBot="1">
      <c r="A27" s="141" t="s">
        <v>228</v>
      </c>
      <c r="B27" s="143" t="s">
        <v>383</v>
      </c>
      <c r="C27" s="116"/>
    </row>
    <row r="28" spans="1:3" s="148" customFormat="1" ht="12" customHeight="1" thickBot="1">
      <c r="A28" s="85" t="s">
        <v>14</v>
      </c>
      <c r="B28" s="33" t="s">
        <v>384</v>
      </c>
      <c r="C28" s="115">
        <f>+C29+C30+C31</f>
        <v>0</v>
      </c>
    </row>
    <row r="29" spans="1:3" s="148" customFormat="1" ht="12" customHeight="1">
      <c r="A29" s="141" t="s">
        <v>71</v>
      </c>
      <c r="B29" s="142" t="s">
        <v>254</v>
      </c>
      <c r="C29" s="21"/>
    </row>
    <row r="30" spans="1:3" s="148" customFormat="1" ht="12" customHeight="1">
      <c r="A30" s="141" t="s">
        <v>72</v>
      </c>
      <c r="B30" s="143" t="s">
        <v>255</v>
      </c>
      <c r="C30" s="116"/>
    </row>
    <row r="31" spans="1:3" s="148" customFormat="1" ht="12" customHeight="1" thickBot="1">
      <c r="A31" s="140" t="s">
        <v>73</v>
      </c>
      <c r="B31" s="39" t="s">
        <v>256</v>
      </c>
      <c r="C31" s="28"/>
    </row>
    <row r="32" spans="1:3" s="130" customFormat="1" ht="12" customHeight="1" thickBot="1">
      <c r="A32" s="85" t="s">
        <v>15</v>
      </c>
      <c r="B32" s="33" t="s">
        <v>353</v>
      </c>
      <c r="C32" s="117"/>
    </row>
    <row r="33" spans="1:3" s="130" customFormat="1" ht="12" customHeight="1" thickBot="1">
      <c r="A33" s="85" t="s">
        <v>16</v>
      </c>
      <c r="B33" s="33" t="s">
        <v>385</v>
      </c>
      <c r="C33" s="122"/>
    </row>
    <row r="34" spans="1:3" s="130" customFormat="1" ht="12" customHeight="1" thickBot="1">
      <c r="A34" s="79" t="s">
        <v>17</v>
      </c>
      <c r="B34" s="33" t="s">
        <v>386</v>
      </c>
      <c r="C34" s="123">
        <f>+C8+C19+C24+C25+C28+C32+C33</f>
        <v>0</v>
      </c>
    </row>
    <row r="35" spans="1:3" s="130" customFormat="1" ht="12" customHeight="1" thickBot="1">
      <c r="A35" s="101" t="s">
        <v>18</v>
      </c>
      <c r="B35" s="33" t="s">
        <v>387</v>
      </c>
      <c r="C35" s="123">
        <f>+C36+C37+C38</f>
        <v>0</v>
      </c>
    </row>
    <row r="36" spans="1:3" s="130" customFormat="1" ht="12" customHeight="1">
      <c r="A36" s="141" t="s">
        <v>388</v>
      </c>
      <c r="B36" s="142" t="s">
        <v>187</v>
      </c>
      <c r="C36" s="21"/>
    </row>
    <row r="37" spans="1:3" s="130" customFormat="1" ht="12" customHeight="1">
      <c r="A37" s="141" t="s">
        <v>389</v>
      </c>
      <c r="B37" s="143" t="s">
        <v>1</v>
      </c>
      <c r="C37" s="116"/>
    </row>
    <row r="38" spans="1:3" s="148" customFormat="1" ht="12" customHeight="1" thickBot="1">
      <c r="A38" s="140" t="s">
        <v>390</v>
      </c>
      <c r="B38" s="39" t="s">
        <v>391</v>
      </c>
      <c r="C38" s="28"/>
    </row>
    <row r="39" spans="1:3" s="148" customFormat="1" ht="15" customHeight="1" thickBot="1">
      <c r="A39" s="101" t="s">
        <v>19</v>
      </c>
      <c r="B39" s="102" t="s">
        <v>392</v>
      </c>
      <c r="C39" s="125">
        <f>+C34+C35</f>
        <v>0</v>
      </c>
    </row>
    <row r="40" spans="1:3" s="148" customFormat="1" ht="15" customHeight="1" thickBot="1">
      <c r="A40" s="103"/>
      <c r="B40" s="104"/>
      <c r="C40" s="124"/>
    </row>
    <row r="41" spans="1:3" s="147" customFormat="1" ht="16.5" customHeight="1" thickBot="1">
      <c r="A41" s="105"/>
      <c r="B41" s="106" t="s">
        <v>50</v>
      </c>
      <c r="C41" s="125"/>
    </row>
    <row r="42" spans="1:3" s="149" customFormat="1" ht="12" customHeight="1" thickBot="1">
      <c r="A42" s="85" t="s">
        <v>10</v>
      </c>
      <c r="B42" s="33" t="s">
        <v>393</v>
      </c>
      <c r="C42" s="115">
        <f>SUM(C43:C47)</f>
        <v>0</v>
      </c>
    </row>
    <row r="43" spans="1:3" ht="12" customHeight="1">
      <c r="A43" s="140" t="s">
        <v>78</v>
      </c>
      <c r="B43" s="6" t="s">
        <v>40</v>
      </c>
      <c r="C43" s="21"/>
    </row>
    <row r="44" spans="1:3" ht="12" customHeight="1">
      <c r="A44" s="140" t="s">
        <v>79</v>
      </c>
      <c r="B44" s="5" t="s">
        <v>152</v>
      </c>
      <c r="C44" s="24"/>
    </row>
    <row r="45" spans="1:3" ht="12" customHeight="1">
      <c r="A45" s="140" t="s">
        <v>80</v>
      </c>
      <c r="B45" s="5" t="s">
        <v>112</v>
      </c>
      <c r="C45" s="24"/>
    </row>
    <row r="46" spans="1:3" ht="12" customHeight="1">
      <c r="A46" s="140" t="s">
        <v>81</v>
      </c>
      <c r="B46" s="5" t="s">
        <v>153</v>
      </c>
      <c r="C46" s="24"/>
    </row>
    <row r="47" spans="1:3" ht="12" customHeight="1" thickBot="1">
      <c r="A47" s="140" t="s">
        <v>120</v>
      </c>
      <c r="B47" s="5" t="s">
        <v>154</v>
      </c>
      <c r="C47" s="24"/>
    </row>
    <row r="48" spans="1:3" ht="12" customHeight="1" thickBot="1">
      <c r="A48" s="85" t="s">
        <v>11</v>
      </c>
      <c r="B48" s="33" t="s">
        <v>394</v>
      </c>
      <c r="C48" s="115">
        <f>SUM(C49:C51)</f>
        <v>0</v>
      </c>
    </row>
    <row r="49" spans="1:3" s="149" customFormat="1" ht="12" customHeight="1">
      <c r="A49" s="140" t="s">
        <v>84</v>
      </c>
      <c r="B49" s="6" t="s">
        <v>180</v>
      </c>
      <c r="C49" s="21"/>
    </row>
    <row r="50" spans="1:3" ht="12" customHeight="1">
      <c r="A50" s="140" t="s">
        <v>85</v>
      </c>
      <c r="B50" s="5" t="s">
        <v>156</v>
      </c>
      <c r="C50" s="24"/>
    </row>
    <row r="51" spans="1:3" ht="12" customHeight="1">
      <c r="A51" s="140" t="s">
        <v>86</v>
      </c>
      <c r="B51" s="5" t="s">
        <v>51</v>
      </c>
      <c r="C51" s="24"/>
    </row>
    <row r="52" spans="1:3" ht="12" customHeight="1" thickBot="1">
      <c r="A52" s="140" t="s">
        <v>87</v>
      </c>
      <c r="B52" s="5" t="s">
        <v>2</v>
      </c>
      <c r="C52" s="24"/>
    </row>
    <row r="53" spans="1:3" ht="15" customHeight="1" thickBot="1">
      <c r="A53" s="85" t="s">
        <v>12</v>
      </c>
      <c r="B53" s="107" t="s">
        <v>395</v>
      </c>
      <c r="C53" s="126">
        <f>+C42+C48</f>
        <v>0</v>
      </c>
    </row>
    <row r="54" ht="13.5" thickBot="1">
      <c r="C54" s="127"/>
    </row>
    <row r="55" spans="1:3" ht="15" customHeight="1" thickBot="1">
      <c r="A55" s="110" t="s">
        <v>175</v>
      </c>
      <c r="B55" s="111"/>
      <c r="C55" s="31"/>
    </row>
    <row r="56" spans="1:3" ht="14.25" customHeight="1" thickBot="1">
      <c r="A56" s="110" t="s">
        <v>176</v>
      </c>
      <c r="B56" s="111"/>
      <c r="C56" s="31"/>
    </row>
    <row r="59" ht="18.75">
      <c r="B59" s="367" t="s">
        <v>421</v>
      </c>
    </row>
  </sheetData>
  <printOptions/>
  <pageMargins left="0.24" right="0.27" top="0.47" bottom="0.36" header="0.2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workbookViewId="0" topLeftCell="A1">
      <selection activeCell="H13" sqref="H13"/>
    </sheetView>
  </sheetViews>
  <sheetFormatPr defaultColWidth="9.00390625" defaultRowHeight="12.75"/>
  <cols>
    <col min="1" max="1" width="6.875" style="241" customWidth="1"/>
    <col min="2" max="2" width="55.125" style="244" customWidth="1"/>
    <col min="3" max="3" width="16.375" style="241" customWidth="1"/>
    <col min="4" max="4" width="55.125" style="241" customWidth="1"/>
    <col min="5" max="5" width="16.375" style="241" customWidth="1"/>
    <col min="6" max="6" width="4.875" style="241" customWidth="1"/>
    <col min="7" max="16384" width="9.375" style="241" customWidth="1"/>
  </cols>
  <sheetData>
    <row r="1" spans="2:6" ht="39.75" customHeight="1">
      <c r="B1" s="242" t="s">
        <v>445</v>
      </c>
      <c r="C1" s="243"/>
      <c r="D1" s="243"/>
      <c r="E1" s="243"/>
      <c r="F1" s="435"/>
    </row>
    <row r="2" spans="5:6" ht="16.5" thickBot="1">
      <c r="E2" s="245" t="s">
        <v>56</v>
      </c>
      <c r="F2" s="435"/>
    </row>
    <row r="3" spans="1:6" ht="18" customHeight="1" thickBot="1">
      <c r="A3" s="433" t="s">
        <v>63</v>
      </c>
      <c r="B3" s="246" t="s">
        <v>48</v>
      </c>
      <c r="C3" s="247"/>
      <c r="D3" s="246" t="s">
        <v>50</v>
      </c>
      <c r="E3" s="248"/>
      <c r="F3" s="435"/>
    </row>
    <row r="4" spans="1:6" s="156" customFormat="1" ht="35.25" customHeight="1" thickBot="1">
      <c r="A4" s="434"/>
      <c r="B4" s="249" t="s">
        <v>57</v>
      </c>
      <c r="C4" s="250" t="s">
        <v>206</v>
      </c>
      <c r="D4" s="249" t="s">
        <v>57</v>
      </c>
      <c r="E4" s="251" t="s">
        <v>206</v>
      </c>
      <c r="F4" s="435"/>
    </row>
    <row r="5" spans="1:6" s="156" customFormat="1" ht="12" customHeight="1" thickBot="1">
      <c r="A5" s="252">
        <v>1</v>
      </c>
      <c r="B5" s="249">
        <v>2</v>
      </c>
      <c r="C5" s="250" t="s">
        <v>12</v>
      </c>
      <c r="D5" s="249" t="s">
        <v>13</v>
      </c>
      <c r="E5" s="251" t="s">
        <v>14</v>
      </c>
      <c r="F5" s="435"/>
    </row>
    <row r="6" spans="1:6" ht="12.75" customHeight="1">
      <c r="A6" s="253" t="s">
        <v>10</v>
      </c>
      <c r="B6" s="254" t="s">
        <v>446</v>
      </c>
      <c r="C6" s="255">
        <v>36970</v>
      </c>
      <c r="D6" s="254" t="s">
        <v>58</v>
      </c>
      <c r="E6" s="256">
        <v>39983</v>
      </c>
      <c r="F6" s="435"/>
    </row>
    <row r="7" spans="1:6" ht="12.75" customHeight="1">
      <c r="A7" s="257" t="s">
        <v>11</v>
      </c>
      <c r="B7" s="258" t="s">
        <v>447</v>
      </c>
      <c r="C7" s="259"/>
      <c r="D7" s="258" t="s">
        <v>152</v>
      </c>
      <c r="E7" s="260">
        <v>7736</v>
      </c>
      <c r="F7" s="435"/>
    </row>
    <row r="8" spans="1:6" ht="12.75" customHeight="1">
      <c r="A8" s="257" t="s">
        <v>12</v>
      </c>
      <c r="B8" s="258" t="s">
        <v>448</v>
      </c>
      <c r="C8" s="259"/>
      <c r="D8" s="258" t="s">
        <v>449</v>
      </c>
      <c r="E8" s="260">
        <v>52060</v>
      </c>
      <c r="F8" s="435"/>
    </row>
    <row r="9" spans="1:6" ht="12.75" customHeight="1">
      <c r="A9" s="257" t="s">
        <v>13</v>
      </c>
      <c r="B9" s="258" t="s">
        <v>143</v>
      </c>
      <c r="C9" s="259">
        <v>24100</v>
      </c>
      <c r="D9" s="258" t="s">
        <v>153</v>
      </c>
      <c r="E9" s="260">
        <v>6660</v>
      </c>
      <c r="F9" s="435"/>
    </row>
    <row r="10" spans="1:6" ht="12.75" customHeight="1">
      <c r="A10" s="257" t="s">
        <v>14</v>
      </c>
      <c r="B10" s="418" t="s">
        <v>353</v>
      </c>
      <c r="C10" s="259">
        <v>30361</v>
      </c>
      <c r="D10" s="258" t="s">
        <v>154</v>
      </c>
      <c r="E10" s="260">
        <v>9451</v>
      </c>
      <c r="F10" s="435"/>
    </row>
    <row r="11" spans="1:6" ht="12.75" customHeight="1">
      <c r="A11" s="257" t="s">
        <v>15</v>
      </c>
      <c r="B11" s="258" t="s">
        <v>450</v>
      </c>
      <c r="C11" s="261"/>
      <c r="D11" s="258" t="s">
        <v>41</v>
      </c>
      <c r="E11" s="260">
        <v>2000</v>
      </c>
      <c r="F11" s="435"/>
    </row>
    <row r="12" spans="1:6" ht="12.75" customHeight="1">
      <c r="A12" s="257" t="s">
        <v>16</v>
      </c>
      <c r="B12" s="258" t="s">
        <v>249</v>
      </c>
      <c r="C12" s="259">
        <v>18390</v>
      </c>
      <c r="D12" s="262"/>
      <c r="E12" s="260"/>
      <c r="F12" s="435"/>
    </row>
    <row r="13" spans="1:6" ht="12.75" customHeight="1">
      <c r="A13" s="257" t="s">
        <v>17</v>
      </c>
      <c r="B13" s="262"/>
      <c r="C13" s="259"/>
      <c r="D13" s="262"/>
      <c r="E13" s="260"/>
      <c r="F13" s="435"/>
    </row>
    <row r="14" spans="1:6" ht="12.75" customHeight="1">
      <c r="A14" s="257" t="s">
        <v>18</v>
      </c>
      <c r="B14" s="419"/>
      <c r="C14" s="261"/>
      <c r="D14" s="262"/>
      <c r="E14" s="260"/>
      <c r="F14" s="435"/>
    </row>
    <row r="15" spans="1:6" ht="12.75" customHeight="1" thickBot="1">
      <c r="A15" s="257" t="s">
        <v>19</v>
      </c>
      <c r="B15" s="420"/>
      <c r="C15" s="421"/>
      <c r="D15" s="262"/>
      <c r="E15" s="422"/>
      <c r="F15" s="435"/>
    </row>
    <row r="16" spans="1:6" ht="30.75" customHeight="1" thickBot="1">
      <c r="A16" s="263" t="s">
        <v>20</v>
      </c>
      <c r="B16" s="264" t="s">
        <v>451</v>
      </c>
      <c r="C16" s="265">
        <f>+C6+C7+C9+C10+C12+C13+C14+C15</f>
        <v>109821</v>
      </c>
      <c r="D16" s="264" t="s">
        <v>452</v>
      </c>
      <c r="E16" s="266">
        <f>SUM(E6:E15)</f>
        <v>117890</v>
      </c>
      <c r="F16" s="435"/>
    </row>
    <row r="17" spans="1:6" ht="12.75" customHeight="1">
      <c r="A17" s="267" t="s">
        <v>21</v>
      </c>
      <c r="B17" s="268" t="s">
        <v>453</v>
      </c>
      <c r="C17" s="423">
        <f>+C18+C19+C20+C21</f>
        <v>7000</v>
      </c>
      <c r="D17" s="258" t="s">
        <v>160</v>
      </c>
      <c r="E17" s="269"/>
      <c r="F17" s="435"/>
    </row>
    <row r="18" spans="1:6" ht="12.75" customHeight="1">
      <c r="A18" s="257" t="s">
        <v>22</v>
      </c>
      <c r="B18" s="258" t="s">
        <v>454</v>
      </c>
      <c r="C18" s="259">
        <v>7000</v>
      </c>
      <c r="D18" s="258" t="s">
        <v>455</v>
      </c>
      <c r="E18" s="260"/>
      <c r="F18" s="435"/>
    </row>
    <row r="19" spans="1:6" ht="12.75" customHeight="1">
      <c r="A19" s="257" t="s">
        <v>23</v>
      </c>
      <c r="B19" s="258" t="s">
        <v>456</v>
      </c>
      <c r="C19" s="259"/>
      <c r="D19" s="258" t="s">
        <v>126</v>
      </c>
      <c r="E19" s="260"/>
      <c r="F19" s="435"/>
    </row>
    <row r="20" spans="1:6" ht="12.75" customHeight="1">
      <c r="A20" s="257" t="s">
        <v>24</v>
      </c>
      <c r="B20" s="258" t="s">
        <v>457</v>
      </c>
      <c r="C20" s="259"/>
      <c r="D20" s="258" t="s">
        <v>127</v>
      </c>
      <c r="E20" s="260"/>
      <c r="F20" s="435"/>
    </row>
    <row r="21" spans="1:6" ht="12.75" customHeight="1">
      <c r="A21" s="257" t="s">
        <v>25</v>
      </c>
      <c r="B21" s="258" t="s">
        <v>458</v>
      </c>
      <c r="C21" s="259"/>
      <c r="D21" s="268" t="s">
        <v>184</v>
      </c>
      <c r="E21" s="260"/>
      <c r="F21" s="435"/>
    </row>
    <row r="22" spans="1:6" ht="12.75" customHeight="1">
      <c r="A22" s="257" t="s">
        <v>26</v>
      </c>
      <c r="B22" s="258" t="s">
        <v>459</v>
      </c>
      <c r="C22" s="270">
        <f>+C23+C24</f>
        <v>0</v>
      </c>
      <c r="D22" s="258" t="s">
        <v>460</v>
      </c>
      <c r="E22" s="260"/>
      <c r="F22" s="435"/>
    </row>
    <row r="23" spans="1:6" ht="12.75" customHeight="1">
      <c r="A23" s="257" t="s">
        <v>27</v>
      </c>
      <c r="B23" s="268" t="s">
        <v>461</v>
      </c>
      <c r="C23" s="424"/>
      <c r="D23" s="254" t="s">
        <v>161</v>
      </c>
      <c r="E23" s="269"/>
      <c r="F23" s="435"/>
    </row>
    <row r="24" spans="1:6" ht="12.75" customHeight="1" thickBot="1">
      <c r="A24" s="257" t="s">
        <v>28</v>
      </c>
      <c r="B24" s="258" t="s">
        <v>462</v>
      </c>
      <c r="C24" s="259"/>
      <c r="D24" s="262"/>
      <c r="E24" s="260"/>
      <c r="F24" s="435"/>
    </row>
    <row r="25" spans="1:6" ht="29.25" customHeight="1" thickBot="1">
      <c r="A25" s="263" t="s">
        <v>29</v>
      </c>
      <c r="B25" s="264" t="s">
        <v>463</v>
      </c>
      <c r="C25" s="265">
        <f>+C17+C22</f>
        <v>7000</v>
      </c>
      <c r="D25" s="264" t="s">
        <v>464</v>
      </c>
      <c r="E25" s="266">
        <f>SUM(E17:E24)</f>
        <v>0</v>
      </c>
      <c r="F25" s="435"/>
    </row>
    <row r="26" spans="1:6" ht="16.5" thickBot="1">
      <c r="A26" s="263" t="s">
        <v>30</v>
      </c>
      <c r="B26" s="264" t="s">
        <v>465</v>
      </c>
      <c r="C26" s="271">
        <f>+C16+C25</f>
        <v>116821</v>
      </c>
      <c r="D26" s="264" t="s">
        <v>466</v>
      </c>
      <c r="E26" s="271">
        <f>+E16+E25</f>
        <v>117890</v>
      </c>
      <c r="F26" s="435"/>
    </row>
    <row r="27" spans="1:6" ht="16.5" thickBot="1">
      <c r="A27" s="263" t="s">
        <v>31</v>
      </c>
      <c r="B27" s="264" t="s">
        <v>138</v>
      </c>
      <c r="C27" s="271">
        <f>IF(C16-E16&lt;0,E16-C16,"-")</f>
        <v>8069</v>
      </c>
      <c r="D27" s="264" t="s">
        <v>139</v>
      </c>
      <c r="E27" s="271" t="str">
        <f>IF(C16-E16&gt;0,C16-E16,"-")</f>
        <v>-</v>
      </c>
      <c r="F27" s="435"/>
    </row>
    <row r="28" spans="1:6" ht="16.5" thickBot="1">
      <c r="A28" s="263" t="s">
        <v>32</v>
      </c>
      <c r="B28" s="264" t="s">
        <v>185</v>
      </c>
      <c r="C28" s="271">
        <f>IF(C16+C17-E26&lt;0,E26-(C16+C17),"-")</f>
        <v>1069</v>
      </c>
      <c r="D28" s="264" t="s">
        <v>186</v>
      </c>
      <c r="E28" s="271" t="str">
        <f>IF(C16+C17-E26&gt;0,C16+C17-E26,"-")</f>
        <v>-</v>
      </c>
      <c r="F28" s="435"/>
    </row>
    <row r="29" spans="2:4" ht="15.75">
      <c r="B29" s="436"/>
      <c r="C29" s="436"/>
      <c r="D29" s="436"/>
    </row>
  </sheetData>
  <mergeCells count="3">
    <mergeCell ref="A3:A4"/>
    <mergeCell ref="F1:F28"/>
    <mergeCell ref="B29:D29"/>
  </mergeCells>
  <printOptions/>
  <pageMargins left="0.36" right="0.22" top="0.54" bottom="0.58" header="0.32" footer="0.31"/>
  <pageSetup horizontalDpi="600" verticalDpi="600" orientation="landscape" paperSize="9" r:id="rId1"/>
  <headerFooter alignWithMargins="0">
    <oddHeader>&amp;R3.1 melléklet a 2/2014. (II.25.)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0" sqref="C10"/>
    </sheetView>
  </sheetViews>
  <sheetFormatPr defaultColWidth="9.00390625" defaultRowHeight="12.75"/>
  <cols>
    <col min="1" max="1" width="6.875" style="241" customWidth="1"/>
    <col min="2" max="2" width="55.125" style="244" customWidth="1"/>
    <col min="3" max="3" width="16.375" style="241" customWidth="1"/>
    <col min="4" max="4" width="55.125" style="241" customWidth="1"/>
    <col min="5" max="5" width="16.375" style="241" customWidth="1"/>
    <col min="6" max="6" width="4.875" style="241" customWidth="1"/>
    <col min="7" max="16384" width="9.375" style="241" customWidth="1"/>
  </cols>
  <sheetData>
    <row r="1" spans="2:6" ht="31.5">
      <c r="B1" s="242" t="s">
        <v>128</v>
      </c>
      <c r="C1" s="243"/>
      <c r="D1" s="243"/>
      <c r="E1" s="243"/>
      <c r="F1" s="435"/>
    </row>
    <row r="2" spans="5:6" ht="16.5" thickBot="1">
      <c r="E2" s="245" t="s">
        <v>56</v>
      </c>
      <c r="F2" s="435"/>
    </row>
    <row r="3" spans="1:6" ht="16.5" thickBot="1">
      <c r="A3" s="437" t="s">
        <v>63</v>
      </c>
      <c r="B3" s="246" t="s">
        <v>48</v>
      </c>
      <c r="C3" s="247"/>
      <c r="D3" s="246" t="s">
        <v>50</v>
      </c>
      <c r="E3" s="248"/>
      <c r="F3" s="435"/>
    </row>
    <row r="4" spans="1:6" s="156" customFormat="1" ht="32.25" thickBot="1">
      <c r="A4" s="438"/>
      <c r="B4" s="249" t="s">
        <v>57</v>
      </c>
      <c r="C4" s="250" t="s">
        <v>206</v>
      </c>
      <c r="D4" s="249" t="s">
        <v>57</v>
      </c>
      <c r="E4" s="250" t="s">
        <v>206</v>
      </c>
      <c r="F4" s="435"/>
    </row>
    <row r="5" spans="1:6" s="156" customFormat="1" ht="16.5" thickBot="1">
      <c r="A5" s="252">
        <v>1</v>
      </c>
      <c r="B5" s="249">
        <v>2</v>
      </c>
      <c r="C5" s="250">
        <v>3</v>
      </c>
      <c r="D5" s="249">
        <v>4</v>
      </c>
      <c r="E5" s="251">
        <v>5</v>
      </c>
      <c r="F5" s="435"/>
    </row>
    <row r="6" spans="1:6" ht="12.75" customHeight="1">
      <c r="A6" s="253" t="s">
        <v>10</v>
      </c>
      <c r="B6" s="254" t="s">
        <v>354</v>
      </c>
      <c r="C6" s="255">
        <v>2000</v>
      </c>
      <c r="D6" s="254" t="s">
        <v>180</v>
      </c>
      <c r="E6" s="256">
        <v>11539</v>
      </c>
      <c r="F6" s="435"/>
    </row>
    <row r="7" spans="1:6" ht="15.75">
      <c r="A7" s="257" t="s">
        <v>11</v>
      </c>
      <c r="B7" s="258" t="s">
        <v>355</v>
      </c>
      <c r="C7" s="259"/>
      <c r="D7" s="258" t="s">
        <v>360</v>
      </c>
      <c r="E7" s="260"/>
      <c r="F7" s="435"/>
    </row>
    <row r="8" spans="1:6" ht="12.75" customHeight="1">
      <c r="A8" s="257" t="s">
        <v>12</v>
      </c>
      <c r="B8" s="258" t="s">
        <v>6</v>
      </c>
      <c r="C8" s="259"/>
      <c r="D8" s="258" t="s">
        <v>156</v>
      </c>
      <c r="E8" s="260"/>
      <c r="F8" s="435"/>
    </row>
    <row r="9" spans="1:6" ht="12.75" customHeight="1">
      <c r="A9" s="257" t="s">
        <v>13</v>
      </c>
      <c r="B9" s="258" t="s">
        <v>356</v>
      </c>
      <c r="C9" s="259">
        <v>10608</v>
      </c>
      <c r="D9" s="258" t="s">
        <v>361</v>
      </c>
      <c r="E9" s="260"/>
      <c r="F9" s="435"/>
    </row>
    <row r="10" spans="1:6" ht="12.75" customHeight="1">
      <c r="A10" s="257" t="s">
        <v>14</v>
      </c>
      <c r="B10" s="258" t="s">
        <v>357</v>
      </c>
      <c r="C10" s="259"/>
      <c r="D10" s="258" t="s">
        <v>183</v>
      </c>
      <c r="E10" s="260"/>
      <c r="F10" s="435"/>
    </row>
    <row r="11" spans="1:6" ht="12.75" customHeight="1">
      <c r="A11" s="257" t="s">
        <v>15</v>
      </c>
      <c r="B11" s="258" t="s">
        <v>358</v>
      </c>
      <c r="C11" s="261"/>
      <c r="D11" s="262"/>
      <c r="E11" s="260"/>
      <c r="F11" s="435"/>
    </row>
    <row r="12" spans="1:6" ht="12.75" customHeight="1">
      <c r="A12" s="257" t="s">
        <v>16</v>
      </c>
      <c r="B12" s="262"/>
      <c r="C12" s="259"/>
      <c r="D12" s="262"/>
      <c r="E12" s="260"/>
      <c r="F12" s="435"/>
    </row>
    <row r="13" spans="1:6" ht="12.75" customHeight="1">
      <c r="A13" s="257" t="s">
        <v>17</v>
      </c>
      <c r="B13" s="262"/>
      <c r="C13" s="259"/>
      <c r="D13" s="262"/>
      <c r="E13" s="260"/>
      <c r="F13" s="435"/>
    </row>
    <row r="14" spans="1:6" ht="12.75" customHeight="1">
      <c r="A14" s="257" t="s">
        <v>18</v>
      </c>
      <c r="B14" s="262"/>
      <c r="C14" s="261"/>
      <c r="D14" s="262"/>
      <c r="E14" s="260"/>
      <c r="F14" s="435"/>
    </row>
    <row r="15" spans="1:6" ht="15.75">
      <c r="A15" s="257" t="s">
        <v>19</v>
      </c>
      <c r="B15" s="262"/>
      <c r="C15" s="261"/>
      <c r="D15" s="262"/>
      <c r="E15" s="260"/>
      <c r="F15" s="435"/>
    </row>
    <row r="16" spans="1:6" ht="12.75" customHeight="1" thickBot="1">
      <c r="A16" s="267" t="s">
        <v>20</v>
      </c>
      <c r="B16" s="272"/>
      <c r="C16" s="273"/>
      <c r="D16" s="268" t="s">
        <v>41</v>
      </c>
      <c r="E16" s="269"/>
      <c r="F16" s="435"/>
    </row>
    <row r="17" spans="1:6" ht="33" customHeight="1" thickBot="1">
      <c r="A17" s="263" t="s">
        <v>21</v>
      </c>
      <c r="B17" s="264" t="s">
        <v>372</v>
      </c>
      <c r="C17" s="265">
        <f>+C6+C8+C9+C11+C12+C13+C14+C15+C16</f>
        <v>12608</v>
      </c>
      <c r="D17" s="264" t="s">
        <v>373</v>
      </c>
      <c r="E17" s="266">
        <f>+E6+E8+E10+E11+E12+E13+E14+E15+E16</f>
        <v>11539</v>
      </c>
      <c r="F17" s="435"/>
    </row>
    <row r="18" spans="1:6" ht="12.75" customHeight="1">
      <c r="A18" s="253" t="s">
        <v>22</v>
      </c>
      <c r="B18" s="274" t="s">
        <v>198</v>
      </c>
      <c r="C18" s="275">
        <f>+C19+C20+C21+C22+C23</f>
        <v>0</v>
      </c>
      <c r="D18" s="258" t="s">
        <v>160</v>
      </c>
      <c r="E18" s="256"/>
      <c r="F18" s="435"/>
    </row>
    <row r="19" spans="1:6" ht="12.75" customHeight="1">
      <c r="A19" s="257" t="s">
        <v>23</v>
      </c>
      <c r="B19" s="276" t="s">
        <v>187</v>
      </c>
      <c r="C19" s="259"/>
      <c r="D19" s="258" t="s">
        <v>162</v>
      </c>
      <c r="E19" s="260"/>
      <c r="F19" s="435"/>
    </row>
    <row r="20" spans="1:6" ht="12.75" customHeight="1">
      <c r="A20" s="253" t="s">
        <v>24</v>
      </c>
      <c r="B20" s="276" t="s">
        <v>188</v>
      </c>
      <c r="C20" s="259"/>
      <c r="D20" s="258" t="s">
        <v>126</v>
      </c>
      <c r="E20" s="260"/>
      <c r="F20" s="435"/>
    </row>
    <row r="21" spans="1:6" ht="12.75" customHeight="1">
      <c r="A21" s="257" t="s">
        <v>25</v>
      </c>
      <c r="B21" s="276" t="s">
        <v>189</v>
      </c>
      <c r="C21" s="259"/>
      <c r="D21" s="258" t="s">
        <v>127</v>
      </c>
      <c r="E21" s="260"/>
      <c r="F21" s="435"/>
    </row>
    <row r="22" spans="1:6" ht="12.75" customHeight="1">
      <c r="A22" s="253" t="s">
        <v>26</v>
      </c>
      <c r="B22" s="276" t="s">
        <v>190</v>
      </c>
      <c r="C22" s="259"/>
      <c r="D22" s="268" t="s">
        <v>184</v>
      </c>
      <c r="E22" s="260"/>
      <c r="F22" s="435"/>
    </row>
    <row r="23" spans="1:6" ht="12.75" customHeight="1">
      <c r="A23" s="257" t="s">
        <v>27</v>
      </c>
      <c r="B23" s="277" t="s">
        <v>191</v>
      </c>
      <c r="C23" s="259"/>
      <c r="D23" s="258" t="s">
        <v>163</v>
      </c>
      <c r="E23" s="260"/>
      <c r="F23" s="435"/>
    </row>
    <row r="24" spans="1:6" ht="12.75" customHeight="1">
      <c r="A24" s="253" t="s">
        <v>28</v>
      </c>
      <c r="B24" s="278" t="s">
        <v>192</v>
      </c>
      <c r="C24" s="270">
        <f>+C25+C26+C27+C28+C29</f>
        <v>0</v>
      </c>
      <c r="D24" s="254" t="s">
        <v>161</v>
      </c>
      <c r="E24" s="260"/>
      <c r="F24" s="435"/>
    </row>
    <row r="25" spans="1:6" ht="12.75" customHeight="1">
      <c r="A25" s="257" t="s">
        <v>29</v>
      </c>
      <c r="B25" s="277" t="s">
        <v>193</v>
      </c>
      <c r="C25" s="259"/>
      <c r="D25" s="254" t="s">
        <v>362</v>
      </c>
      <c r="E25" s="260"/>
      <c r="F25" s="435"/>
    </row>
    <row r="26" spans="1:6" ht="12.75" customHeight="1">
      <c r="A26" s="253" t="s">
        <v>30</v>
      </c>
      <c r="B26" s="277" t="s">
        <v>194</v>
      </c>
      <c r="C26" s="259"/>
      <c r="D26" s="279"/>
      <c r="E26" s="260"/>
      <c r="F26" s="435"/>
    </row>
    <row r="27" spans="1:6" ht="12.75" customHeight="1">
      <c r="A27" s="257" t="s">
        <v>31</v>
      </c>
      <c r="B27" s="276" t="s">
        <v>195</v>
      </c>
      <c r="C27" s="259"/>
      <c r="D27" s="279"/>
      <c r="E27" s="260"/>
      <c r="F27" s="435"/>
    </row>
    <row r="28" spans="1:6" ht="12.75" customHeight="1">
      <c r="A28" s="253" t="s">
        <v>32</v>
      </c>
      <c r="B28" s="280" t="s">
        <v>196</v>
      </c>
      <c r="C28" s="259"/>
      <c r="D28" s="262"/>
      <c r="E28" s="260"/>
      <c r="F28" s="435"/>
    </row>
    <row r="29" spans="1:6" ht="12.75" customHeight="1" thickBot="1">
      <c r="A29" s="257" t="s">
        <v>33</v>
      </c>
      <c r="B29" s="281" t="s">
        <v>197</v>
      </c>
      <c r="C29" s="259"/>
      <c r="D29" s="279"/>
      <c r="E29" s="260"/>
      <c r="F29" s="435"/>
    </row>
    <row r="30" spans="1:6" ht="30.75" customHeight="1" thickBot="1">
      <c r="A30" s="263" t="s">
        <v>34</v>
      </c>
      <c r="B30" s="264" t="s">
        <v>359</v>
      </c>
      <c r="C30" s="265">
        <f>+C18+C24</f>
        <v>0</v>
      </c>
      <c r="D30" s="264" t="s">
        <v>363</v>
      </c>
      <c r="E30" s="266">
        <f>SUM(E18:E29)</f>
        <v>0</v>
      </c>
      <c r="F30" s="435"/>
    </row>
    <row r="31" spans="1:6" ht="16.5" thickBot="1">
      <c r="A31" s="263" t="s">
        <v>35</v>
      </c>
      <c r="B31" s="264" t="s">
        <v>364</v>
      </c>
      <c r="C31" s="271">
        <f>+C17+C30</f>
        <v>12608</v>
      </c>
      <c r="D31" s="264" t="s">
        <v>365</v>
      </c>
      <c r="E31" s="271">
        <f>+E17+E30</f>
        <v>11539</v>
      </c>
      <c r="F31" s="435"/>
    </row>
    <row r="32" spans="1:6" ht="16.5" thickBot="1">
      <c r="A32" s="263" t="s">
        <v>36</v>
      </c>
      <c r="B32" s="264" t="s">
        <v>138</v>
      </c>
      <c r="C32" s="271" t="str">
        <f>IF(C17-E17&lt;0,E17-C17,"-")</f>
        <v>-</v>
      </c>
      <c r="D32" s="264" t="s">
        <v>139</v>
      </c>
      <c r="E32" s="271">
        <f>IF(C17-E17&gt;0,C17-E17,"-")</f>
        <v>1069</v>
      </c>
      <c r="F32" s="435"/>
    </row>
    <row r="33" spans="1:6" ht="16.5" thickBot="1">
      <c r="A33" s="263" t="s">
        <v>37</v>
      </c>
      <c r="B33" s="264" t="s">
        <v>185</v>
      </c>
      <c r="C33" s="271" t="str">
        <f>IF(C17+C18-E31&lt;0,E31-(C17+C18),"-")</f>
        <v>-</v>
      </c>
      <c r="D33" s="264" t="s">
        <v>186</v>
      </c>
      <c r="E33" s="271">
        <f>IF(C17+C18-E31&gt;0,C17+C18-E31,"-")</f>
        <v>1069</v>
      </c>
      <c r="F33" s="43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&amp;R3.2 melléklet a 2.2014.(II.25.)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3:G17"/>
  <sheetViews>
    <sheetView workbookViewId="0" topLeftCell="A1">
      <selection activeCell="I11" sqref="I11"/>
    </sheetView>
  </sheetViews>
  <sheetFormatPr defaultColWidth="9.00390625" defaultRowHeight="12.75"/>
  <cols>
    <col min="1" max="1" width="6.625" style="0" customWidth="1"/>
    <col min="3" max="3" width="30.125" style="0" customWidth="1"/>
    <col min="6" max="6" width="23.625" style="0" customWidth="1"/>
    <col min="7" max="7" width="19.00390625" style="0" customWidth="1"/>
  </cols>
  <sheetData>
    <row r="3" spans="3:4" ht="15.75">
      <c r="C3" s="395" t="s">
        <v>467</v>
      </c>
      <c r="D3" s="396"/>
    </row>
    <row r="4" spans="3:4" ht="12.75">
      <c r="C4" s="397"/>
      <c r="D4" s="397"/>
    </row>
    <row r="5" spans="3:6" ht="15.75">
      <c r="C5" s="439" t="s">
        <v>468</v>
      </c>
      <c r="D5" s="439"/>
      <c r="E5" s="439"/>
      <c r="F5" s="439"/>
    </row>
    <row r="6" ht="15.75" customHeight="1"/>
    <row r="7" ht="18.75" customHeight="1"/>
    <row r="8" ht="13.5" thickBot="1">
      <c r="F8" t="s">
        <v>422</v>
      </c>
    </row>
    <row r="9" spans="2:7" ht="12.75" customHeight="1">
      <c r="B9" s="440"/>
      <c r="C9" s="441"/>
      <c r="D9" s="440" t="s">
        <v>431</v>
      </c>
      <c r="E9" s="441"/>
      <c r="F9" s="444" t="s">
        <v>432</v>
      </c>
      <c r="G9" s="448" t="s">
        <v>433</v>
      </c>
    </row>
    <row r="10" spans="2:7" ht="13.5" thickBot="1">
      <c r="B10" s="442"/>
      <c r="C10" s="443"/>
      <c r="D10" s="442"/>
      <c r="E10" s="443"/>
      <c r="F10" s="445"/>
      <c r="G10" s="449"/>
    </row>
    <row r="11" spans="2:7" ht="12.75">
      <c r="B11" s="450" t="s">
        <v>423</v>
      </c>
      <c r="C11" s="451"/>
      <c r="D11" s="454">
        <v>7000</v>
      </c>
      <c r="E11" s="455"/>
      <c r="F11" s="446"/>
      <c r="G11" s="446"/>
    </row>
    <row r="12" spans="2:7" ht="13.5" thickBot="1">
      <c r="B12" s="452"/>
      <c r="C12" s="453"/>
      <c r="D12" s="456"/>
      <c r="E12" s="426"/>
      <c r="F12" s="427"/>
      <c r="G12" s="427"/>
    </row>
    <row r="13" spans="2:7" ht="12.75">
      <c r="B13" s="450" t="s">
        <v>424</v>
      </c>
      <c r="C13" s="451"/>
      <c r="D13" s="454">
        <v>7000</v>
      </c>
      <c r="E13" s="455"/>
      <c r="F13" s="446"/>
      <c r="G13" s="446"/>
    </row>
    <row r="14" spans="2:7" ht="13.5" thickBot="1">
      <c r="B14" s="458"/>
      <c r="C14" s="459"/>
      <c r="D14" s="460"/>
      <c r="E14" s="461"/>
      <c r="F14" s="447"/>
      <c r="G14" s="447"/>
    </row>
    <row r="15" spans="2:7" ht="12.75">
      <c r="B15" s="398"/>
      <c r="C15" s="398"/>
      <c r="D15" s="425"/>
      <c r="E15" s="425"/>
      <c r="F15" s="398"/>
      <c r="G15" s="398"/>
    </row>
    <row r="16" spans="2:7" ht="12.75">
      <c r="B16" s="399"/>
      <c r="C16" s="399"/>
      <c r="D16" s="457"/>
      <c r="E16" s="457"/>
      <c r="F16" s="399"/>
      <c r="G16" s="399"/>
    </row>
    <row r="17" spans="2:7" ht="12.75">
      <c r="B17" s="399"/>
      <c r="C17" s="399"/>
      <c r="D17" s="457"/>
      <c r="E17" s="457"/>
      <c r="F17" s="399"/>
      <c r="G17" s="399"/>
    </row>
  </sheetData>
  <mergeCells count="16">
    <mergeCell ref="D15:E15"/>
    <mergeCell ref="D16:E16"/>
    <mergeCell ref="D17:E17"/>
    <mergeCell ref="B13:C14"/>
    <mergeCell ref="D13:E14"/>
    <mergeCell ref="F13:F14"/>
    <mergeCell ref="G13:G14"/>
    <mergeCell ref="G9:G10"/>
    <mergeCell ref="B11:C12"/>
    <mergeCell ref="D11:E12"/>
    <mergeCell ref="F11:F12"/>
    <mergeCell ref="G11:G12"/>
    <mergeCell ref="C5:F5"/>
    <mergeCell ref="B9:C10"/>
    <mergeCell ref="D9:E10"/>
    <mergeCell ref="F9:F10"/>
  </mergeCells>
  <printOptions/>
  <pageMargins left="0.44" right="0.23" top="1" bottom="1" header="0.5" footer="0.5"/>
  <pageSetup horizontalDpi="600" verticalDpi="600" orientation="portrait" paperSize="9" r:id="rId1"/>
  <headerFooter alignWithMargins="0">
    <oddHeader>&amp;R4. melléklet a 2/2014. (II.25.)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B4:H19"/>
  <sheetViews>
    <sheetView workbookViewId="0" topLeftCell="A1">
      <selection activeCell="B12" sqref="B12:C13"/>
    </sheetView>
  </sheetViews>
  <sheetFormatPr defaultColWidth="9.00390625" defaultRowHeight="12.75"/>
  <cols>
    <col min="3" max="3" width="36.875" style="0" customWidth="1"/>
    <col min="4" max="4" width="13.625" style="0" customWidth="1"/>
  </cols>
  <sheetData>
    <row r="4" spans="3:8" ht="15.75">
      <c r="C4" s="439" t="s">
        <v>425</v>
      </c>
      <c r="D4" s="439"/>
      <c r="E4" s="439"/>
      <c r="F4" s="439"/>
      <c r="G4" s="439"/>
      <c r="H4" s="439"/>
    </row>
    <row r="5" spans="3:4" ht="12.75">
      <c r="C5" s="397"/>
      <c r="D5" s="397"/>
    </row>
    <row r="6" spans="3:8" ht="15.75">
      <c r="C6" s="439" t="s">
        <v>426</v>
      </c>
      <c r="D6" s="439"/>
      <c r="E6" s="439"/>
      <c r="F6" s="439"/>
      <c r="G6" s="439"/>
      <c r="H6" s="439"/>
    </row>
    <row r="9" ht="13.5" thickBot="1"/>
    <row r="10" spans="2:5" ht="12.75" customHeight="1">
      <c r="B10" s="440" t="s">
        <v>427</v>
      </c>
      <c r="C10" s="462"/>
      <c r="D10" s="440" t="s">
        <v>428</v>
      </c>
      <c r="E10" s="441"/>
    </row>
    <row r="11" spans="2:5" ht="13.5" customHeight="1" thickBot="1">
      <c r="B11" s="442"/>
      <c r="C11" s="443"/>
      <c r="D11" s="442"/>
      <c r="E11" s="443"/>
    </row>
    <row r="12" spans="2:5" ht="12.75">
      <c r="B12" s="463" t="s">
        <v>429</v>
      </c>
      <c r="C12" s="464"/>
      <c r="D12" s="454"/>
      <c r="E12" s="455"/>
    </row>
    <row r="13" spans="2:5" ht="12.75">
      <c r="B13" s="465"/>
      <c r="C13" s="466"/>
      <c r="D13" s="456"/>
      <c r="E13" s="426"/>
    </row>
    <row r="14" spans="2:5" ht="12.75">
      <c r="B14" s="467" t="s">
        <v>430</v>
      </c>
      <c r="C14" s="468"/>
      <c r="D14" s="471"/>
      <c r="E14" s="472"/>
    </row>
    <row r="15" spans="2:5" ht="13.5" thickBot="1">
      <c r="B15" s="469"/>
      <c r="C15" s="470"/>
      <c r="D15" s="460"/>
      <c r="E15" s="461"/>
    </row>
    <row r="16" spans="2:5" ht="12.75">
      <c r="B16" s="398"/>
      <c r="C16" s="398"/>
      <c r="D16" s="425"/>
      <c r="E16" s="425"/>
    </row>
    <row r="17" spans="2:5" ht="12.75">
      <c r="B17" s="399"/>
      <c r="C17" s="399"/>
      <c r="D17" s="457"/>
      <c r="E17" s="457"/>
    </row>
    <row r="18" spans="2:5" ht="12.75">
      <c r="B18" s="399"/>
      <c r="C18" s="399"/>
      <c r="D18" s="457"/>
      <c r="E18" s="457"/>
    </row>
    <row r="19" ht="18.75">
      <c r="C19" s="400" t="s">
        <v>421</v>
      </c>
    </row>
  </sheetData>
  <mergeCells count="11">
    <mergeCell ref="B12:C13"/>
    <mergeCell ref="D12:E13"/>
    <mergeCell ref="D18:E18"/>
    <mergeCell ref="B14:C15"/>
    <mergeCell ref="D14:E15"/>
    <mergeCell ref="D16:E16"/>
    <mergeCell ref="D17:E17"/>
    <mergeCell ref="C6:H6"/>
    <mergeCell ref="C4:H4"/>
    <mergeCell ref="B10:C11"/>
    <mergeCell ref="D10:E11"/>
  </mergeCells>
  <printOptions/>
  <pageMargins left="0.24" right="0.29" top="1" bottom="1" header="0.5" footer="0.5"/>
  <pageSetup horizontalDpi="600" verticalDpi="600" orientation="portrait" paperSize="9" r:id="rId1"/>
  <headerFooter alignWithMargins="0">
    <oddHeader>&amp;R5. melléklet a 2 /2014. (II.25.)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..</cp:lastModifiedBy>
  <cp:lastPrinted>2014-05-17T13:51:21Z</cp:lastPrinted>
  <dcterms:created xsi:type="dcterms:W3CDTF">1999-10-30T10:30:45Z</dcterms:created>
  <dcterms:modified xsi:type="dcterms:W3CDTF">2014-06-04T07:18:54Z</dcterms:modified>
  <cp:category/>
  <cp:version/>
  <cp:contentType/>
  <cp:contentStatus/>
</cp:coreProperties>
</file>