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24000" windowHeight="9510"/>
  </bookViews>
  <sheets>
    <sheet name="Munka1" sheetId="1" r:id="rId1"/>
    <sheet name="Munka2" sheetId="2" r:id="rId2"/>
    <sheet name="Munka3" sheetId="3" r:id="rId3"/>
  </sheets>
  <calcPr calcId="145621"/>
</workbook>
</file>

<file path=xl/calcChain.xml><?xml version="1.0" encoding="utf-8"?>
<calcChain xmlns="http://schemas.openxmlformats.org/spreadsheetml/2006/main">
  <c r="E115" i="1" l="1"/>
  <c r="E99" i="1"/>
  <c r="E140" i="1"/>
  <c r="E38" i="1" l="1"/>
  <c r="D38" i="1"/>
  <c r="E31" i="1"/>
  <c r="D31" i="1"/>
  <c r="D8" i="1" l="1"/>
  <c r="D115" i="1"/>
  <c r="D99" i="1"/>
  <c r="D150" i="1"/>
  <c r="E24" i="1" l="1"/>
  <c r="C31" i="1"/>
  <c r="D32" i="1" l="1"/>
  <c r="E32" i="1"/>
  <c r="C32" i="1"/>
  <c r="D81" i="1" l="1"/>
  <c r="E81" i="1"/>
  <c r="D17" i="1"/>
  <c r="E17" i="1"/>
  <c r="C17" i="1"/>
  <c r="E8" i="1"/>
  <c r="C8" i="1"/>
  <c r="E157" i="1"/>
  <c r="D157" i="1"/>
  <c r="C157" i="1"/>
  <c r="E150" i="1"/>
  <c r="C150" i="1"/>
  <c r="E145" i="1"/>
  <c r="D145" i="1"/>
  <c r="C145" i="1"/>
  <c r="E141" i="1"/>
  <c r="D141" i="1"/>
  <c r="D162" i="1" s="1"/>
  <c r="E137" i="1"/>
  <c r="D137" i="1"/>
  <c r="D140" i="1" s="1"/>
  <c r="C99" i="1"/>
  <c r="E88" i="1"/>
  <c r="D88" i="1"/>
  <c r="C88" i="1"/>
  <c r="E84" i="1"/>
  <c r="D84" i="1"/>
  <c r="C84" i="1"/>
  <c r="E76" i="1"/>
  <c r="D76" i="1"/>
  <c r="C76" i="1"/>
  <c r="E72" i="1"/>
  <c r="D72" i="1"/>
  <c r="C72" i="1"/>
  <c r="E60" i="1"/>
  <c r="D60" i="1"/>
  <c r="E55" i="1"/>
  <c r="D55" i="1"/>
  <c r="E49" i="1"/>
  <c r="D49" i="1"/>
  <c r="D24" i="1"/>
  <c r="C137" i="1"/>
  <c r="C115" i="1"/>
  <c r="C38" i="1"/>
  <c r="C24" i="1"/>
  <c r="C49" i="1"/>
  <c r="C55" i="1"/>
  <c r="C60" i="1"/>
  <c r="C81" i="1"/>
  <c r="C94" i="1"/>
  <c r="C140" i="1" l="1"/>
  <c r="D65" i="1"/>
  <c r="E65" i="1"/>
  <c r="E94" i="1"/>
  <c r="D94" i="1"/>
  <c r="C162" i="1"/>
  <c r="E162" i="1"/>
  <c r="C65" i="1"/>
  <c r="C95" i="1" s="1"/>
  <c r="E95" i="1" l="1"/>
  <c r="D95" i="1"/>
  <c r="C163" i="1"/>
  <c r="E163" i="1"/>
  <c r="E168" i="1" s="1"/>
  <c r="D163" i="1"/>
</calcChain>
</file>

<file path=xl/sharedStrings.xml><?xml version="1.0" encoding="utf-8"?>
<sst xmlns="http://schemas.openxmlformats.org/spreadsheetml/2006/main" count="308" uniqueCount="250">
  <si>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</si>
  <si>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</si>
  <si>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</si>
  <si>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</si>
  <si>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</si>
  <si>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</si>
  <si>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</si>
  <si>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</si>
  <si>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</si>
  <si>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</si>
  <si>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Személyi  juttatások</t>
  </si>
  <si>
    <t>Előirányzat-csoport, kiemelt előirányzat megnevezése</t>
  </si>
  <si>
    <t>Bevételek</t>
  </si>
  <si>
    <t>Kiadások</t>
  </si>
  <si>
    <t>Általános tartalék</t>
  </si>
  <si>
    <t>Céltartalék</t>
  </si>
  <si>
    <t>Megnevezés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</si>
  <si>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</si>
  <si>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</si>
  <si>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</si>
  <si>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</si>
  <si>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</si>
  <si>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</si>
  <si>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</si>
  <si>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</si>
  <si>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</si>
  <si>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7.1.</t>
  </si>
  <si>
    <t>7.2.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</si>
  <si>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</si>
  <si>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</si>
  <si>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</si>
  <si>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</si>
  <si>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</si>
  <si>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</si>
  <si>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</si>
  <si>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</si>
  <si>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</si>
  <si>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</si>
  <si>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</si>
  <si>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1.5</t>
  </si>
  <si>
    <t>1.8.</t>
  </si>
  <si>
    <t>1.9.</t>
  </si>
  <si>
    <t>1.10.</t>
  </si>
  <si>
    <t>1.11.</t>
  </si>
  <si>
    <t>2.6.</t>
  </si>
  <si>
    <t>1.12.</t>
  </si>
  <si>
    <t>2.7.</t>
  </si>
  <si>
    <t>Dologi  kiadások</t>
  </si>
  <si>
    <t>1.5.</t>
  </si>
  <si>
    <t>11.1.</t>
  </si>
  <si>
    <t>11.2.</t>
  </si>
  <si>
    <t>3.5.</t>
  </si>
  <si>
    <t>3.6.</t>
  </si>
  <si>
    <t xml:space="preserve">4. </t>
  </si>
  <si>
    <t>5.4.</t>
  </si>
  <si>
    <t>5.5.</t>
  </si>
  <si>
    <t>5.6.</t>
  </si>
  <si>
    <t>5.7.</t>
  </si>
  <si>
    <t>5.8.</t>
  </si>
  <si>
    <t xml:space="preserve">7. </t>
  </si>
  <si>
    <t>8.1.</t>
  </si>
  <si>
    <t>8.2.</t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</si>
  <si>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</si>
  <si>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</si>
  <si>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</si>
  <si>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</si>
  <si>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</si>
  <si>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</si>
  <si>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</si>
  <si>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2.10.</t>
  </si>
  <si>
    <t>Feladat megnevezése</t>
  </si>
  <si>
    <t>Száma</t>
  </si>
  <si>
    <t>Beruházások</t>
  </si>
  <si>
    <t>8.3.</t>
  </si>
  <si>
    <t>Egyéb felhalmozási kiadások</t>
  </si>
  <si>
    <t>Önkormányzat működési támogatásai (1.1.+…+.1.6.)</t>
  </si>
  <si>
    <t>Helyi önkormányzatok működésének általános támogatása</t>
  </si>
  <si>
    <t>Önkormányzatok egyes köznevelési feladatainak támogatása</t>
  </si>
  <si>
    <t>Önkormányzatok kulturális feladatainak támogatása</t>
  </si>
  <si>
    <t>Működési célú központosított előirányzatok</t>
  </si>
  <si>
    <t>Helyi önkormányzatok kiegészítő támogatásai</t>
  </si>
  <si>
    <t>Működési célú támogatások államháztartáson belülről (2.1.+…+.2.5.)</t>
  </si>
  <si>
    <t>Elvonások és befizetések bevételei</t>
  </si>
  <si>
    <t xml:space="preserve">Működési célú garancia- és kezességvállalásból megtérülések </t>
  </si>
  <si>
    <t>2.5.-ből EU-s támogatás</t>
  </si>
  <si>
    <t>Felhalmozási célú támogatások államháztartáson belülről (3.1.+…+3.5.)</t>
  </si>
  <si>
    <t>Felhalmozási célú önkormányzati támogatások</t>
  </si>
  <si>
    <t>Felhalmozási célú garancia- és kezességvállalásból megtérülések</t>
  </si>
  <si>
    <t>3.5.-ből EU-s támogatás</t>
  </si>
  <si>
    <t>4.1.</t>
  </si>
  <si>
    <t>4.1.1.</t>
  </si>
  <si>
    <t>4.1.2.</t>
  </si>
  <si>
    <t>4.2.</t>
  </si>
  <si>
    <t>4.4.</t>
  </si>
  <si>
    <t>Helyi adók  (4.1.1.+4.1.2.)</t>
  </si>
  <si>
    <t>- Vagyoni típusú adók</t>
  </si>
  <si>
    <t>Gépjárműadó</t>
  </si>
  <si>
    <t>Egyéb közhatalmi bevételek</t>
  </si>
  <si>
    <t>Működési bevételek (5.1.+…+ 5.10.)</t>
  </si>
  <si>
    <t>5.9.</t>
  </si>
  <si>
    <t>5.10.</t>
  </si>
  <si>
    <t>Készletértékesítés ellenértéke</t>
  </si>
  <si>
    <t>Szolgáltatások ellenértéke</t>
  </si>
  <si>
    <t>Közvetített szolgáltatások értéke</t>
  </si>
  <si>
    <t>Tulajdonosi bevételek</t>
  </si>
  <si>
    <t>Ellátási díjak</t>
  </si>
  <si>
    <t xml:space="preserve">Kiszámlázott általános forgalmi adó </t>
  </si>
  <si>
    <t>Általános forgalmi adó visszatérítése</t>
  </si>
  <si>
    <t>Kamatbevételek</t>
  </si>
  <si>
    <t>Egyéb pénzügyi műveletek bevételei</t>
  </si>
  <si>
    <t>Egyéb működési bevételek</t>
  </si>
  <si>
    <t>Felhalmozási bevételek (6.1.+…+6.5.)</t>
  </si>
  <si>
    <t>6.3.</t>
  </si>
  <si>
    <t>6.4.</t>
  </si>
  <si>
    <t>6.5.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</si>
  <si>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</si>
  <si>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</si>
  <si>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</si>
  <si>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</si>
  <si>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</si>
  <si>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Működési célú átvett pénzeszközök (7.1. + … + 7.3.)</t>
  </si>
  <si>
    <t>Működési célú garancia- és kezességvállalásból megtérülések ÁH-n kívülről</t>
  </si>
  <si>
    <t>Egyéb működési célú átvett pénzeszköz</t>
  </si>
  <si>
    <t>7.3.-ból EU-s támogatás (közvetlen)</t>
  </si>
  <si>
    <t>7.3.</t>
  </si>
  <si>
    <t>7.4.</t>
  </si>
  <si>
    <t>Felhalmozási célú átvett pénzeszközök (8.1.+8.2.+8.3.)</t>
  </si>
  <si>
    <t>8.4.</t>
  </si>
  <si>
    <t>Felhalm. célú garancia- és kezességvállalásból megtérülések ÁH-n kívülről</t>
  </si>
  <si>
    <t>Egyéb felhalmozási célú átvett pénzeszköz</t>
  </si>
  <si>
    <t>8.3.-ból EU-s támogatás (közvetlen)</t>
  </si>
  <si>
    <t>KÖLTSÉGVETÉSI BEVÉTELEK ÖSSZESEN: (1+…+8)</t>
  </si>
  <si>
    <t>Hitel-, kölcsönfelvétel államháztartáson kívülről  (10.1.+10.3.)</t>
  </si>
  <si>
    <t>Hosszú lejáratú  hitelek, kölcsönök felvétele</t>
  </si>
  <si>
    <t>Likviditási célú  hitelek, kölcsönök felvétele pénzügyi vállalkozástól</t>
  </si>
  <si>
    <t xml:space="preserve">    Rövid lejáratú  hitelek, kölcsönök felvétele</t>
  </si>
  <si>
    <t xml:space="preserve">   11.</t>
  </si>
  <si>
    <t>Belföldi értékpapírok bevételei (11.1. +…+ 11.4.)</t>
  </si>
  <si>
    <t>Forgatási célú belföldi értékpapírok beváltása,  értékesítése</t>
  </si>
  <si>
    <t>Forgatási célú belföldi értékpapírok kibocsátása</t>
  </si>
  <si>
    <t>Befektetési célú belföldi értékpapírok beváltása,  értékesítése</t>
  </si>
  <si>
    <t>Befektetési célú belföldi értékpapírok kibocsátása</t>
  </si>
  <si>
    <t xml:space="preserve">    12.</t>
  </si>
  <si>
    <t>Maradvány igénybevétele (12.1. + 12.2.)</t>
  </si>
  <si>
    <t>Előző év költségvetési maradványának igénybevétele</t>
  </si>
  <si>
    <t>Előző év vállalkozási maradványának igénybevétele</t>
  </si>
  <si>
    <t xml:space="preserve">    13.</t>
  </si>
  <si>
    <t>Belföldi finanszírozás bevételei (13.1. + … + 13.3.)</t>
  </si>
  <si>
    <t>Államháztartáson belüli megelőlegezések</t>
  </si>
  <si>
    <t>Államháztartáson belüli megelőlegezések törlesztése</t>
  </si>
  <si>
    <t>Betétek megszüntetése</t>
  </si>
  <si>
    <t xml:space="preserve">    14.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</si>
  <si>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</si>
  <si>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</si>
  <si>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</si>
  <si>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</si>
  <si>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</si>
  <si>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</si>
  <si>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</si>
  <si>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</si>
  <si>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</si>
  <si>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</si>
  <si>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</si>
  <si>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FINANSZÍROZÁSI BEVÉTELEK ÖSSZESEN: (10. + … +15.)</t>
  </si>
  <si>
    <t>10.1.</t>
  </si>
  <si>
    <t>11.3.</t>
  </si>
  <si>
    <t>11.4.</t>
  </si>
  <si>
    <t>12.1.</t>
  </si>
  <si>
    <t>12.2.</t>
  </si>
  <si>
    <t>13.1.</t>
  </si>
  <si>
    <t>13.2.</t>
  </si>
  <si>
    <t>13.3.</t>
  </si>
  <si>
    <t>Külföldi finanszírozás bevételei (14.1.+…14.4.)</t>
  </si>
  <si>
    <t>10.2.</t>
  </si>
  <si>
    <t>10.3.</t>
  </si>
  <si>
    <t xml:space="preserve">    17.</t>
  </si>
  <si>
    <t>1.14.</t>
  </si>
  <si>
    <t>1.15.</t>
  </si>
  <si>
    <t xml:space="preserve"> - az 1.5-ből: - Elvonások és befizetések</t>
  </si>
  <si>
    <t xml:space="preserve">   - Garancia- és kezességvállalásból kifizetés ÁH-n belülre</t>
  </si>
  <si>
    <t xml:space="preserve">   -Visszatérítendő támogatások, kölcsönök nyújtása ÁH-n belülre</t>
  </si>
  <si>
    <t xml:space="preserve">   - Visszatérítendő támogatások, kölcsönök törlesztése ÁH-n belülre</t>
  </si>
  <si>
    <t xml:space="preserve">   - Visszatérítendő támogatások, kölcsönök nyújtása ÁH-n kívülre</t>
  </si>
  <si>
    <t xml:space="preserve">   - Árkiegészítések, ártámogatások</t>
  </si>
  <si>
    <t xml:space="preserve">   - Kamattámogatások</t>
  </si>
  <si>
    <t xml:space="preserve">   - Egyéb működési célú támogatások államháztartáson kívülre</t>
  </si>
  <si>
    <t>2.11.</t>
  </si>
  <si>
    <t>2.12.</t>
  </si>
  <si>
    <t>2.13.</t>
  </si>
  <si>
    <t>2.1.-ből EU-s forrásból megvalósuló beruházás</t>
  </si>
  <si>
    <t>2.3.-ból EU-s forrásból megvalósuló felújítás</t>
  </si>
  <si>
    <t xml:space="preserve">   - Egyéb felhalmozási célú támogatások államháztartáson kívülre</t>
  </si>
  <si>
    <t xml:space="preserve">   - Lakástámogatás</t>
  </si>
  <si>
    <t xml:space="preserve">   - Garancia- és kezességvállalásból kifizetés ÁH-n kívülre</t>
  </si>
  <si>
    <t xml:space="preserve">   - Egyéb felhalmozási célú támogatások ÁH-n belülre</t>
  </si>
  <si>
    <t xml:space="preserve">   - Visszatérítendő támogatások, kölcsönök nyújtása ÁH-n belülre</t>
  </si>
  <si>
    <t>Tartalékok (3.1.+3.2.)</t>
  </si>
  <si>
    <t>KÖLTSÉGVETÉSI KIADÁSOK ÖSSZESEN (1+2+3)</t>
  </si>
  <si>
    <t>Hitel-, kölcsöntörlesztés államháztartáson kívülre (5.1. + … + 5.3.)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</si>
  <si>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</si>
  <si>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</si>
  <si>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</si>
  <si>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 xml:space="preserve">   Forgatási célú belföldi értékpapírok vásárlása</t>
  </si>
  <si>
    <t xml:space="preserve">   Forgatási célú belföldi értékpapírok beváltása</t>
  </si>
  <si>
    <t xml:space="preserve">   Befektetési célú belföldi értékpapírok vásárlása</t>
  </si>
  <si>
    <t xml:space="preserve">   Befektetési célú belföldi értékpapírok beváltása</t>
  </si>
  <si>
    <t>Belföldi finanszírozás kiadásai (7.1. + … + 7.4.)</t>
  </si>
  <si>
    <t>Államháztartáson belüli megelőlegezések folyósítása</t>
  </si>
  <si>
    <t xml:space="preserve"> Pénzeszközök betétként elhelyezése </t>
  </si>
  <si>
    <t xml:space="preserve"> Pénzügyi lízing kiadásai</t>
  </si>
  <si>
    <t xml:space="preserve"> Forgatási célú külföldi értékpapírok vásárlása</t>
  </si>
  <si>
    <t xml:space="preserve"> Befektetési célú külföldi értékpapírok beváltása</t>
  </si>
  <si>
    <t xml:space="preserve"> Külföldi értékpapírok beváltása</t>
  </si>
  <si>
    <t xml:space="preserve"> Külföldi hitelek, kölcsönök törlesztése</t>
  </si>
  <si>
    <t>FINANSZÍROZÁSI KIADÁSOK ÖSSZESEN: (5.+…+8.)</t>
  </si>
  <si>
    <t>KIADÁSOK ÖSSZESEN: (4+9)</t>
  </si>
  <si>
    <t>Államháztartáson belüli megelőlegezések visszafizetése</t>
  </si>
  <si>
    <t>Belföldi értékpapírok kiadásai (6.1. + … + 6.4.)</t>
  </si>
  <si>
    <t xml:space="preserve"> 10.</t>
  </si>
  <si>
    <t>Összes bevétel, kiadás</t>
  </si>
  <si>
    <t>BEVÉTELEK ÖSSZESEN: (9+16)</t>
  </si>
  <si>
    <t xml:space="preserve">Működési célú visszatérítendő támogatások, kölcsönök visszatérülése </t>
  </si>
  <si>
    <t>Működési célú visszatérítendő támogatások, kölcsönök igénybevétele</t>
  </si>
  <si>
    <t>Felhalmozási célú visszatérítendő támogatások, kölcsönök visszatérülése</t>
  </si>
  <si>
    <t>Felhalmozási célú visszatérítendő támogatások, kölcsönök igénybevétele</t>
  </si>
  <si>
    <t>Működési célú visszatérítendő támogatások, kölcsönök visszatér. ÁH-n kívülről</t>
  </si>
  <si>
    <t>Felhalm. célú visszatérítendő támogatások, kölcsönök visszatér. ÁH-n kívülről</t>
  </si>
  <si>
    <t>7.5.</t>
  </si>
  <si>
    <t>Központi irányítószervi támogatás</t>
  </si>
  <si>
    <t>2.5.-ből      - Garancia- és kezességvállalásból kifizetés ÁH-n belülre</t>
  </si>
  <si>
    <t>7.6.</t>
  </si>
  <si>
    <r>
      <t xml:space="preserve">   Működési költségvetés kiadásai </t>
    </r>
    <r>
      <rPr>
        <sz val="8"/>
        <rFont val="Times New Roman CE"/>
        <charset val="238"/>
      </rPr>
      <t>(1.1+…+1.5.)</t>
    </r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</si>
  <si>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</si>
  <si>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Egyéb működési célú támogatások bevételei( TB Alaptól;Elk.Állami Pénzalaptól)</t>
  </si>
  <si>
    <t>7.3-ból  - Napköziotthonos óvoda finanszírozása</t>
  </si>
  <si>
    <t xml:space="preserve">   - Dorog Kistérség hozzájárulás</t>
  </si>
  <si>
    <t>Eredeti előirányzat</t>
  </si>
  <si>
    <t>Módosított előírányzat</t>
  </si>
  <si>
    <t>Teljesítés</t>
  </si>
  <si>
    <t>Külföldi finanszírozás kiadásai (8.1. + … + 8.4.)</t>
  </si>
  <si>
    <t>Települési önkormányzati szociális, gyermekj., és gyermekétkeztetési fel.tám.</t>
  </si>
  <si>
    <t xml:space="preserve">Egyéb felhalmozási célú támogatások bevételei </t>
  </si>
  <si>
    <t>Bajna Község Önkormányzata</t>
  </si>
  <si>
    <t xml:space="preserve"> forintban </t>
  </si>
  <si>
    <t xml:space="preserve"> Értékesítési és forgalmi adók</t>
  </si>
  <si>
    <t xml:space="preserve">   -Egyéb működési célú támogatások ÁH-n belülre</t>
  </si>
  <si>
    <t>forintban</t>
  </si>
  <si>
    <t>Közhatalmi bevételek (4.1.+4.2.+4.4.)</t>
  </si>
  <si>
    <t>4.5</t>
  </si>
  <si>
    <t>Termőföld bérbeadásból származó bevétel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</si>
</sst>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37" x14ac:knownFonts="1">
    <font>
      <sz val="10"/>
      <name val="Arial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0"/>
      <name val="Times New Roman CE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2"/>
      <name val="Times New Roman CE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name val="Times New Roman"/>
      <family val="1"/>
      <charset val="238"/>
    </font>
    <font>
      <b/>
      <sz val="9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i/>
      <sz val="8"/>
      <name val="Times New Roman CE"/>
      <charset val="238"/>
    </font>
    <font>
      <i/>
      <sz val="10"/>
      <name val="Times New Roman CE"/>
      <family val="1"/>
      <charset val="238"/>
    </font>
    <font>
      <b/>
      <sz val="9"/>
      <name val="Times New Roman"/>
      <family val="1"/>
      <charset val="238"/>
    </font>
    <font>
      <sz val="8"/>
      <name val="Arial"/>
      <family val="2"/>
      <charset val="238"/>
    </font>
    <font>
      <b/>
      <sz val="10"/>
      <name val="Times New Roman CE"/>
      <charset val="238"/>
    </font>
    <font>
      <i/>
      <sz val="10"/>
      <name val="Times New Roman CE"/>
      <charset val="238"/>
    </font>
  </fonts>
  <fills count="20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55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2"/>
      </patternFill>
    </fill>
    <fill>
      <patternFill patternType="solid">
        <fgColor indexed="9"/>
      </patternFill>
    </fill>
    <fill>
      <patternFill patternType="solid">
        <fgColor indexed="45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</fills>
  <borders count="6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4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2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3" borderId="0" applyNumberFormat="0" applyBorder="0" applyAlignment="0" applyProtection="0"/>
    <xf numFmtId="0" fontId="2" fillId="7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3" borderId="0" applyNumberFormat="0" applyBorder="0" applyAlignment="0" applyProtection="0"/>
    <xf numFmtId="0" fontId="3" fillId="7" borderId="1" applyNumberFormat="0" applyAlignment="0" applyProtection="0"/>
    <xf numFmtId="0" fontId="4" fillId="0" borderId="0" applyNumberFormat="0" applyFill="0" applyBorder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7" fillId="0" borderId="0" applyNumberFormat="0" applyFill="0" applyBorder="0" applyAlignment="0" applyProtection="0"/>
    <xf numFmtId="0" fontId="8" fillId="10" borderId="5" applyNumberFormat="0" applyAlignment="0" applyProtection="0"/>
    <xf numFmtId="0" fontId="10" fillId="0" borderId="0" applyNumberFormat="0" applyFill="0" applyBorder="0" applyAlignment="0" applyProtection="0"/>
    <xf numFmtId="0" fontId="11" fillId="0" borderId="6" applyNumberFormat="0" applyFill="0" applyAlignment="0" applyProtection="0"/>
    <xf numFmtId="0" fontId="9" fillId="4" borderId="7" applyNumberFormat="0" applyFont="0" applyAlignment="0" applyProtection="0"/>
    <xf numFmtId="0" fontId="2" fillId="9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9" borderId="0" applyNumberFormat="0" applyBorder="0" applyAlignment="0" applyProtection="0"/>
    <xf numFmtId="0" fontId="2" fillId="14" borderId="0" applyNumberFormat="0" applyBorder="0" applyAlignment="0" applyProtection="0"/>
    <xf numFmtId="0" fontId="12" fillId="15" borderId="0" applyNumberFormat="0" applyBorder="0" applyAlignment="0" applyProtection="0"/>
    <xf numFmtId="0" fontId="13" fillId="16" borderId="8" applyNumberFormat="0" applyAlignment="0" applyProtection="0"/>
    <xf numFmtId="0" fontId="14" fillId="0" borderId="0" applyNumberFormat="0" applyFill="0" applyBorder="0" applyAlignment="0" applyProtection="0"/>
    <xf numFmtId="0" fontId="15" fillId="0" borderId="0"/>
    <xf numFmtId="0" fontId="9" fillId="0" borderId="0"/>
    <xf numFmtId="0" fontId="16" fillId="0" borderId="9" applyNumberFormat="0" applyFill="0" applyAlignment="0" applyProtection="0"/>
    <xf numFmtId="0" fontId="17" fillId="17" borderId="0" applyNumberFormat="0" applyBorder="0" applyAlignment="0" applyProtection="0"/>
    <xf numFmtId="0" fontId="18" fillId="7" borderId="0" applyNumberFormat="0" applyBorder="0" applyAlignment="0" applyProtection="0"/>
    <xf numFmtId="0" fontId="19" fillId="16" borderId="1" applyNumberFormat="0" applyAlignment="0" applyProtection="0"/>
  </cellStyleXfs>
  <cellXfs count="166">
    <xf numFmtId="0" fontId="0" fillId="0" borderId="0" xfId="0"/>
    <xf numFmtId="164" fontId="20" fillId="0" borderId="0" xfId="39" applyNumberFormat="1" applyFont="1" applyFill="1" applyAlignment="1" applyProtection="1">
      <alignment horizontal="left" vertical="center" wrapText="1"/>
    </xf>
    <xf numFmtId="164" fontId="21" fillId="0" borderId="0" xfId="39" applyNumberFormat="1" applyFont="1" applyFill="1" applyAlignment="1" applyProtection="1">
      <alignment vertical="center" wrapText="1"/>
    </xf>
    <xf numFmtId="0" fontId="9" fillId="0" borderId="0" xfId="39"/>
    <xf numFmtId="0" fontId="23" fillId="0" borderId="10" xfId="39" applyFont="1" applyFill="1" applyBorder="1" applyAlignment="1" applyProtection="1">
      <alignment horizontal="center" vertical="center" wrapText="1"/>
    </xf>
    <xf numFmtId="0" fontId="23" fillId="0" borderId="12" xfId="39" applyFont="1" applyFill="1" applyBorder="1" applyAlignment="1" applyProtection="1">
      <alignment vertical="center"/>
    </xf>
    <xf numFmtId="0" fontId="23" fillId="0" borderId="0" xfId="39" applyFont="1" applyFill="1" applyAlignment="1" applyProtection="1">
      <alignment vertical="center"/>
    </xf>
    <xf numFmtId="0" fontId="23" fillId="0" borderId="13" xfId="39" applyFont="1" applyFill="1" applyBorder="1" applyAlignment="1" applyProtection="1">
      <alignment horizontal="center" vertical="center" wrapText="1"/>
    </xf>
    <xf numFmtId="0" fontId="23" fillId="0" borderId="14" xfId="39" applyFont="1" applyFill="1" applyBorder="1" applyAlignment="1" applyProtection="1">
      <alignment horizontal="center" vertical="center" wrapText="1"/>
    </xf>
    <xf numFmtId="0" fontId="25" fillId="0" borderId="15" xfId="39" applyFont="1" applyFill="1" applyBorder="1" applyAlignment="1" applyProtection="1">
      <alignment horizontal="center" vertical="center" wrapText="1"/>
    </xf>
    <xf numFmtId="0" fontId="25" fillId="0" borderId="16" xfId="39" applyFont="1" applyFill="1" applyBorder="1" applyAlignment="1" applyProtection="1">
      <alignment horizontal="center" vertical="center" wrapText="1"/>
    </xf>
    <xf numFmtId="0" fontId="23" fillId="0" borderId="17" xfId="39" applyFont="1" applyFill="1" applyBorder="1" applyAlignment="1" applyProtection="1">
      <alignment horizontal="center" vertical="center" wrapText="1"/>
    </xf>
    <xf numFmtId="0" fontId="23" fillId="0" borderId="18" xfId="39" applyFont="1" applyFill="1" applyBorder="1" applyAlignment="1" applyProtection="1">
      <alignment horizontal="center" vertical="center" wrapText="1"/>
    </xf>
    <xf numFmtId="0" fontId="25" fillId="0" borderId="15" xfId="38" applyFont="1" applyFill="1" applyBorder="1" applyAlignment="1" applyProtection="1">
      <alignment horizontal="center" vertical="center" wrapText="1"/>
    </xf>
    <xf numFmtId="0" fontId="25" fillId="0" borderId="16" xfId="38" applyFont="1" applyFill="1" applyBorder="1" applyAlignment="1" applyProtection="1">
      <alignment horizontal="left" vertical="center" wrapText="1" indent="1"/>
    </xf>
    <xf numFmtId="49" fontId="26" fillId="0" borderId="21" xfId="38" applyNumberFormat="1" applyFont="1" applyFill="1" applyBorder="1" applyAlignment="1" applyProtection="1">
      <alignment horizontal="center" vertical="center" wrapText="1"/>
    </xf>
    <xf numFmtId="0" fontId="27" fillId="0" borderId="22" xfId="39" applyFont="1" applyBorder="1" applyAlignment="1" applyProtection="1">
      <alignment horizontal="left" wrapText="1" indent="1"/>
    </xf>
    <xf numFmtId="49" fontId="26" fillId="0" borderId="23" xfId="38" applyNumberFormat="1" applyFont="1" applyFill="1" applyBorder="1" applyAlignment="1" applyProtection="1">
      <alignment horizontal="center" vertical="center" wrapText="1"/>
    </xf>
    <xf numFmtId="0" fontId="27" fillId="0" borderId="24" xfId="39" applyFont="1" applyBorder="1" applyAlignment="1" applyProtection="1">
      <alignment horizontal="left" wrapText="1" indent="1"/>
    </xf>
    <xf numFmtId="49" fontId="26" fillId="0" borderId="25" xfId="38" applyNumberFormat="1" applyFont="1" applyFill="1" applyBorder="1" applyAlignment="1" applyProtection="1">
      <alignment horizontal="center" vertical="center" wrapText="1"/>
    </xf>
    <xf numFmtId="0" fontId="27" fillId="0" borderId="26" xfId="39" applyFont="1" applyBorder="1" applyAlignment="1" applyProtection="1">
      <alignment horizontal="left" wrapText="1" indent="1"/>
    </xf>
    <xf numFmtId="0" fontId="28" fillId="0" borderId="16" xfId="39" applyFont="1" applyBorder="1" applyAlignment="1" applyProtection="1">
      <alignment horizontal="left" vertical="center" wrapText="1" indent="1"/>
    </xf>
    <xf numFmtId="0" fontId="28" fillId="0" borderId="15" xfId="39" applyFont="1" applyBorder="1" applyAlignment="1" applyProtection="1">
      <alignment horizontal="center" wrapText="1"/>
    </xf>
    <xf numFmtId="0" fontId="27" fillId="0" borderId="26" xfId="39" applyFont="1" applyBorder="1" applyAlignment="1" applyProtection="1">
      <alignment wrapText="1"/>
    </xf>
    <xf numFmtId="0" fontId="27" fillId="0" borderId="21" xfId="39" applyFont="1" applyBorder="1" applyAlignment="1" applyProtection="1">
      <alignment horizontal="center" wrapText="1"/>
    </xf>
    <xf numFmtId="0" fontId="27" fillId="0" borderId="23" xfId="39" applyFont="1" applyBorder="1" applyAlignment="1" applyProtection="1">
      <alignment horizontal="center" wrapText="1"/>
    </xf>
    <xf numFmtId="0" fontId="27" fillId="0" borderId="25" xfId="39" applyFont="1" applyBorder="1" applyAlignment="1" applyProtection="1">
      <alignment horizontal="center" wrapText="1"/>
    </xf>
    <xf numFmtId="0" fontId="28" fillId="0" borderId="16" xfId="39" applyFont="1" applyBorder="1" applyAlignment="1" applyProtection="1">
      <alignment wrapText="1"/>
    </xf>
    <xf numFmtId="0" fontId="28" fillId="0" borderId="27" xfId="39" applyFont="1" applyBorder="1" applyAlignment="1" applyProtection="1">
      <alignment horizontal="center" wrapText="1"/>
    </xf>
    <xf numFmtId="0" fontId="28" fillId="0" borderId="28" xfId="39" applyFont="1" applyBorder="1" applyAlignment="1" applyProtection="1">
      <alignment wrapText="1"/>
    </xf>
    <xf numFmtId="0" fontId="26" fillId="0" borderId="0" xfId="39" applyFont="1" applyFill="1" applyBorder="1" applyAlignment="1" applyProtection="1">
      <alignment horizontal="center" vertical="center" wrapText="1"/>
    </xf>
    <xf numFmtId="0" fontId="23" fillId="0" borderId="0" xfId="39" applyFont="1" applyFill="1" applyBorder="1" applyAlignment="1" applyProtection="1">
      <alignment horizontal="left" vertical="center" wrapText="1" indent="1"/>
    </xf>
    <xf numFmtId="0" fontId="26" fillId="0" borderId="0" xfId="39" applyFont="1" applyFill="1" applyAlignment="1" applyProtection="1">
      <alignment horizontal="center" vertical="center" wrapText="1"/>
    </xf>
    <xf numFmtId="0" fontId="25" fillId="0" borderId="13" xfId="39" applyFont="1" applyFill="1" applyBorder="1" applyAlignment="1" applyProtection="1">
      <alignment horizontal="center" vertical="center" wrapText="1"/>
    </xf>
    <xf numFmtId="0" fontId="23" fillId="0" borderId="29" xfId="39" applyFont="1" applyFill="1" applyBorder="1" applyAlignment="1" applyProtection="1">
      <alignment horizontal="center" vertical="center" wrapText="1"/>
    </xf>
    <xf numFmtId="0" fontId="25" fillId="0" borderId="30" xfId="38" applyFont="1" applyFill="1" applyBorder="1" applyAlignment="1" applyProtection="1">
      <alignment horizontal="center" vertical="center" wrapText="1"/>
    </xf>
    <xf numFmtId="49" fontId="26" fillId="0" borderId="31" xfId="38" applyNumberFormat="1" applyFont="1" applyFill="1" applyBorder="1" applyAlignment="1" applyProtection="1">
      <alignment horizontal="center" vertical="center" wrapText="1"/>
    </xf>
    <xf numFmtId="0" fontId="26" fillId="0" borderId="11" xfId="38" applyFont="1" applyFill="1" applyBorder="1" applyAlignment="1" applyProtection="1">
      <alignment horizontal="left" vertical="center" wrapText="1" indent="1"/>
    </xf>
    <xf numFmtId="0" fontId="26" fillId="0" borderId="24" xfId="38" applyFont="1" applyFill="1" applyBorder="1" applyAlignment="1" applyProtection="1">
      <alignment horizontal="left" vertical="center" wrapText="1" indent="1"/>
    </xf>
    <xf numFmtId="0" fontId="26" fillId="0" borderId="32" xfId="38" applyFont="1" applyFill="1" applyBorder="1" applyAlignment="1" applyProtection="1">
      <alignment horizontal="left" vertical="center" wrapText="1" indent="1"/>
    </xf>
    <xf numFmtId="0" fontId="26" fillId="0" borderId="0" xfId="38" applyFont="1" applyFill="1" applyBorder="1" applyAlignment="1" applyProtection="1">
      <alignment horizontal="left" vertical="center" wrapText="1" indent="1"/>
    </xf>
    <xf numFmtId="0" fontId="26" fillId="0" borderId="24" xfId="38" applyFont="1" applyFill="1" applyBorder="1" applyAlignment="1" applyProtection="1">
      <alignment horizontal="left" indent="6"/>
    </xf>
    <xf numFmtId="0" fontId="26" fillId="0" borderId="24" xfId="38" applyFont="1" applyFill="1" applyBorder="1" applyAlignment="1" applyProtection="1">
      <alignment horizontal="left" vertical="center" wrapText="1" indent="6"/>
    </xf>
    <xf numFmtId="49" fontId="26" fillId="0" borderId="33" xfId="38" applyNumberFormat="1" applyFont="1" applyFill="1" applyBorder="1" applyAlignment="1" applyProtection="1">
      <alignment horizontal="center" vertical="center" wrapText="1"/>
    </xf>
    <xf numFmtId="0" fontId="26" fillId="0" borderId="26" xfId="38" applyFont="1" applyFill="1" applyBorder="1" applyAlignment="1" applyProtection="1">
      <alignment horizontal="left" vertical="center" wrapText="1" indent="6"/>
    </xf>
    <xf numFmtId="0" fontId="25" fillId="0" borderId="16" xfId="38" applyFont="1" applyFill="1" applyBorder="1" applyAlignment="1" applyProtection="1">
      <alignment vertical="center" wrapText="1"/>
    </xf>
    <xf numFmtId="0" fontId="26" fillId="0" borderId="26" xfId="38" applyFont="1" applyFill="1" applyBorder="1" applyAlignment="1" applyProtection="1">
      <alignment horizontal="left" vertical="center" wrapText="1" indent="1"/>
    </xf>
    <xf numFmtId="0" fontId="27" fillId="0" borderId="26" xfId="39" applyFont="1" applyBorder="1" applyAlignment="1" applyProtection="1">
      <alignment horizontal="left" vertical="center" wrapText="1" indent="1"/>
    </xf>
    <xf numFmtId="0" fontId="27" fillId="0" borderId="24" xfId="39" applyFont="1" applyBorder="1" applyAlignment="1" applyProtection="1">
      <alignment horizontal="left" vertical="center" wrapText="1" indent="1"/>
    </xf>
    <xf numFmtId="0" fontId="26" fillId="0" borderId="22" xfId="38" applyFont="1" applyFill="1" applyBorder="1" applyAlignment="1" applyProtection="1">
      <alignment horizontal="left" vertical="center" wrapText="1" indent="6"/>
    </xf>
    <xf numFmtId="0" fontId="29" fillId="0" borderId="16" xfId="38" applyFont="1" applyFill="1" applyBorder="1" applyAlignment="1" applyProtection="1">
      <alignment horizontal="left" vertical="center" wrapText="1" indent="1"/>
    </xf>
    <xf numFmtId="0" fontId="26" fillId="0" borderId="22" xfId="38" applyFont="1" applyFill="1" applyBorder="1" applyAlignment="1" applyProtection="1">
      <alignment horizontal="left" vertical="center" wrapText="1" indent="1"/>
    </xf>
    <xf numFmtId="0" fontId="26" fillId="0" borderId="34" xfId="38" applyFont="1" applyFill="1" applyBorder="1" applyAlignment="1" applyProtection="1">
      <alignment horizontal="left" vertical="center" wrapText="1" indent="1"/>
    </xf>
    <xf numFmtId="0" fontId="9" fillId="0" borderId="0" xfId="39" applyFill="1" applyAlignment="1">
      <alignment vertical="center" wrapText="1"/>
    </xf>
    <xf numFmtId="0" fontId="32" fillId="0" borderId="0" xfId="39" applyFont="1" applyFill="1" applyAlignment="1">
      <alignment vertical="center" wrapText="1"/>
    </xf>
    <xf numFmtId="16" fontId="9" fillId="0" borderId="0" xfId="39" applyNumberFormat="1" applyFill="1" applyAlignment="1">
      <alignment vertical="center" wrapText="1"/>
    </xf>
    <xf numFmtId="0" fontId="28" fillId="0" borderId="27" xfId="39" applyFont="1" applyBorder="1" applyAlignment="1" applyProtection="1">
      <alignment horizontal="center" vertical="center" wrapText="1"/>
    </xf>
    <xf numFmtId="0" fontId="33" fillId="0" borderId="28" xfId="39" applyFont="1" applyBorder="1" applyAlignment="1" applyProtection="1">
      <alignment horizontal="left" vertical="center" wrapText="1" indent="1"/>
    </xf>
    <xf numFmtId="0" fontId="9" fillId="0" borderId="0" xfId="39" applyFont="1" applyFill="1" applyAlignment="1" applyProtection="1">
      <alignment horizontal="left" vertical="center" wrapText="1"/>
    </xf>
    <xf numFmtId="0" fontId="9" fillId="0" borderId="0" xfId="39" applyFont="1" applyFill="1" applyAlignment="1" applyProtection="1">
      <alignment vertical="center" wrapText="1"/>
    </xf>
    <xf numFmtId="49" fontId="26" fillId="0" borderId="36" xfId="38" applyNumberFormat="1" applyFont="1" applyFill="1" applyBorder="1" applyAlignment="1" applyProtection="1">
      <alignment horizontal="center" vertical="center" wrapText="1"/>
    </xf>
    <xf numFmtId="0" fontId="25" fillId="0" borderId="39" xfId="39" applyFont="1" applyFill="1" applyBorder="1" applyAlignment="1" applyProtection="1">
      <alignment horizontal="center" vertical="center" wrapText="1"/>
    </xf>
    <xf numFmtId="0" fontId="23" fillId="0" borderId="40" xfId="39" applyFont="1" applyFill="1" applyBorder="1" applyAlignment="1" applyProtection="1">
      <alignment horizontal="center" vertical="center" wrapText="1"/>
    </xf>
    <xf numFmtId="0" fontId="35" fillId="0" borderId="41" xfId="39" applyFont="1" applyBorder="1" applyAlignment="1">
      <alignment horizontal="center" vertical="center" wrapText="1"/>
    </xf>
    <xf numFmtId="0" fontId="23" fillId="0" borderId="45" xfId="39" applyFont="1" applyFill="1" applyBorder="1" applyAlignment="1" applyProtection="1">
      <alignment horizontal="center" vertical="center" wrapText="1"/>
    </xf>
    <xf numFmtId="0" fontId="35" fillId="0" borderId="46" xfId="39" applyFont="1" applyBorder="1" applyAlignment="1">
      <alignment horizontal="center" wrapText="1"/>
    </xf>
    <xf numFmtId="0" fontId="25" fillId="0" borderId="40" xfId="38" applyFont="1" applyFill="1" applyBorder="1" applyAlignment="1" applyProtection="1">
      <alignment vertical="center" wrapText="1"/>
    </xf>
    <xf numFmtId="0" fontId="35" fillId="0" borderId="15" xfId="39" applyFont="1" applyBorder="1" applyAlignment="1">
      <alignment horizontal="center" vertical="center" wrapText="1"/>
    </xf>
    <xf numFmtId="0" fontId="23" fillId="0" borderId="39" xfId="39" applyFont="1" applyFill="1" applyBorder="1" applyAlignment="1" applyProtection="1">
      <alignment vertical="center"/>
    </xf>
    <xf numFmtId="0" fontId="22" fillId="0" borderId="0" xfId="39" applyFont="1" applyAlignment="1" applyProtection="1">
      <alignment horizontal="center" vertical="top"/>
      <protection locked="0"/>
    </xf>
    <xf numFmtId="0" fontId="9" fillId="0" borderId="0" xfId="39" applyAlignment="1">
      <alignment horizontal="center"/>
    </xf>
    <xf numFmtId="164" fontId="23" fillId="0" borderId="19" xfId="39" applyNumberFormat="1" applyFont="1" applyFill="1" applyBorder="1" applyAlignment="1" applyProtection="1">
      <alignment horizontal="center" vertical="center" wrapText="1"/>
    </xf>
    <xf numFmtId="164" fontId="25" fillId="0" borderId="39" xfId="38" applyNumberFormat="1" applyFont="1" applyFill="1" applyBorder="1" applyAlignment="1" applyProtection="1">
      <alignment horizontal="center" vertical="center" wrapText="1"/>
    </xf>
    <xf numFmtId="164" fontId="26" fillId="0" borderId="42" xfId="38" applyNumberFormat="1" applyFont="1" applyFill="1" applyBorder="1" applyAlignment="1" applyProtection="1">
      <alignment horizontal="center" vertical="center" wrapText="1"/>
      <protection locked="0"/>
    </xf>
    <xf numFmtId="3" fontId="9" fillId="0" borderId="22" xfId="39" applyNumberFormat="1" applyBorder="1" applyAlignment="1">
      <alignment horizontal="center"/>
    </xf>
    <xf numFmtId="164" fontId="26" fillId="0" borderId="43" xfId="38" applyNumberFormat="1" applyFont="1" applyFill="1" applyBorder="1" applyAlignment="1" applyProtection="1">
      <alignment horizontal="center" vertical="center" wrapText="1"/>
      <protection locked="0"/>
    </xf>
    <xf numFmtId="3" fontId="9" fillId="0" borderId="24" xfId="39" applyNumberFormat="1" applyBorder="1" applyAlignment="1">
      <alignment horizontal="center"/>
    </xf>
    <xf numFmtId="164" fontId="26" fillId="18" borderId="43" xfId="38" applyNumberFormat="1" applyFont="1" applyFill="1" applyBorder="1" applyAlignment="1" applyProtection="1">
      <alignment horizontal="center" vertical="center" wrapText="1"/>
    </xf>
    <xf numFmtId="164" fontId="26" fillId="18" borderId="44" xfId="38" applyNumberFormat="1" applyFont="1" applyFill="1" applyBorder="1" applyAlignment="1" applyProtection="1">
      <alignment horizontal="center" vertical="center" wrapText="1"/>
    </xf>
    <xf numFmtId="3" fontId="9" fillId="0" borderId="26" xfId="39" applyNumberFormat="1" applyBorder="1" applyAlignment="1">
      <alignment horizontal="center"/>
    </xf>
    <xf numFmtId="164" fontId="26" fillId="0" borderId="44" xfId="38" applyNumberFormat="1" applyFont="1" applyFill="1" applyBorder="1" applyAlignment="1" applyProtection="1">
      <alignment horizontal="center" vertical="center" wrapText="1"/>
      <protection locked="0"/>
    </xf>
    <xf numFmtId="164" fontId="25" fillId="0" borderId="20" xfId="38" applyNumberFormat="1" applyFont="1" applyFill="1" applyBorder="1" applyAlignment="1" applyProtection="1">
      <alignment horizontal="center" vertical="center" wrapText="1"/>
    </xf>
    <xf numFmtId="3" fontId="35" fillId="0" borderId="51" xfId="39" applyNumberFormat="1" applyFont="1" applyBorder="1" applyAlignment="1">
      <alignment horizontal="center"/>
    </xf>
    <xf numFmtId="164" fontId="29" fillId="0" borderId="20" xfId="38" applyNumberFormat="1" applyFont="1" applyFill="1" applyBorder="1" applyAlignment="1" applyProtection="1">
      <alignment horizontal="center" vertical="center" wrapText="1"/>
    </xf>
    <xf numFmtId="164" fontId="26" fillId="0" borderId="42" xfId="38" applyNumberFormat="1" applyFont="1" applyFill="1" applyBorder="1" applyAlignment="1" applyProtection="1">
      <alignment horizontal="center" vertical="center" wrapText="1"/>
    </xf>
    <xf numFmtId="164" fontId="26" fillId="19" borderId="43" xfId="38" applyNumberFormat="1" applyFont="1" applyFill="1" applyBorder="1" applyAlignment="1" applyProtection="1">
      <alignment horizontal="center" vertical="center" wrapText="1"/>
      <protection locked="0"/>
    </xf>
    <xf numFmtId="3" fontId="9" fillId="19" borderId="24" xfId="39" applyNumberFormat="1" applyFill="1" applyBorder="1" applyAlignment="1">
      <alignment horizontal="center"/>
    </xf>
    <xf numFmtId="164" fontId="30" fillId="19" borderId="43" xfId="38" applyNumberFormat="1" applyFont="1" applyFill="1" applyBorder="1" applyAlignment="1" applyProtection="1">
      <alignment horizontal="center" vertical="center" wrapText="1"/>
      <protection locked="0"/>
    </xf>
    <xf numFmtId="164" fontId="30" fillId="19" borderId="44" xfId="38" applyNumberFormat="1" applyFont="1" applyFill="1" applyBorder="1" applyAlignment="1" applyProtection="1">
      <alignment horizontal="center" vertical="center" wrapText="1"/>
      <protection locked="0"/>
    </xf>
    <xf numFmtId="3" fontId="9" fillId="19" borderId="26" xfId="39" applyNumberFormat="1" applyFill="1" applyBorder="1" applyAlignment="1">
      <alignment horizontal="center"/>
    </xf>
    <xf numFmtId="3" fontId="35" fillId="0" borderId="15" xfId="39" applyNumberFormat="1" applyFont="1" applyBorder="1" applyAlignment="1">
      <alignment horizontal="center"/>
    </xf>
    <xf numFmtId="164" fontId="30" fillId="0" borderId="42" xfId="38" applyNumberFormat="1" applyFont="1" applyFill="1" applyBorder="1" applyAlignment="1" applyProtection="1">
      <alignment horizontal="center" vertical="center" wrapText="1"/>
      <protection locked="0"/>
    </xf>
    <xf numFmtId="164" fontId="30" fillId="0" borderId="43" xfId="38" applyNumberFormat="1" applyFont="1" applyFill="1" applyBorder="1" applyAlignment="1" applyProtection="1">
      <alignment horizontal="center" vertical="center" wrapText="1"/>
      <protection locked="0"/>
    </xf>
    <xf numFmtId="164" fontId="30" fillId="0" borderId="44" xfId="38" applyNumberFormat="1" applyFont="1" applyFill="1" applyBorder="1" applyAlignment="1" applyProtection="1">
      <alignment horizontal="center" vertical="center" wrapText="1"/>
      <protection locked="0"/>
    </xf>
    <xf numFmtId="3" fontId="35" fillId="0" borderId="41" xfId="39" applyNumberFormat="1" applyFont="1" applyBorder="1" applyAlignment="1">
      <alignment horizontal="center"/>
    </xf>
    <xf numFmtId="3" fontId="9" fillId="0" borderId="15" xfId="39" applyNumberFormat="1" applyBorder="1" applyAlignment="1">
      <alignment horizontal="center"/>
    </xf>
    <xf numFmtId="3" fontId="9" fillId="0" borderId="35" xfId="39" applyNumberFormat="1" applyBorder="1" applyAlignment="1">
      <alignment horizontal="center"/>
    </xf>
    <xf numFmtId="164" fontId="29" fillId="0" borderId="39" xfId="38" applyNumberFormat="1" applyFont="1" applyFill="1" applyBorder="1" applyAlignment="1" applyProtection="1">
      <alignment horizontal="center" vertical="center" wrapText="1"/>
    </xf>
    <xf numFmtId="164" fontId="25" fillId="0" borderId="39" xfId="38" applyNumberFormat="1" applyFont="1" applyFill="1" applyBorder="1" applyAlignment="1" applyProtection="1">
      <alignment horizontal="center" vertical="center" wrapText="1"/>
      <protection locked="0"/>
    </xf>
    <xf numFmtId="164" fontId="29" fillId="0" borderId="16" xfId="38" applyNumberFormat="1" applyFont="1" applyFill="1" applyBorder="1" applyAlignment="1" applyProtection="1">
      <alignment horizontal="center" vertical="center" wrapText="1"/>
    </xf>
    <xf numFmtId="164" fontId="25" fillId="0" borderId="0" xfId="39" applyNumberFormat="1" applyFont="1" applyFill="1" applyBorder="1" applyAlignment="1" applyProtection="1">
      <alignment horizontal="center" vertical="center" wrapText="1"/>
    </xf>
    <xf numFmtId="164" fontId="25" fillId="0" borderId="47" xfId="39" applyNumberFormat="1" applyFont="1" applyFill="1" applyBorder="1" applyAlignment="1" applyProtection="1">
      <alignment horizontal="center" vertical="center" wrapText="1"/>
    </xf>
    <xf numFmtId="0" fontId="9" fillId="0" borderId="48" xfId="39" applyBorder="1" applyAlignment="1">
      <alignment horizontal="center"/>
    </xf>
    <xf numFmtId="164" fontId="25" fillId="0" borderId="13" xfId="38" applyNumberFormat="1" applyFont="1" applyFill="1" applyBorder="1" applyAlignment="1" applyProtection="1">
      <alignment horizontal="center" vertical="center" wrapText="1"/>
    </xf>
    <xf numFmtId="164" fontId="26" fillId="19" borderId="37" xfId="38" applyNumberFormat="1" applyFont="1" applyFill="1" applyBorder="1" applyAlignment="1" applyProtection="1">
      <alignment horizontal="center" vertical="center" wrapText="1"/>
      <protection locked="0"/>
    </xf>
    <xf numFmtId="164" fontId="26" fillId="0" borderId="50" xfId="38" applyNumberFormat="1" applyFont="1" applyFill="1" applyBorder="1" applyAlignment="1" applyProtection="1">
      <alignment horizontal="center" vertical="center" wrapText="1"/>
      <protection locked="0"/>
    </xf>
    <xf numFmtId="164" fontId="31" fillId="0" borderId="50" xfId="38" applyNumberFormat="1" applyFont="1" applyFill="1" applyBorder="1" applyAlignment="1" applyProtection="1">
      <alignment horizontal="center" vertical="center" wrapText="1"/>
      <protection locked="0"/>
    </xf>
    <xf numFmtId="164" fontId="31" fillId="0" borderId="43" xfId="38" applyNumberFormat="1" applyFont="1" applyFill="1" applyBorder="1" applyAlignment="1" applyProtection="1">
      <alignment horizontal="center" vertical="center" wrapText="1"/>
      <protection locked="0"/>
    </xf>
    <xf numFmtId="164" fontId="31" fillId="0" borderId="42" xfId="38" applyNumberFormat="1" applyFont="1" applyFill="1" applyBorder="1" applyAlignment="1" applyProtection="1">
      <alignment horizontal="center" vertical="center" wrapText="1"/>
      <protection locked="0"/>
    </xf>
    <xf numFmtId="164" fontId="31" fillId="0" borderId="26" xfId="38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/>
    </xf>
    <xf numFmtId="0" fontId="9" fillId="0" borderId="34" xfId="39" applyBorder="1" applyAlignment="1">
      <alignment horizontal="center"/>
    </xf>
    <xf numFmtId="0" fontId="24" fillId="0" borderId="16" xfId="39" applyFont="1" applyFill="1" applyBorder="1" applyAlignment="1" applyProtection="1">
      <alignment horizontal="center"/>
    </xf>
    <xf numFmtId="164" fontId="23" fillId="0" borderId="18" xfId="39" applyNumberFormat="1" applyFont="1" applyFill="1" applyBorder="1" applyAlignment="1" applyProtection="1">
      <alignment horizontal="center" vertical="center" wrapText="1"/>
    </xf>
    <xf numFmtId="3" fontId="9" fillId="0" borderId="26" xfId="39" applyNumberFormat="1" applyFill="1" applyBorder="1" applyAlignment="1">
      <alignment horizontal="center" vertical="center" wrapText="1"/>
    </xf>
    <xf numFmtId="3" fontId="35" fillId="0" borderId="15" xfId="39" applyNumberFormat="1" applyFont="1" applyFill="1" applyBorder="1" applyAlignment="1">
      <alignment horizontal="center" vertical="center" wrapText="1"/>
    </xf>
    <xf numFmtId="164" fontId="29" fillId="0" borderId="50" xfId="38" applyNumberFormat="1" applyFont="1" applyFill="1" applyBorder="1" applyAlignment="1" applyProtection="1">
      <alignment horizontal="center" vertical="center" wrapText="1"/>
      <protection locked="0"/>
    </xf>
    <xf numFmtId="3" fontId="35" fillId="0" borderId="22" xfId="39" applyNumberFormat="1" applyFont="1" applyFill="1" applyBorder="1" applyAlignment="1">
      <alignment horizontal="center" vertical="center" wrapText="1"/>
    </xf>
    <xf numFmtId="3" fontId="9" fillId="0" borderId="24" xfId="39" applyNumberFormat="1" applyFill="1" applyBorder="1" applyAlignment="1">
      <alignment horizontal="center" vertical="center" wrapText="1"/>
    </xf>
    <xf numFmtId="3" fontId="32" fillId="0" borderId="26" xfId="39" applyNumberFormat="1" applyFont="1" applyFill="1" applyBorder="1" applyAlignment="1">
      <alignment horizontal="center" vertical="center" wrapText="1"/>
    </xf>
    <xf numFmtId="3" fontId="9" fillId="0" borderId="22" xfId="39" applyNumberFormat="1" applyFill="1" applyBorder="1" applyAlignment="1">
      <alignment horizontal="center" vertical="center" wrapText="1"/>
    </xf>
    <xf numFmtId="3" fontId="32" fillId="0" borderId="24" xfId="39" applyNumberFormat="1" applyFont="1" applyFill="1" applyBorder="1" applyAlignment="1">
      <alignment horizontal="center" vertical="center" wrapText="1"/>
    </xf>
    <xf numFmtId="164" fontId="28" fillId="0" borderId="39" xfId="39" applyNumberFormat="1" applyFont="1" applyBorder="1" applyAlignment="1" applyProtection="1">
      <alignment horizontal="center" vertical="center" wrapText="1"/>
    </xf>
    <xf numFmtId="3" fontId="32" fillId="0" borderId="22" xfId="39" applyNumberFormat="1" applyFont="1" applyFill="1" applyBorder="1" applyAlignment="1">
      <alignment horizontal="center" vertical="center" wrapText="1"/>
    </xf>
    <xf numFmtId="164" fontId="33" fillId="0" borderId="39" xfId="39" quotePrefix="1" applyNumberFormat="1" applyFont="1" applyBorder="1" applyAlignment="1" applyProtection="1">
      <alignment horizontal="center" vertical="center" wrapText="1"/>
    </xf>
    <xf numFmtId="3" fontId="35" fillId="0" borderId="31" xfId="39" applyNumberFormat="1" applyFont="1" applyBorder="1" applyAlignment="1">
      <alignment horizontal="center"/>
    </xf>
    <xf numFmtId="0" fontId="9" fillId="0" borderId="0" xfId="39" applyFont="1" applyFill="1" applyAlignment="1" applyProtection="1">
      <alignment horizontal="center" vertical="center" wrapText="1"/>
    </xf>
    <xf numFmtId="0" fontId="35" fillId="0" borderId="27" xfId="39" applyFont="1" applyBorder="1" applyAlignment="1">
      <alignment horizontal="center"/>
    </xf>
    <xf numFmtId="0" fontId="35" fillId="0" borderId="15" xfId="39" applyFont="1" applyBorder="1" applyAlignment="1">
      <alignment horizontal="center"/>
    </xf>
    <xf numFmtId="0" fontId="35" fillId="0" borderId="16" xfId="39" applyFont="1" applyBorder="1" applyAlignment="1">
      <alignment horizontal="center"/>
    </xf>
    <xf numFmtId="164" fontId="26" fillId="0" borderId="11" xfId="38" applyNumberFormat="1" applyFont="1" applyFill="1" applyBorder="1" applyAlignment="1" applyProtection="1">
      <alignment horizontal="center" vertical="center" wrapText="1"/>
    </xf>
    <xf numFmtId="0" fontId="27" fillId="0" borderId="34" xfId="39" applyFont="1" applyBorder="1" applyAlignment="1" applyProtection="1">
      <alignment horizontal="left" wrapText="1" indent="1"/>
    </xf>
    <xf numFmtId="164" fontId="26" fillId="0" borderId="55" xfId="38" applyNumberFormat="1" applyFont="1" applyFill="1" applyBorder="1" applyAlignment="1" applyProtection="1">
      <alignment horizontal="center" vertical="center" wrapText="1"/>
      <protection locked="0"/>
    </xf>
    <xf numFmtId="3" fontId="9" fillId="0" borderId="55" xfId="39" applyNumberFormat="1" applyBorder="1" applyAlignment="1">
      <alignment horizontal="center"/>
    </xf>
    <xf numFmtId="3" fontId="9" fillId="0" borderId="56" xfId="39" applyNumberFormat="1" applyBorder="1" applyAlignment="1">
      <alignment horizontal="center"/>
    </xf>
    <xf numFmtId="164" fontId="26" fillId="0" borderId="56" xfId="38" applyNumberFormat="1" applyFont="1" applyFill="1" applyBorder="1" applyAlignment="1" applyProtection="1">
      <alignment horizontal="center" vertical="center" wrapText="1"/>
      <protection locked="0"/>
    </xf>
    <xf numFmtId="164" fontId="26" fillId="0" borderId="24" xfId="38" applyNumberFormat="1" applyFont="1" applyFill="1" applyBorder="1" applyAlignment="1" applyProtection="1">
      <alignment horizontal="center" vertical="center" wrapText="1"/>
      <protection locked="0"/>
    </xf>
    <xf numFmtId="3" fontId="9" fillId="0" borderId="47" xfId="39" applyNumberFormat="1" applyBorder="1" applyAlignment="1">
      <alignment horizontal="center"/>
    </xf>
    <xf numFmtId="0" fontId="0" fillId="0" borderId="0" xfId="0" applyBorder="1" applyAlignment="1">
      <alignment horizontal="center"/>
    </xf>
    <xf numFmtId="0" fontId="23" fillId="0" borderId="0" xfId="39" applyFont="1" applyFill="1" applyBorder="1" applyAlignment="1" applyProtection="1">
      <alignment vertical="center"/>
    </xf>
    <xf numFmtId="0" fontId="24" fillId="0" borderId="0" xfId="39" applyFont="1" applyFill="1" applyBorder="1" applyAlignment="1" applyProtection="1">
      <alignment horizontal="center"/>
    </xf>
    <xf numFmtId="0" fontId="9" fillId="0" borderId="0" xfId="39" applyBorder="1" applyAlignment="1">
      <alignment horizontal="center"/>
    </xf>
    <xf numFmtId="0" fontId="36" fillId="0" borderId="59" xfId="39" applyFont="1" applyBorder="1" applyAlignment="1">
      <alignment horizontal="center"/>
    </xf>
    <xf numFmtId="0" fontId="35" fillId="0" borderId="57" xfId="39" applyFont="1" applyBorder="1" applyAlignment="1">
      <alignment horizontal="center" vertical="center"/>
    </xf>
    <xf numFmtId="0" fontId="35" fillId="0" borderId="56" xfId="39" applyFont="1" applyBorder="1" applyAlignment="1">
      <alignment horizontal="center"/>
    </xf>
    <xf numFmtId="0" fontId="9" fillId="0" borderId="59" xfId="39" applyBorder="1" applyAlignment="1">
      <alignment horizontal="center"/>
    </xf>
    <xf numFmtId="3" fontId="35" fillId="0" borderId="16" xfId="39" applyNumberFormat="1" applyFont="1" applyBorder="1" applyAlignment="1">
      <alignment horizontal="center"/>
    </xf>
    <xf numFmtId="0" fontId="35" fillId="0" borderId="15" xfId="39" applyFont="1" applyBorder="1" applyAlignment="1">
      <alignment horizontal="center" vertical="center"/>
    </xf>
    <xf numFmtId="0" fontId="26" fillId="0" borderId="0" xfId="39" applyFont="1" applyFill="1" applyBorder="1" applyAlignment="1" applyProtection="1">
      <alignment vertical="center" wrapText="1"/>
    </xf>
    <xf numFmtId="0" fontId="9" fillId="0" borderId="60" xfId="39" applyBorder="1" applyAlignment="1">
      <alignment horizontal="center"/>
    </xf>
    <xf numFmtId="0" fontId="35" fillId="0" borderId="16" xfId="39" applyFont="1" applyBorder="1" applyAlignment="1">
      <alignment horizontal="center" vertical="center"/>
    </xf>
    <xf numFmtId="3" fontId="35" fillId="0" borderId="16" xfId="39" applyNumberFormat="1" applyFont="1" applyFill="1" applyBorder="1" applyAlignment="1">
      <alignment horizontal="center" vertical="center" wrapText="1"/>
    </xf>
    <xf numFmtId="3" fontId="35" fillId="0" borderId="11" xfId="39" applyNumberFormat="1" applyFont="1" applyBorder="1" applyAlignment="1">
      <alignment horizontal="center"/>
    </xf>
    <xf numFmtId="3" fontId="0" fillId="0" borderId="0" xfId="0" applyNumberFormat="1" applyAlignment="1">
      <alignment horizontal="center"/>
    </xf>
    <xf numFmtId="0" fontId="23" fillId="0" borderId="37" xfId="39" applyFont="1" applyFill="1" applyBorder="1" applyAlignment="1" applyProtection="1">
      <alignment horizontal="center" vertical="center"/>
    </xf>
    <xf numFmtId="0" fontId="23" fillId="0" borderId="52" xfId="39" applyFont="1" applyFill="1" applyBorder="1" applyAlignment="1" applyProtection="1">
      <alignment horizontal="center" vertical="center"/>
    </xf>
    <xf numFmtId="0" fontId="23" fillId="0" borderId="57" xfId="39" applyFont="1" applyFill="1" applyBorder="1" applyAlignment="1" applyProtection="1">
      <alignment horizontal="center" vertical="center"/>
    </xf>
    <xf numFmtId="0" fontId="23" fillId="0" borderId="49" xfId="39" applyFont="1" applyFill="1" applyBorder="1" applyAlignment="1" applyProtection="1">
      <alignment horizontal="center" vertical="center"/>
    </xf>
    <xf numFmtId="0" fontId="23" fillId="0" borderId="53" xfId="39" applyFont="1" applyFill="1" applyBorder="1" applyAlignment="1" applyProtection="1">
      <alignment horizontal="center" vertical="center"/>
    </xf>
    <xf numFmtId="0" fontId="23" fillId="0" borderId="58" xfId="39" applyFont="1" applyFill="1" applyBorder="1" applyAlignment="1" applyProtection="1">
      <alignment horizontal="center" vertical="center"/>
    </xf>
    <xf numFmtId="0" fontId="23" fillId="0" borderId="13" xfId="39" applyFont="1" applyFill="1" applyBorder="1" applyAlignment="1" applyProtection="1">
      <alignment horizontal="center" vertical="center"/>
    </xf>
    <xf numFmtId="0" fontId="23" fillId="0" borderId="29" xfId="39" applyFont="1" applyFill="1" applyBorder="1" applyAlignment="1" applyProtection="1">
      <alignment horizontal="center" vertical="center"/>
    </xf>
    <xf numFmtId="0" fontId="23" fillId="0" borderId="35" xfId="39" applyFont="1" applyFill="1" applyBorder="1" applyAlignment="1" applyProtection="1">
      <alignment horizontal="center" vertical="center"/>
    </xf>
    <xf numFmtId="0" fontId="23" fillId="0" borderId="54" xfId="39" applyFont="1" applyFill="1" applyBorder="1" applyAlignment="1" applyProtection="1">
      <alignment horizontal="center" vertical="center"/>
    </xf>
    <xf numFmtId="0" fontId="23" fillId="0" borderId="38" xfId="39" applyFont="1" applyFill="1" applyBorder="1" applyAlignment="1" applyProtection="1">
      <alignment horizontal="center" vertical="center"/>
    </xf>
    <xf numFmtId="0" fontId="23" fillId="0" borderId="61" xfId="39" applyFont="1" applyFill="1" applyBorder="1" applyAlignment="1" applyProtection="1">
      <alignment horizontal="center" vertical="center"/>
    </xf>
  </cellXfs>
  <cellStyles count="44"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40% - 1. jelölőszín" xfId="7" builtinId="31" customBuiltin="1"/>
    <cellStyle name="40% - 2. jelölőszín" xfId="8" builtinId="35" customBuiltin="1"/>
    <cellStyle name="40% - 3. jelölőszín" xfId="9" builtinId="39" customBuiltin="1"/>
    <cellStyle name="40% - 4. jelölőszín" xfId="10" builtinId="43" customBuiltin="1"/>
    <cellStyle name="40% - 5. jelölőszín" xfId="11" builtinId="47" customBuiltin="1"/>
    <cellStyle name="40% - 6. jelölőszín" xfId="12" builtinId="51" customBuiltin="1"/>
    <cellStyle name="60% - 1. jelölőszín" xfId="13" builtinId="32" customBuiltin="1"/>
    <cellStyle name="60% - 2. jelölőszín" xfId="14" builtinId="36" customBuiltin="1"/>
    <cellStyle name="60% - 3. jelölőszín" xfId="15" builtinId="40" customBuiltin="1"/>
    <cellStyle name="60% - 4. jelölőszín" xfId="16" builtinId="44" customBuiltin="1"/>
    <cellStyle name="60% - 5. jelölőszín" xfId="17" builtinId="48" customBuiltin="1"/>
    <cellStyle name="60% - 6. jelölőszín" xfId="18" builtinId="52" customBuiltin="1"/>
    <cellStyle name="Bevitel" xfId="19" builtinId="20" customBuiltin="1"/>
    <cellStyle name="Cím" xfId="20" builtinId="15" customBuiltin="1"/>
    <cellStyle name="Címsor 1" xfId="21" builtinId="16" customBuiltin="1"/>
    <cellStyle name="Címsor 2" xfId="22" builtinId="17" customBuiltin="1"/>
    <cellStyle name="Címsor 3" xfId="23" builtinId="18" customBuiltin="1"/>
    <cellStyle name="Címsor 4" xfId="24" builtinId="19" customBuiltin="1"/>
    <cellStyle name="Ellenőrzőcella" xfId="25" builtinId="23" customBuiltin="1"/>
    <cellStyle name="Figyelmeztetés" xfId="26" builtinId="11" customBuiltin="1"/>
    <cellStyle name="Hivatkozott cella" xfId="27" builtinId="24" customBuiltin="1"/>
    <cellStyle name="Jegyzet" xfId="28" builtinId="10" customBuiltin="1"/>
    <cellStyle name="Jelölőszín (1)" xfId="29" builtinId="29" customBuiltin="1"/>
    <cellStyle name="Jelölőszín (2)" xfId="30" builtinId="33" customBuiltin="1"/>
    <cellStyle name="Jelölőszín (3)" xfId="31" builtinId="37" customBuiltin="1"/>
    <cellStyle name="Jelölőszín (4)" xfId="32" builtinId="41" customBuiltin="1"/>
    <cellStyle name="Jelölőszín (5)" xfId="33" builtinId="45" customBuiltin="1"/>
    <cellStyle name="Jelölőszín (6)" xfId="34" builtinId="49" customBuiltin="1"/>
    <cellStyle name="Jó" xfId="35" builtinId="26" customBuiltin="1"/>
    <cellStyle name="Kimenet" xfId="36" builtinId="21" customBuiltin="1"/>
    <cellStyle name="Magyarázó szöveg" xfId="37" builtinId="53" customBuiltin="1"/>
    <cellStyle name="Normál" xfId="0" builtinId="0"/>
    <cellStyle name="Normál_KVRENMUNKA" xfId="38"/>
    <cellStyle name="Normál_Munka1" xfId="39"/>
    <cellStyle name="Összesen" xfId="40" builtinId="25" customBuiltin="1"/>
    <cellStyle name="Rossz" xfId="41" builtinId="27" customBuiltin="1"/>
    <cellStyle name="Semleges" xfId="42" builtinId="28" customBuiltin="1"/>
    <cellStyle name="Számítás" xfId="43" builtinId="22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3"/>
  <sheetViews>
    <sheetView tabSelected="1" view="pageLayout" topLeftCell="A60" zoomScaleNormal="100" workbookViewId="0">
      <selection activeCell="D92" sqref="D92"/>
    </sheetView>
  </sheetViews>
  <sheetFormatPr defaultRowHeight="12.75" x14ac:dyDescent="0.2"/>
  <cols>
    <col min="1" max="1" width="5.85546875" customWidth="1"/>
    <col min="2" max="2" width="56.140625" customWidth="1"/>
    <col min="3" max="3" width="15.28515625" style="110" customWidth="1"/>
    <col min="4" max="4" width="16" style="110" customWidth="1"/>
    <col min="5" max="5" width="17.42578125" style="110" customWidth="1"/>
  </cols>
  <sheetData>
    <row r="1" spans="1:10" ht="12" customHeight="1" thickBot="1" x14ac:dyDescent="0.25">
      <c r="A1" s="1"/>
      <c r="B1" s="2"/>
      <c r="C1" s="69"/>
      <c r="D1" s="70"/>
      <c r="E1" s="70"/>
      <c r="F1" s="3"/>
      <c r="G1" s="3"/>
      <c r="H1" s="3"/>
      <c r="I1" s="3"/>
      <c r="J1" s="3"/>
    </row>
    <row r="2" spans="1:10" ht="24" customHeight="1" x14ac:dyDescent="0.2">
      <c r="A2" s="4" t="s">
        <v>16</v>
      </c>
      <c r="B2" s="154" t="s">
        <v>242</v>
      </c>
      <c r="C2" s="155"/>
      <c r="D2" s="155"/>
      <c r="E2" s="156"/>
      <c r="F2" s="3"/>
      <c r="G2" s="3"/>
      <c r="H2" s="3"/>
      <c r="I2" s="3"/>
      <c r="J2" s="3"/>
    </row>
    <row r="3" spans="1:10" ht="13.5" thickBot="1" x14ac:dyDescent="0.25">
      <c r="A3" s="5" t="s">
        <v>70</v>
      </c>
      <c r="B3" s="157" t="s">
        <v>219</v>
      </c>
      <c r="C3" s="158"/>
      <c r="D3" s="158"/>
      <c r="E3" s="159"/>
      <c r="F3" s="3"/>
      <c r="G3" s="3"/>
      <c r="H3" s="3"/>
      <c r="I3" s="3"/>
      <c r="J3" s="3"/>
    </row>
    <row r="4" spans="1:10" ht="14.25" thickBot="1" x14ac:dyDescent="0.3">
      <c r="A4" s="6"/>
      <c r="B4" s="139"/>
      <c r="C4" s="140"/>
      <c r="D4" s="141"/>
      <c r="E4" s="142" t="s">
        <v>246</v>
      </c>
      <c r="F4" s="3"/>
      <c r="G4" s="3"/>
      <c r="H4" s="3"/>
      <c r="I4" s="3"/>
      <c r="J4" s="3"/>
    </row>
    <row r="5" spans="1:10" ht="29.25" customHeight="1" thickBot="1" x14ac:dyDescent="0.25">
      <c r="A5" s="7" t="s">
        <v>71</v>
      </c>
      <c r="B5" s="8" t="s">
        <v>11</v>
      </c>
      <c r="C5" s="62" t="s">
        <v>236</v>
      </c>
      <c r="D5" s="63" t="s">
        <v>237</v>
      </c>
      <c r="E5" s="143" t="s">
        <v>238</v>
      </c>
      <c r="F5" s="3"/>
      <c r="G5" s="3"/>
      <c r="H5" s="3"/>
      <c r="I5" s="3"/>
      <c r="J5" s="3"/>
    </row>
    <row r="6" spans="1:10" ht="13.5" thickBot="1" x14ac:dyDescent="0.25">
      <c r="A6" s="9">
        <v>1</v>
      </c>
      <c r="B6" s="10">
        <v>2</v>
      </c>
      <c r="C6" s="61">
        <v>3</v>
      </c>
      <c r="D6" s="127">
        <v>4</v>
      </c>
      <c r="E6" s="144">
        <v>5</v>
      </c>
      <c r="F6" s="3"/>
      <c r="G6" s="3"/>
      <c r="H6" s="3"/>
      <c r="I6" s="3"/>
      <c r="J6" s="3"/>
    </row>
    <row r="7" spans="1:10" ht="15" customHeight="1" thickBot="1" x14ac:dyDescent="0.25">
      <c r="A7" s="11"/>
      <c r="B7" s="12" t="s">
        <v>12</v>
      </c>
      <c r="C7" s="71"/>
      <c r="D7" s="141"/>
      <c r="E7" s="145"/>
      <c r="F7" s="3"/>
      <c r="G7" s="3"/>
      <c r="H7" s="3"/>
      <c r="I7" s="3"/>
      <c r="J7" s="3"/>
    </row>
    <row r="8" spans="1:10" ht="12.75" customHeight="1" thickBot="1" x14ac:dyDescent="0.25">
      <c r="A8" s="13" t="s">
        <v>0</v>
      </c>
      <c r="B8" s="14" t="s">
        <v>75</v>
      </c>
      <c r="C8" s="72">
        <f>SUM(C9:C16)</f>
        <v>136993039</v>
      </c>
      <c r="D8" s="72">
        <f>SUM(D9:D16)</f>
        <v>148403392</v>
      </c>
      <c r="E8" s="99">
        <f t="shared" ref="E8" si="0">SUM(E9:E16)</f>
        <v>148403392</v>
      </c>
      <c r="F8" s="3"/>
      <c r="G8" s="3"/>
      <c r="H8" s="3"/>
      <c r="I8" s="3"/>
      <c r="J8" s="3"/>
    </row>
    <row r="9" spans="1:10" ht="12.75" customHeight="1" x14ac:dyDescent="0.2">
      <c r="A9" s="15" t="s">
        <v>28</v>
      </c>
      <c r="B9" s="16" t="s">
        <v>76</v>
      </c>
      <c r="C9" s="73">
        <v>58062709</v>
      </c>
      <c r="D9" s="74">
        <v>60301861</v>
      </c>
      <c r="E9" s="74">
        <v>60301861</v>
      </c>
      <c r="F9" s="3"/>
      <c r="G9" s="3"/>
      <c r="H9" s="3"/>
      <c r="I9" s="3"/>
      <c r="J9" s="3"/>
    </row>
    <row r="10" spans="1:10" ht="12.75" customHeight="1" x14ac:dyDescent="0.2">
      <c r="A10" s="17" t="s">
        <v>29</v>
      </c>
      <c r="B10" s="18" t="s">
        <v>77</v>
      </c>
      <c r="C10" s="75">
        <v>44375650</v>
      </c>
      <c r="D10" s="76">
        <v>45848216</v>
      </c>
      <c r="E10" s="76">
        <v>45848216</v>
      </c>
      <c r="F10" s="3"/>
      <c r="G10" s="3"/>
      <c r="H10" s="3"/>
      <c r="I10" s="3"/>
      <c r="J10" s="3"/>
    </row>
    <row r="11" spans="1:10" ht="12.75" customHeight="1" x14ac:dyDescent="0.2">
      <c r="A11" s="17" t="s">
        <v>30</v>
      </c>
      <c r="B11" s="18" t="s">
        <v>240</v>
      </c>
      <c r="C11" s="75">
        <v>32168560</v>
      </c>
      <c r="D11" s="76">
        <v>32931218</v>
      </c>
      <c r="E11" s="76">
        <v>32931218</v>
      </c>
      <c r="F11" s="3"/>
      <c r="G11" s="3"/>
      <c r="H11" s="3"/>
      <c r="I11" s="3"/>
      <c r="J11" s="3"/>
    </row>
    <row r="12" spans="1:10" ht="12.75" customHeight="1" x14ac:dyDescent="0.2">
      <c r="A12" s="17" t="s">
        <v>31</v>
      </c>
      <c r="B12" s="18"/>
      <c r="C12" s="75"/>
      <c r="D12" s="76"/>
      <c r="E12" s="76"/>
      <c r="F12" s="3"/>
      <c r="G12" s="3"/>
      <c r="H12" s="3"/>
      <c r="I12" s="3"/>
      <c r="J12" s="3"/>
    </row>
    <row r="13" spans="1:10" ht="12.75" customHeight="1" x14ac:dyDescent="0.2">
      <c r="A13" s="17" t="s">
        <v>48</v>
      </c>
      <c r="B13" s="18"/>
      <c r="C13" s="75"/>
      <c r="D13" s="76"/>
      <c r="E13" s="76"/>
      <c r="F13" s="3"/>
      <c r="G13" s="3"/>
      <c r="H13" s="3"/>
      <c r="I13" s="3"/>
      <c r="J13" s="3"/>
    </row>
    <row r="14" spans="1:10" ht="12.75" customHeight="1" x14ac:dyDescent="0.2">
      <c r="A14" s="17" t="s">
        <v>32</v>
      </c>
      <c r="B14" s="18" t="s">
        <v>78</v>
      </c>
      <c r="C14" s="75">
        <v>2386120</v>
      </c>
      <c r="D14" s="76">
        <v>2786097</v>
      </c>
      <c r="E14" s="76">
        <v>2786097</v>
      </c>
      <c r="F14" s="3"/>
      <c r="G14" s="3"/>
      <c r="H14" s="3"/>
      <c r="I14" s="3"/>
      <c r="J14" s="3"/>
    </row>
    <row r="15" spans="1:10" ht="12.75" customHeight="1" x14ac:dyDescent="0.2">
      <c r="A15" s="17" t="s">
        <v>33</v>
      </c>
      <c r="B15" s="18" t="s">
        <v>79</v>
      </c>
      <c r="C15" s="77">
        <v>0</v>
      </c>
      <c r="D15" s="76"/>
      <c r="E15" s="76"/>
      <c r="F15" s="3"/>
      <c r="G15" s="3"/>
      <c r="H15" s="3"/>
      <c r="I15" s="3"/>
      <c r="J15" s="3"/>
    </row>
    <row r="16" spans="1:10" ht="12.75" customHeight="1" thickBot="1" x14ac:dyDescent="0.25">
      <c r="A16" s="19" t="s">
        <v>40</v>
      </c>
      <c r="B16" s="20" t="s">
        <v>80</v>
      </c>
      <c r="C16" s="78"/>
      <c r="D16" s="79">
        <v>6536000</v>
      </c>
      <c r="E16" s="79">
        <v>6536000</v>
      </c>
      <c r="F16" s="3"/>
      <c r="G16" s="3"/>
      <c r="H16" s="3"/>
      <c r="I16" s="3"/>
      <c r="J16" s="3"/>
    </row>
    <row r="17" spans="1:10" ht="12.75" customHeight="1" thickBot="1" x14ac:dyDescent="0.25">
      <c r="A17" s="13" t="s">
        <v>1</v>
      </c>
      <c r="B17" s="21" t="s">
        <v>81</v>
      </c>
      <c r="C17" s="72">
        <f>SUM(C18:C22)</f>
        <v>11826900</v>
      </c>
      <c r="D17" s="72">
        <f t="shared" ref="D17:E17" si="1">SUM(D18:D22)</f>
        <v>11964090</v>
      </c>
      <c r="E17" s="99">
        <f t="shared" si="1"/>
        <v>11964090</v>
      </c>
      <c r="F17" s="3"/>
      <c r="G17" s="3"/>
      <c r="H17" s="3"/>
      <c r="I17" s="3"/>
      <c r="J17" s="3"/>
    </row>
    <row r="18" spans="1:10" ht="12.75" customHeight="1" x14ac:dyDescent="0.2">
      <c r="A18" s="15" t="s">
        <v>34</v>
      </c>
      <c r="B18" s="16" t="s">
        <v>82</v>
      </c>
      <c r="C18" s="73"/>
      <c r="D18" s="74"/>
      <c r="E18" s="74"/>
      <c r="F18" s="3"/>
      <c r="G18" s="3"/>
      <c r="H18" s="3"/>
      <c r="I18" s="3"/>
      <c r="J18" s="3"/>
    </row>
    <row r="19" spans="1:10" ht="12.75" customHeight="1" x14ac:dyDescent="0.2">
      <c r="A19" s="17" t="s">
        <v>35</v>
      </c>
      <c r="B19" s="18" t="s">
        <v>83</v>
      </c>
      <c r="C19" s="75"/>
      <c r="D19" s="76"/>
      <c r="E19" s="76"/>
      <c r="F19" s="3"/>
      <c r="G19" s="3"/>
      <c r="H19" s="3"/>
      <c r="I19" s="3"/>
      <c r="J19" s="3"/>
    </row>
    <row r="20" spans="1:10" ht="12.75" customHeight="1" x14ac:dyDescent="0.2">
      <c r="A20" s="17" t="s">
        <v>36</v>
      </c>
      <c r="B20" s="18" t="s">
        <v>221</v>
      </c>
      <c r="C20" s="75"/>
      <c r="D20" s="76"/>
      <c r="E20" s="76"/>
      <c r="F20" s="3"/>
      <c r="G20" s="3"/>
      <c r="H20" s="3"/>
      <c r="I20" s="3"/>
      <c r="J20" s="3"/>
    </row>
    <row r="21" spans="1:10" ht="12.75" customHeight="1" x14ac:dyDescent="0.2">
      <c r="A21" s="17" t="s">
        <v>37</v>
      </c>
      <c r="B21" s="18" t="s">
        <v>222</v>
      </c>
      <c r="C21" s="75"/>
      <c r="D21" s="76"/>
      <c r="E21" s="76"/>
      <c r="F21" s="3"/>
      <c r="G21" s="3"/>
      <c r="H21" s="3"/>
      <c r="I21" s="3"/>
      <c r="J21" s="3"/>
    </row>
    <row r="22" spans="1:10" ht="12.75" customHeight="1" x14ac:dyDescent="0.2">
      <c r="A22" s="17" t="s">
        <v>38</v>
      </c>
      <c r="B22" s="18" t="s">
        <v>233</v>
      </c>
      <c r="C22" s="75">
        <v>11826900</v>
      </c>
      <c r="D22" s="76">
        <v>11964090</v>
      </c>
      <c r="E22" s="76">
        <v>11964090</v>
      </c>
      <c r="F22" s="3"/>
      <c r="G22" s="3"/>
      <c r="H22" s="3"/>
      <c r="I22" s="3"/>
      <c r="J22" s="3"/>
    </row>
    <row r="23" spans="1:10" ht="12.75" customHeight="1" thickBot="1" x14ac:dyDescent="0.25">
      <c r="A23" s="19" t="s">
        <v>44</v>
      </c>
      <c r="B23" s="20" t="s">
        <v>84</v>
      </c>
      <c r="C23" s="80"/>
      <c r="D23" s="79"/>
      <c r="E23" s="79"/>
      <c r="F23" s="3"/>
      <c r="G23" s="3"/>
      <c r="H23" s="3"/>
      <c r="I23" s="3"/>
      <c r="J23" s="3"/>
    </row>
    <row r="24" spans="1:10" ht="12.75" customHeight="1" thickBot="1" x14ac:dyDescent="0.25">
      <c r="A24" s="13" t="s">
        <v>2</v>
      </c>
      <c r="B24" s="14" t="s">
        <v>85</v>
      </c>
      <c r="C24" s="81">
        <f>SUM(C25:C30)</f>
        <v>21969576</v>
      </c>
      <c r="D24" s="82">
        <f>SUM(D25:D30)</f>
        <v>39692576</v>
      </c>
      <c r="E24" s="99">
        <f>SUM(E25:E30)</f>
        <v>39692576</v>
      </c>
      <c r="F24" s="3"/>
      <c r="G24" s="3"/>
      <c r="H24" s="3"/>
      <c r="I24" s="3"/>
      <c r="J24" s="3"/>
    </row>
    <row r="25" spans="1:10" ht="12.75" customHeight="1" x14ac:dyDescent="0.2">
      <c r="A25" s="15" t="s">
        <v>17</v>
      </c>
      <c r="B25" s="16" t="s">
        <v>86</v>
      </c>
      <c r="C25" s="73">
        <v>21969576</v>
      </c>
      <c r="D25" s="76">
        <v>29278576</v>
      </c>
      <c r="E25" s="76">
        <v>29278576</v>
      </c>
      <c r="F25" s="3"/>
      <c r="G25" s="3"/>
      <c r="H25" s="3"/>
      <c r="I25" s="3"/>
      <c r="J25" s="3"/>
    </row>
    <row r="26" spans="1:10" ht="12.75" customHeight="1" x14ac:dyDescent="0.2">
      <c r="A26" s="17" t="s">
        <v>18</v>
      </c>
      <c r="B26" s="18" t="s">
        <v>87</v>
      </c>
      <c r="C26" s="75"/>
      <c r="D26" s="76"/>
      <c r="E26" s="76"/>
      <c r="F26" s="3"/>
      <c r="G26" s="3"/>
      <c r="H26" s="3"/>
      <c r="I26" s="3"/>
      <c r="J26" s="3"/>
    </row>
    <row r="27" spans="1:10" ht="12.75" customHeight="1" x14ac:dyDescent="0.2">
      <c r="A27" s="17" t="s">
        <v>19</v>
      </c>
      <c r="B27" s="18" t="s">
        <v>223</v>
      </c>
      <c r="C27" s="75">
        <v>0</v>
      </c>
      <c r="D27" s="76"/>
      <c r="E27" s="76"/>
      <c r="F27" s="3"/>
      <c r="G27" s="3"/>
      <c r="H27" s="3"/>
      <c r="I27" s="3"/>
      <c r="J27" s="3"/>
    </row>
    <row r="28" spans="1:10" ht="12.75" customHeight="1" x14ac:dyDescent="0.2">
      <c r="A28" s="17" t="s">
        <v>20</v>
      </c>
      <c r="B28" s="18" t="s">
        <v>224</v>
      </c>
      <c r="C28" s="75"/>
      <c r="D28" s="76"/>
      <c r="E28" s="76"/>
      <c r="F28" s="3"/>
      <c r="G28" s="3"/>
      <c r="H28" s="3"/>
      <c r="I28" s="3"/>
      <c r="J28" s="3"/>
    </row>
    <row r="29" spans="1:10" ht="12.75" customHeight="1" x14ac:dyDescent="0.2">
      <c r="A29" s="17" t="s">
        <v>51</v>
      </c>
      <c r="B29" s="18" t="s">
        <v>241</v>
      </c>
      <c r="C29" s="75">
        <v>0</v>
      </c>
      <c r="D29" s="76">
        <v>10414000</v>
      </c>
      <c r="E29" s="76">
        <v>10414000</v>
      </c>
      <c r="F29" s="3"/>
      <c r="G29" s="3"/>
      <c r="H29" s="3"/>
      <c r="I29" s="3"/>
      <c r="J29" s="3"/>
    </row>
    <row r="30" spans="1:10" ht="12.75" customHeight="1" thickBot="1" x14ac:dyDescent="0.25">
      <c r="A30" s="19" t="s">
        <v>52</v>
      </c>
      <c r="B30" s="20" t="s">
        <v>88</v>
      </c>
      <c r="C30" s="80"/>
      <c r="D30" s="79"/>
      <c r="E30" s="79"/>
      <c r="F30" s="3"/>
      <c r="G30" s="3"/>
      <c r="H30" s="3"/>
      <c r="I30" s="3"/>
      <c r="J30" s="3"/>
    </row>
    <row r="31" spans="1:10" ht="12.75" customHeight="1" thickBot="1" x14ac:dyDescent="0.25">
      <c r="A31" s="13" t="s">
        <v>53</v>
      </c>
      <c r="B31" s="14" t="s">
        <v>247</v>
      </c>
      <c r="C31" s="83">
        <f>SUM(C33:C36)</f>
        <v>43629000</v>
      </c>
      <c r="D31" s="83">
        <f>SUM(D33:D37)</f>
        <v>42523751</v>
      </c>
      <c r="E31" s="99">
        <f>SUM(E33:E37)</f>
        <v>42523751</v>
      </c>
      <c r="F31" s="3"/>
      <c r="G31" s="3"/>
      <c r="H31" s="3"/>
      <c r="I31" s="3"/>
      <c r="J31" s="3"/>
    </row>
    <row r="32" spans="1:10" ht="12.75" customHeight="1" x14ac:dyDescent="0.2">
      <c r="A32" s="15" t="s">
        <v>89</v>
      </c>
      <c r="B32" s="16" t="s">
        <v>94</v>
      </c>
      <c r="C32" s="84">
        <f>SUM(C33:C34)</f>
        <v>36800000</v>
      </c>
      <c r="D32" s="84">
        <f t="shared" ref="D32:E32" si="2">SUM(D33:D34)</f>
        <v>34971526</v>
      </c>
      <c r="E32" s="130">
        <f t="shared" si="2"/>
        <v>34971526</v>
      </c>
      <c r="F32" s="3"/>
      <c r="G32" s="3"/>
      <c r="H32" s="3"/>
      <c r="I32" s="3"/>
      <c r="J32" s="3"/>
    </row>
    <row r="33" spans="1:10" ht="12.75" customHeight="1" x14ac:dyDescent="0.2">
      <c r="A33" s="17" t="s">
        <v>90</v>
      </c>
      <c r="B33" s="18" t="s">
        <v>95</v>
      </c>
      <c r="C33" s="75">
        <v>2800000</v>
      </c>
      <c r="D33" s="76">
        <v>3137175</v>
      </c>
      <c r="E33" s="76">
        <v>3137175</v>
      </c>
      <c r="F33" s="3"/>
      <c r="G33" s="3"/>
      <c r="H33" s="3"/>
      <c r="I33" s="3"/>
      <c r="J33" s="3"/>
    </row>
    <row r="34" spans="1:10" ht="12.75" customHeight="1" x14ac:dyDescent="0.2">
      <c r="A34" s="17" t="s">
        <v>91</v>
      </c>
      <c r="B34" s="18" t="s">
        <v>244</v>
      </c>
      <c r="C34" s="75">
        <v>34000000</v>
      </c>
      <c r="D34" s="76">
        <v>31834351</v>
      </c>
      <c r="E34" s="76">
        <v>31834351</v>
      </c>
      <c r="F34" s="3"/>
      <c r="G34" s="3"/>
      <c r="H34" s="3"/>
      <c r="I34" s="3"/>
      <c r="J34" s="3"/>
    </row>
    <row r="35" spans="1:10" ht="12.75" customHeight="1" x14ac:dyDescent="0.2">
      <c r="A35" s="17" t="s">
        <v>92</v>
      </c>
      <c r="B35" s="18" t="s">
        <v>96</v>
      </c>
      <c r="C35" s="75">
        <v>6500000</v>
      </c>
      <c r="D35" s="76">
        <v>7267109</v>
      </c>
      <c r="E35" s="76">
        <v>7267109</v>
      </c>
      <c r="F35" s="3"/>
      <c r="G35" s="3"/>
      <c r="H35" s="3"/>
      <c r="I35" s="3"/>
      <c r="J35" s="3"/>
    </row>
    <row r="36" spans="1:10" ht="12.75" customHeight="1" x14ac:dyDescent="0.2">
      <c r="A36" s="17" t="s">
        <v>93</v>
      </c>
      <c r="B36" s="18" t="s">
        <v>97</v>
      </c>
      <c r="C36" s="75">
        <v>329000</v>
      </c>
      <c r="D36" s="76">
        <v>253119</v>
      </c>
      <c r="E36" s="76">
        <v>253119</v>
      </c>
      <c r="F36" s="3"/>
      <c r="G36" s="3"/>
      <c r="H36" s="3"/>
      <c r="I36" s="3"/>
      <c r="J36" s="3"/>
    </row>
    <row r="37" spans="1:10" ht="12.75" customHeight="1" thickBot="1" x14ac:dyDescent="0.25">
      <c r="A37" s="43" t="s">
        <v>248</v>
      </c>
      <c r="B37" s="131" t="s">
        <v>249</v>
      </c>
      <c r="C37" s="132"/>
      <c r="D37" s="133">
        <v>31997</v>
      </c>
      <c r="E37" s="134">
        <v>31997</v>
      </c>
      <c r="F37" s="3"/>
      <c r="G37" s="3"/>
      <c r="H37" s="3"/>
      <c r="I37" s="3"/>
      <c r="J37" s="3"/>
    </row>
    <row r="38" spans="1:10" ht="12.75" customHeight="1" thickBot="1" x14ac:dyDescent="0.25">
      <c r="A38" s="13" t="s">
        <v>4</v>
      </c>
      <c r="B38" s="14" t="s">
        <v>98</v>
      </c>
      <c r="C38" s="72">
        <f>SUM(C39:C48)</f>
        <v>20029834</v>
      </c>
      <c r="D38" s="72">
        <f>SUM(D39:D48)</f>
        <v>20130354</v>
      </c>
      <c r="E38" s="99">
        <f>SUM(E39:E48)</f>
        <v>20130354</v>
      </c>
      <c r="F38" s="3"/>
      <c r="G38" s="3"/>
      <c r="H38" s="3"/>
      <c r="I38" s="3"/>
      <c r="J38" s="3"/>
    </row>
    <row r="39" spans="1:10" ht="12.75" customHeight="1" x14ac:dyDescent="0.2">
      <c r="A39" s="15" t="s">
        <v>21</v>
      </c>
      <c r="B39" s="16" t="s">
        <v>101</v>
      </c>
      <c r="C39" s="73"/>
      <c r="D39" s="74"/>
      <c r="E39" s="74"/>
      <c r="F39" s="3"/>
      <c r="G39" s="3"/>
      <c r="H39" s="3"/>
      <c r="I39" s="3"/>
      <c r="J39" s="3"/>
    </row>
    <row r="40" spans="1:10" ht="12.75" customHeight="1" x14ac:dyDescent="0.2">
      <c r="A40" s="17" t="s">
        <v>22</v>
      </c>
      <c r="B40" s="18" t="s">
        <v>102</v>
      </c>
      <c r="C40" s="85">
        <v>11000000</v>
      </c>
      <c r="D40" s="86">
        <v>17292061</v>
      </c>
      <c r="E40" s="86">
        <v>17292061</v>
      </c>
      <c r="F40" s="3"/>
      <c r="G40" s="3"/>
      <c r="H40" s="3"/>
      <c r="I40" s="3"/>
      <c r="J40" s="3"/>
    </row>
    <row r="41" spans="1:10" ht="12.75" customHeight="1" x14ac:dyDescent="0.2">
      <c r="A41" s="17" t="s">
        <v>23</v>
      </c>
      <c r="B41" s="18" t="s">
        <v>103</v>
      </c>
      <c r="C41" s="85">
        <v>2300000</v>
      </c>
      <c r="D41" s="86">
        <v>2834116</v>
      </c>
      <c r="E41" s="86">
        <v>2834116</v>
      </c>
      <c r="F41" s="3"/>
      <c r="G41" s="3"/>
      <c r="H41" s="3"/>
      <c r="I41" s="3"/>
      <c r="J41" s="3"/>
    </row>
    <row r="42" spans="1:10" ht="12.75" customHeight="1" x14ac:dyDescent="0.2">
      <c r="A42" s="17" t="s">
        <v>54</v>
      </c>
      <c r="B42" s="18" t="s">
        <v>104</v>
      </c>
      <c r="C42" s="85">
        <v>6729834</v>
      </c>
      <c r="D42" s="86">
        <v>0</v>
      </c>
      <c r="E42" s="86">
        <v>0</v>
      </c>
      <c r="F42" s="3"/>
      <c r="G42" s="3"/>
      <c r="H42" s="3"/>
      <c r="I42" s="3"/>
      <c r="J42" s="3"/>
    </row>
    <row r="43" spans="1:10" ht="12.75" customHeight="1" x14ac:dyDescent="0.2">
      <c r="A43" s="17" t="s">
        <v>55</v>
      </c>
      <c r="B43" s="18" t="s">
        <v>105</v>
      </c>
      <c r="C43" s="85">
        <v>0</v>
      </c>
      <c r="D43" s="86"/>
      <c r="E43" s="86"/>
      <c r="F43" s="3"/>
      <c r="G43" s="3"/>
      <c r="H43" s="3"/>
      <c r="I43" s="3"/>
      <c r="J43" s="3"/>
    </row>
    <row r="44" spans="1:10" ht="12.75" customHeight="1" x14ac:dyDescent="0.2">
      <c r="A44" s="17" t="s">
        <v>56</v>
      </c>
      <c r="B44" s="18" t="s">
        <v>106</v>
      </c>
      <c r="C44" s="85">
        <v>0</v>
      </c>
      <c r="D44" s="86"/>
      <c r="E44" s="86"/>
      <c r="F44" s="3"/>
      <c r="G44" s="3"/>
      <c r="H44" s="3"/>
      <c r="I44" s="3"/>
      <c r="J44" s="3"/>
    </row>
    <row r="45" spans="1:10" ht="12.75" customHeight="1" x14ac:dyDescent="0.2">
      <c r="A45" s="17" t="s">
        <v>57</v>
      </c>
      <c r="B45" s="18" t="s">
        <v>107</v>
      </c>
      <c r="C45" s="85"/>
      <c r="D45" s="86"/>
      <c r="E45" s="86"/>
      <c r="F45" s="3"/>
      <c r="G45" s="3"/>
      <c r="H45" s="3"/>
      <c r="I45" s="3"/>
      <c r="J45" s="3"/>
    </row>
    <row r="46" spans="1:10" ht="12.75" customHeight="1" x14ac:dyDescent="0.2">
      <c r="A46" s="17" t="s">
        <v>58</v>
      </c>
      <c r="B46" s="18" t="s">
        <v>108</v>
      </c>
      <c r="C46" s="85">
        <v>0</v>
      </c>
      <c r="D46" s="86"/>
      <c r="E46" s="86"/>
      <c r="F46" s="3"/>
      <c r="G46" s="3"/>
      <c r="H46" s="3"/>
      <c r="I46" s="3"/>
      <c r="J46" s="3"/>
    </row>
    <row r="47" spans="1:10" ht="12.75" customHeight="1" x14ac:dyDescent="0.2">
      <c r="A47" s="17" t="s">
        <v>99</v>
      </c>
      <c r="B47" s="18" t="s">
        <v>109</v>
      </c>
      <c r="C47" s="87"/>
      <c r="D47" s="86"/>
      <c r="E47" s="86"/>
      <c r="F47" s="3"/>
      <c r="G47" s="3"/>
      <c r="H47" s="3"/>
      <c r="I47" s="3"/>
      <c r="J47" s="3"/>
    </row>
    <row r="48" spans="1:10" ht="12.75" customHeight="1" thickBot="1" x14ac:dyDescent="0.25">
      <c r="A48" s="19" t="s">
        <v>100</v>
      </c>
      <c r="B48" s="20" t="s">
        <v>110</v>
      </c>
      <c r="C48" s="88">
        <v>0</v>
      </c>
      <c r="D48" s="89">
        <v>4177</v>
      </c>
      <c r="E48" s="89">
        <v>4177</v>
      </c>
      <c r="F48" s="3"/>
      <c r="G48" s="3"/>
      <c r="H48" s="3"/>
      <c r="I48" s="3"/>
      <c r="J48" s="3"/>
    </row>
    <row r="49" spans="1:10" ht="12.75" customHeight="1" thickBot="1" x14ac:dyDescent="0.25">
      <c r="A49" s="13" t="s">
        <v>5</v>
      </c>
      <c r="B49" s="14" t="s">
        <v>111</v>
      </c>
      <c r="C49" s="72">
        <f>SUM(C50:C54)</f>
        <v>0</v>
      </c>
      <c r="D49" s="90">
        <f>SUM(D50:D54)</f>
        <v>12500000</v>
      </c>
      <c r="E49" s="146">
        <f>SUM(E50:E54)</f>
        <v>12500000</v>
      </c>
      <c r="F49" s="3"/>
      <c r="G49" s="3"/>
      <c r="H49" s="3"/>
      <c r="I49" s="3"/>
      <c r="J49" s="3"/>
    </row>
    <row r="50" spans="1:10" ht="12.75" customHeight="1" x14ac:dyDescent="0.2">
      <c r="A50" s="15" t="s">
        <v>24</v>
      </c>
      <c r="B50" s="16" t="s">
        <v>115</v>
      </c>
      <c r="C50" s="91"/>
      <c r="D50" s="74"/>
      <c r="E50" s="74"/>
      <c r="F50" s="3"/>
      <c r="G50" s="3"/>
      <c r="H50" s="3"/>
      <c r="I50" s="3"/>
      <c r="J50" s="3"/>
    </row>
    <row r="51" spans="1:10" ht="12.75" customHeight="1" x14ac:dyDescent="0.2">
      <c r="A51" s="17" t="s">
        <v>25</v>
      </c>
      <c r="B51" s="18" t="s">
        <v>116</v>
      </c>
      <c r="C51" s="87"/>
      <c r="D51" s="86">
        <v>12500000</v>
      </c>
      <c r="E51" s="86">
        <v>12500000</v>
      </c>
      <c r="F51" s="3"/>
      <c r="G51" s="3"/>
      <c r="H51" s="3"/>
      <c r="I51" s="3"/>
      <c r="J51" s="3"/>
    </row>
    <row r="52" spans="1:10" ht="12.75" customHeight="1" x14ac:dyDescent="0.2">
      <c r="A52" s="17" t="s">
        <v>112</v>
      </c>
      <c r="B52" s="18" t="s">
        <v>117</v>
      </c>
      <c r="C52" s="92"/>
      <c r="D52" s="76"/>
      <c r="E52" s="76"/>
      <c r="F52" s="3"/>
      <c r="G52" s="3"/>
      <c r="H52" s="3"/>
      <c r="I52" s="3"/>
      <c r="J52" s="3"/>
    </row>
    <row r="53" spans="1:10" ht="12.75" customHeight="1" x14ac:dyDescent="0.2">
      <c r="A53" s="17" t="s">
        <v>113</v>
      </c>
      <c r="B53" s="18" t="s">
        <v>118</v>
      </c>
      <c r="C53" s="92"/>
      <c r="D53" s="76"/>
      <c r="E53" s="76"/>
      <c r="F53" s="3"/>
      <c r="G53" s="3"/>
      <c r="H53" s="3"/>
      <c r="I53" s="3"/>
      <c r="J53" s="3"/>
    </row>
    <row r="54" spans="1:10" ht="12.75" customHeight="1" thickBot="1" x14ac:dyDescent="0.25">
      <c r="A54" s="19" t="s">
        <v>114</v>
      </c>
      <c r="B54" s="20" t="s">
        <v>119</v>
      </c>
      <c r="C54" s="93"/>
      <c r="D54" s="79"/>
      <c r="E54" s="79"/>
      <c r="F54" s="3"/>
      <c r="G54" s="3"/>
      <c r="H54" s="3"/>
      <c r="I54" s="3"/>
      <c r="J54" s="3"/>
    </row>
    <row r="55" spans="1:10" ht="12.75" customHeight="1" thickBot="1" x14ac:dyDescent="0.25">
      <c r="A55" s="13" t="s">
        <v>59</v>
      </c>
      <c r="B55" s="14" t="s">
        <v>120</v>
      </c>
      <c r="C55" s="72">
        <f>SUM(C56:C59)</f>
        <v>0</v>
      </c>
      <c r="D55" s="90">
        <f>SUM(D56:D59)</f>
        <v>550000</v>
      </c>
      <c r="E55" s="146">
        <f>SUM(E56:E59)</f>
        <v>550000</v>
      </c>
      <c r="F55" s="3"/>
      <c r="G55" s="3"/>
      <c r="H55" s="3"/>
      <c r="I55" s="3"/>
      <c r="J55" s="3"/>
    </row>
    <row r="56" spans="1:10" ht="12.75" customHeight="1" x14ac:dyDescent="0.2">
      <c r="A56" s="15" t="s">
        <v>26</v>
      </c>
      <c r="B56" s="16" t="s">
        <v>121</v>
      </c>
      <c r="C56" s="73"/>
      <c r="D56" s="74"/>
      <c r="E56" s="74"/>
      <c r="F56" s="3"/>
      <c r="G56" s="3"/>
      <c r="H56" s="3"/>
      <c r="I56" s="3"/>
      <c r="J56" s="3"/>
    </row>
    <row r="57" spans="1:10" ht="12.75" customHeight="1" x14ac:dyDescent="0.2">
      <c r="A57" s="17" t="s">
        <v>27</v>
      </c>
      <c r="B57" s="18" t="s">
        <v>225</v>
      </c>
      <c r="C57" s="75"/>
      <c r="D57" s="76"/>
      <c r="E57" s="76"/>
      <c r="F57" s="3"/>
      <c r="G57" s="3"/>
      <c r="H57" s="3"/>
      <c r="I57" s="3"/>
      <c r="J57" s="3"/>
    </row>
    <row r="58" spans="1:10" ht="12.75" customHeight="1" x14ac:dyDescent="0.2">
      <c r="A58" s="17" t="s">
        <v>124</v>
      </c>
      <c r="B58" s="18" t="s">
        <v>122</v>
      </c>
      <c r="C58" s="75"/>
      <c r="D58" s="86">
        <v>550000</v>
      </c>
      <c r="E58" s="86">
        <v>550000</v>
      </c>
      <c r="F58" s="3"/>
      <c r="G58" s="3"/>
      <c r="H58" s="3"/>
      <c r="I58" s="3"/>
      <c r="J58" s="3"/>
    </row>
    <row r="59" spans="1:10" ht="12.75" customHeight="1" thickBot="1" x14ac:dyDescent="0.25">
      <c r="A59" s="19" t="s">
        <v>125</v>
      </c>
      <c r="B59" s="20" t="s">
        <v>123</v>
      </c>
      <c r="C59" s="80"/>
      <c r="D59" s="79"/>
      <c r="E59" s="79"/>
      <c r="F59" s="3"/>
      <c r="G59" s="3"/>
      <c r="H59" s="3"/>
      <c r="I59" s="3"/>
      <c r="J59" s="3"/>
    </row>
    <row r="60" spans="1:10" ht="12.75" customHeight="1" thickBot="1" x14ac:dyDescent="0.25">
      <c r="A60" s="13" t="s">
        <v>7</v>
      </c>
      <c r="B60" s="21" t="s">
        <v>126</v>
      </c>
      <c r="C60" s="72">
        <f>SUM(C61:C64)</f>
        <v>0</v>
      </c>
      <c r="D60" s="90">
        <f>SUM(D61:D64)</f>
        <v>0</v>
      </c>
      <c r="E60" s="146">
        <f>SUM(E61:E64)</f>
        <v>0</v>
      </c>
      <c r="F60" s="3"/>
      <c r="G60" s="3"/>
      <c r="H60" s="3"/>
      <c r="I60" s="3"/>
      <c r="J60" s="3"/>
    </row>
    <row r="61" spans="1:10" ht="12.75" customHeight="1" x14ac:dyDescent="0.2">
      <c r="A61" s="15" t="s">
        <v>60</v>
      </c>
      <c r="B61" s="16" t="s">
        <v>128</v>
      </c>
      <c r="C61" s="92"/>
      <c r="D61" s="74"/>
      <c r="E61" s="74"/>
      <c r="F61" s="3"/>
      <c r="G61" s="3"/>
      <c r="H61" s="3"/>
      <c r="I61" s="3"/>
      <c r="J61" s="3"/>
    </row>
    <row r="62" spans="1:10" ht="12.75" customHeight="1" x14ac:dyDescent="0.2">
      <c r="A62" s="17" t="s">
        <v>61</v>
      </c>
      <c r="B62" s="18" t="s">
        <v>226</v>
      </c>
      <c r="C62" s="92"/>
      <c r="D62" s="76"/>
      <c r="E62" s="76"/>
      <c r="F62" s="3"/>
      <c r="G62" s="3"/>
      <c r="H62" s="3"/>
      <c r="I62" s="3"/>
      <c r="J62" s="3"/>
    </row>
    <row r="63" spans="1:10" ht="12.75" customHeight="1" x14ac:dyDescent="0.2">
      <c r="A63" s="17" t="s">
        <v>73</v>
      </c>
      <c r="B63" s="18" t="s">
        <v>129</v>
      </c>
      <c r="C63" s="92"/>
      <c r="D63" s="76"/>
      <c r="E63" s="76"/>
      <c r="F63" s="3"/>
      <c r="G63" s="3"/>
      <c r="H63" s="3"/>
      <c r="I63" s="3"/>
      <c r="J63" s="3"/>
    </row>
    <row r="64" spans="1:10" ht="12.75" customHeight="1" thickBot="1" x14ac:dyDescent="0.25">
      <c r="A64" s="19" t="s">
        <v>127</v>
      </c>
      <c r="B64" s="20" t="s">
        <v>130</v>
      </c>
      <c r="C64" s="92"/>
      <c r="D64" s="79"/>
      <c r="E64" s="79"/>
      <c r="F64" s="3"/>
      <c r="G64" s="3"/>
      <c r="H64" s="3"/>
      <c r="I64" s="3"/>
      <c r="J64" s="3"/>
    </row>
    <row r="65" spans="1:10" ht="12.75" customHeight="1" thickBot="1" x14ac:dyDescent="0.25">
      <c r="A65" s="13" t="s">
        <v>8</v>
      </c>
      <c r="B65" s="14" t="s">
        <v>131</v>
      </c>
      <c r="C65" s="94">
        <f>SUM(C8,C17,C24,C31,C38,C49,C55,C60)</f>
        <v>234448349</v>
      </c>
      <c r="D65" s="94">
        <f>SUM(D8,D17,D24,D31,D38,D49,D55,D60)</f>
        <v>275764163</v>
      </c>
      <c r="E65" s="90">
        <f>SUM(E8,E17,E24,E31,E38,E49,E55,E60)</f>
        <v>275764163</v>
      </c>
      <c r="F65" s="3"/>
      <c r="G65" s="3"/>
      <c r="H65" s="3"/>
      <c r="I65" s="3"/>
      <c r="J65" s="3"/>
    </row>
    <row r="66" spans="1:10" ht="30.75" customHeight="1" x14ac:dyDescent="0.2">
      <c r="A66" s="4" t="s">
        <v>16</v>
      </c>
      <c r="B66" s="154" t="s">
        <v>242</v>
      </c>
      <c r="C66" s="155"/>
      <c r="D66" s="155"/>
      <c r="E66" s="156"/>
      <c r="F66" s="3"/>
      <c r="G66" s="3"/>
      <c r="H66" s="3"/>
      <c r="I66" s="3"/>
      <c r="J66" s="3"/>
    </row>
    <row r="67" spans="1:10" ht="13.5" thickBot="1" x14ac:dyDescent="0.25">
      <c r="A67" s="5" t="s">
        <v>70</v>
      </c>
      <c r="B67" s="157" t="s">
        <v>219</v>
      </c>
      <c r="C67" s="158"/>
      <c r="D67" s="158"/>
      <c r="E67" s="159"/>
      <c r="F67" s="3"/>
      <c r="G67" s="3"/>
      <c r="H67" s="3"/>
      <c r="I67" s="3"/>
      <c r="J67" s="3"/>
    </row>
    <row r="68" spans="1:10" ht="14.25" thickBot="1" x14ac:dyDescent="0.3">
      <c r="A68" s="6"/>
      <c r="B68" s="139"/>
      <c r="C68" s="140"/>
      <c r="D68" s="141"/>
      <c r="E68" s="145"/>
      <c r="F68" s="3"/>
      <c r="G68" s="3"/>
      <c r="H68" s="3"/>
      <c r="I68" s="3"/>
      <c r="J68" s="3"/>
    </row>
    <row r="69" spans="1:10" ht="29.25" customHeight="1" thickBot="1" x14ac:dyDescent="0.25">
      <c r="A69" s="7" t="s">
        <v>71</v>
      </c>
      <c r="B69" s="8" t="s">
        <v>11</v>
      </c>
      <c r="C69" s="64" t="s">
        <v>236</v>
      </c>
      <c r="D69" s="65" t="s">
        <v>237</v>
      </c>
      <c r="E69" s="147" t="s">
        <v>238</v>
      </c>
      <c r="F69" s="3"/>
      <c r="G69" s="3"/>
      <c r="H69" s="3"/>
      <c r="I69" s="3"/>
      <c r="J69" s="3"/>
    </row>
    <row r="70" spans="1:10" ht="13.5" thickBot="1" x14ac:dyDescent="0.25">
      <c r="A70" s="9">
        <v>1</v>
      </c>
      <c r="B70" s="10">
        <v>2</v>
      </c>
      <c r="C70" s="61">
        <v>3</v>
      </c>
      <c r="D70" s="128">
        <v>4</v>
      </c>
      <c r="E70" s="146">
        <v>5</v>
      </c>
      <c r="F70" s="3"/>
      <c r="G70" s="3"/>
      <c r="H70" s="3"/>
      <c r="I70" s="3"/>
      <c r="J70" s="3"/>
    </row>
    <row r="71" spans="1:10" ht="15" customHeight="1" thickBot="1" x14ac:dyDescent="0.25">
      <c r="A71" s="11"/>
      <c r="B71" s="12" t="s">
        <v>12</v>
      </c>
      <c r="C71" s="71"/>
      <c r="D71" s="95"/>
      <c r="E71" s="96"/>
      <c r="F71" s="3"/>
      <c r="G71" s="3"/>
      <c r="H71" s="3"/>
      <c r="I71" s="3"/>
      <c r="J71" s="3"/>
    </row>
    <row r="72" spans="1:10" ht="12.75" customHeight="1" thickBot="1" x14ac:dyDescent="0.25">
      <c r="A72" s="22" t="s">
        <v>218</v>
      </c>
      <c r="B72" s="21" t="s">
        <v>132</v>
      </c>
      <c r="C72" s="97">
        <f>SUM(C73:C75)</f>
        <v>0</v>
      </c>
      <c r="D72" s="90">
        <f>SUM(D73:D75)</f>
        <v>0</v>
      </c>
      <c r="E72" s="146">
        <f>SUM(E73:E75)</f>
        <v>0</v>
      </c>
      <c r="F72" s="3"/>
      <c r="G72" s="3"/>
      <c r="H72" s="3"/>
      <c r="I72" s="3"/>
      <c r="J72" s="3"/>
    </row>
    <row r="73" spans="1:10" ht="12.75" customHeight="1" x14ac:dyDescent="0.2">
      <c r="A73" s="15" t="s">
        <v>164</v>
      </c>
      <c r="B73" s="16" t="s">
        <v>133</v>
      </c>
      <c r="C73" s="92"/>
      <c r="D73" s="74"/>
      <c r="E73" s="74"/>
      <c r="F73" s="3"/>
      <c r="G73" s="3"/>
      <c r="H73" s="3"/>
      <c r="I73" s="3"/>
      <c r="J73" s="3"/>
    </row>
    <row r="74" spans="1:10" ht="12.75" customHeight="1" x14ac:dyDescent="0.2">
      <c r="A74" s="17" t="s">
        <v>173</v>
      </c>
      <c r="B74" s="18" t="s">
        <v>134</v>
      </c>
      <c r="C74" s="92"/>
      <c r="D74" s="76"/>
      <c r="E74" s="76"/>
      <c r="F74" s="3"/>
      <c r="G74" s="3"/>
      <c r="H74" s="3"/>
      <c r="I74" s="3"/>
      <c r="J74" s="3"/>
    </row>
    <row r="75" spans="1:10" ht="12.75" customHeight="1" thickBot="1" x14ac:dyDescent="0.25">
      <c r="A75" s="19" t="s">
        <v>174</v>
      </c>
      <c r="B75" s="23" t="s">
        <v>135</v>
      </c>
      <c r="C75" s="92"/>
      <c r="D75" s="79"/>
      <c r="E75" s="79"/>
      <c r="F75" s="3"/>
      <c r="G75" s="3"/>
      <c r="H75" s="3"/>
      <c r="I75" s="3"/>
      <c r="J75" s="3"/>
    </row>
    <row r="76" spans="1:10" ht="12.75" customHeight="1" thickBot="1" x14ac:dyDescent="0.25">
      <c r="A76" s="22" t="s">
        <v>136</v>
      </c>
      <c r="B76" s="21" t="s">
        <v>137</v>
      </c>
      <c r="C76" s="72">
        <f>SUM(C77:C80)</f>
        <v>0</v>
      </c>
      <c r="D76" s="90">
        <f>SUM(D77:D80)</f>
        <v>0</v>
      </c>
      <c r="E76" s="146">
        <f>SUM(E77:E80)</f>
        <v>0</v>
      </c>
      <c r="F76" s="3"/>
      <c r="G76" s="3"/>
      <c r="H76" s="3"/>
      <c r="I76" s="3"/>
      <c r="J76" s="3"/>
    </row>
    <row r="77" spans="1:10" ht="12.75" customHeight="1" x14ac:dyDescent="0.2">
      <c r="A77" s="15" t="s">
        <v>49</v>
      </c>
      <c r="B77" s="16" t="s">
        <v>138</v>
      </c>
      <c r="C77" s="92"/>
      <c r="D77" s="74"/>
      <c r="E77" s="74"/>
      <c r="F77" s="3"/>
      <c r="G77" s="3"/>
      <c r="H77" s="3"/>
      <c r="I77" s="3"/>
      <c r="J77" s="3"/>
    </row>
    <row r="78" spans="1:10" ht="12.75" customHeight="1" x14ac:dyDescent="0.2">
      <c r="A78" s="17" t="s">
        <v>50</v>
      </c>
      <c r="B78" s="18" t="s">
        <v>139</v>
      </c>
      <c r="C78" s="92"/>
      <c r="D78" s="76"/>
      <c r="E78" s="76"/>
      <c r="F78" s="3"/>
      <c r="G78" s="3"/>
      <c r="H78" s="3"/>
      <c r="I78" s="3"/>
      <c r="J78" s="3"/>
    </row>
    <row r="79" spans="1:10" ht="12.75" customHeight="1" x14ac:dyDescent="0.2">
      <c r="A79" s="17" t="s">
        <v>165</v>
      </c>
      <c r="B79" s="18" t="s">
        <v>140</v>
      </c>
      <c r="C79" s="92"/>
      <c r="D79" s="76"/>
      <c r="E79" s="76"/>
      <c r="F79" s="3"/>
      <c r="G79" s="3"/>
      <c r="H79" s="3"/>
      <c r="I79" s="3"/>
      <c r="J79" s="3"/>
    </row>
    <row r="80" spans="1:10" ht="12.75" customHeight="1" thickBot="1" x14ac:dyDescent="0.25">
      <c r="A80" s="19" t="s">
        <v>166</v>
      </c>
      <c r="B80" s="20" t="s">
        <v>141</v>
      </c>
      <c r="C80" s="92"/>
      <c r="D80" s="79"/>
      <c r="E80" s="79"/>
      <c r="F80" s="3"/>
      <c r="G80" s="3"/>
      <c r="H80" s="3"/>
      <c r="I80" s="3"/>
      <c r="J80" s="3"/>
    </row>
    <row r="81" spans="1:10" ht="12.75" customHeight="1" thickBot="1" x14ac:dyDescent="0.25">
      <c r="A81" s="22" t="s">
        <v>142</v>
      </c>
      <c r="B81" s="21" t="s">
        <v>143</v>
      </c>
      <c r="C81" s="72">
        <f>SUM(C82:C83)</f>
        <v>146412080</v>
      </c>
      <c r="D81" s="72">
        <f t="shared" ref="D81:E81" si="3">SUM(D82:D83)</f>
        <v>146412080</v>
      </c>
      <c r="E81" s="146">
        <f t="shared" si="3"/>
        <v>146412080</v>
      </c>
      <c r="F81" s="3"/>
      <c r="G81" s="3"/>
      <c r="H81" s="3"/>
      <c r="I81" s="3"/>
      <c r="J81" s="3"/>
    </row>
    <row r="82" spans="1:10" ht="12.75" customHeight="1" x14ac:dyDescent="0.2">
      <c r="A82" s="15" t="s">
        <v>167</v>
      </c>
      <c r="B82" s="16" t="s">
        <v>144</v>
      </c>
      <c r="C82" s="92">
        <v>146412080</v>
      </c>
      <c r="D82" s="74">
        <v>146412080</v>
      </c>
      <c r="E82" s="74">
        <v>146412080</v>
      </c>
      <c r="F82" s="3"/>
      <c r="G82" s="3"/>
      <c r="H82" s="3"/>
      <c r="I82" s="3"/>
      <c r="J82" s="3"/>
    </row>
    <row r="83" spans="1:10" ht="12.75" customHeight="1" thickBot="1" x14ac:dyDescent="0.25">
      <c r="A83" s="19" t="s">
        <v>168</v>
      </c>
      <c r="B83" s="20" t="s">
        <v>145</v>
      </c>
      <c r="C83" s="92"/>
      <c r="D83" s="79"/>
      <c r="E83" s="79"/>
      <c r="F83" s="3"/>
      <c r="G83" s="3"/>
      <c r="H83" s="3"/>
      <c r="I83" s="3"/>
      <c r="J83" s="3"/>
    </row>
    <row r="84" spans="1:10" ht="12.75" customHeight="1" thickBot="1" x14ac:dyDescent="0.25">
      <c r="A84" s="22" t="s">
        <v>146</v>
      </c>
      <c r="B84" s="21" t="s">
        <v>147</v>
      </c>
      <c r="C84" s="97">
        <f>SUM(C85:C87)</f>
        <v>0</v>
      </c>
      <c r="D84" s="90">
        <f>SUM(D85:D87)</f>
        <v>5847729</v>
      </c>
      <c r="E84" s="146">
        <f>SUM(E85:E87)</f>
        <v>5847729</v>
      </c>
      <c r="F84" s="3"/>
      <c r="G84" s="3"/>
      <c r="H84" s="3"/>
      <c r="I84" s="3"/>
      <c r="J84" s="3"/>
    </row>
    <row r="85" spans="1:10" ht="12.75" customHeight="1" x14ac:dyDescent="0.2">
      <c r="A85" s="15" t="s">
        <v>169</v>
      </c>
      <c r="B85" s="16" t="s">
        <v>148</v>
      </c>
      <c r="C85" s="92"/>
      <c r="D85" s="74">
        <v>5847729</v>
      </c>
      <c r="E85" s="74">
        <v>5847729</v>
      </c>
      <c r="F85" s="3"/>
      <c r="G85" s="3"/>
      <c r="H85" s="3"/>
      <c r="I85" s="3"/>
      <c r="J85" s="3"/>
    </row>
    <row r="86" spans="1:10" ht="12.75" customHeight="1" x14ac:dyDescent="0.2">
      <c r="A86" s="17" t="s">
        <v>170</v>
      </c>
      <c r="B86" s="18" t="s">
        <v>149</v>
      </c>
      <c r="C86" s="92"/>
      <c r="D86" s="76"/>
      <c r="E86" s="76"/>
      <c r="F86" s="3"/>
      <c r="G86" s="3"/>
      <c r="H86" s="3"/>
      <c r="I86" s="3"/>
      <c r="J86" s="3"/>
    </row>
    <row r="87" spans="1:10" ht="12.75" customHeight="1" thickBot="1" x14ac:dyDescent="0.25">
      <c r="A87" s="19" t="s">
        <v>171</v>
      </c>
      <c r="B87" s="20" t="s">
        <v>150</v>
      </c>
      <c r="C87" s="92"/>
      <c r="D87" s="79"/>
      <c r="E87" s="79"/>
      <c r="F87" s="3"/>
      <c r="G87" s="3"/>
      <c r="H87" s="3"/>
      <c r="I87" s="3"/>
      <c r="J87" s="3"/>
    </row>
    <row r="88" spans="1:10" ht="12.75" customHeight="1" thickBot="1" x14ac:dyDescent="0.25">
      <c r="A88" s="22" t="s">
        <v>151</v>
      </c>
      <c r="B88" s="21" t="s">
        <v>172</v>
      </c>
      <c r="C88" s="72">
        <f>SUM(C89:C92)</f>
        <v>0</v>
      </c>
      <c r="D88" s="90">
        <f>SUM(D89:D92)</f>
        <v>0</v>
      </c>
      <c r="E88" s="146">
        <f>SUM(E89:E92)</f>
        <v>0</v>
      </c>
      <c r="F88" s="3"/>
      <c r="G88" s="3"/>
      <c r="H88" s="3"/>
      <c r="I88" s="3"/>
      <c r="J88" s="3"/>
    </row>
    <row r="89" spans="1:10" ht="12.75" customHeight="1" x14ac:dyDescent="0.2">
      <c r="A89" s="24" t="s">
        <v>152</v>
      </c>
      <c r="B89" s="16" t="s">
        <v>153</v>
      </c>
      <c r="C89" s="92"/>
      <c r="D89" s="74"/>
      <c r="E89" s="74"/>
      <c r="F89" s="3"/>
      <c r="G89" s="3"/>
      <c r="H89" s="3"/>
      <c r="I89" s="3"/>
      <c r="J89" s="3"/>
    </row>
    <row r="90" spans="1:10" ht="12.75" customHeight="1" x14ac:dyDescent="0.2">
      <c r="A90" s="25" t="s">
        <v>154</v>
      </c>
      <c r="B90" s="18" t="s">
        <v>155</v>
      </c>
      <c r="C90" s="92"/>
      <c r="D90" s="76"/>
      <c r="E90" s="76"/>
      <c r="F90" s="3"/>
      <c r="G90" s="3"/>
      <c r="H90" s="3"/>
      <c r="I90" s="3"/>
      <c r="J90" s="3"/>
    </row>
    <row r="91" spans="1:10" ht="12.75" customHeight="1" x14ac:dyDescent="0.2">
      <c r="A91" s="25" t="s">
        <v>156</v>
      </c>
      <c r="B91" s="18" t="s">
        <v>157</v>
      </c>
      <c r="C91" s="92"/>
      <c r="D91" s="76"/>
      <c r="E91" s="76"/>
      <c r="F91" s="3"/>
      <c r="G91" s="3"/>
      <c r="H91" s="3"/>
      <c r="I91" s="3"/>
      <c r="J91" s="3"/>
    </row>
    <row r="92" spans="1:10" ht="12.75" customHeight="1" thickBot="1" x14ac:dyDescent="0.25">
      <c r="A92" s="26" t="s">
        <v>158</v>
      </c>
      <c r="B92" s="20" t="s">
        <v>159</v>
      </c>
      <c r="C92" s="92"/>
      <c r="D92" s="79"/>
      <c r="E92" s="79"/>
      <c r="F92" s="3"/>
      <c r="G92" s="3"/>
      <c r="H92" s="3"/>
      <c r="I92" s="3"/>
      <c r="J92" s="3"/>
    </row>
    <row r="93" spans="1:10" ht="12.75" customHeight="1" thickBot="1" x14ac:dyDescent="0.25">
      <c r="A93" s="22" t="s">
        <v>160</v>
      </c>
      <c r="B93" s="21" t="s">
        <v>161</v>
      </c>
      <c r="C93" s="98"/>
      <c r="D93" s="90"/>
      <c r="E93" s="146"/>
      <c r="F93" s="3"/>
      <c r="G93" s="3"/>
      <c r="H93" s="3"/>
      <c r="I93" s="3"/>
      <c r="J93" s="3"/>
    </row>
    <row r="94" spans="1:10" ht="12.75" customHeight="1" thickBot="1" x14ac:dyDescent="0.25">
      <c r="A94" s="22" t="s">
        <v>162</v>
      </c>
      <c r="B94" s="27" t="s">
        <v>163</v>
      </c>
      <c r="C94" s="97">
        <f>SUM(C72,C76,C81,C84,C88,C93)</f>
        <v>146412080</v>
      </c>
      <c r="D94" s="97">
        <f t="shared" ref="D94:E94" si="4">SUM(D72,D76,D81,D84,D88,D93)</f>
        <v>152259809</v>
      </c>
      <c r="E94" s="99">
        <f t="shared" si="4"/>
        <v>152259809</v>
      </c>
      <c r="F94" s="3"/>
      <c r="G94" s="3"/>
      <c r="H94" s="3"/>
      <c r="I94" s="3"/>
      <c r="J94" s="3"/>
    </row>
    <row r="95" spans="1:10" ht="12.75" customHeight="1" thickBot="1" x14ac:dyDescent="0.25">
      <c r="A95" s="28" t="s">
        <v>175</v>
      </c>
      <c r="B95" s="29" t="s">
        <v>220</v>
      </c>
      <c r="C95" s="90">
        <f>SUM(C65,C94)</f>
        <v>380860429</v>
      </c>
      <c r="D95" s="90">
        <f>SUM(D65,D94)</f>
        <v>428023972</v>
      </c>
      <c r="E95" s="146">
        <f>SUM(E65,E94)</f>
        <v>428023972</v>
      </c>
      <c r="F95" s="3"/>
      <c r="G95" s="3"/>
      <c r="H95" s="3"/>
      <c r="I95" s="3"/>
      <c r="J95" s="3"/>
    </row>
    <row r="96" spans="1:10" ht="12.75" customHeight="1" x14ac:dyDescent="0.2">
      <c r="A96" s="30"/>
      <c r="B96" s="31"/>
      <c r="C96" s="100"/>
      <c r="D96" s="141"/>
      <c r="E96" s="145"/>
      <c r="F96" s="3"/>
      <c r="G96" s="3"/>
      <c r="H96" s="3"/>
      <c r="I96" s="3"/>
      <c r="J96" s="3"/>
    </row>
    <row r="97" spans="1:10" ht="12.75" customHeight="1" thickBot="1" x14ac:dyDescent="0.25">
      <c r="A97" s="32"/>
      <c r="B97" s="148"/>
      <c r="C97" s="30"/>
      <c r="D97" s="141"/>
      <c r="E97" s="145"/>
      <c r="F97" s="3"/>
      <c r="G97" s="3"/>
      <c r="H97" s="3"/>
      <c r="I97" s="3"/>
      <c r="J97" s="3"/>
    </row>
    <row r="98" spans="1:10" ht="12.75" customHeight="1" thickTop="1" thickBot="1" x14ac:dyDescent="0.25">
      <c r="A98" s="33"/>
      <c r="B98" s="34" t="s">
        <v>13</v>
      </c>
      <c r="C98" s="101"/>
      <c r="D98" s="102"/>
      <c r="E98" s="149"/>
      <c r="F98" s="3"/>
      <c r="G98" s="3"/>
      <c r="H98" s="3"/>
      <c r="I98" s="3"/>
      <c r="J98" s="3"/>
    </row>
    <row r="99" spans="1:10" ht="12.75" customHeight="1" thickBot="1" x14ac:dyDescent="0.25">
      <c r="A99" s="35" t="s">
        <v>0</v>
      </c>
      <c r="B99" s="66" t="s">
        <v>231</v>
      </c>
      <c r="C99" s="103">
        <f>SUM(C100,C101,C102,C103,C104)</f>
        <v>103041715</v>
      </c>
      <c r="D99" s="90">
        <f>SUM(D100,D101,D102,D103,D104)</f>
        <v>139188959</v>
      </c>
      <c r="E99" s="146">
        <f>SUM(E100:E104)</f>
        <v>128987015</v>
      </c>
      <c r="F99" s="3"/>
      <c r="G99" s="3"/>
      <c r="H99" s="3"/>
      <c r="I99" s="3"/>
      <c r="J99" s="3"/>
    </row>
    <row r="100" spans="1:10" ht="12.75" customHeight="1" x14ac:dyDescent="0.2">
      <c r="A100" s="36" t="s">
        <v>28</v>
      </c>
      <c r="B100" s="37" t="s">
        <v>10</v>
      </c>
      <c r="C100" s="104">
        <v>38416290</v>
      </c>
      <c r="D100" s="74">
        <v>41375518</v>
      </c>
      <c r="E100" s="74">
        <v>33395359</v>
      </c>
      <c r="F100" s="3"/>
      <c r="G100" s="3"/>
      <c r="H100" s="3"/>
      <c r="I100" s="3"/>
      <c r="J100" s="3"/>
    </row>
    <row r="101" spans="1:10" ht="12.75" customHeight="1" x14ac:dyDescent="0.2">
      <c r="A101" s="17" t="s">
        <v>29</v>
      </c>
      <c r="B101" s="38" t="s">
        <v>62</v>
      </c>
      <c r="C101" s="75">
        <v>6794934</v>
      </c>
      <c r="D101" s="76">
        <v>5467840</v>
      </c>
      <c r="E101" s="76">
        <v>5467840</v>
      </c>
      <c r="F101" s="3"/>
      <c r="G101" s="3"/>
      <c r="H101" s="3"/>
      <c r="I101" s="3"/>
      <c r="J101" s="3"/>
    </row>
    <row r="102" spans="1:10" ht="12.75" customHeight="1" x14ac:dyDescent="0.2">
      <c r="A102" s="17" t="s">
        <v>30</v>
      </c>
      <c r="B102" s="38" t="s">
        <v>47</v>
      </c>
      <c r="C102" s="80">
        <v>51335070</v>
      </c>
      <c r="D102" s="76">
        <v>81047323</v>
      </c>
      <c r="E102" s="76">
        <v>78960538</v>
      </c>
      <c r="F102" s="3"/>
      <c r="G102" s="3"/>
      <c r="H102" s="3"/>
      <c r="I102" s="3"/>
      <c r="J102" s="3"/>
    </row>
    <row r="103" spans="1:10" ht="12.75" customHeight="1" x14ac:dyDescent="0.2">
      <c r="A103" s="17" t="s">
        <v>31</v>
      </c>
      <c r="B103" s="39" t="s">
        <v>63</v>
      </c>
      <c r="C103" s="80">
        <v>3100000</v>
      </c>
      <c r="D103" s="76">
        <v>5988770</v>
      </c>
      <c r="E103" s="76">
        <v>5988770</v>
      </c>
      <c r="F103" s="3"/>
      <c r="G103" s="3"/>
      <c r="H103" s="3"/>
      <c r="I103" s="3"/>
      <c r="J103" s="3"/>
    </row>
    <row r="104" spans="1:10" ht="12.75" customHeight="1" x14ac:dyDescent="0.2">
      <c r="A104" s="17" t="s">
        <v>39</v>
      </c>
      <c r="B104" s="40" t="s">
        <v>64</v>
      </c>
      <c r="C104" s="80">
        <v>3395421</v>
      </c>
      <c r="D104" s="80">
        <v>5309508</v>
      </c>
      <c r="E104" s="136">
        <v>5174508</v>
      </c>
      <c r="F104" s="3"/>
      <c r="G104" s="3"/>
      <c r="H104" s="3"/>
      <c r="I104" s="3"/>
      <c r="J104" s="3"/>
    </row>
    <row r="105" spans="1:10" ht="12.75" customHeight="1" x14ac:dyDescent="0.2">
      <c r="A105" s="17" t="s">
        <v>32</v>
      </c>
      <c r="B105" s="38" t="s">
        <v>178</v>
      </c>
      <c r="C105" s="80"/>
      <c r="D105" s="76"/>
      <c r="E105" s="76"/>
      <c r="F105" s="3"/>
      <c r="G105" s="3"/>
      <c r="H105" s="3"/>
      <c r="I105" s="3"/>
      <c r="J105" s="3"/>
    </row>
    <row r="106" spans="1:10" ht="12.75" customHeight="1" x14ac:dyDescent="0.2">
      <c r="A106" s="17" t="s">
        <v>33</v>
      </c>
      <c r="B106" s="41" t="s">
        <v>179</v>
      </c>
      <c r="C106" s="80"/>
      <c r="D106" s="76"/>
      <c r="E106" s="76"/>
      <c r="F106" s="3"/>
      <c r="G106" s="3"/>
      <c r="H106" s="3"/>
      <c r="I106" s="3"/>
      <c r="J106" s="3"/>
    </row>
    <row r="107" spans="1:10" ht="12.75" customHeight="1" x14ac:dyDescent="0.2">
      <c r="A107" s="17" t="s">
        <v>40</v>
      </c>
      <c r="B107" s="42" t="s">
        <v>180</v>
      </c>
      <c r="C107" s="80"/>
      <c r="D107" s="76"/>
      <c r="E107" s="76"/>
      <c r="F107" s="3"/>
      <c r="G107" s="3"/>
      <c r="H107" s="3"/>
      <c r="I107" s="3"/>
      <c r="J107" s="3"/>
    </row>
    <row r="108" spans="1:10" ht="12.75" customHeight="1" x14ac:dyDescent="0.2">
      <c r="A108" s="17" t="s">
        <v>41</v>
      </c>
      <c r="B108" s="42" t="s">
        <v>235</v>
      </c>
      <c r="C108" s="80">
        <v>0</v>
      </c>
      <c r="D108" s="76"/>
      <c r="E108" s="76"/>
      <c r="F108" s="3"/>
      <c r="G108" s="3"/>
      <c r="H108" s="3"/>
      <c r="I108" s="3"/>
      <c r="J108" s="3"/>
    </row>
    <row r="109" spans="1:10" ht="12.75" customHeight="1" x14ac:dyDescent="0.2">
      <c r="A109" s="17" t="s">
        <v>42</v>
      </c>
      <c r="B109" s="41" t="s">
        <v>245</v>
      </c>
      <c r="C109" s="80"/>
      <c r="D109" s="76"/>
      <c r="E109" s="76"/>
      <c r="F109" s="3"/>
      <c r="G109" s="3"/>
      <c r="H109" s="3"/>
      <c r="I109" s="3"/>
      <c r="J109" s="3"/>
    </row>
    <row r="110" spans="1:10" ht="12.75" customHeight="1" x14ac:dyDescent="0.2">
      <c r="A110" s="17" t="s">
        <v>43</v>
      </c>
      <c r="B110" s="41"/>
      <c r="C110" s="80">
        <v>0</v>
      </c>
      <c r="D110" s="76"/>
      <c r="E110" s="76"/>
      <c r="F110" s="3"/>
      <c r="G110" s="3"/>
      <c r="H110" s="3"/>
      <c r="I110" s="3"/>
      <c r="J110" s="3"/>
    </row>
    <row r="111" spans="1:10" ht="12.75" customHeight="1" x14ac:dyDescent="0.2">
      <c r="A111" s="17" t="s">
        <v>45</v>
      </c>
      <c r="B111" s="42" t="s">
        <v>182</v>
      </c>
      <c r="C111" s="80"/>
      <c r="D111" s="76"/>
      <c r="E111" s="76"/>
      <c r="F111" s="3"/>
      <c r="G111" s="3"/>
      <c r="H111" s="3"/>
      <c r="I111" s="3"/>
      <c r="J111" s="3"/>
    </row>
    <row r="112" spans="1:10" ht="12.75" customHeight="1" x14ac:dyDescent="0.2">
      <c r="A112" s="43" t="s">
        <v>65</v>
      </c>
      <c r="B112" s="44" t="s">
        <v>183</v>
      </c>
      <c r="C112" s="80"/>
      <c r="D112" s="76"/>
      <c r="E112" s="76"/>
      <c r="F112" s="3"/>
      <c r="G112" s="3"/>
      <c r="H112" s="3"/>
      <c r="I112" s="3"/>
      <c r="J112" s="3"/>
    </row>
    <row r="113" spans="1:10" ht="12.75" customHeight="1" x14ac:dyDescent="0.2">
      <c r="A113" s="17" t="s">
        <v>176</v>
      </c>
      <c r="B113" s="44" t="s">
        <v>184</v>
      </c>
      <c r="C113" s="80"/>
      <c r="D113" s="76"/>
      <c r="E113" s="76"/>
      <c r="F113" s="3"/>
      <c r="G113" s="3"/>
      <c r="H113" s="3"/>
      <c r="I113" s="3"/>
      <c r="J113" s="3"/>
    </row>
    <row r="114" spans="1:10" ht="12.75" customHeight="1" thickBot="1" x14ac:dyDescent="0.25">
      <c r="A114" s="17" t="s">
        <v>177</v>
      </c>
      <c r="B114" s="44" t="s">
        <v>185</v>
      </c>
      <c r="C114" s="80"/>
      <c r="D114" s="80"/>
      <c r="E114" s="135"/>
      <c r="F114" s="3"/>
      <c r="G114" s="3"/>
      <c r="H114" s="3"/>
      <c r="I114" s="3"/>
      <c r="J114" s="3"/>
    </row>
    <row r="115" spans="1:10" ht="12.75" customHeight="1" thickBot="1" x14ac:dyDescent="0.25">
      <c r="A115" s="13" t="s">
        <v>1</v>
      </c>
      <c r="B115" s="45" t="s">
        <v>232</v>
      </c>
      <c r="C115" s="72">
        <f>SUM(C116,C118,C120)</f>
        <v>147698536</v>
      </c>
      <c r="D115" s="90">
        <f>SUM(D116,D118,D120)</f>
        <v>148526086</v>
      </c>
      <c r="E115" s="146">
        <f>SUM(E116,E118,E120)</f>
        <v>81732724</v>
      </c>
      <c r="F115" s="3"/>
      <c r="G115" s="3"/>
      <c r="H115" s="3"/>
      <c r="I115" s="3"/>
      <c r="J115" s="3"/>
    </row>
    <row r="116" spans="1:10" ht="12.75" customHeight="1" x14ac:dyDescent="0.2">
      <c r="A116" s="15" t="s">
        <v>34</v>
      </c>
      <c r="B116" s="38" t="s">
        <v>72</v>
      </c>
      <c r="C116" s="73">
        <v>2415667</v>
      </c>
      <c r="D116" s="74">
        <v>13363072</v>
      </c>
      <c r="E116" s="74">
        <v>9961320</v>
      </c>
      <c r="F116" s="3"/>
      <c r="G116" s="3"/>
      <c r="H116" s="3"/>
      <c r="I116" s="3"/>
      <c r="J116" s="3"/>
    </row>
    <row r="117" spans="1:10" ht="12.75" customHeight="1" x14ac:dyDescent="0.2">
      <c r="A117" s="15" t="s">
        <v>35</v>
      </c>
      <c r="B117" s="46" t="s">
        <v>189</v>
      </c>
      <c r="C117" s="73"/>
      <c r="D117" s="76"/>
      <c r="E117" s="76"/>
      <c r="F117" s="3"/>
      <c r="G117" s="3"/>
      <c r="H117" s="3"/>
      <c r="I117" s="3"/>
      <c r="J117" s="3"/>
    </row>
    <row r="118" spans="1:10" ht="12.75" customHeight="1" x14ac:dyDescent="0.2">
      <c r="A118" s="15" t="s">
        <v>36</v>
      </c>
      <c r="B118" s="46" t="s">
        <v>66</v>
      </c>
      <c r="C118" s="75">
        <v>145282869</v>
      </c>
      <c r="D118" s="76">
        <v>135163014</v>
      </c>
      <c r="E118" s="76">
        <v>71771404</v>
      </c>
      <c r="F118" s="3"/>
      <c r="G118" s="3"/>
      <c r="H118" s="3"/>
      <c r="I118" s="3"/>
      <c r="J118" s="3"/>
    </row>
    <row r="119" spans="1:10" ht="12.75" customHeight="1" x14ac:dyDescent="0.2">
      <c r="A119" s="15" t="s">
        <v>37</v>
      </c>
      <c r="B119" s="46" t="s">
        <v>190</v>
      </c>
      <c r="C119" s="105"/>
      <c r="D119" s="76"/>
      <c r="E119" s="76"/>
      <c r="F119" s="3"/>
      <c r="G119" s="3"/>
      <c r="H119" s="3"/>
      <c r="I119" s="3"/>
      <c r="J119" s="3"/>
    </row>
    <row r="120" spans="1:10" ht="12.75" customHeight="1" x14ac:dyDescent="0.2">
      <c r="A120" s="15" t="s">
        <v>38</v>
      </c>
      <c r="B120" s="47" t="s">
        <v>74</v>
      </c>
      <c r="C120" s="105">
        <v>0</v>
      </c>
      <c r="D120" s="76"/>
      <c r="E120" s="76"/>
      <c r="F120" s="3"/>
      <c r="G120" s="3"/>
      <c r="H120" s="3"/>
      <c r="I120" s="3"/>
      <c r="J120" s="3"/>
    </row>
    <row r="121" spans="1:10" ht="12.75" customHeight="1" x14ac:dyDescent="0.2">
      <c r="A121" s="15" t="s">
        <v>44</v>
      </c>
      <c r="B121" s="48" t="s">
        <v>229</v>
      </c>
      <c r="C121" s="105"/>
      <c r="D121" s="76"/>
      <c r="E121" s="76"/>
      <c r="F121" s="3"/>
      <c r="G121" s="3"/>
      <c r="H121" s="3"/>
      <c r="I121" s="3"/>
      <c r="J121" s="3"/>
    </row>
    <row r="122" spans="1:10" ht="12.75" customHeight="1" x14ac:dyDescent="0.2">
      <c r="A122" s="15" t="s">
        <v>46</v>
      </c>
      <c r="B122" s="49" t="s">
        <v>195</v>
      </c>
      <c r="C122" s="105"/>
      <c r="D122" s="76"/>
      <c r="E122" s="76"/>
      <c r="F122" s="3"/>
      <c r="G122" s="3"/>
      <c r="H122" s="3"/>
      <c r="I122" s="3"/>
      <c r="J122" s="3"/>
    </row>
    <row r="123" spans="1:10" ht="12.75" customHeight="1" x14ac:dyDescent="0.2">
      <c r="A123" s="15" t="s">
        <v>67</v>
      </c>
      <c r="B123" s="42" t="s">
        <v>181</v>
      </c>
      <c r="C123" s="105"/>
      <c r="D123" s="76"/>
      <c r="E123" s="76"/>
      <c r="F123" s="3"/>
      <c r="G123" s="3"/>
      <c r="H123" s="3"/>
      <c r="I123" s="3"/>
      <c r="J123" s="3"/>
    </row>
    <row r="124" spans="1:10" ht="12.75" customHeight="1" x14ac:dyDescent="0.2">
      <c r="A124" s="15" t="s">
        <v>68</v>
      </c>
      <c r="B124" s="42" t="s">
        <v>194</v>
      </c>
      <c r="C124" s="105"/>
      <c r="D124" s="76"/>
      <c r="E124" s="76"/>
      <c r="F124" s="3"/>
      <c r="G124" s="3"/>
      <c r="H124" s="3"/>
      <c r="I124" s="3"/>
      <c r="J124" s="3"/>
    </row>
    <row r="125" spans="1:10" ht="12.75" customHeight="1" x14ac:dyDescent="0.2">
      <c r="A125" s="15" t="s">
        <v>69</v>
      </c>
      <c r="B125" s="42" t="s">
        <v>193</v>
      </c>
      <c r="C125" s="105"/>
      <c r="D125" s="76"/>
      <c r="E125" s="76"/>
      <c r="F125" s="3"/>
      <c r="G125" s="3"/>
      <c r="H125" s="3"/>
      <c r="I125" s="3"/>
      <c r="J125" s="3"/>
    </row>
    <row r="126" spans="1:10" ht="12.75" customHeight="1" x14ac:dyDescent="0.2">
      <c r="A126" s="15" t="s">
        <v>186</v>
      </c>
      <c r="B126" s="42" t="s">
        <v>182</v>
      </c>
      <c r="C126" s="106"/>
      <c r="D126" s="76"/>
      <c r="E126" s="76"/>
      <c r="F126" s="3"/>
      <c r="G126" s="3"/>
      <c r="H126" s="3"/>
      <c r="I126" s="3"/>
      <c r="J126" s="3"/>
    </row>
    <row r="127" spans="1:10" ht="12.75" customHeight="1" x14ac:dyDescent="0.2">
      <c r="A127" s="15" t="s">
        <v>187</v>
      </c>
      <c r="B127" s="42" t="s">
        <v>192</v>
      </c>
      <c r="C127" s="106">
        <v>0</v>
      </c>
      <c r="D127" s="76"/>
      <c r="E127" s="76"/>
      <c r="F127" s="3"/>
      <c r="G127" s="3"/>
      <c r="H127" s="3"/>
      <c r="I127" s="3"/>
      <c r="J127" s="3"/>
    </row>
    <row r="128" spans="1:10" ht="12.75" customHeight="1" x14ac:dyDescent="0.2">
      <c r="A128" s="17" t="s">
        <v>188</v>
      </c>
      <c r="B128" s="42" t="s">
        <v>191</v>
      </c>
      <c r="C128" s="107"/>
      <c r="D128" s="76"/>
      <c r="E128" s="76"/>
      <c r="F128" s="3"/>
      <c r="G128" s="3"/>
      <c r="H128" s="3"/>
      <c r="I128" s="3"/>
      <c r="J128" s="3"/>
    </row>
    <row r="129" spans="1:10" ht="12.75" customHeight="1" x14ac:dyDescent="0.2">
      <c r="A129" s="60"/>
      <c r="B129" s="49"/>
      <c r="C129" s="108"/>
      <c r="D129" s="76"/>
      <c r="E129" s="76"/>
      <c r="F129" s="3"/>
      <c r="G129" s="3"/>
      <c r="H129" s="3"/>
      <c r="I129" s="3"/>
      <c r="J129" s="3"/>
    </row>
    <row r="130" spans="1:10" ht="12.75" customHeight="1" thickBot="1" x14ac:dyDescent="0.25">
      <c r="A130" s="60"/>
      <c r="B130" s="44"/>
      <c r="C130" s="109"/>
      <c r="D130" s="79"/>
      <c r="E130" s="79"/>
      <c r="F130" s="3"/>
      <c r="G130" s="3"/>
      <c r="H130" s="3"/>
      <c r="I130" s="3"/>
      <c r="J130" s="3"/>
    </row>
    <row r="131" spans="1:10" ht="24.75" customHeight="1" thickBot="1" x14ac:dyDescent="0.25">
      <c r="A131" s="4" t="s">
        <v>16</v>
      </c>
      <c r="B131" s="160" t="s">
        <v>242</v>
      </c>
      <c r="C131" s="161"/>
      <c r="D131" s="161"/>
      <c r="E131" s="162"/>
      <c r="F131" s="3"/>
      <c r="G131" s="3"/>
      <c r="H131" s="3"/>
      <c r="I131" s="3"/>
      <c r="J131" s="3"/>
    </row>
    <row r="132" spans="1:10" ht="13.5" thickBot="1" x14ac:dyDescent="0.25">
      <c r="A132" s="5" t="s">
        <v>70</v>
      </c>
      <c r="B132" s="163" t="s">
        <v>219</v>
      </c>
      <c r="C132" s="164"/>
      <c r="D132" s="164"/>
      <c r="E132" s="165"/>
      <c r="F132" s="3"/>
      <c r="G132" s="3"/>
      <c r="H132" s="3"/>
      <c r="I132" s="3"/>
      <c r="J132" s="3"/>
    </row>
    <row r="133" spans="1:10" ht="14.25" thickBot="1" x14ac:dyDescent="0.3">
      <c r="A133" s="68"/>
      <c r="B133" s="139"/>
      <c r="C133" s="138"/>
      <c r="D133" s="111"/>
      <c r="E133" s="112" t="s">
        <v>243</v>
      </c>
      <c r="F133" s="3"/>
      <c r="G133" s="3"/>
      <c r="H133" s="3"/>
      <c r="I133" s="3"/>
      <c r="J133" s="3"/>
    </row>
    <row r="134" spans="1:10" ht="29.25" customHeight="1" thickBot="1" x14ac:dyDescent="0.25">
      <c r="A134" s="7" t="s">
        <v>71</v>
      </c>
      <c r="B134" s="8" t="s">
        <v>11</v>
      </c>
      <c r="C134" s="62" t="s">
        <v>236</v>
      </c>
      <c r="D134" s="67" t="s">
        <v>237</v>
      </c>
      <c r="E134" s="150" t="s">
        <v>238</v>
      </c>
      <c r="F134" s="3"/>
      <c r="G134" s="3"/>
      <c r="H134" s="3"/>
      <c r="I134" s="3"/>
      <c r="J134" s="3"/>
    </row>
    <row r="135" spans="1:10" ht="13.5" thickBot="1" x14ac:dyDescent="0.25">
      <c r="A135" s="9">
        <v>1</v>
      </c>
      <c r="B135" s="10">
        <v>2</v>
      </c>
      <c r="C135" s="61">
        <v>3</v>
      </c>
      <c r="D135" s="128">
        <v>4</v>
      </c>
      <c r="E135" s="129">
        <v>5</v>
      </c>
      <c r="F135" s="3"/>
      <c r="G135" s="3"/>
      <c r="H135" s="3"/>
      <c r="I135" s="3"/>
      <c r="J135" s="3"/>
    </row>
    <row r="136" spans="1:10" ht="15" customHeight="1" thickBot="1" x14ac:dyDescent="0.25">
      <c r="A136" s="11"/>
      <c r="B136" s="12" t="s">
        <v>13</v>
      </c>
      <c r="C136" s="113"/>
      <c r="D136" s="111"/>
      <c r="E136" s="111"/>
      <c r="F136" s="3"/>
      <c r="G136" s="3"/>
      <c r="H136" s="3"/>
      <c r="I136" s="3"/>
      <c r="J136" s="3"/>
    </row>
    <row r="137" spans="1:10" ht="12.75" customHeight="1" thickBot="1" x14ac:dyDescent="0.25">
      <c r="A137" s="13" t="s">
        <v>2</v>
      </c>
      <c r="B137" s="50" t="s">
        <v>196</v>
      </c>
      <c r="C137" s="72">
        <f>SUM(C138:C139)</f>
        <v>7827990</v>
      </c>
      <c r="D137" s="90">
        <f>SUM(D138:D139)</f>
        <v>12211430</v>
      </c>
      <c r="E137" s="146">
        <f>SUM(E138:E139)</f>
        <v>0</v>
      </c>
      <c r="F137" s="3"/>
      <c r="G137" s="3"/>
      <c r="H137" s="3"/>
      <c r="I137" s="3"/>
      <c r="J137" s="3"/>
    </row>
    <row r="138" spans="1:10" ht="12.75" customHeight="1" x14ac:dyDescent="0.2">
      <c r="A138" s="15" t="s">
        <v>17</v>
      </c>
      <c r="B138" s="51" t="s">
        <v>14</v>
      </c>
      <c r="C138" s="73">
        <v>7827990</v>
      </c>
      <c r="D138" s="74">
        <v>12211430</v>
      </c>
      <c r="E138" s="74">
        <v>0</v>
      </c>
      <c r="F138" s="3"/>
      <c r="G138" s="3"/>
      <c r="H138" s="3"/>
      <c r="I138" s="3"/>
      <c r="J138" s="3"/>
    </row>
    <row r="139" spans="1:10" ht="12.75" customHeight="1" thickBot="1" x14ac:dyDescent="0.25">
      <c r="A139" s="19" t="s">
        <v>18</v>
      </c>
      <c r="B139" s="46" t="s">
        <v>15</v>
      </c>
      <c r="C139" s="80">
        <v>0</v>
      </c>
      <c r="D139" s="79"/>
      <c r="E139" s="79"/>
      <c r="F139" s="3"/>
      <c r="G139" s="3"/>
      <c r="H139" s="3"/>
      <c r="I139" s="3"/>
      <c r="J139" s="3"/>
    </row>
    <row r="140" spans="1:10" ht="12.75" customHeight="1" thickBot="1" x14ac:dyDescent="0.25">
      <c r="A140" s="13" t="s">
        <v>3</v>
      </c>
      <c r="B140" s="50" t="s">
        <v>197</v>
      </c>
      <c r="C140" s="72">
        <f>SUM(C99,C115,C137)</f>
        <v>258568241</v>
      </c>
      <c r="D140" s="90">
        <f>SUM(D99,D115,D137)</f>
        <v>299926475</v>
      </c>
      <c r="E140" s="90">
        <f>SUM(E99,E115,E137)</f>
        <v>210719739</v>
      </c>
      <c r="F140" s="3"/>
      <c r="G140" s="3"/>
      <c r="H140" s="3"/>
      <c r="I140" s="3"/>
      <c r="J140" s="3"/>
    </row>
    <row r="141" spans="1:10" ht="12.75" customHeight="1" thickBot="1" x14ac:dyDescent="0.25">
      <c r="A141" s="13" t="s">
        <v>4</v>
      </c>
      <c r="B141" s="50" t="s">
        <v>198</v>
      </c>
      <c r="C141" s="97">
        <v>0</v>
      </c>
      <c r="D141" s="90">
        <f>SUM(D142:D144)</f>
        <v>0</v>
      </c>
      <c r="E141" s="146">
        <f>SUM(E142:E144)</f>
        <v>0</v>
      </c>
      <c r="F141" s="3"/>
      <c r="G141" s="3"/>
      <c r="H141" s="3"/>
      <c r="I141" s="3"/>
      <c r="J141" s="3"/>
    </row>
    <row r="142" spans="1:10" ht="12.75" customHeight="1" x14ac:dyDescent="0.2">
      <c r="A142" s="15" t="s">
        <v>21</v>
      </c>
      <c r="B142" s="51" t="s">
        <v>199</v>
      </c>
      <c r="C142" s="105">
        <v>0</v>
      </c>
      <c r="D142" s="74"/>
      <c r="E142" s="74"/>
      <c r="F142" s="3"/>
      <c r="G142" s="3"/>
      <c r="H142" s="3"/>
      <c r="I142" s="3"/>
      <c r="J142" s="3"/>
    </row>
    <row r="143" spans="1:10" ht="12.75" customHeight="1" x14ac:dyDescent="0.2">
      <c r="A143" s="15" t="s">
        <v>22</v>
      </c>
      <c r="B143" s="51" t="s">
        <v>200</v>
      </c>
      <c r="C143" s="105"/>
      <c r="D143" s="76"/>
      <c r="E143" s="76"/>
      <c r="F143" s="3"/>
      <c r="G143" s="3"/>
      <c r="H143" s="3"/>
      <c r="I143" s="3"/>
      <c r="J143" s="3"/>
    </row>
    <row r="144" spans="1:10" ht="12.75" customHeight="1" thickBot="1" x14ac:dyDescent="0.25">
      <c r="A144" s="43" t="s">
        <v>23</v>
      </c>
      <c r="B144" s="52" t="s">
        <v>201</v>
      </c>
      <c r="C144" s="105"/>
      <c r="D144" s="114"/>
      <c r="E144" s="114"/>
      <c r="F144" s="53"/>
      <c r="G144" s="53"/>
      <c r="H144" s="53"/>
      <c r="I144" s="53"/>
      <c r="J144" s="53"/>
    </row>
    <row r="145" spans="1:10" ht="12.75" customHeight="1" thickBot="1" x14ac:dyDescent="0.25">
      <c r="A145" s="13" t="s">
        <v>5</v>
      </c>
      <c r="B145" s="50" t="s">
        <v>217</v>
      </c>
      <c r="C145" s="97">
        <f>SUM(C146:C149)</f>
        <v>0</v>
      </c>
      <c r="D145" s="115">
        <f>SUM(D146:D149)</f>
        <v>0</v>
      </c>
      <c r="E145" s="151">
        <f>SUM(E146:E149)</f>
        <v>0</v>
      </c>
      <c r="F145" s="53"/>
      <c r="G145" s="53"/>
      <c r="H145" s="53"/>
      <c r="I145" s="53"/>
      <c r="J145" s="53"/>
    </row>
    <row r="146" spans="1:10" ht="12.75" customHeight="1" x14ac:dyDescent="0.2">
      <c r="A146" s="15" t="s">
        <v>24</v>
      </c>
      <c r="B146" s="51" t="s">
        <v>202</v>
      </c>
      <c r="C146" s="116"/>
      <c r="D146" s="117"/>
      <c r="E146" s="117"/>
      <c r="F146" s="53"/>
      <c r="G146" s="53"/>
      <c r="H146" s="53"/>
      <c r="I146" s="53"/>
      <c r="J146" s="53"/>
    </row>
    <row r="147" spans="1:10" ht="12.75" customHeight="1" x14ac:dyDescent="0.2">
      <c r="A147" s="15" t="s">
        <v>25</v>
      </c>
      <c r="B147" s="51" t="s">
        <v>203</v>
      </c>
      <c r="C147" s="105"/>
      <c r="D147" s="118"/>
      <c r="E147" s="118"/>
      <c r="F147" s="53"/>
      <c r="G147" s="53"/>
      <c r="H147" s="53"/>
      <c r="I147" s="53"/>
      <c r="J147" s="53"/>
    </row>
    <row r="148" spans="1:10" ht="12.75" customHeight="1" x14ac:dyDescent="0.2">
      <c r="A148" s="15" t="s">
        <v>112</v>
      </c>
      <c r="B148" s="51" t="s">
        <v>204</v>
      </c>
      <c r="C148" s="105"/>
      <c r="D148" s="118"/>
      <c r="E148" s="118"/>
      <c r="F148" s="53"/>
      <c r="G148" s="53"/>
      <c r="H148" s="53"/>
      <c r="I148" s="53"/>
      <c r="J148" s="53"/>
    </row>
    <row r="149" spans="1:10" ht="12.75" customHeight="1" thickBot="1" x14ac:dyDescent="0.25">
      <c r="A149" s="43" t="s">
        <v>113</v>
      </c>
      <c r="B149" s="52" t="s">
        <v>205</v>
      </c>
      <c r="C149" s="105"/>
      <c r="D149" s="119"/>
      <c r="E149" s="119"/>
      <c r="F149" s="54"/>
      <c r="G149" s="54"/>
      <c r="H149" s="54"/>
      <c r="I149" s="54"/>
      <c r="J149" s="54"/>
    </row>
    <row r="150" spans="1:10" ht="12.75" customHeight="1" thickBot="1" x14ac:dyDescent="0.25">
      <c r="A150" s="13" t="s">
        <v>6</v>
      </c>
      <c r="B150" s="50" t="s">
        <v>206</v>
      </c>
      <c r="C150" s="97">
        <f>SUM(C151:C154,C155:C156)</f>
        <v>122292188</v>
      </c>
      <c r="D150" s="115">
        <f>SUM(D151:D154)</f>
        <v>128097497</v>
      </c>
      <c r="E150" s="151">
        <f>SUM(E151:E154)</f>
        <v>125170640</v>
      </c>
      <c r="F150" s="53"/>
      <c r="G150" s="53"/>
      <c r="H150" s="53"/>
      <c r="I150" s="53"/>
      <c r="J150" s="55"/>
    </row>
    <row r="151" spans="1:10" ht="12.75" customHeight="1" x14ac:dyDescent="0.2">
      <c r="A151" s="15" t="s">
        <v>26</v>
      </c>
      <c r="B151" s="51" t="s">
        <v>207</v>
      </c>
      <c r="C151" s="105"/>
      <c r="D151" s="120"/>
      <c r="E151" s="120"/>
      <c r="F151" s="53"/>
      <c r="G151" s="53"/>
      <c r="H151" s="53"/>
      <c r="I151" s="53"/>
      <c r="J151" s="53"/>
    </row>
    <row r="152" spans="1:10" ht="12.75" customHeight="1" x14ac:dyDescent="0.2">
      <c r="A152" s="15" t="s">
        <v>27</v>
      </c>
      <c r="B152" s="51" t="s">
        <v>216</v>
      </c>
      <c r="C152" s="105"/>
      <c r="D152" s="118">
        <v>4845732</v>
      </c>
      <c r="E152" s="118">
        <v>4845732</v>
      </c>
      <c r="F152" s="53"/>
      <c r="G152" s="53"/>
      <c r="H152" s="53"/>
      <c r="I152" s="53"/>
      <c r="J152" s="53"/>
    </row>
    <row r="153" spans="1:10" ht="12.75" customHeight="1" x14ac:dyDescent="0.2">
      <c r="A153" s="15" t="s">
        <v>124</v>
      </c>
      <c r="B153" s="51" t="s">
        <v>228</v>
      </c>
      <c r="C153" s="105">
        <v>122292188</v>
      </c>
      <c r="D153" s="118">
        <v>123251765</v>
      </c>
      <c r="E153" s="118">
        <v>120324908</v>
      </c>
      <c r="F153" s="53"/>
      <c r="G153" s="53"/>
      <c r="H153" s="53"/>
      <c r="I153" s="53"/>
      <c r="J153" s="53"/>
    </row>
    <row r="154" spans="1:10" ht="12.75" customHeight="1" x14ac:dyDescent="0.2">
      <c r="A154" s="15" t="s">
        <v>125</v>
      </c>
      <c r="B154" s="51" t="s">
        <v>234</v>
      </c>
      <c r="C154" s="106"/>
      <c r="D154" s="118"/>
      <c r="E154" s="118"/>
      <c r="F154" s="53"/>
      <c r="G154" s="53"/>
      <c r="H154" s="53"/>
      <c r="I154" s="53"/>
      <c r="J154" s="53"/>
    </row>
    <row r="155" spans="1:10" ht="12.75" customHeight="1" x14ac:dyDescent="0.2">
      <c r="A155" s="15" t="s">
        <v>227</v>
      </c>
      <c r="B155" s="51" t="s">
        <v>208</v>
      </c>
      <c r="C155" s="105"/>
      <c r="D155" s="121"/>
      <c r="E155" s="121"/>
      <c r="F155" s="54"/>
      <c r="G155" s="54"/>
      <c r="H155" s="54"/>
      <c r="I155" s="54"/>
      <c r="J155" s="54"/>
    </row>
    <row r="156" spans="1:10" ht="12.75" customHeight="1" thickBot="1" x14ac:dyDescent="0.25">
      <c r="A156" s="43" t="s">
        <v>230</v>
      </c>
      <c r="B156" s="52" t="s">
        <v>209</v>
      </c>
      <c r="C156" s="105"/>
      <c r="D156" s="119"/>
      <c r="E156" s="119"/>
      <c r="F156" s="54"/>
      <c r="G156" s="54"/>
      <c r="H156" s="54"/>
      <c r="I156" s="54"/>
      <c r="J156" s="54"/>
    </row>
    <row r="157" spans="1:10" ht="12.75" customHeight="1" thickBot="1" x14ac:dyDescent="0.25">
      <c r="A157" s="13" t="s">
        <v>7</v>
      </c>
      <c r="B157" s="50" t="s">
        <v>239</v>
      </c>
      <c r="C157" s="122">
        <f>SUM(C158:C161)</f>
        <v>0</v>
      </c>
      <c r="D157" s="115">
        <f>SUM(D158:D161)</f>
        <v>0</v>
      </c>
      <c r="E157" s="151">
        <f>SUM(E158:E161)</f>
        <v>0</v>
      </c>
      <c r="F157" s="54"/>
      <c r="G157" s="54"/>
      <c r="H157" s="54"/>
      <c r="I157" s="54"/>
      <c r="J157" s="54"/>
    </row>
    <row r="158" spans="1:10" ht="12.75" customHeight="1" x14ac:dyDescent="0.2">
      <c r="A158" s="15" t="s">
        <v>60</v>
      </c>
      <c r="B158" s="51" t="s">
        <v>210</v>
      </c>
      <c r="C158" s="105"/>
      <c r="D158" s="123"/>
      <c r="E158" s="123"/>
      <c r="F158" s="54"/>
      <c r="G158" s="54"/>
      <c r="H158" s="54"/>
      <c r="I158" s="54"/>
      <c r="J158" s="54"/>
    </row>
    <row r="159" spans="1:10" ht="12.75" customHeight="1" x14ac:dyDescent="0.2">
      <c r="A159" s="15" t="s">
        <v>61</v>
      </c>
      <c r="B159" s="51" t="s">
        <v>211</v>
      </c>
      <c r="C159" s="105"/>
      <c r="D159" s="121"/>
      <c r="E159" s="121"/>
      <c r="F159" s="54"/>
      <c r="G159" s="54"/>
      <c r="H159" s="54"/>
      <c r="I159" s="54"/>
      <c r="J159" s="54"/>
    </row>
    <row r="160" spans="1:10" ht="12.75" customHeight="1" x14ac:dyDescent="0.2">
      <c r="A160" s="15" t="s">
        <v>73</v>
      </c>
      <c r="B160" s="51" t="s">
        <v>212</v>
      </c>
      <c r="C160" s="105"/>
      <c r="D160" s="76"/>
      <c r="E160" s="76"/>
      <c r="F160" s="3"/>
      <c r="G160" s="3"/>
      <c r="H160" s="3"/>
      <c r="I160" s="3"/>
      <c r="J160" s="3"/>
    </row>
    <row r="161" spans="1:10" ht="12.75" customHeight="1" thickBot="1" x14ac:dyDescent="0.25">
      <c r="A161" s="15" t="s">
        <v>127</v>
      </c>
      <c r="B161" s="51" t="s">
        <v>213</v>
      </c>
      <c r="C161" s="105"/>
      <c r="D161" s="79"/>
      <c r="E161" s="79"/>
      <c r="F161" s="3"/>
      <c r="G161" s="3"/>
      <c r="H161" s="3"/>
      <c r="I161" s="3"/>
      <c r="J161" s="3"/>
    </row>
    <row r="162" spans="1:10" ht="12.75" customHeight="1" thickBot="1" x14ac:dyDescent="0.25">
      <c r="A162" s="13" t="s">
        <v>8</v>
      </c>
      <c r="B162" s="50" t="s">
        <v>214</v>
      </c>
      <c r="C162" s="124">
        <f>SUM(C141,C145,C150,C157)</f>
        <v>122292188</v>
      </c>
      <c r="D162" s="125">
        <f>SUM(D141,D145,D150,D157)</f>
        <v>128097497</v>
      </c>
      <c r="E162" s="152">
        <f>SUM(E141,E145,E150,E157)</f>
        <v>125170640</v>
      </c>
      <c r="F162" s="3"/>
      <c r="G162" s="3"/>
      <c r="H162" s="3"/>
      <c r="I162" s="3"/>
      <c r="J162" s="3"/>
    </row>
    <row r="163" spans="1:10" ht="12.75" customHeight="1" thickBot="1" x14ac:dyDescent="0.25">
      <c r="A163" s="56" t="s">
        <v>9</v>
      </c>
      <c r="B163" s="57" t="s">
        <v>215</v>
      </c>
      <c r="C163" s="124">
        <f>SUM(C140,C162)</f>
        <v>380860429</v>
      </c>
      <c r="D163" s="90">
        <f t="shared" ref="D163:E163" si="5">SUM(D140,D162)</f>
        <v>428023972</v>
      </c>
      <c r="E163" s="146">
        <f t="shared" si="5"/>
        <v>335890379</v>
      </c>
      <c r="F163" s="3"/>
      <c r="G163" s="3"/>
      <c r="H163" s="3"/>
      <c r="I163" s="3"/>
      <c r="J163" s="3"/>
    </row>
    <row r="164" spans="1:10" ht="12.75" customHeight="1" x14ac:dyDescent="0.2">
      <c r="A164" s="58"/>
      <c r="B164" s="59"/>
      <c r="C164" s="126"/>
      <c r="D164" s="137"/>
      <c r="E164" s="137"/>
      <c r="F164" s="3"/>
      <c r="G164" s="3"/>
      <c r="H164" s="3"/>
      <c r="I164" s="3"/>
      <c r="J164" s="3"/>
    </row>
    <row r="165" spans="1:10" ht="12.75" customHeight="1" x14ac:dyDescent="0.2">
      <c r="D165" s="138"/>
    </row>
    <row r="166" spans="1:10" ht="12.75" customHeight="1" x14ac:dyDescent="0.2"/>
    <row r="167" spans="1:10" ht="12.75" customHeight="1" x14ac:dyDescent="0.2"/>
    <row r="168" spans="1:10" ht="12.75" customHeight="1" x14ac:dyDescent="0.2">
      <c r="E168" s="153">
        <f>E95-E163</f>
        <v>92133593</v>
      </c>
    </row>
    <row r="169" spans="1:10" ht="12.75" customHeight="1" x14ac:dyDescent="0.2"/>
    <row r="170" spans="1:10" ht="12.75" customHeight="1" x14ac:dyDescent="0.2"/>
    <row r="171" spans="1:10" ht="12.75" customHeight="1" x14ac:dyDescent="0.2"/>
    <row r="172" spans="1:10" ht="12.75" customHeight="1" x14ac:dyDescent="0.2"/>
    <row r="173" spans="1:10" ht="12.75" customHeight="1" x14ac:dyDescent="0.2"/>
    <row r="174" spans="1:10" ht="12.75" customHeight="1" x14ac:dyDescent="0.2"/>
    <row r="175" spans="1:10" ht="12.75" customHeight="1" x14ac:dyDescent="0.2"/>
    <row r="176" spans="1:10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</sheetData>
  <sheetProtection formatCells="0"/>
  <mergeCells count="6">
    <mergeCell ref="B2:E2"/>
    <mergeCell ref="B3:E3"/>
    <mergeCell ref="B131:E131"/>
    <mergeCell ref="B132:E132"/>
    <mergeCell ref="B66:E66"/>
    <mergeCell ref="B67:E67"/>
  </mergeCells>
  <phoneticPr fontId="34" type="noConversion"/>
  <pageMargins left="0.39370078740157483" right="0.39370078740157483" top="0.98425196850393704" bottom="0.98425196850393704" header="0.51181102362204722" footer="0.51181102362204722"/>
  <pageSetup paperSize="9" scale="83" orientation="portrait" r:id="rId1"/>
  <headerFooter alignWithMargins="0">
    <oddHeader>&amp;R&amp;8 2. sz. melléklet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34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34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Elődné Lukács Erzsébet</cp:lastModifiedBy>
  <cp:lastPrinted>2019-05-10T13:00:09Z</cp:lastPrinted>
  <dcterms:created xsi:type="dcterms:W3CDTF">2014-02-02T09:44:21Z</dcterms:created>
  <dcterms:modified xsi:type="dcterms:W3CDTF">2020-07-16T12:28:02Z</dcterms:modified>
</cp:coreProperties>
</file>