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5.1. sz. mell VK " sheetId="1" r:id="rId1"/>
  </sheets>
  <externalReferences>
    <externalReference r:id="rId2"/>
  </externalReferences>
  <definedNames>
    <definedName name="_xlnm.Print_Titles" localSheetId="0">'9.5.1. sz. mell VK 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8" i="1"/>
  <c r="C47" i="1" s="1"/>
  <c r="C59" i="1" s="1"/>
  <c r="C42" i="1"/>
  <c r="C39" i="1"/>
  <c r="C32" i="1"/>
  <c r="C27" i="1"/>
  <c r="C21" i="1"/>
  <c r="C15" i="1"/>
  <c r="C14" i="1"/>
  <c r="C9" i="1" s="1"/>
  <c r="C38" i="1" s="1"/>
  <c r="C43" i="1" s="1"/>
  <c r="A1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<sst xmlns="http://schemas.openxmlformats.org/spreadsheetml/2006/main" count="113" uniqueCount="99">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</sst>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0" fontId="23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2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0" xfId="0" applyNumberFormat="1" applyFont="1" applyFill="1" applyAlignment="1" applyProtection="1">
      <alignment vertical="center" wrapText="1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0" xfId="0" applyNumberFormat="1" applyFont="1" applyFill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/>
  <dimension ref="A1:F62"/>
  <sheetViews>
    <sheetView tabSelected="1" zoomScaleNormal="100" workbookViewId="0">
      <selection activeCell="B16" sqref="B16"/>
    </sheetView>
  </sheetViews>
  <sheetFormatPr defaultRowHeight="12.75" x14ac:dyDescent="0.2"/>
  <cols>
    <col min="1" max="1" width="13.83203125" style="69" customWidth="1"/>
    <col min="2" max="2" width="79.1640625" style="2" customWidth="1"/>
    <col min="3" max="3" width="25" style="79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CONCATENATE("22. melléklet"," ",[1]ALAPADATOK!A7," ",[1]ALAPADATOK!B7," ",[1]ALAPADATOK!C7," ",[1]ALAPADATOK!D7," ",[1]ALAPADATOK!E7," ",[1]ALAPADATOK!F7," ",[1]ALAPADATOK!G7," ",[1]ALAPADATOK!H7)</f>
        <v>22. melléklet a 18 / 2020. ( VII.30 )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55481896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27518165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1547000</v>
      </c>
    </row>
    <row r="13" spans="1:3" s="29" customFormat="1" ht="12" customHeight="1" x14ac:dyDescent="0.2">
      <c r="A13" s="33" t="s">
        <v>22</v>
      </c>
      <c r="B13" s="34" t="s">
        <v>23</v>
      </c>
      <c r="C13" s="36"/>
    </row>
    <row r="14" spans="1:3" s="29" customFormat="1" ht="12" customHeight="1" x14ac:dyDescent="0.2">
      <c r="A14" s="33" t="s">
        <v>24</v>
      </c>
      <c r="B14" s="34" t="s">
        <v>25</v>
      </c>
      <c r="C14" s="35">
        <f>20383499-5777622</f>
        <v>14605877</v>
      </c>
    </row>
    <row r="15" spans="1:3" s="29" customFormat="1" ht="12" customHeight="1" x14ac:dyDescent="0.2">
      <c r="A15" s="33" t="s">
        <v>26</v>
      </c>
      <c r="B15" s="34" t="s">
        <v>27</v>
      </c>
      <c r="C15" s="35">
        <f>5641812-1559958</f>
        <v>4081854</v>
      </c>
    </row>
    <row r="16" spans="1:3" s="29" customFormat="1" ht="12" customHeight="1" x14ac:dyDescent="0.2">
      <c r="A16" s="33" t="s">
        <v>28</v>
      </c>
      <c r="B16" s="37" t="s">
        <v>29</v>
      </c>
      <c r="C16" s="35">
        <v>7729000</v>
      </c>
    </row>
    <row r="17" spans="1:3" s="29" customFormat="1" ht="12" customHeight="1" x14ac:dyDescent="0.2">
      <c r="A17" s="33" t="s">
        <v>30</v>
      </c>
      <c r="B17" s="34" t="s">
        <v>31</v>
      </c>
      <c r="C17" s="38"/>
    </row>
    <row r="18" spans="1:3" s="39" customFormat="1" ht="12" customHeight="1" x14ac:dyDescent="0.2">
      <c r="A18" s="33" t="s">
        <v>32</v>
      </c>
      <c r="B18" s="34" t="s">
        <v>33</v>
      </c>
      <c r="C18" s="35"/>
    </row>
    <row r="19" spans="1:3" s="39" customFormat="1" ht="12" customHeight="1" x14ac:dyDescent="0.2">
      <c r="A19" s="33" t="s">
        <v>34</v>
      </c>
      <c r="B19" s="34" t="s">
        <v>35</v>
      </c>
      <c r="C19" s="40"/>
    </row>
    <row r="20" spans="1:3" s="39" customFormat="1" ht="12" customHeight="1" thickBot="1" x14ac:dyDescent="0.25">
      <c r="A20" s="33" t="s">
        <v>36</v>
      </c>
      <c r="B20" s="37" t="s">
        <v>37</v>
      </c>
      <c r="C20" s="40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9346560</v>
      </c>
    </row>
    <row r="22" spans="1:3" s="39" customFormat="1" ht="12" customHeight="1" x14ac:dyDescent="0.2">
      <c r="A22" s="33" t="s">
        <v>40</v>
      </c>
      <c r="B22" s="41" t="s">
        <v>41</v>
      </c>
      <c r="C22" s="42"/>
    </row>
    <row r="23" spans="1:3" s="39" customFormat="1" ht="12" customHeight="1" x14ac:dyDescent="0.2">
      <c r="A23" s="33" t="s">
        <v>42</v>
      </c>
      <c r="B23" s="34" t="s">
        <v>43</v>
      </c>
      <c r="C23" s="35"/>
    </row>
    <row r="24" spans="1:3" s="39" customFormat="1" ht="12" customHeight="1" x14ac:dyDescent="0.2">
      <c r="A24" s="33" t="s">
        <v>44</v>
      </c>
      <c r="B24" s="34" t="s">
        <v>45</v>
      </c>
      <c r="C24" s="36">
        <v>9346560</v>
      </c>
    </row>
    <row r="25" spans="1:3" s="39" customFormat="1" ht="12" customHeight="1" thickBot="1" x14ac:dyDescent="0.25">
      <c r="A25" s="33" t="s">
        <v>46</v>
      </c>
      <c r="B25" s="34" t="s">
        <v>47</v>
      </c>
      <c r="C25" s="35">
        <v>9346560</v>
      </c>
    </row>
    <row r="26" spans="1:3" s="39" customFormat="1" ht="12" customHeight="1" thickBot="1" x14ac:dyDescent="0.25">
      <c r="A26" s="43" t="s">
        <v>48</v>
      </c>
      <c r="B26" s="44" t="s">
        <v>49</v>
      </c>
      <c r="C26" s="45"/>
    </row>
    <row r="27" spans="1:3" s="39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9" customFormat="1" ht="12" customHeight="1" x14ac:dyDescent="0.2">
      <c r="A28" s="46" t="s">
        <v>52</v>
      </c>
      <c r="B28" s="47" t="s">
        <v>53</v>
      </c>
      <c r="C28" s="48"/>
    </row>
    <row r="29" spans="1:3" s="39" customFormat="1" ht="12" customHeight="1" x14ac:dyDescent="0.2">
      <c r="A29" s="46" t="s">
        <v>54</v>
      </c>
      <c r="B29" s="47" t="s">
        <v>43</v>
      </c>
      <c r="C29" s="42"/>
    </row>
    <row r="30" spans="1:3" s="39" customFormat="1" ht="12" customHeight="1" x14ac:dyDescent="0.2">
      <c r="A30" s="46" t="s">
        <v>55</v>
      </c>
      <c r="B30" s="49" t="s">
        <v>56</v>
      </c>
      <c r="C30" s="42"/>
    </row>
    <row r="31" spans="1:3" s="39" customFormat="1" ht="12" customHeight="1" thickBot="1" x14ac:dyDescent="0.25">
      <c r="A31" s="33" t="s">
        <v>57</v>
      </c>
      <c r="B31" s="50" t="s">
        <v>58</v>
      </c>
      <c r="C31" s="51"/>
    </row>
    <row r="32" spans="1:3" s="39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9" customFormat="1" ht="12" customHeight="1" x14ac:dyDescent="0.2">
      <c r="A33" s="46" t="s">
        <v>61</v>
      </c>
      <c r="B33" s="47" t="s">
        <v>62</v>
      </c>
      <c r="C33" s="48"/>
    </row>
    <row r="34" spans="1:3" s="39" customFormat="1" ht="12" customHeight="1" x14ac:dyDescent="0.2">
      <c r="A34" s="46" t="s">
        <v>63</v>
      </c>
      <c r="B34" s="49" t="s">
        <v>64</v>
      </c>
      <c r="C34" s="38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64828456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3">
        <f>+C40+C41+C42</f>
        <v>150010298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3481566</v>
      </c>
    </row>
    <row r="41" spans="1:3" s="39" customFormat="1" ht="12" customHeight="1" x14ac:dyDescent="0.2">
      <c r="A41" s="46" t="s">
        <v>77</v>
      </c>
      <c r="B41" s="49" t="s">
        <v>78</v>
      </c>
      <c r="C41" s="38"/>
    </row>
    <row r="42" spans="1:3" s="39" customFormat="1" ht="15" customHeight="1" thickBot="1" x14ac:dyDescent="0.25">
      <c r="A42" s="33" t="s">
        <v>79</v>
      </c>
      <c r="B42" s="50" t="s">
        <v>80</v>
      </c>
      <c r="C42" s="51">
        <f>164184089-17655357</f>
        <v>146528732</v>
      </c>
    </row>
    <row r="43" spans="1:3" s="39" customFormat="1" ht="15" customHeight="1" thickBot="1" x14ac:dyDescent="0.25">
      <c r="A43" s="54" t="s">
        <v>81</v>
      </c>
      <c r="B43" s="55" t="s">
        <v>82</v>
      </c>
      <c r="C43" s="56">
        <f>+C38+C39</f>
        <v>214838754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5" customFormat="1" ht="12" customHeight="1" thickBot="1" x14ac:dyDescent="0.25">
      <c r="A46" s="63"/>
      <c r="B46" s="64" t="s">
        <v>83</v>
      </c>
      <c r="C46" s="56"/>
    </row>
    <row r="47" spans="1:3" ht="12" customHeight="1" thickBot="1" x14ac:dyDescent="0.25">
      <c r="A47" s="43" t="s">
        <v>14</v>
      </c>
      <c r="B47" s="44" t="s">
        <v>84</v>
      </c>
      <c r="C47" s="28">
        <f>SUM(C48:C52)</f>
        <v>212738754</v>
      </c>
    </row>
    <row r="48" spans="1:3" ht="12" customHeight="1" x14ac:dyDescent="0.2">
      <c r="A48" s="33" t="s">
        <v>16</v>
      </c>
      <c r="B48" s="41" t="s">
        <v>85</v>
      </c>
      <c r="C48" s="66">
        <f>69090783-195524+195524-47000+47000-182500+182500</f>
        <v>69090783</v>
      </c>
    </row>
    <row r="49" spans="1:6" ht="12" customHeight="1" x14ac:dyDescent="0.2">
      <c r="A49" s="33" t="s">
        <v>18</v>
      </c>
      <c r="B49" s="34" t="s">
        <v>86</v>
      </c>
      <c r="C49" s="35">
        <v>12885750</v>
      </c>
    </row>
    <row r="50" spans="1:6" ht="12" customHeight="1" x14ac:dyDescent="0.2">
      <c r="A50" s="33" t="s">
        <v>20</v>
      </c>
      <c r="B50" s="34" t="s">
        <v>87</v>
      </c>
      <c r="C50" s="35">
        <f>155755158-24992937</f>
        <v>130762221</v>
      </c>
    </row>
    <row r="51" spans="1:6" ht="12" customHeight="1" x14ac:dyDescent="0.2">
      <c r="A51" s="33" t="s">
        <v>22</v>
      </c>
      <c r="B51" s="34" t="s">
        <v>88</v>
      </c>
      <c r="C51" s="35"/>
    </row>
    <row r="52" spans="1:6" ht="12" customHeight="1" thickBot="1" x14ac:dyDescent="0.25">
      <c r="A52" s="33" t="s">
        <v>24</v>
      </c>
      <c r="B52" s="34" t="s">
        <v>89</v>
      </c>
      <c r="C52" s="35"/>
    </row>
    <row r="53" spans="1:6" s="65" customFormat="1" ht="12" customHeight="1" thickBot="1" x14ac:dyDescent="0.25">
      <c r="A53" s="43" t="s">
        <v>38</v>
      </c>
      <c r="B53" s="44" t="s">
        <v>90</v>
      </c>
      <c r="C53" s="28">
        <f>SUM(C54:C56)</f>
        <v>2100000</v>
      </c>
    </row>
    <row r="54" spans="1:6" ht="12" customHeight="1" x14ac:dyDescent="0.2">
      <c r="A54" s="33" t="s">
        <v>40</v>
      </c>
      <c r="B54" s="41" t="s">
        <v>91</v>
      </c>
      <c r="C54" s="48">
        <v>1500000</v>
      </c>
    </row>
    <row r="55" spans="1:6" ht="12" customHeight="1" x14ac:dyDescent="0.2">
      <c r="A55" s="33" t="s">
        <v>42</v>
      </c>
      <c r="B55" s="34" t="s">
        <v>92</v>
      </c>
      <c r="C55" s="35">
        <v>600000</v>
      </c>
    </row>
    <row r="56" spans="1:6" ht="12" customHeight="1" x14ac:dyDescent="0.2">
      <c r="A56" s="33" t="s">
        <v>44</v>
      </c>
      <c r="B56" s="34" t="s">
        <v>93</v>
      </c>
      <c r="C56" s="35"/>
    </row>
    <row r="57" spans="1:6" ht="15" customHeight="1" thickBot="1" x14ac:dyDescent="0.25">
      <c r="A57" s="33" t="s">
        <v>46</v>
      </c>
      <c r="B57" s="34" t="s">
        <v>94</v>
      </c>
      <c r="C57" s="35"/>
    </row>
    <row r="58" spans="1:6" ht="13.5" thickBot="1" x14ac:dyDescent="0.25">
      <c r="A58" s="43" t="s">
        <v>48</v>
      </c>
      <c r="B58" s="44" t="s">
        <v>95</v>
      </c>
      <c r="C58" s="45"/>
    </row>
    <row r="59" spans="1:6" ht="15" customHeight="1" thickBot="1" x14ac:dyDescent="0.25">
      <c r="A59" s="43" t="s">
        <v>50</v>
      </c>
      <c r="B59" s="67" t="s">
        <v>96</v>
      </c>
      <c r="C59" s="68">
        <f>+C47+C53+C58</f>
        <v>214838754</v>
      </c>
    </row>
    <row r="60" spans="1:6" ht="14.25" customHeight="1" thickBot="1" x14ac:dyDescent="0.25">
      <c r="C60" s="70"/>
    </row>
    <row r="61" spans="1:6" x14ac:dyDescent="0.2">
      <c r="A61" s="71" t="s">
        <v>97</v>
      </c>
      <c r="B61" s="72"/>
      <c r="C61" s="73">
        <v>21.67</v>
      </c>
      <c r="E61" s="74"/>
      <c r="F61" s="74"/>
    </row>
    <row r="62" spans="1:6" ht="13.5" thickBot="1" x14ac:dyDescent="0.25">
      <c r="A62" s="75" t="s">
        <v>98</v>
      </c>
      <c r="B62" s="76"/>
      <c r="C62" s="77">
        <v>0.83</v>
      </c>
      <c r="E62" s="78"/>
      <c r="F62" s="78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2020-08-03T11:54:51Z</dcterms:created>
  <dcterms:modified xsi:type="dcterms:W3CDTF">2020-08-03T11:54:52Z</dcterms:modified>
</cp:coreProperties>
</file>