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egységes\"/>
    </mc:Choice>
  </mc:AlternateContent>
  <xr:revisionPtr revIDLastSave="0" documentId="13_ncr:1_{53094665-F71A-41A6-AB19-848C31BB588E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5" i="1"/>
  <c r="G17" i="1"/>
  <c r="G18" i="1"/>
  <c r="G19" i="1"/>
  <c r="G23" i="1"/>
  <c r="G25" i="1"/>
  <c r="G32" i="1"/>
  <c r="G34" i="1"/>
  <c r="G35" i="1"/>
  <c r="G38" i="1"/>
  <c r="G39" i="1"/>
  <c r="G42" i="1"/>
  <c r="G43" i="1"/>
  <c r="G44" i="1"/>
  <c r="G48" i="1"/>
  <c r="G49" i="1"/>
  <c r="G50" i="1"/>
  <c r="G51" i="1"/>
  <c r="G52" i="1"/>
  <c r="G53" i="1"/>
  <c r="G54" i="1"/>
  <c r="G55" i="1"/>
  <c r="G57" i="1"/>
  <c r="G58" i="1"/>
  <c r="G59" i="1"/>
  <c r="G60" i="1"/>
  <c r="G63" i="1"/>
  <c r="G64" i="1"/>
  <c r="G65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4" i="1"/>
  <c r="G85" i="1"/>
  <c r="G88" i="1"/>
  <c r="G89" i="1"/>
  <c r="G90" i="1"/>
  <c r="G91" i="1"/>
  <c r="G92" i="1"/>
  <c r="G93" i="1"/>
  <c r="G94" i="1"/>
  <c r="G95" i="1"/>
  <c r="G96" i="1"/>
  <c r="F9" i="1" l="1"/>
  <c r="F20" i="1"/>
  <c r="F26" i="1"/>
  <c r="F27" i="1"/>
  <c r="F37" i="1"/>
  <c r="F40" i="1"/>
  <c r="F45" i="1"/>
  <c r="F56" i="1"/>
  <c r="F62" i="1"/>
  <c r="F66" i="1"/>
  <c r="F82" i="1"/>
  <c r="F83" i="1"/>
  <c r="F86" i="1"/>
  <c r="F87" i="1"/>
  <c r="F97" i="1"/>
  <c r="F46" i="1" l="1"/>
  <c r="F74" i="1"/>
  <c r="F29" i="1"/>
  <c r="F16" i="1"/>
  <c r="F21" i="1"/>
  <c r="F47" i="1"/>
  <c r="E3" i="1"/>
  <c r="G3" i="1" s="1"/>
  <c r="F98" i="1" l="1"/>
  <c r="E22" i="1"/>
  <c r="G22" i="1" s="1"/>
  <c r="E9" i="1"/>
  <c r="G9" i="1" s="1"/>
  <c r="E86" i="1" l="1"/>
  <c r="G86" i="1" s="1"/>
  <c r="E83" i="1"/>
  <c r="G83" i="1" s="1"/>
  <c r="E66" i="1"/>
  <c r="G66" i="1" s="1"/>
  <c r="E31" i="1"/>
  <c r="G31" i="1" s="1"/>
  <c r="E45" i="1"/>
  <c r="G45" i="1" s="1"/>
  <c r="E41" i="1"/>
  <c r="G41" i="1" s="1"/>
  <c r="E36" i="1"/>
  <c r="G36" i="1" s="1"/>
  <c r="E33" i="1"/>
  <c r="G33" i="1" s="1"/>
  <c r="E30" i="1"/>
  <c r="G30" i="1" s="1"/>
  <c r="E28" i="1"/>
  <c r="G28" i="1" s="1"/>
  <c r="E27" i="1"/>
  <c r="G27" i="1" s="1"/>
  <c r="E24" i="1"/>
  <c r="G24" i="1" s="1"/>
  <c r="E97" i="1" l="1"/>
  <c r="G97" i="1" s="1"/>
  <c r="E87" i="1"/>
  <c r="G87" i="1" s="1"/>
  <c r="E82" i="1"/>
  <c r="G82" i="1" s="1"/>
  <c r="E62" i="1"/>
  <c r="E56" i="1"/>
  <c r="G56" i="1" s="1"/>
  <c r="E46" i="1"/>
  <c r="G46" i="1" s="1"/>
  <c r="E40" i="1"/>
  <c r="G40" i="1" s="1"/>
  <c r="E37" i="1"/>
  <c r="G37" i="1" s="1"/>
  <c r="E29" i="1"/>
  <c r="G29" i="1" s="1"/>
  <c r="E26" i="1"/>
  <c r="G26" i="1" s="1"/>
  <c r="E20" i="1"/>
  <c r="G20" i="1" s="1"/>
  <c r="E16" i="1"/>
  <c r="G16" i="1" s="1"/>
  <c r="E74" i="1" l="1"/>
  <c r="G74" i="1" s="1"/>
  <c r="G62" i="1"/>
  <c r="E47" i="1"/>
  <c r="G47" i="1" s="1"/>
  <c r="E21" i="1"/>
  <c r="G21" i="1" s="1"/>
  <c r="E98" i="1" l="1"/>
  <c r="G98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<sst xmlns="http://schemas.openxmlformats.org/spreadsheetml/2006/main" count="252" uniqueCount="252">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</sst>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  <xf numFmtId="164" fontId="7" fillId="0" borderId="2" xfId="1" quotePrefix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165" fontId="7" fillId="0" borderId="2" xfId="1" applyNumberFormat="1" applyFont="1" applyBorder="1" applyAlignment="1">
      <alignment horizontal="center" vertical="center"/>
    </xf>
    <xf numFmtId="3" fontId="8" fillId="2" borderId="2" xfId="2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8"/>
  <sheetViews>
    <sheetView tabSelected="1" topLeftCell="A39" zoomScaleNormal="100" zoomScaleSheetLayoutView="100" workbookViewId="0">
      <selection activeCell="C55" sqref="C55"/>
    </sheetView>
  </sheetViews>
  <sheetFormatPr defaultRowHeight="15.6" x14ac:dyDescent="0.3"/>
  <cols>
    <col min="1" max="1" width="1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6" width="13.6640625" style="10" customWidth="1"/>
    <col min="7" max="7" width="11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1" t="s">
        <v>0</v>
      </c>
      <c r="C1" s="31"/>
      <c r="D1" s="31"/>
      <c r="E1" s="31"/>
      <c r="F1" s="31"/>
      <c r="G1" s="31"/>
    </row>
    <row r="2" spans="2:7" ht="46.2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326120+4651000+3234080</f>
        <v>8211200</v>
      </c>
      <c r="F3" s="17">
        <v>10782000</v>
      </c>
      <c r="G3" s="17">
        <f>F3-E3</f>
        <v>2570800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68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151000</v>
      </c>
      <c r="G5" s="17">
        <f t="shared" si="0"/>
        <v>151000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149000+149000</f>
        <v>298000</v>
      </c>
      <c r="F9" s="17">
        <f t="shared" ref="F9" si="1">149000+149000</f>
        <v>298000</v>
      </c>
      <c r="G9" s="17">
        <f t="shared" si="0"/>
        <v>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50000</v>
      </c>
      <c r="F10" s="17">
        <v>50000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f t="shared" si="0"/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532500</v>
      </c>
      <c r="G15" s="17">
        <f t="shared" si="0"/>
        <v>532500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8559200</v>
      </c>
      <c r="F16" s="22">
        <f>SUM(F3:F15)</f>
        <v>11813500</v>
      </c>
      <c r="G16" s="30">
        <f t="shared" si="0"/>
        <v>3254300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3870000</v>
      </c>
      <c r="F17" s="17">
        <v>3870000</v>
      </c>
      <c r="G17" s="17">
        <f t="shared" si="0"/>
        <v>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440000</v>
      </c>
      <c r="F18" s="17">
        <v>440000</v>
      </c>
      <c r="G18" s="17">
        <f t="shared" si="0"/>
        <v>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76300</v>
      </c>
      <c r="G19" s="17">
        <f t="shared" si="0"/>
        <v>76300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4310000</v>
      </c>
      <c r="F20" s="22">
        <f t="shared" ref="F20" si="2">SUM(F17:F19)</f>
        <v>4386300</v>
      </c>
      <c r="G20" s="30">
        <f t="shared" si="0"/>
        <v>76300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12869200</v>
      </c>
      <c r="F21" s="26">
        <f t="shared" ref="F21" si="3">F16+F20</f>
        <v>16199800</v>
      </c>
      <c r="G21" s="27">
        <f t="shared" si="0"/>
        <v>3330600</v>
      </c>
    </row>
    <row r="22" spans="2:7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740000+31796+960000+78000+690000</f>
        <v>2499796</v>
      </c>
      <c r="F22" s="27">
        <v>4138000</v>
      </c>
      <c r="G22" s="27">
        <f t="shared" si="0"/>
        <v>1638204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 t="shared" si="0"/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200000+500000+1100000+100000+600000+600000+548031</f>
        <v>3648031</v>
      </c>
      <c r="F24" s="17">
        <v>4736031</v>
      </c>
      <c r="G24" s="17">
        <f t="shared" si="0"/>
        <v>1088000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0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3648031</v>
      </c>
      <c r="F26" s="22">
        <f t="shared" ref="F26" si="4">SUM(F23:F25)</f>
        <v>4736031</v>
      </c>
      <c r="G26" s="30">
        <f t="shared" si="0"/>
        <v>1088000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235000</f>
        <v>235000</v>
      </c>
      <c r="F27" s="17">
        <f t="shared" ref="F27" si="5">235000</f>
        <v>235000</v>
      </c>
      <c r="G27" s="17">
        <f t="shared" si="0"/>
        <v>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110000+20000+35000</f>
        <v>165000</v>
      </c>
      <c r="F28" s="17">
        <v>315000</v>
      </c>
      <c r="G28" s="17">
        <f t="shared" si="0"/>
        <v>150000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400000</v>
      </c>
      <c r="F29" s="22">
        <f t="shared" ref="F29" si="6">SUM(F27:F28)</f>
        <v>550000</v>
      </c>
      <c r="G29" s="30">
        <f t="shared" si="0"/>
        <v>150000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180000+38000+1100000+260000+20000+1000</f>
        <v>1599000</v>
      </c>
      <c r="F30" s="17">
        <v>4380000</v>
      </c>
      <c r="G30" s="17">
        <f t="shared" si="0"/>
        <v>2781000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f>200000+283860+1650000</f>
        <v>2133860</v>
      </c>
      <c r="F31" s="17">
        <v>2383860</v>
      </c>
      <c r="G31" s="17">
        <f t="shared" si="0"/>
        <v>250000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480000</v>
      </c>
      <c r="F32" s="17">
        <v>515000</v>
      </c>
      <c r="G32" s="17">
        <f t="shared" si="0"/>
        <v>35000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15000+90000+110000+40000+100000</f>
        <v>355000</v>
      </c>
      <c r="F33" s="17">
        <v>705000</v>
      </c>
      <c r="G33" s="17">
        <f t="shared" si="0"/>
        <v>350000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0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35000</v>
      </c>
      <c r="G35" s="17">
        <f t="shared" si="0"/>
        <v>35000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f>1000000+105000+200000+100000+400000+1955000+200000</f>
        <v>3960000</v>
      </c>
      <c r="F36" s="17">
        <v>3960000</v>
      </c>
      <c r="G36" s="17">
        <f t="shared" si="0"/>
        <v>0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8527860</v>
      </c>
      <c r="F37" s="22">
        <f t="shared" ref="F37" si="7">SUM(F30:F36)</f>
        <v>11978860</v>
      </c>
      <c r="G37" s="30">
        <f t="shared" si="0"/>
        <v>3451000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f t="shared" si="0"/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10000</v>
      </c>
      <c r="F39" s="17">
        <v>10000</v>
      </c>
      <c r="G39" s="17">
        <f t="shared" si="0"/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22">
        <f>E38+E39</f>
        <v>10000</v>
      </c>
      <c r="F40" s="22">
        <f t="shared" ref="F40" si="8">F38+F39</f>
        <v>10000</v>
      </c>
      <c r="G40" s="30">
        <f t="shared" si="0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469800+38610+488700+27000+229500+426600+27000+744120+252450+147969</f>
        <v>2851749</v>
      </c>
      <c r="F41" s="17">
        <v>3145509</v>
      </c>
      <c r="G41" s="17">
        <f t="shared" si="0"/>
        <v>293760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si="0"/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f t="shared" si="0"/>
        <v>0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0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f>45000</f>
        <v>45000</v>
      </c>
      <c r="F45" s="17">
        <f>45000</f>
        <v>45000</v>
      </c>
      <c r="G45" s="17">
        <f t="shared" si="0"/>
        <v>0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2896749</v>
      </c>
      <c r="F46" s="22">
        <f t="shared" ref="F46" si="9">SUM(F41:F45)</f>
        <v>3190509</v>
      </c>
      <c r="G46" s="30">
        <f t="shared" si="0"/>
        <v>293760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15482640</v>
      </c>
      <c r="F47" s="26">
        <f t="shared" ref="F47" si="10">F26+F29+F37+F40+F46</f>
        <v>20465400</v>
      </c>
      <c r="G47" s="27">
        <f t="shared" si="0"/>
        <v>4982760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f t="shared" si="0"/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f t="shared" si="0"/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f t="shared" si="0"/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f t="shared" si="0"/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f t="shared" si="0"/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f t="shared" si="0"/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f t="shared" si="0"/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1650000</v>
      </c>
      <c r="F55" s="17">
        <v>3448000</v>
      </c>
      <c r="G55" s="17">
        <f t="shared" si="0"/>
        <v>1798000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1650000</v>
      </c>
      <c r="F56" s="26">
        <f t="shared" ref="F56" si="11">SUM(F48:F55)</f>
        <v>3448000</v>
      </c>
      <c r="G56" s="27">
        <f t="shared" si="0"/>
        <v>1798000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f t="shared" si="0"/>
        <v>0</v>
      </c>
    </row>
    <row r="58" spans="2:7" ht="21" customHeight="1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959042</v>
      </c>
      <c r="G58" s="17">
        <f t="shared" si="0"/>
        <v>959042</v>
      </c>
    </row>
    <row r="59" spans="2:7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f t="shared" si="0"/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f t="shared" si="0"/>
        <v>0</v>
      </c>
    </row>
    <row r="61" spans="2:7" ht="24" customHeight="1" x14ac:dyDescent="0.3">
      <c r="B61" s="37"/>
      <c r="C61" s="38"/>
      <c r="D61" s="39"/>
      <c r="E61" s="40"/>
      <c r="F61" s="40"/>
      <c r="G61" s="40"/>
    </row>
    <row r="62" spans="2:7" ht="16.2" x14ac:dyDescent="0.3">
      <c r="B62" s="32">
        <v>59</v>
      </c>
      <c r="C62" s="33" t="s">
        <v>175</v>
      </c>
      <c r="D62" s="34" t="s">
        <v>176</v>
      </c>
      <c r="E62" s="35">
        <f>SUM(E58:E60)</f>
        <v>0</v>
      </c>
      <c r="F62" s="35">
        <f t="shared" ref="F62" si="12">SUM(F58:F60)</f>
        <v>959042</v>
      </c>
      <c r="G62" s="36">
        <f t="shared" si="0"/>
        <v>959042</v>
      </c>
    </row>
    <row r="63" spans="2:7" ht="31.2" hidden="1" x14ac:dyDescent="0.3">
      <c r="B63" s="3">
        <v>60</v>
      </c>
      <c r="C63" s="7" t="s">
        <v>177</v>
      </c>
      <c r="D63" s="18" t="s">
        <v>178</v>
      </c>
      <c r="E63" s="17">
        <v>0</v>
      </c>
      <c r="F63" s="17">
        <v>0</v>
      </c>
      <c r="G63" s="17">
        <f t="shared" si="0"/>
        <v>0</v>
      </c>
    </row>
    <row r="64" spans="2:7" ht="31.2" hidden="1" x14ac:dyDescent="0.3">
      <c r="B64" s="3">
        <v>61</v>
      </c>
      <c r="C64" s="7" t="s">
        <v>179</v>
      </c>
      <c r="D64" s="18" t="s">
        <v>180</v>
      </c>
      <c r="E64" s="17">
        <v>0</v>
      </c>
      <c r="F64" s="17">
        <v>0</v>
      </c>
      <c r="G64" s="17">
        <f t="shared" si="0"/>
        <v>0</v>
      </c>
    </row>
    <row r="65" spans="2:7" ht="31.2" hidden="1" x14ac:dyDescent="0.3">
      <c r="B65" s="3">
        <v>62</v>
      </c>
      <c r="C65" s="7" t="s">
        <v>181</v>
      </c>
      <c r="D65" s="18" t="s">
        <v>182</v>
      </c>
      <c r="E65" s="17">
        <v>0</v>
      </c>
      <c r="F65" s="17">
        <v>0</v>
      </c>
      <c r="G65" s="17">
        <f t="shared" si="0"/>
        <v>0</v>
      </c>
    </row>
    <row r="66" spans="2:7" x14ac:dyDescent="0.3">
      <c r="B66" s="3">
        <v>63</v>
      </c>
      <c r="C66" s="7" t="s">
        <v>183</v>
      </c>
      <c r="D66" s="18" t="s">
        <v>184</v>
      </c>
      <c r="E66" s="17">
        <f>300000+5691999</f>
        <v>5991999</v>
      </c>
      <c r="F66" s="17">
        <f t="shared" ref="F66" si="13">300000+5691999</f>
        <v>5991999</v>
      </c>
      <c r="G66" s="17">
        <f t="shared" si="0"/>
        <v>0</v>
      </c>
    </row>
    <row r="67" spans="2:7" ht="31.2" hidden="1" x14ac:dyDescent="0.3">
      <c r="B67" s="3">
        <v>64</v>
      </c>
      <c r="C67" s="7" t="s">
        <v>185</v>
      </c>
      <c r="D67" s="18" t="s">
        <v>186</v>
      </c>
      <c r="E67" s="17">
        <v>0</v>
      </c>
      <c r="F67" s="17">
        <v>0</v>
      </c>
      <c r="G67" s="17">
        <f t="shared" si="0"/>
        <v>0</v>
      </c>
    </row>
    <row r="68" spans="2:7" ht="31.2" hidden="1" x14ac:dyDescent="0.3">
      <c r="B68" s="3">
        <v>65</v>
      </c>
      <c r="C68" s="7" t="s">
        <v>187</v>
      </c>
      <c r="D68" s="18" t="s">
        <v>188</v>
      </c>
      <c r="E68" s="17">
        <v>0</v>
      </c>
      <c r="F68" s="17">
        <v>0</v>
      </c>
      <c r="G68" s="17">
        <f t="shared" si="0"/>
        <v>0</v>
      </c>
    </row>
    <row r="69" spans="2:7" hidden="1" x14ac:dyDescent="0.3">
      <c r="B69" s="3">
        <v>66</v>
      </c>
      <c r="C69" s="7" t="s">
        <v>189</v>
      </c>
      <c r="D69" s="18" t="s">
        <v>190</v>
      </c>
      <c r="E69" s="17">
        <v>0</v>
      </c>
      <c r="F69" s="17">
        <v>0</v>
      </c>
      <c r="G69" s="17">
        <f t="shared" ref="G69:G98" si="14">F69-E69</f>
        <v>0</v>
      </c>
    </row>
    <row r="70" spans="2:7" hidden="1" x14ac:dyDescent="0.3">
      <c r="B70" s="3">
        <v>67</v>
      </c>
      <c r="C70" s="29" t="s">
        <v>191</v>
      </c>
      <c r="D70" s="18" t="s">
        <v>192</v>
      </c>
      <c r="E70" s="17">
        <v>0</v>
      </c>
      <c r="F70" s="17">
        <v>0</v>
      </c>
      <c r="G70" s="17">
        <f t="shared" si="14"/>
        <v>0</v>
      </c>
    </row>
    <row r="71" spans="2:7" hidden="1" x14ac:dyDescent="0.3">
      <c r="B71" s="3">
        <v>68</v>
      </c>
      <c r="C71" s="7" t="s">
        <v>193</v>
      </c>
      <c r="D71" s="18" t="s">
        <v>194</v>
      </c>
      <c r="E71" s="17">
        <v>0</v>
      </c>
      <c r="F71" s="17">
        <v>0</v>
      </c>
      <c r="G71" s="17">
        <f t="shared" si="14"/>
        <v>0</v>
      </c>
    </row>
    <row r="72" spans="2:7" x14ac:dyDescent="0.3">
      <c r="B72" s="3">
        <v>69</v>
      </c>
      <c r="C72" s="7" t="s">
        <v>195</v>
      </c>
      <c r="D72" s="18" t="s">
        <v>196</v>
      </c>
      <c r="E72" s="17">
        <v>250000</v>
      </c>
      <c r="F72" s="17">
        <v>439500</v>
      </c>
      <c r="G72" s="17">
        <f t="shared" si="14"/>
        <v>189500</v>
      </c>
    </row>
    <row r="73" spans="2:7" x14ac:dyDescent="0.3">
      <c r="B73" s="3">
        <v>70</v>
      </c>
      <c r="C73" s="29" t="s">
        <v>197</v>
      </c>
      <c r="D73" s="18" t="s">
        <v>198</v>
      </c>
      <c r="E73" s="17">
        <v>250000</v>
      </c>
      <c r="F73" s="17">
        <v>245000</v>
      </c>
      <c r="G73" s="17">
        <f t="shared" si="14"/>
        <v>-5000</v>
      </c>
    </row>
    <row r="74" spans="2:7" x14ac:dyDescent="0.3">
      <c r="B74" s="23">
        <v>71</v>
      </c>
      <c r="C74" s="28" t="s">
        <v>199</v>
      </c>
      <c r="D74" s="25" t="s">
        <v>200</v>
      </c>
      <c r="E74" s="26">
        <f>E57+E62+E63+E64+E65+E66+E67+E68+E69+E70+E71+E72+E73</f>
        <v>6491999</v>
      </c>
      <c r="F74" s="26">
        <f t="shared" ref="F74" si="15">F57+F62+F63+F64+F65+F66+F67+F68+F69+F70+F71+F72+F73</f>
        <v>7635541</v>
      </c>
      <c r="G74" s="27">
        <f t="shared" si="14"/>
        <v>1143542</v>
      </c>
    </row>
    <row r="75" spans="2:7" x14ac:dyDescent="0.3">
      <c r="B75" s="3">
        <v>72</v>
      </c>
      <c r="C75" s="9" t="s">
        <v>201</v>
      </c>
      <c r="D75" s="18" t="s">
        <v>202</v>
      </c>
      <c r="E75" s="17">
        <v>0</v>
      </c>
      <c r="F75" s="17">
        <v>0</v>
      </c>
      <c r="G75" s="17">
        <f t="shared" si="14"/>
        <v>0</v>
      </c>
    </row>
    <row r="76" spans="2:7" x14ac:dyDescent="0.3">
      <c r="B76" s="3">
        <v>73</v>
      </c>
      <c r="C76" s="9" t="s">
        <v>203</v>
      </c>
      <c r="D76" s="18" t="s">
        <v>204</v>
      </c>
      <c r="E76" s="17">
        <v>0</v>
      </c>
      <c r="F76" s="17">
        <v>750000</v>
      </c>
      <c r="G76" s="17">
        <f t="shared" si="14"/>
        <v>750000</v>
      </c>
    </row>
    <row r="77" spans="2:7" x14ac:dyDescent="0.3">
      <c r="B77" s="3">
        <v>74</v>
      </c>
      <c r="C77" s="9" t="s">
        <v>205</v>
      </c>
      <c r="D77" s="18" t="s">
        <v>206</v>
      </c>
      <c r="E77" s="17">
        <v>0</v>
      </c>
      <c r="F77" s="17">
        <v>0</v>
      </c>
      <c r="G77" s="17">
        <f t="shared" si="14"/>
        <v>0</v>
      </c>
    </row>
    <row r="78" spans="2:7" x14ac:dyDescent="0.3">
      <c r="B78" s="3">
        <v>75</v>
      </c>
      <c r="C78" s="9" t="s">
        <v>207</v>
      </c>
      <c r="D78" s="18" t="s">
        <v>208</v>
      </c>
      <c r="E78" s="17">
        <v>0</v>
      </c>
      <c r="F78" s="17">
        <v>238700</v>
      </c>
      <c r="G78" s="17">
        <f t="shared" si="14"/>
        <v>238700</v>
      </c>
    </row>
    <row r="79" spans="2:7" x14ac:dyDescent="0.3">
      <c r="B79" s="3">
        <v>76</v>
      </c>
      <c r="C79" s="5" t="s">
        <v>209</v>
      </c>
      <c r="D79" s="18" t="s">
        <v>210</v>
      </c>
      <c r="E79" s="17">
        <v>0</v>
      </c>
      <c r="F79" s="17">
        <v>0</v>
      </c>
      <c r="G79" s="17">
        <f t="shared" si="14"/>
        <v>0</v>
      </c>
    </row>
    <row r="80" spans="2:7" x14ac:dyDescent="0.3">
      <c r="B80" s="3">
        <v>77</v>
      </c>
      <c r="C80" s="5" t="s">
        <v>211</v>
      </c>
      <c r="D80" s="18" t="s">
        <v>212</v>
      </c>
      <c r="E80" s="17">
        <v>0</v>
      </c>
      <c r="F80" s="17">
        <v>0</v>
      </c>
      <c r="G80" s="17">
        <f t="shared" si="14"/>
        <v>0</v>
      </c>
    </row>
    <row r="81" spans="2:7" x14ac:dyDescent="0.3">
      <c r="B81" s="3">
        <v>78</v>
      </c>
      <c r="C81" s="5" t="s">
        <v>213</v>
      </c>
      <c r="D81" s="18" t="s">
        <v>214</v>
      </c>
      <c r="E81" s="17">
        <v>0</v>
      </c>
      <c r="F81" s="17">
        <v>35000</v>
      </c>
      <c r="G81" s="17">
        <f t="shared" si="14"/>
        <v>35000</v>
      </c>
    </row>
    <row r="82" spans="2:7" s="11" customFormat="1" x14ac:dyDescent="0.3">
      <c r="B82" s="23">
        <v>79</v>
      </c>
      <c r="C82" s="14" t="s">
        <v>215</v>
      </c>
      <c r="D82" s="25" t="s">
        <v>216</v>
      </c>
      <c r="E82" s="26">
        <f>SUM(E75:E81)</f>
        <v>0</v>
      </c>
      <c r="F82" s="26">
        <f t="shared" ref="F82" si="16">SUM(F75:F81)</f>
        <v>1023700</v>
      </c>
      <c r="G82" s="27">
        <f t="shared" si="14"/>
        <v>1023700</v>
      </c>
    </row>
    <row r="83" spans="2:7" x14ac:dyDescent="0.3">
      <c r="B83" s="3">
        <v>80</v>
      </c>
      <c r="C83" s="7" t="s">
        <v>217</v>
      </c>
      <c r="D83" s="18" t="s">
        <v>218</v>
      </c>
      <c r="E83" s="17">
        <f>1574803+7556339</f>
        <v>9131142</v>
      </c>
      <c r="F83" s="17">
        <f t="shared" ref="F83" si="17">1574803+7556339</f>
        <v>9131142</v>
      </c>
      <c r="G83" s="17">
        <f t="shared" si="14"/>
        <v>0</v>
      </c>
    </row>
    <row r="84" spans="2:7" x14ac:dyDescent="0.3">
      <c r="B84" s="3">
        <v>81</v>
      </c>
      <c r="C84" s="7" t="s">
        <v>219</v>
      </c>
      <c r="D84" s="18" t="s">
        <v>220</v>
      </c>
      <c r="E84" s="17">
        <v>0</v>
      </c>
      <c r="F84" s="17">
        <v>0</v>
      </c>
      <c r="G84" s="17">
        <f t="shared" si="14"/>
        <v>0</v>
      </c>
    </row>
    <row r="85" spans="2:7" x14ac:dyDescent="0.3">
      <c r="B85" s="3">
        <v>82</v>
      </c>
      <c r="C85" s="7" t="s">
        <v>221</v>
      </c>
      <c r="D85" s="18" t="s">
        <v>222</v>
      </c>
      <c r="E85" s="17">
        <v>0</v>
      </c>
      <c r="F85" s="17">
        <v>0</v>
      </c>
      <c r="G85" s="17">
        <f t="shared" si="14"/>
        <v>0</v>
      </c>
    </row>
    <row r="86" spans="2:7" x14ac:dyDescent="0.3">
      <c r="B86" s="3">
        <v>83</v>
      </c>
      <c r="C86" s="7" t="s">
        <v>223</v>
      </c>
      <c r="D86" s="18" t="s">
        <v>224</v>
      </c>
      <c r="E86" s="17">
        <f>425197+2040212</f>
        <v>2465409</v>
      </c>
      <c r="F86" s="17">
        <f t="shared" ref="F86" si="18">425197+2040212</f>
        <v>2465409</v>
      </c>
      <c r="G86" s="17">
        <f t="shared" si="14"/>
        <v>0</v>
      </c>
    </row>
    <row r="87" spans="2:7" s="11" customFormat="1" x14ac:dyDescent="0.3">
      <c r="B87" s="23">
        <v>84</v>
      </c>
      <c r="C87" s="28" t="s">
        <v>225</v>
      </c>
      <c r="D87" s="25" t="s">
        <v>226</v>
      </c>
      <c r="E87" s="26">
        <f>SUM(E83:E86)</f>
        <v>11596551</v>
      </c>
      <c r="F87" s="26">
        <f t="shared" ref="F87" si="19">SUM(F83:F86)</f>
        <v>11596551</v>
      </c>
      <c r="G87" s="27">
        <f t="shared" si="14"/>
        <v>0</v>
      </c>
    </row>
    <row r="88" spans="2:7" ht="31.2" hidden="1" x14ac:dyDescent="0.3">
      <c r="B88" s="3">
        <v>85</v>
      </c>
      <c r="C88" s="7" t="s">
        <v>227</v>
      </c>
      <c r="D88" s="18" t="s">
        <v>228</v>
      </c>
      <c r="E88" s="17">
        <v>0</v>
      </c>
      <c r="F88" s="17">
        <v>0</v>
      </c>
      <c r="G88" s="17">
        <f t="shared" si="14"/>
        <v>0</v>
      </c>
    </row>
    <row r="89" spans="2:7" ht="31.2" hidden="1" x14ac:dyDescent="0.3">
      <c r="B89" s="3">
        <v>86</v>
      </c>
      <c r="C89" s="7" t="s">
        <v>229</v>
      </c>
      <c r="D89" s="18" t="s">
        <v>230</v>
      </c>
      <c r="E89" s="17">
        <v>0</v>
      </c>
      <c r="F89" s="17">
        <v>0</v>
      </c>
      <c r="G89" s="17">
        <f t="shared" si="14"/>
        <v>0</v>
      </c>
    </row>
    <row r="90" spans="2:7" ht="31.2" hidden="1" x14ac:dyDescent="0.3">
      <c r="B90" s="3">
        <v>87</v>
      </c>
      <c r="C90" s="7" t="s">
        <v>231</v>
      </c>
      <c r="D90" s="18" t="s">
        <v>232</v>
      </c>
      <c r="E90" s="17">
        <v>0</v>
      </c>
      <c r="F90" s="17">
        <v>0</v>
      </c>
      <c r="G90" s="17">
        <f t="shared" si="14"/>
        <v>0</v>
      </c>
    </row>
    <row r="91" spans="2:7" hidden="1" x14ac:dyDescent="0.3">
      <c r="B91" s="3">
        <v>88</v>
      </c>
      <c r="C91" s="7" t="s">
        <v>233</v>
      </c>
      <c r="D91" s="18" t="s">
        <v>234</v>
      </c>
      <c r="E91" s="17">
        <v>0</v>
      </c>
      <c r="F91" s="17">
        <v>0</v>
      </c>
      <c r="G91" s="17">
        <f t="shared" si="14"/>
        <v>0</v>
      </c>
    </row>
    <row r="92" spans="2:7" ht="31.2" hidden="1" x14ac:dyDescent="0.3">
      <c r="B92" s="3">
        <v>89</v>
      </c>
      <c r="C92" s="7" t="s">
        <v>235</v>
      </c>
      <c r="D92" s="18" t="s">
        <v>236</v>
      </c>
      <c r="E92" s="17">
        <v>0</v>
      </c>
      <c r="F92" s="17">
        <v>0</v>
      </c>
      <c r="G92" s="17">
        <f t="shared" si="14"/>
        <v>0</v>
      </c>
    </row>
    <row r="93" spans="2:7" ht="31.2" hidden="1" x14ac:dyDescent="0.3">
      <c r="B93" s="3">
        <v>90</v>
      </c>
      <c r="C93" s="7" t="s">
        <v>237</v>
      </c>
      <c r="D93" s="18" t="s">
        <v>238</v>
      </c>
      <c r="E93" s="17">
        <v>0</v>
      </c>
      <c r="F93" s="17">
        <v>0</v>
      </c>
      <c r="G93" s="17">
        <f t="shared" si="14"/>
        <v>0</v>
      </c>
    </row>
    <row r="94" spans="2:7" hidden="1" x14ac:dyDescent="0.3">
      <c r="B94" s="3">
        <v>91</v>
      </c>
      <c r="C94" s="7" t="s">
        <v>239</v>
      </c>
      <c r="D94" s="18" t="s">
        <v>240</v>
      </c>
      <c r="E94" s="17">
        <v>0</v>
      </c>
      <c r="F94" s="17">
        <v>0</v>
      </c>
      <c r="G94" s="17">
        <f t="shared" si="14"/>
        <v>0</v>
      </c>
    </row>
    <row r="95" spans="2:7" hidden="1" x14ac:dyDescent="0.3">
      <c r="B95" s="3">
        <v>92</v>
      </c>
      <c r="C95" s="7" t="s">
        <v>241</v>
      </c>
      <c r="D95" s="18" t="s">
        <v>242</v>
      </c>
      <c r="E95" s="17">
        <v>0</v>
      </c>
      <c r="F95" s="17">
        <v>0</v>
      </c>
      <c r="G95" s="17">
        <f t="shared" si="14"/>
        <v>0</v>
      </c>
    </row>
    <row r="96" spans="2:7" x14ac:dyDescent="0.3">
      <c r="B96" s="3">
        <v>93</v>
      </c>
      <c r="C96" s="7" t="s">
        <v>243</v>
      </c>
      <c r="D96" s="18" t="s">
        <v>244</v>
      </c>
      <c r="E96" s="17">
        <v>0</v>
      </c>
      <c r="F96" s="17">
        <v>495300</v>
      </c>
      <c r="G96" s="17">
        <f t="shared" si="14"/>
        <v>495300</v>
      </c>
    </row>
    <row r="97" spans="2:7" x14ac:dyDescent="0.3">
      <c r="B97" s="23">
        <v>94</v>
      </c>
      <c r="C97" s="28" t="s">
        <v>245</v>
      </c>
      <c r="D97" s="25" t="s">
        <v>246</v>
      </c>
      <c r="E97" s="26">
        <f>SUM(E88:E96)</f>
        <v>0</v>
      </c>
      <c r="F97" s="26">
        <f t="shared" ref="F97" si="20">SUM(F88:F96)</f>
        <v>495300</v>
      </c>
      <c r="G97" s="27">
        <f t="shared" si="14"/>
        <v>495300</v>
      </c>
    </row>
    <row r="98" spans="2:7" s="11" customFormat="1" ht="19.5" customHeight="1" x14ac:dyDescent="0.3">
      <c r="B98" s="23">
        <v>95</v>
      </c>
      <c r="C98" s="14" t="s">
        <v>247</v>
      </c>
      <c r="D98" s="25" t="s">
        <v>248</v>
      </c>
      <c r="E98" s="26">
        <f>E21+E22+E47+E56+E74+E82+E87+E97</f>
        <v>50590186</v>
      </c>
      <c r="F98" s="26">
        <f t="shared" ref="F98" si="21">F21+F22+F47+F56+F74+F82+F87+F97</f>
        <v>65002292</v>
      </c>
      <c r="G98" s="27">
        <f t="shared" si="14"/>
        <v>14412106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7" fitToHeight="0" orientation="portrait" r:id="rId1"/>
  <headerFooter alignWithMargins="0">
    <oddHeader>&amp;C&amp;"Times New Roman,Normál"&amp;13 1. melléklet&amp;X2&amp;X
az 1/2019. (II.15.) önkormányzati rendelethez
2019. évi költségvetési kiadások</oddHeader>
    <oddFooter>&amp;L&amp;"Times New Roman,Normál"&amp;8 &amp;X2&amp;X A 2/2020. (VII.15.) önkormányzati rendelet 2. §-ának megfelelően megállapított szöveg.
Hatályos: 2020. július 16.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2020-07-16T17:35:23Z</cp:lastPrinted>
  <dcterms:created xsi:type="dcterms:W3CDTF">2019-02-06T16:32:14Z</dcterms:created>
  <dcterms:modified xsi:type="dcterms:W3CDTF">2020-07-16T17:35:23Z</dcterms:modified>
</cp:coreProperties>
</file>