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9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Q52" i="1"/>
  <c r="P52"/>
  <c r="O52"/>
  <c r="N52"/>
  <c r="M52"/>
  <c r="L52"/>
  <c r="K52"/>
  <c r="J52"/>
  <c r="I52"/>
  <c r="H52"/>
  <c r="G52"/>
  <c r="F52"/>
  <c r="E52"/>
  <c r="R51"/>
  <c r="R50"/>
  <c r="R49"/>
  <c r="R48"/>
  <c r="R52" s="1"/>
  <c r="R47"/>
  <c r="R46"/>
  <c r="Q46"/>
  <c r="P46"/>
  <c r="O46"/>
  <c r="N46"/>
  <c r="L46"/>
  <c r="K46"/>
  <c r="J46"/>
  <c r="I46"/>
  <c r="H46"/>
  <c r="G46"/>
  <c r="F46"/>
  <c r="E46"/>
  <c r="R45"/>
  <c r="R44"/>
  <c r="Q43"/>
  <c r="P43"/>
  <c r="O43"/>
  <c r="N43"/>
  <c r="M43"/>
  <c r="M53" s="1"/>
  <c r="L43"/>
  <c r="K43"/>
  <c r="J43"/>
  <c r="I43"/>
  <c r="H43"/>
  <c r="G43"/>
  <c r="F43"/>
  <c r="E43"/>
  <c r="R42"/>
  <c r="R41"/>
  <c r="R40"/>
  <c r="R39"/>
  <c r="R38"/>
  <c r="R37"/>
  <c r="R36"/>
  <c r="R43" s="1"/>
  <c r="R35"/>
  <c r="Q35"/>
  <c r="P35"/>
  <c r="O35"/>
  <c r="N35"/>
  <c r="L35"/>
  <c r="K35"/>
  <c r="K53" s="1"/>
  <c r="J35"/>
  <c r="I35"/>
  <c r="I53" s="1"/>
  <c r="H35"/>
  <c r="G35"/>
  <c r="G53" s="1"/>
  <c r="F35"/>
  <c r="E35"/>
  <c r="E53" s="1"/>
  <c r="R34"/>
  <c r="R33"/>
  <c r="Q32"/>
  <c r="Q53" s="1"/>
  <c r="P32"/>
  <c r="P53" s="1"/>
  <c r="O32"/>
  <c r="O53" s="1"/>
  <c r="N32"/>
  <c r="N53" s="1"/>
  <c r="L32"/>
  <c r="L54" s="1"/>
  <c r="K32"/>
  <c r="J32"/>
  <c r="J53" s="1"/>
  <c r="I32"/>
  <c r="H32"/>
  <c r="H53" s="1"/>
  <c r="G32"/>
  <c r="F32"/>
  <c r="F53" s="1"/>
  <c r="E32"/>
  <c r="R31"/>
  <c r="R30"/>
  <c r="R29"/>
  <c r="R32" s="1"/>
  <c r="R53" s="1"/>
  <c r="R28"/>
  <c r="P27"/>
  <c r="P54" s="1"/>
  <c r="N27"/>
  <c r="K27"/>
  <c r="K54" s="1"/>
  <c r="I27"/>
  <c r="I54" s="1"/>
  <c r="G27"/>
  <c r="E27"/>
  <c r="E54" s="1"/>
  <c r="Q26"/>
  <c r="P26"/>
  <c r="O26"/>
  <c r="N26"/>
  <c r="L26"/>
  <c r="K26"/>
  <c r="J26"/>
  <c r="I26"/>
  <c r="H26"/>
  <c r="G26"/>
  <c r="F26"/>
  <c r="E26"/>
  <c r="R25"/>
  <c r="R24"/>
  <c r="R23"/>
  <c r="R26" s="1"/>
  <c r="Q22"/>
  <c r="Q27" s="1"/>
  <c r="Q54" s="1"/>
  <c r="P22"/>
  <c r="O22"/>
  <c r="O27" s="1"/>
  <c r="O54" s="1"/>
  <c r="N22"/>
  <c r="L22"/>
  <c r="L27" s="1"/>
  <c r="K22"/>
  <c r="J22"/>
  <c r="J27" s="1"/>
  <c r="J54" s="1"/>
  <c r="I22"/>
  <c r="H22"/>
  <c r="H27" s="1"/>
  <c r="H54" s="1"/>
  <c r="G22"/>
  <c r="F22"/>
  <c r="F27" s="1"/>
  <c r="F54" s="1"/>
  <c r="E22"/>
  <c r="R21"/>
  <c r="R20"/>
  <c r="R19"/>
  <c r="R18"/>
  <c r="R17"/>
  <c r="R16"/>
  <c r="R15"/>
  <c r="R14"/>
  <c r="R13"/>
  <c r="R12"/>
  <c r="R11"/>
  <c r="R10"/>
  <c r="R9"/>
  <c r="R22" s="1"/>
  <c r="R27" s="1"/>
  <c r="G54" l="1"/>
  <c r="R54"/>
  <c r="N54"/>
  <c r="L53"/>
  <c r="M54"/>
</calcChain>
</file>

<file path=xl/sharedStrings.xml><?xml version="1.0" encoding="utf-8"?>
<sst xmlns="http://schemas.openxmlformats.org/spreadsheetml/2006/main" count="137" uniqueCount="124">
  <si>
    <t>5.2. számú melléklet a  3/2019. (II.15.) önkormányzati rendelethez</t>
  </si>
  <si>
    <t>Nyergesújfalu Város Önkormányzat személyi juttatásainak, munkaadót terhelő járulékainak és dologi kiadásainak 2019. évi előirányzatai (forint)</t>
  </si>
  <si>
    <t>Sor-
szám</t>
  </si>
  <si>
    <t>Megnevezés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</si>
  <si>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</si>
  <si>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</si>
  <si>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</si>
  <si>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</si>
  <si>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</si>
  <si>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</si>
  <si>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</si>
  <si>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</si>
  <si>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</si>
  <si>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</si>
  <si>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</si>
  <si>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</si>
  <si>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</si>
  <si>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</si>
  <si>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Zöldterület kezelés</t>
  </si>
  <si>
    <t>Építmény-üzemeltetés</t>
  </si>
  <si>
    <t>Közhasznú foglalkoztatás</t>
  </si>
  <si>
    <t>Sportlétesítmé-nyek működtetése</t>
  </si>
  <si>
    <t>Közutak üzemeltetése, fenntartása</t>
  </si>
  <si>
    <t>Köztemető fenntartási feladatok</t>
  </si>
  <si>
    <t>Közvilágítási feladatok</t>
  </si>
  <si>
    <t>Város- és községgazdálkodási feladatok</t>
  </si>
  <si>
    <t>Nem lakóingatlan bérbeadása, üzemeltetése</t>
  </si>
  <si>
    <t>Lakóingatlan bérbeadása, üzemeltetése</t>
  </si>
  <si>
    <t>Önkormányzati rendezvények, testvérvárosi kapcsolatok</t>
  </si>
  <si>
    <t>Nemzeti ünnepek programjai</t>
  </si>
  <si>
    <t>Önkormányzati jogalkotás</t>
  </si>
  <si>
    <t>Összesen</t>
  </si>
  <si>
    <t>Eredeti előirányzat</t>
  </si>
  <si>
    <t>01</t>
  </si>
  <si>
    <t>Törvény szerinti illetmények, munkabérek</t>
  </si>
  <si>
    <t>02</t>
  </si>
  <si>
    <t>Normatív jutalmak</t>
  </si>
  <si>
    <t>03</t>
  </si>
  <si>
    <t>Céljuttatás, projektprémium</t>
  </si>
  <si>
    <t>04</t>
  </si>
  <si>
    <t>Készenléti, ügyeleti, helyettesítési díj, túlóra, túlszolgálat</t>
  </si>
  <si>
    <t>05</t>
  </si>
  <si>
    <t>Végkielégítés</t>
  </si>
  <si>
    <t>06</t>
  </si>
  <si>
    <t>Jubileumi jutalom</t>
  </si>
  <si>
    <t>07</t>
  </si>
  <si>
    <t>Béren kívüli juttatások</t>
  </si>
  <si>
    <t>08</t>
  </si>
  <si>
    <t>Ruházati költségtérítés</t>
  </si>
  <si>
    <t>09</t>
  </si>
  <si>
    <t>Közlekedési költségtérítés</t>
  </si>
  <si>
    <t>10</t>
  </si>
  <si>
    <t>Egyéb költségtérítések</t>
  </si>
  <si>
    <t>11</t>
  </si>
  <si>
    <t>Lakhatási támogatások</t>
  </si>
  <si>
    <t>12</t>
  </si>
  <si>
    <t>Szociális támogatások</t>
  </si>
  <si>
    <t>13</t>
  </si>
  <si>
    <t>Foglalkoztatottak egyéb személyi juttatásai</t>
  </si>
  <si>
    <t>14</t>
  </si>
  <si>
    <t>Foglalkoztatottak személyi juttatásai</t>
  </si>
  <si>
    <t>15</t>
  </si>
  <si>
    <t>Választott tisztségviselők juttatásai</t>
  </si>
  <si>
    <t>16</t>
  </si>
  <si>
    <t>Munkavégzésre irányuló egyéb jogviszonyban nem saját foglalkoztatottnak fizetett juttatások</t>
  </si>
  <si>
    <t>17</t>
  </si>
  <si>
    <t>Egyéb külső személyi juttatások</t>
  </si>
  <si>
    <t>18</t>
  </si>
  <si>
    <t xml:space="preserve">Külső személyi juttatások </t>
  </si>
  <si>
    <t>19</t>
  </si>
  <si>
    <t xml:space="preserve">Személyi juttatások </t>
  </si>
  <si>
    <t>20</t>
  </si>
  <si>
    <t xml:space="preserve">Munkaadókat terhelő járulékok és szociális hozzájárulási adó                                                                            </t>
  </si>
  <si>
    <t>21</t>
  </si>
  <si>
    <t>Szakmai anyagok beszerzése</t>
  </si>
  <si>
    <t>22</t>
  </si>
  <si>
    <t>Üzemeltetési anyagok beszerzése</t>
  </si>
  <si>
    <t>23</t>
  </si>
  <si>
    <t>Árubeszerzés</t>
  </si>
  <si>
    <t>24</t>
  </si>
  <si>
    <t xml:space="preserve">Készletbeszerzés </t>
  </si>
  <si>
    <t>25</t>
  </si>
  <si>
    <t>Informatikai szolgáltatások igénybevétele</t>
  </si>
  <si>
    <t>26</t>
  </si>
  <si>
    <t>Egyéb kommunikációs szolgáltatások</t>
  </si>
  <si>
    <t>27</t>
  </si>
  <si>
    <t xml:space="preserve">Kommunikációs szolgáltatások </t>
  </si>
  <si>
    <t>28</t>
  </si>
  <si>
    <t>Közüzemi díjak</t>
  </si>
  <si>
    <t>29</t>
  </si>
  <si>
    <t>Vásárolt élelmezés</t>
  </si>
  <si>
    <t>30</t>
  </si>
  <si>
    <t>Bérleti és lízing díjak</t>
  </si>
  <si>
    <t>31</t>
  </si>
  <si>
    <t>Karbantartási, kisjavítási szolgáltatások</t>
  </si>
  <si>
    <t>32</t>
  </si>
  <si>
    <t>Közvetített szolgáltatások</t>
  </si>
  <si>
    <t>33</t>
  </si>
  <si>
    <t xml:space="preserve">Szakmai tevékenységet segítő szolgáltatások </t>
  </si>
  <si>
    <t>34</t>
  </si>
  <si>
    <t>Egyéb szolgáltatások</t>
  </si>
  <si>
    <t>35</t>
  </si>
  <si>
    <t xml:space="preserve">Szolgáltatási kiadások </t>
  </si>
  <si>
    <t>36</t>
  </si>
  <si>
    <t>Kiküldetések kiadásai</t>
  </si>
  <si>
    <t>37</t>
  </si>
  <si>
    <t>Reklám- és propagandakiadások</t>
  </si>
  <si>
    <t>38</t>
  </si>
  <si>
    <t xml:space="preserve">Kiküldetések, reklám- és propagandakiadások </t>
  </si>
  <si>
    <t>39</t>
  </si>
  <si>
    <t>Működési célú előzetesen felszámított általános forgalmi adó</t>
  </si>
  <si>
    <t>40</t>
  </si>
  <si>
    <t xml:space="preserve">Fizetendő általános forgalmi adó </t>
  </si>
  <si>
    <t>41</t>
  </si>
  <si>
    <t xml:space="preserve">Kamatkiadások </t>
  </si>
  <si>
    <t>42</t>
  </si>
  <si>
    <t>Egyéb pénzügyi műveletek kiadásai</t>
  </si>
  <si>
    <t>43</t>
  </si>
  <si>
    <t>Egyéb dologi kiadások</t>
  </si>
  <si>
    <t>44</t>
  </si>
  <si>
    <t>Különféle befizetések és egyéb dologi kiadások (=39+…+43)</t>
  </si>
  <si>
    <t>45</t>
  </si>
  <si>
    <t>Dologi kiadások</t>
  </si>
  <si>
    <t xml:space="preserve">Összesen </t>
  </si>
</sst>
</file>

<file path=xl/styles.xml><?xml version="1.0" encoding="utf-8"?>
<styleSheet xmlns="http://schemas.openxmlformats.org/spreadsheetml/2006/main">
  <numFmts count="2">
    <numFmt numFmtId="164" formatCode="00"/>
    <numFmt numFmtId="165" formatCode="\ ##########"/>
  </numFmts>
  <fonts count="7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 CE"/>
      <charset val="238"/>
    </font>
    <font>
      <b/>
      <sz val="11"/>
      <color indexed="8"/>
      <name val="Times New Roman"/>
      <family val="1"/>
      <charset val="238"/>
    </font>
    <font>
      <sz val="11"/>
      <name val="Arial CE"/>
      <charset val="238"/>
    </font>
    <font>
      <sz val="11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/>
    <xf numFmtId="164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/>
    <xf numFmtId="0" fontId="2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/>
    <xf numFmtId="0" fontId="1" fillId="0" borderId="2" xfId="0" applyFont="1" applyBorder="1" applyAlignment="1">
      <alignment horizontal="center" vertical="center" wrapText="1"/>
    </xf>
    <xf numFmtId="164" fontId="6" fillId="0" borderId="2" xfId="1" quotePrefix="1" applyNumberFormat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vertical="center"/>
    </xf>
    <xf numFmtId="0" fontId="6" fillId="0" borderId="2" xfId="1" applyNumberFormat="1" applyFont="1" applyFill="1" applyBorder="1" applyAlignment="1">
      <alignment vertical="center"/>
    </xf>
    <xf numFmtId="3" fontId="1" fillId="0" borderId="2" xfId="0" applyNumberFormat="1" applyFont="1" applyBorder="1"/>
    <xf numFmtId="165" fontId="6" fillId="0" borderId="2" xfId="1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164" fontId="4" fillId="0" borderId="2" xfId="1" quotePrefix="1" applyNumberFormat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vertical="center" wrapText="1"/>
    </xf>
    <xf numFmtId="165" fontId="4" fillId="0" borderId="2" xfId="1" applyNumberFormat="1" applyFont="1" applyFill="1" applyBorder="1" applyAlignment="1">
      <alignment vertical="center"/>
    </xf>
    <xf numFmtId="3" fontId="2" fillId="0" borderId="2" xfId="0" applyNumberFormat="1" applyFont="1" applyBorder="1"/>
    <xf numFmtId="0" fontId="6" fillId="0" borderId="2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/>
    </xf>
    <xf numFmtId="0" fontId="1" fillId="0" borderId="2" xfId="0" applyFont="1" applyBorder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4"/>
  <sheetViews>
    <sheetView tabSelected="1" topLeftCell="A19" workbookViewId="0">
      <selection activeCell="B52" sqref="B52"/>
    </sheetView>
  </sheetViews>
  <sheetFormatPr defaultRowHeight="15"/>
  <cols>
    <col min="1" max="1" width="6.7109375" customWidth="1"/>
    <col min="2" max="2" width="60" customWidth="1"/>
    <col min="3" max="3" width="0.28515625" customWidth="1"/>
    <col min="4" max="4" width="9.140625" hidden="1" customWidth="1"/>
    <col min="5" max="5" width="12.42578125" customWidth="1"/>
    <col min="6" max="6" width="12.7109375" customWidth="1"/>
    <col min="7" max="7" width="14.5703125" customWidth="1"/>
    <col min="8" max="9" width="14.7109375" customWidth="1"/>
    <col min="10" max="10" width="12.85546875" customWidth="1"/>
    <col min="11" max="11" width="14" customWidth="1"/>
    <col min="12" max="12" width="15" customWidth="1"/>
    <col min="13" max="13" width="14.140625" customWidth="1"/>
    <col min="14" max="14" width="14" customWidth="1"/>
    <col min="15" max="15" width="15.28515625" customWidth="1"/>
    <col min="16" max="16" width="11.7109375" customWidth="1"/>
    <col min="17" max="17" width="15.42578125" customWidth="1"/>
    <col min="18" max="18" width="14.85546875" customWidth="1"/>
  </cols>
  <sheetData>
    <row r="1" spans="1:1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0</v>
      </c>
    </row>
    <row r="2" spans="1:1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</row>
    <row r="3" spans="1:18">
      <c r="A3" s="3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5"/>
      <c r="R4" s="2"/>
    </row>
    <row r="5" spans="1:1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5"/>
      <c r="R5" s="2"/>
    </row>
    <row r="6" spans="1:18">
      <c r="A6" s="6" t="s">
        <v>2</v>
      </c>
      <c r="B6" s="7" t="s">
        <v>3</v>
      </c>
      <c r="C6" s="8"/>
      <c r="D6" s="8"/>
      <c r="E6" s="9" t="s">
        <v>4</v>
      </c>
      <c r="F6" s="9" t="s">
        <v>5</v>
      </c>
      <c r="G6" s="9" t="s">
        <v>6</v>
      </c>
      <c r="H6" s="9" t="s">
        <v>7</v>
      </c>
      <c r="I6" s="9" t="s">
        <v>8</v>
      </c>
      <c r="J6" s="9" t="s">
        <v>9</v>
      </c>
      <c r="K6" s="9" t="s">
        <v>10</v>
      </c>
      <c r="L6" s="9" t="s">
        <v>11</v>
      </c>
      <c r="M6" s="9" t="s">
        <v>12</v>
      </c>
      <c r="N6" s="9" t="s">
        <v>13</v>
      </c>
      <c r="O6" s="9" t="s">
        <v>14</v>
      </c>
      <c r="P6" s="9" t="s">
        <v>15</v>
      </c>
      <c r="Q6" s="9" t="s">
        <v>16</v>
      </c>
      <c r="R6" s="9" t="s">
        <v>17</v>
      </c>
    </row>
    <row r="7" spans="1:18" ht="114">
      <c r="A7" s="10"/>
      <c r="B7" s="11"/>
      <c r="C7" s="8"/>
      <c r="D7" s="8"/>
      <c r="E7" s="12" t="s">
        <v>18</v>
      </c>
      <c r="F7" s="12" t="s">
        <v>19</v>
      </c>
      <c r="G7" s="12" t="s">
        <v>20</v>
      </c>
      <c r="H7" s="12" t="s">
        <v>21</v>
      </c>
      <c r="I7" s="12" t="s">
        <v>22</v>
      </c>
      <c r="J7" s="12" t="s">
        <v>23</v>
      </c>
      <c r="K7" s="12" t="s">
        <v>24</v>
      </c>
      <c r="L7" s="12" t="s">
        <v>25</v>
      </c>
      <c r="M7" s="12" t="s">
        <v>26</v>
      </c>
      <c r="N7" s="12" t="s">
        <v>27</v>
      </c>
      <c r="O7" s="12" t="s">
        <v>28</v>
      </c>
      <c r="P7" s="12" t="s">
        <v>29</v>
      </c>
      <c r="Q7" s="12" t="s">
        <v>30</v>
      </c>
      <c r="R7" s="12" t="s">
        <v>31</v>
      </c>
    </row>
    <row r="8" spans="1:18" ht="42.75">
      <c r="A8" s="13"/>
      <c r="B8" s="14"/>
      <c r="C8" s="15"/>
      <c r="D8" s="15"/>
      <c r="E8" s="12" t="s">
        <v>32</v>
      </c>
      <c r="F8" s="12" t="s">
        <v>32</v>
      </c>
      <c r="G8" s="12" t="s">
        <v>32</v>
      </c>
      <c r="H8" s="12" t="s">
        <v>32</v>
      </c>
      <c r="I8" s="12" t="s">
        <v>32</v>
      </c>
      <c r="J8" s="12" t="s">
        <v>32</v>
      </c>
      <c r="K8" s="12" t="s">
        <v>32</v>
      </c>
      <c r="L8" s="12" t="s">
        <v>32</v>
      </c>
      <c r="M8" s="12" t="s">
        <v>32</v>
      </c>
      <c r="N8" s="12" t="s">
        <v>32</v>
      </c>
      <c r="O8" s="12" t="s">
        <v>32</v>
      </c>
      <c r="P8" s="12" t="s">
        <v>32</v>
      </c>
      <c r="Q8" s="12" t="s">
        <v>32</v>
      </c>
      <c r="R8" s="12" t="s">
        <v>32</v>
      </c>
    </row>
    <row r="9" spans="1:18">
      <c r="A9" s="16" t="s">
        <v>33</v>
      </c>
      <c r="B9" s="17" t="s">
        <v>34</v>
      </c>
      <c r="C9" s="18"/>
      <c r="D9" s="18"/>
      <c r="E9" s="19"/>
      <c r="F9" s="19"/>
      <c r="G9" s="19">
        <v>8700000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>
        <f>SUM(E9:Q9)</f>
        <v>8700000</v>
      </c>
    </row>
    <row r="10" spans="1:18">
      <c r="A10" s="16" t="s">
        <v>35</v>
      </c>
      <c r="B10" s="17" t="s">
        <v>36</v>
      </c>
      <c r="C10" s="20"/>
      <c r="D10" s="20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>
        <f t="shared" ref="R10:R21" si="0">SUM(E10:Q10)</f>
        <v>0</v>
      </c>
    </row>
    <row r="11" spans="1:18">
      <c r="A11" s="16" t="s">
        <v>37</v>
      </c>
      <c r="B11" s="17" t="s">
        <v>38</v>
      </c>
      <c r="C11" s="20"/>
      <c r="D11" s="20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>
        <f t="shared" si="0"/>
        <v>0</v>
      </c>
    </row>
    <row r="12" spans="1:18" ht="15" customHeight="1">
      <c r="A12" s="16" t="s">
        <v>39</v>
      </c>
      <c r="B12" s="21" t="s">
        <v>40</v>
      </c>
      <c r="C12" s="20"/>
      <c r="D12" s="20"/>
      <c r="E12" s="19"/>
      <c r="F12" s="19"/>
      <c r="G12" s="19">
        <v>800000</v>
      </c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>
        <f t="shared" si="0"/>
        <v>800000</v>
      </c>
    </row>
    <row r="13" spans="1:18" ht="15" customHeight="1">
      <c r="A13" s="16" t="s">
        <v>41</v>
      </c>
      <c r="B13" s="21" t="s">
        <v>42</v>
      </c>
      <c r="C13" s="20"/>
      <c r="D13" s="20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>
        <f t="shared" si="0"/>
        <v>0</v>
      </c>
    </row>
    <row r="14" spans="1:18" ht="15" customHeight="1">
      <c r="A14" s="16" t="s">
        <v>43</v>
      </c>
      <c r="B14" s="21" t="s">
        <v>44</v>
      </c>
      <c r="C14" s="20"/>
      <c r="D14" s="20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>
        <f t="shared" si="0"/>
        <v>0</v>
      </c>
    </row>
    <row r="15" spans="1:18" ht="15" customHeight="1">
      <c r="A15" s="16" t="s">
        <v>45</v>
      </c>
      <c r="B15" s="21" t="s">
        <v>46</v>
      </c>
      <c r="C15" s="20"/>
      <c r="D15" s="20"/>
      <c r="E15" s="19"/>
      <c r="F15" s="19"/>
      <c r="G15" s="19">
        <v>1500000</v>
      </c>
      <c r="H15" s="19"/>
      <c r="I15" s="19"/>
      <c r="J15" s="19"/>
      <c r="K15" s="19"/>
      <c r="L15" s="19"/>
      <c r="M15" s="19"/>
      <c r="N15" s="19"/>
      <c r="O15" s="19"/>
      <c r="P15" s="19"/>
      <c r="Q15" s="19">
        <v>148698</v>
      </c>
      <c r="R15" s="19">
        <f t="shared" si="0"/>
        <v>1648698</v>
      </c>
    </row>
    <row r="16" spans="1:18" ht="15" customHeight="1">
      <c r="A16" s="16" t="s">
        <v>47</v>
      </c>
      <c r="B16" s="21" t="s">
        <v>48</v>
      </c>
      <c r="C16" s="20"/>
      <c r="D16" s="20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>
        <f t="shared" si="0"/>
        <v>0</v>
      </c>
    </row>
    <row r="17" spans="1:18" ht="15" customHeight="1">
      <c r="A17" s="16" t="s">
        <v>49</v>
      </c>
      <c r="B17" s="22" t="s">
        <v>50</v>
      </c>
      <c r="C17" s="20"/>
      <c r="D17" s="20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>
        <f t="shared" si="0"/>
        <v>0</v>
      </c>
    </row>
    <row r="18" spans="1:18" ht="15" customHeight="1">
      <c r="A18" s="16" t="s">
        <v>51</v>
      </c>
      <c r="B18" s="22" t="s">
        <v>52</v>
      </c>
      <c r="C18" s="20"/>
      <c r="D18" s="20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>
        <f t="shared" si="0"/>
        <v>0</v>
      </c>
    </row>
    <row r="19" spans="1:18" ht="15" customHeight="1">
      <c r="A19" s="16" t="s">
        <v>53</v>
      </c>
      <c r="B19" s="22" t="s">
        <v>54</v>
      </c>
      <c r="C19" s="20"/>
      <c r="D19" s="20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>
        <f t="shared" si="0"/>
        <v>0</v>
      </c>
    </row>
    <row r="20" spans="1:18" ht="15" customHeight="1">
      <c r="A20" s="16" t="s">
        <v>55</v>
      </c>
      <c r="B20" s="22" t="s">
        <v>56</v>
      </c>
      <c r="C20" s="20"/>
      <c r="D20" s="20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>
        <f t="shared" si="0"/>
        <v>0</v>
      </c>
    </row>
    <row r="21" spans="1:18" ht="15" customHeight="1">
      <c r="A21" s="16" t="s">
        <v>57</v>
      </c>
      <c r="B21" s="22" t="s">
        <v>58</v>
      </c>
      <c r="C21" s="20"/>
      <c r="D21" s="20"/>
      <c r="E21" s="19"/>
      <c r="F21" s="19"/>
      <c r="G21" s="19">
        <v>400000</v>
      </c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>
        <f t="shared" si="0"/>
        <v>400000</v>
      </c>
    </row>
    <row r="22" spans="1:18" ht="15" customHeight="1">
      <c r="A22" s="23" t="s">
        <v>59</v>
      </c>
      <c r="B22" s="24" t="s">
        <v>60</v>
      </c>
      <c r="C22" s="25"/>
      <c r="D22" s="25"/>
      <c r="E22" s="26">
        <f>SUM(E9:E21)</f>
        <v>0</v>
      </c>
      <c r="F22" s="26">
        <f t="shared" ref="F22:Q22" si="1">SUM(F9:F21)</f>
        <v>0</v>
      </c>
      <c r="G22" s="26">
        <f t="shared" si="1"/>
        <v>11400000</v>
      </c>
      <c r="H22" s="26">
        <f t="shared" si="1"/>
        <v>0</v>
      </c>
      <c r="I22" s="26">
        <f t="shared" si="1"/>
        <v>0</v>
      </c>
      <c r="J22" s="26">
        <f t="shared" si="1"/>
        <v>0</v>
      </c>
      <c r="K22" s="26">
        <f t="shared" si="1"/>
        <v>0</v>
      </c>
      <c r="L22" s="26">
        <f t="shared" si="1"/>
        <v>0</v>
      </c>
      <c r="M22" s="26"/>
      <c r="N22" s="26">
        <f t="shared" si="1"/>
        <v>0</v>
      </c>
      <c r="O22" s="26">
        <f t="shared" si="1"/>
        <v>0</v>
      </c>
      <c r="P22" s="26">
        <f t="shared" si="1"/>
        <v>0</v>
      </c>
      <c r="Q22" s="26">
        <f t="shared" si="1"/>
        <v>148698</v>
      </c>
      <c r="R22" s="26">
        <f>SUM(R9:R21)</f>
        <v>11548698</v>
      </c>
    </row>
    <row r="23" spans="1:18" ht="15" customHeight="1">
      <c r="A23" s="16" t="s">
        <v>61</v>
      </c>
      <c r="B23" s="22" t="s">
        <v>62</v>
      </c>
      <c r="C23" s="20"/>
      <c r="D23" s="20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>
        <v>26962067</v>
      </c>
      <c r="R23" s="19">
        <f>SUM(E23:Q23)</f>
        <v>26962067</v>
      </c>
    </row>
    <row r="24" spans="1:18" ht="15" customHeight="1">
      <c r="A24" s="16" t="s">
        <v>63</v>
      </c>
      <c r="B24" s="22" t="s">
        <v>64</v>
      </c>
      <c r="C24" s="20"/>
      <c r="D24" s="20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>
        <f>SUM(E24:Q24)</f>
        <v>0</v>
      </c>
    </row>
    <row r="25" spans="1:18" ht="15" customHeight="1">
      <c r="A25" s="16" t="s">
        <v>65</v>
      </c>
      <c r="B25" s="27" t="s">
        <v>66</v>
      </c>
      <c r="C25" s="20"/>
      <c r="D25" s="20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>
        <f>SUM(E25:Q25)</f>
        <v>0</v>
      </c>
    </row>
    <row r="26" spans="1:18" ht="15" customHeight="1">
      <c r="A26" s="23" t="s">
        <v>67</v>
      </c>
      <c r="B26" s="28" t="s">
        <v>68</v>
      </c>
      <c r="C26" s="25"/>
      <c r="D26" s="25"/>
      <c r="E26" s="26">
        <f>SUM(E23:E25)</f>
        <v>0</v>
      </c>
      <c r="F26" s="26">
        <f t="shared" ref="F26:Q26" si="2">SUM(F23:F25)</f>
        <v>0</v>
      </c>
      <c r="G26" s="26">
        <f t="shared" si="2"/>
        <v>0</v>
      </c>
      <c r="H26" s="26">
        <f t="shared" si="2"/>
        <v>0</v>
      </c>
      <c r="I26" s="26">
        <f t="shared" si="2"/>
        <v>0</v>
      </c>
      <c r="J26" s="26">
        <f t="shared" si="2"/>
        <v>0</v>
      </c>
      <c r="K26" s="26">
        <f t="shared" si="2"/>
        <v>0</v>
      </c>
      <c r="L26" s="26">
        <f t="shared" si="2"/>
        <v>0</v>
      </c>
      <c r="M26" s="26"/>
      <c r="N26" s="26">
        <f t="shared" si="2"/>
        <v>0</v>
      </c>
      <c r="O26" s="26">
        <f t="shared" si="2"/>
        <v>0</v>
      </c>
      <c r="P26" s="26">
        <f t="shared" si="2"/>
        <v>0</v>
      </c>
      <c r="Q26" s="26">
        <f t="shared" si="2"/>
        <v>26962067</v>
      </c>
      <c r="R26" s="26">
        <f>SUM(R23:R25)</f>
        <v>26962067</v>
      </c>
    </row>
    <row r="27" spans="1:18" ht="15" customHeight="1">
      <c r="A27" s="23" t="s">
        <v>69</v>
      </c>
      <c r="B27" s="24" t="s">
        <v>70</v>
      </c>
      <c r="C27" s="25"/>
      <c r="D27" s="25"/>
      <c r="E27" s="26">
        <f>E22+E26</f>
        <v>0</v>
      </c>
      <c r="F27" s="26">
        <f t="shared" ref="F27:Q27" si="3">F22+F26</f>
        <v>0</v>
      </c>
      <c r="G27" s="26">
        <f t="shared" si="3"/>
        <v>11400000</v>
      </c>
      <c r="H27" s="26">
        <f t="shared" si="3"/>
        <v>0</v>
      </c>
      <c r="I27" s="26">
        <f t="shared" si="3"/>
        <v>0</v>
      </c>
      <c r="J27" s="26">
        <f t="shared" si="3"/>
        <v>0</v>
      </c>
      <c r="K27" s="26">
        <f t="shared" si="3"/>
        <v>0</v>
      </c>
      <c r="L27" s="26">
        <f t="shared" si="3"/>
        <v>0</v>
      </c>
      <c r="M27" s="26"/>
      <c r="N27" s="26">
        <f t="shared" si="3"/>
        <v>0</v>
      </c>
      <c r="O27" s="26">
        <f t="shared" si="3"/>
        <v>0</v>
      </c>
      <c r="P27" s="26">
        <f t="shared" si="3"/>
        <v>0</v>
      </c>
      <c r="Q27" s="26">
        <f t="shared" si="3"/>
        <v>27110765</v>
      </c>
      <c r="R27" s="26">
        <f>R22+R26</f>
        <v>38510765</v>
      </c>
    </row>
    <row r="28" spans="1:18" ht="15" customHeight="1">
      <c r="A28" s="23" t="s">
        <v>71</v>
      </c>
      <c r="B28" s="28" t="s">
        <v>72</v>
      </c>
      <c r="C28" s="25"/>
      <c r="D28" s="25"/>
      <c r="E28" s="26"/>
      <c r="F28" s="26"/>
      <c r="G28" s="26">
        <v>1072570</v>
      </c>
      <c r="H28" s="26"/>
      <c r="I28" s="26"/>
      <c r="J28" s="26"/>
      <c r="K28" s="26"/>
      <c r="L28" s="26"/>
      <c r="M28" s="26"/>
      <c r="N28" s="26"/>
      <c r="O28" s="26">
        <v>1400000</v>
      </c>
      <c r="P28" s="26"/>
      <c r="Q28" s="26">
        <v>5600751</v>
      </c>
      <c r="R28" s="26">
        <f>SUM(E28:Q28)</f>
        <v>8073321</v>
      </c>
    </row>
    <row r="29" spans="1:18" ht="15" customHeight="1">
      <c r="A29" s="16" t="s">
        <v>73</v>
      </c>
      <c r="B29" s="22" t="s">
        <v>74</v>
      </c>
      <c r="C29" s="20"/>
      <c r="D29" s="20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>
        <f>SUM(E29:Q29)</f>
        <v>0</v>
      </c>
    </row>
    <row r="30" spans="1:18" ht="15" customHeight="1">
      <c r="A30" s="16" t="s">
        <v>75</v>
      </c>
      <c r="B30" s="22" t="s">
        <v>76</v>
      </c>
      <c r="C30" s="20"/>
      <c r="D30" s="20"/>
      <c r="E30" s="19">
        <v>2350000</v>
      </c>
      <c r="F30" s="19"/>
      <c r="G30" s="19">
        <v>400000</v>
      </c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>
        <f>SUM(E30:Q30)</f>
        <v>2750000</v>
      </c>
    </row>
    <row r="31" spans="1:18" ht="15" customHeight="1">
      <c r="A31" s="16" t="s">
        <v>77</v>
      </c>
      <c r="B31" s="22" t="s">
        <v>78</v>
      </c>
      <c r="C31" s="20"/>
      <c r="D31" s="20"/>
      <c r="E31" s="19"/>
      <c r="F31" s="19"/>
      <c r="G31" s="19"/>
      <c r="H31" s="19"/>
      <c r="I31" s="19"/>
      <c r="J31" s="19"/>
      <c r="K31" s="19"/>
      <c r="L31" s="19">
        <v>2000000</v>
      </c>
      <c r="M31" s="19"/>
      <c r="N31" s="19"/>
      <c r="O31" s="19"/>
      <c r="P31" s="19"/>
      <c r="Q31" s="19"/>
      <c r="R31" s="19">
        <f>SUM(E31:Q31)</f>
        <v>2000000</v>
      </c>
    </row>
    <row r="32" spans="1:18" ht="15" customHeight="1">
      <c r="A32" s="23" t="s">
        <v>79</v>
      </c>
      <c r="B32" s="28" t="s">
        <v>80</v>
      </c>
      <c r="C32" s="25"/>
      <c r="D32" s="25"/>
      <c r="E32" s="26">
        <f>SUM(E29:E31)</f>
        <v>2350000</v>
      </c>
      <c r="F32" s="26">
        <f t="shared" ref="F32:Q32" si="4">SUM(F29:F31)</f>
        <v>0</v>
      </c>
      <c r="G32" s="26">
        <f t="shared" si="4"/>
        <v>400000</v>
      </c>
      <c r="H32" s="26">
        <f t="shared" si="4"/>
        <v>0</v>
      </c>
      <c r="I32" s="26">
        <f t="shared" si="4"/>
        <v>0</v>
      </c>
      <c r="J32" s="26">
        <f t="shared" si="4"/>
        <v>0</v>
      </c>
      <c r="K32" s="26">
        <f t="shared" si="4"/>
        <v>0</v>
      </c>
      <c r="L32" s="26">
        <f t="shared" si="4"/>
        <v>2000000</v>
      </c>
      <c r="M32" s="26"/>
      <c r="N32" s="26">
        <f t="shared" si="4"/>
        <v>0</v>
      </c>
      <c r="O32" s="26">
        <f t="shared" si="4"/>
        <v>0</v>
      </c>
      <c r="P32" s="26">
        <f t="shared" si="4"/>
        <v>0</v>
      </c>
      <c r="Q32" s="26">
        <f t="shared" si="4"/>
        <v>0</v>
      </c>
      <c r="R32" s="26">
        <f>SUM(R29:R31)</f>
        <v>4750000</v>
      </c>
    </row>
    <row r="33" spans="1:18" ht="15" customHeight="1">
      <c r="A33" s="16" t="s">
        <v>81</v>
      </c>
      <c r="B33" s="22" t="s">
        <v>82</v>
      </c>
      <c r="C33" s="20"/>
      <c r="D33" s="20"/>
      <c r="E33" s="19"/>
      <c r="F33" s="19"/>
      <c r="G33" s="19"/>
      <c r="H33" s="19"/>
      <c r="I33" s="19"/>
      <c r="J33" s="19"/>
      <c r="K33" s="19"/>
      <c r="L33" s="19">
        <v>974000</v>
      </c>
      <c r="M33" s="19"/>
      <c r="N33" s="19"/>
      <c r="O33" s="19"/>
      <c r="P33" s="19"/>
      <c r="Q33" s="19"/>
      <c r="R33" s="19">
        <f>SUM(E33:Q33)</f>
        <v>974000</v>
      </c>
    </row>
    <row r="34" spans="1:18" ht="15" customHeight="1">
      <c r="A34" s="16" t="s">
        <v>83</v>
      </c>
      <c r="B34" s="22" t="s">
        <v>84</v>
      </c>
      <c r="C34" s="20"/>
      <c r="D34" s="20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>
        <f>SUM(E34:Q34)</f>
        <v>0</v>
      </c>
    </row>
    <row r="35" spans="1:18" ht="15" customHeight="1">
      <c r="A35" s="23" t="s">
        <v>85</v>
      </c>
      <c r="B35" s="28" t="s">
        <v>86</v>
      </c>
      <c r="C35" s="25"/>
      <c r="D35" s="25"/>
      <c r="E35" s="26">
        <f>SUM(E33:E34)</f>
        <v>0</v>
      </c>
      <c r="F35" s="26">
        <f t="shared" ref="F35:Q35" si="5">SUM(F33:F34)</f>
        <v>0</v>
      </c>
      <c r="G35" s="26">
        <f t="shared" si="5"/>
        <v>0</v>
      </c>
      <c r="H35" s="26">
        <f t="shared" si="5"/>
        <v>0</v>
      </c>
      <c r="I35" s="26">
        <f t="shared" si="5"/>
        <v>0</v>
      </c>
      <c r="J35" s="26">
        <f t="shared" si="5"/>
        <v>0</v>
      </c>
      <c r="K35" s="26">
        <f t="shared" si="5"/>
        <v>0</v>
      </c>
      <c r="L35" s="26">
        <f t="shared" si="5"/>
        <v>974000</v>
      </c>
      <c r="M35" s="26"/>
      <c r="N35" s="26">
        <f t="shared" si="5"/>
        <v>0</v>
      </c>
      <c r="O35" s="26">
        <f t="shared" si="5"/>
        <v>0</v>
      </c>
      <c r="P35" s="26">
        <f t="shared" si="5"/>
        <v>0</v>
      </c>
      <c r="Q35" s="26">
        <f t="shared" si="5"/>
        <v>0</v>
      </c>
      <c r="R35" s="26">
        <f>SUM(R33:R34)</f>
        <v>974000</v>
      </c>
    </row>
    <row r="36" spans="1:18" ht="15" customHeight="1">
      <c r="A36" s="16" t="s">
        <v>87</v>
      </c>
      <c r="B36" s="22" t="s">
        <v>88</v>
      </c>
      <c r="C36" s="20"/>
      <c r="D36" s="20"/>
      <c r="E36" s="19"/>
      <c r="F36" s="19"/>
      <c r="G36" s="19"/>
      <c r="H36" s="19">
        <v>5000000</v>
      </c>
      <c r="I36" s="19"/>
      <c r="J36" s="19">
        <v>180000</v>
      </c>
      <c r="K36" s="19">
        <v>15200000</v>
      </c>
      <c r="L36" s="19"/>
      <c r="M36" s="19"/>
      <c r="N36" s="19">
        <v>1100000</v>
      </c>
      <c r="O36" s="19"/>
      <c r="P36" s="19"/>
      <c r="Q36" s="19"/>
      <c r="R36" s="19">
        <f t="shared" ref="R36:R42" si="6">SUM(E36:Q36)</f>
        <v>21480000</v>
      </c>
    </row>
    <row r="37" spans="1:18" ht="15" customHeight="1">
      <c r="A37" s="16" t="s">
        <v>89</v>
      </c>
      <c r="B37" s="22" t="s">
        <v>90</v>
      </c>
      <c r="C37" s="20"/>
      <c r="D37" s="20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>
        <f t="shared" si="6"/>
        <v>0</v>
      </c>
    </row>
    <row r="38" spans="1:18" ht="15" customHeight="1">
      <c r="A38" s="16" t="s">
        <v>91</v>
      </c>
      <c r="B38" s="22" t="s">
        <v>92</v>
      </c>
      <c r="C38" s="20"/>
      <c r="D38" s="20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>
        <f t="shared" si="6"/>
        <v>0</v>
      </c>
    </row>
    <row r="39" spans="1:18" ht="15" customHeight="1">
      <c r="A39" s="16" t="s">
        <v>93</v>
      </c>
      <c r="B39" s="22" t="s">
        <v>94</v>
      </c>
      <c r="C39" s="20"/>
      <c r="D39" s="20"/>
      <c r="E39" s="19">
        <v>2100000</v>
      </c>
      <c r="F39" s="19">
        <v>2000000</v>
      </c>
      <c r="G39" s="19"/>
      <c r="H39" s="19">
        <v>600000</v>
      </c>
      <c r="I39" s="19"/>
      <c r="J39" s="19">
        <v>420000</v>
      </c>
      <c r="K39" s="19">
        <v>3032000</v>
      </c>
      <c r="L39" s="19">
        <v>4783000</v>
      </c>
      <c r="M39" s="19"/>
      <c r="N39" s="19">
        <v>10000000</v>
      </c>
      <c r="O39" s="19"/>
      <c r="P39" s="19"/>
      <c r="Q39" s="19"/>
      <c r="R39" s="19">
        <f t="shared" si="6"/>
        <v>22935000</v>
      </c>
    </row>
    <row r="40" spans="1:18" ht="15" customHeight="1">
      <c r="A40" s="16" t="s">
        <v>95</v>
      </c>
      <c r="B40" s="29" t="s">
        <v>96</v>
      </c>
      <c r="C40" s="20"/>
      <c r="D40" s="20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>
        <f t="shared" si="6"/>
        <v>0</v>
      </c>
    </row>
    <row r="41" spans="1:18" ht="15" customHeight="1">
      <c r="A41" s="16" t="s">
        <v>97</v>
      </c>
      <c r="B41" s="27" t="s">
        <v>98</v>
      </c>
      <c r="C41" s="20"/>
      <c r="D41" s="20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>
        <f t="shared" si="6"/>
        <v>0</v>
      </c>
    </row>
    <row r="42" spans="1:18" ht="15" customHeight="1">
      <c r="A42" s="16" t="s">
        <v>99</v>
      </c>
      <c r="B42" s="22" t="s">
        <v>100</v>
      </c>
      <c r="C42" s="20"/>
      <c r="D42" s="20"/>
      <c r="E42" s="19">
        <v>54735000</v>
      </c>
      <c r="F42" s="19">
        <v>6900000</v>
      </c>
      <c r="G42" s="19"/>
      <c r="H42" s="19">
        <v>350000</v>
      </c>
      <c r="I42" s="19">
        <v>11000000</v>
      </c>
      <c r="J42" s="19">
        <v>1700000</v>
      </c>
      <c r="K42" s="19"/>
      <c r="L42" s="19">
        <v>6213000</v>
      </c>
      <c r="M42" s="19">
        <v>16420000</v>
      </c>
      <c r="N42" s="19">
        <v>12560000</v>
      </c>
      <c r="O42" s="19">
        <v>28800000</v>
      </c>
      <c r="P42" s="19">
        <v>200000</v>
      </c>
      <c r="Q42" s="19"/>
      <c r="R42" s="19">
        <f t="shared" si="6"/>
        <v>138878000</v>
      </c>
    </row>
    <row r="43" spans="1:18" ht="15" customHeight="1">
      <c r="A43" s="23" t="s">
        <v>101</v>
      </c>
      <c r="B43" s="28" t="s">
        <v>102</v>
      </c>
      <c r="C43" s="25"/>
      <c r="D43" s="25"/>
      <c r="E43" s="26">
        <f>SUM(E36:E42)</f>
        <v>56835000</v>
      </c>
      <c r="F43" s="26">
        <f t="shared" ref="F43:Q43" si="7">SUM(F36:F42)</f>
        <v>8900000</v>
      </c>
      <c r="G43" s="26">
        <f t="shared" si="7"/>
        <v>0</v>
      </c>
      <c r="H43" s="26">
        <f t="shared" si="7"/>
        <v>5950000</v>
      </c>
      <c r="I43" s="26">
        <f t="shared" si="7"/>
        <v>11000000</v>
      </c>
      <c r="J43" s="26">
        <f t="shared" si="7"/>
        <v>2300000</v>
      </c>
      <c r="K43" s="26">
        <f t="shared" si="7"/>
        <v>18232000</v>
      </c>
      <c r="L43" s="26">
        <f t="shared" si="7"/>
        <v>10996000</v>
      </c>
      <c r="M43" s="26">
        <f t="shared" si="7"/>
        <v>16420000</v>
      </c>
      <c r="N43" s="26">
        <f t="shared" si="7"/>
        <v>23660000</v>
      </c>
      <c r="O43" s="26">
        <f t="shared" si="7"/>
        <v>28800000</v>
      </c>
      <c r="P43" s="26">
        <f t="shared" si="7"/>
        <v>200000</v>
      </c>
      <c r="Q43" s="26">
        <f t="shared" si="7"/>
        <v>0</v>
      </c>
      <c r="R43" s="26">
        <f>SUM(R36:R42)</f>
        <v>183293000</v>
      </c>
    </row>
    <row r="44" spans="1:18" ht="15" customHeight="1">
      <c r="A44" s="16" t="s">
        <v>103</v>
      </c>
      <c r="B44" s="22" t="s">
        <v>104</v>
      </c>
      <c r="C44" s="20"/>
      <c r="D44" s="20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>
        <f>SUM(E44:Q44)</f>
        <v>0</v>
      </c>
    </row>
    <row r="45" spans="1:18" ht="15" customHeight="1">
      <c r="A45" s="16" t="s">
        <v>105</v>
      </c>
      <c r="B45" s="22" t="s">
        <v>106</v>
      </c>
      <c r="C45" s="20"/>
      <c r="D45" s="20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>
        <f>SUM(E45:Q45)</f>
        <v>0</v>
      </c>
    </row>
    <row r="46" spans="1:18" ht="15" customHeight="1">
      <c r="A46" s="23" t="s">
        <v>107</v>
      </c>
      <c r="B46" s="28" t="s">
        <v>108</v>
      </c>
      <c r="C46" s="25"/>
      <c r="D46" s="25"/>
      <c r="E46" s="26">
        <f>SUM(E44:E45)</f>
        <v>0</v>
      </c>
      <c r="F46" s="26">
        <f t="shared" ref="F46:Q46" si="8">SUM(F44:F45)</f>
        <v>0</v>
      </c>
      <c r="G46" s="26">
        <f t="shared" si="8"/>
        <v>0</v>
      </c>
      <c r="H46" s="26">
        <f t="shared" si="8"/>
        <v>0</v>
      </c>
      <c r="I46" s="26">
        <f t="shared" si="8"/>
        <v>0</v>
      </c>
      <c r="J46" s="26">
        <f t="shared" si="8"/>
        <v>0</v>
      </c>
      <c r="K46" s="26">
        <f t="shared" si="8"/>
        <v>0</v>
      </c>
      <c r="L46" s="26">
        <f t="shared" si="8"/>
        <v>0</v>
      </c>
      <c r="M46" s="26"/>
      <c r="N46" s="26">
        <f t="shared" si="8"/>
        <v>0</v>
      </c>
      <c r="O46" s="26">
        <f t="shared" si="8"/>
        <v>0</v>
      </c>
      <c r="P46" s="26">
        <f t="shared" si="8"/>
        <v>0</v>
      </c>
      <c r="Q46" s="26">
        <f t="shared" si="8"/>
        <v>0</v>
      </c>
      <c r="R46" s="26">
        <f>SUM(R44:R45)</f>
        <v>0</v>
      </c>
    </row>
    <row r="47" spans="1:18" ht="15" customHeight="1">
      <c r="A47" s="16" t="s">
        <v>109</v>
      </c>
      <c r="B47" s="22" t="s">
        <v>110</v>
      </c>
      <c r="C47" s="20"/>
      <c r="D47" s="20"/>
      <c r="E47" s="19">
        <v>15980000</v>
      </c>
      <c r="F47" s="19">
        <v>2403000</v>
      </c>
      <c r="G47" s="19">
        <v>108000</v>
      </c>
      <c r="H47" s="19">
        <v>1606500</v>
      </c>
      <c r="I47" s="19">
        <v>2970000</v>
      </c>
      <c r="J47" s="19">
        <v>621000</v>
      </c>
      <c r="K47" s="19">
        <v>4923000</v>
      </c>
      <c r="L47" s="19">
        <v>4035000</v>
      </c>
      <c r="M47" s="19">
        <v>4433000</v>
      </c>
      <c r="N47" s="19">
        <v>6388000</v>
      </c>
      <c r="O47" s="19">
        <v>7776000</v>
      </c>
      <c r="P47" s="19">
        <v>54000</v>
      </c>
      <c r="Q47" s="19"/>
      <c r="R47" s="19">
        <f>SUM(E47:Q47)</f>
        <v>51297500</v>
      </c>
    </row>
    <row r="48" spans="1:18" ht="15" customHeight="1">
      <c r="A48" s="16" t="s">
        <v>111</v>
      </c>
      <c r="B48" s="22" t="s">
        <v>112</v>
      </c>
      <c r="C48" s="20"/>
      <c r="D48" s="20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>
        <f>SUM(E48:Q48)</f>
        <v>0</v>
      </c>
    </row>
    <row r="49" spans="1:18" ht="15" customHeight="1">
      <c r="A49" s="16" t="s">
        <v>113</v>
      </c>
      <c r="B49" s="22" t="s">
        <v>114</v>
      </c>
      <c r="C49" s="20"/>
      <c r="D49" s="20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>
        <f>SUM(E49:Q49)</f>
        <v>0</v>
      </c>
    </row>
    <row r="50" spans="1:18" ht="15" customHeight="1">
      <c r="A50" s="16" t="s">
        <v>115</v>
      </c>
      <c r="B50" s="22" t="s">
        <v>116</v>
      </c>
      <c r="C50" s="20"/>
      <c r="D50" s="20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>
        <f>SUM(E50:Q50)</f>
        <v>0</v>
      </c>
    </row>
    <row r="51" spans="1:18" ht="15" customHeight="1">
      <c r="A51" s="16" t="s">
        <v>117</v>
      </c>
      <c r="B51" s="22" t="s">
        <v>118</v>
      </c>
      <c r="C51" s="20"/>
      <c r="D51" s="20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>
        <f>SUM(E51:Q51)</f>
        <v>0</v>
      </c>
    </row>
    <row r="52" spans="1:18" ht="15" customHeight="1">
      <c r="A52" s="23" t="s">
        <v>119</v>
      </c>
      <c r="B52" s="28" t="s">
        <v>120</v>
      </c>
      <c r="C52" s="25"/>
      <c r="D52" s="25"/>
      <c r="E52" s="26">
        <f>SUM(E47:E51)</f>
        <v>15980000</v>
      </c>
      <c r="F52" s="26">
        <f t="shared" ref="F52:Q52" si="9">SUM(F47:F51)</f>
        <v>2403000</v>
      </c>
      <c r="G52" s="26">
        <f t="shared" si="9"/>
        <v>108000</v>
      </c>
      <c r="H52" s="26">
        <f t="shared" si="9"/>
        <v>1606500</v>
      </c>
      <c r="I52" s="26">
        <f t="shared" si="9"/>
        <v>2970000</v>
      </c>
      <c r="J52" s="26">
        <f t="shared" si="9"/>
        <v>621000</v>
      </c>
      <c r="K52" s="26">
        <f t="shared" si="9"/>
        <v>4923000</v>
      </c>
      <c r="L52" s="26">
        <f t="shared" si="9"/>
        <v>4035000</v>
      </c>
      <c r="M52" s="26">
        <f t="shared" si="9"/>
        <v>4433000</v>
      </c>
      <c r="N52" s="26">
        <f t="shared" si="9"/>
        <v>6388000</v>
      </c>
      <c r="O52" s="26">
        <f t="shared" si="9"/>
        <v>7776000</v>
      </c>
      <c r="P52" s="26">
        <f t="shared" si="9"/>
        <v>54000</v>
      </c>
      <c r="Q52" s="26">
        <f t="shared" si="9"/>
        <v>0</v>
      </c>
      <c r="R52" s="26">
        <f>SUM(R47:R51)</f>
        <v>51297500</v>
      </c>
    </row>
    <row r="53" spans="1:18" ht="15" customHeight="1">
      <c r="A53" s="23" t="s">
        <v>121</v>
      </c>
      <c r="B53" s="28" t="s">
        <v>122</v>
      </c>
      <c r="C53" s="25"/>
      <c r="D53" s="25"/>
      <c r="E53" s="26">
        <f>E32+E35+E43+E46+E52</f>
        <v>75165000</v>
      </c>
      <c r="F53" s="26">
        <f t="shared" ref="F53:R53" si="10">F32+F35+F43+F46+F52</f>
        <v>11303000</v>
      </c>
      <c r="G53" s="26">
        <f t="shared" si="10"/>
        <v>508000</v>
      </c>
      <c r="H53" s="26">
        <f t="shared" si="10"/>
        <v>7556500</v>
      </c>
      <c r="I53" s="26">
        <f t="shared" si="10"/>
        <v>13970000</v>
      </c>
      <c r="J53" s="26">
        <f t="shared" si="10"/>
        <v>2921000</v>
      </c>
      <c r="K53" s="26">
        <f t="shared" si="10"/>
        <v>23155000</v>
      </c>
      <c r="L53" s="26">
        <f t="shared" si="10"/>
        <v>18005000</v>
      </c>
      <c r="M53" s="26">
        <f t="shared" si="10"/>
        <v>20853000</v>
      </c>
      <c r="N53" s="26">
        <f t="shared" si="10"/>
        <v>30048000</v>
      </c>
      <c r="O53" s="26">
        <f>O32+O35+O43+O46+O52</f>
        <v>36576000</v>
      </c>
      <c r="P53" s="26">
        <f>P32+P35+P43+P46+P52</f>
        <v>254000</v>
      </c>
      <c r="Q53" s="26">
        <f t="shared" si="10"/>
        <v>0</v>
      </c>
      <c r="R53" s="26">
        <f t="shared" si="10"/>
        <v>240314500</v>
      </c>
    </row>
    <row r="54" spans="1:18" ht="15" customHeight="1">
      <c r="A54" s="30">
        <v>46</v>
      </c>
      <c r="B54" s="28" t="s">
        <v>123</v>
      </c>
      <c r="C54" s="31"/>
      <c r="D54" s="31"/>
      <c r="E54" s="26">
        <f>E27+E28+E53</f>
        <v>75165000</v>
      </c>
      <c r="F54" s="26">
        <f t="shared" ref="F54:Q54" si="11">F27+F28+F53</f>
        <v>11303000</v>
      </c>
      <c r="G54" s="26">
        <f t="shared" si="11"/>
        <v>12980570</v>
      </c>
      <c r="H54" s="26">
        <f t="shared" si="11"/>
        <v>7556500</v>
      </c>
      <c r="I54" s="26">
        <f t="shared" si="11"/>
        <v>13970000</v>
      </c>
      <c r="J54" s="26">
        <f t="shared" si="11"/>
        <v>2921000</v>
      </c>
      <c r="K54" s="26">
        <f t="shared" si="11"/>
        <v>23155000</v>
      </c>
      <c r="L54" s="26">
        <f>L32+L35+L43+L52</f>
        <v>18005000</v>
      </c>
      <c r="M54" s="26">
        <f>M32+M35+M43+M52</f>
        <v>20853000</v>
      </c>
      <c r="N54" s="26">
        <f t="shared" si="11"/>
        <v>30048000</v>
      </c>
      <c r="O54" s="26">
        <f>O27+O28+O53</f>
        <v>37976000</v>
      </c>
      <c r="P54" s="26">
        <f>P27+P28+P53</f>
        <v>254000</v>
      </c>
      <c r="Q54" s="26">
        <f t="shared" si="11"/>
        <v>32711516</v>
      </c>
      <c r="R54" s="26">
        <f>R27+R28+R53</f>
        <v>286898586</v>
      </c>
    </row>
  </sheetData>
  <mergeCells count="49">
    <mergeCell ref="C53:D53"/>
    <mergeCell ref="C47:D47"/>
    <mergeCell ref="C48:D48"/>
    <mergeCell ref="C49:D49"/>
    <mergeCell ref="C50:D50"/>
    <mergeCell ref="C51:D51"/>
    <mergeCell ref="C52:D52"/>
    <mergeCell ref="C41:D41"/>
    <mergeCell ref="C42:D42"/>
    <mergeCell ref="C43:D43"/>
    <mergeCell ref="C44:D44"/>
    <mergeCell ref="C45:D45"/>
    <mergeCell ref="C46:D46"/>
    <mergeCell ref="C35:D35"/>
    <mergeCell ref="C36:D36"/>
    <mergeCell ref="C37:D37"/>
    <mergeCell ref="C38:D38"/>
    <mergeCell ref="C39:D39"/>
    <mergeCell ref="C40:D40"/>
    <mergeCell ref="C29:D29"/>
    <mergeCell ref="C30:D30"/>
    <mergeCell ref="C31:D31"/>
    <mergeCell ref="C32:D32"/>
    <mergeCell ref="C33:D33"/>
    <mergeCell ref="C34:D34"/>
    <mergeCell ref="C23:D23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11:D11"/>
    <mergeCell ref="C12:D12"/>
    <mergeCell ref="C13:D13"/>
    <mergeCell ref="C14:D14"/>
    <mergeCell ref="C15:D15"/>
    <mergeCell ref="C16:D16"/>
    <mergeCell ref="A3:R3"/>
    <mergeCell ref="A6:A8"/>
    <mergeCell ref="B6:B8"/>
    <mergeCell ref="C6:D7"/>
    <mergeCell ref="C9:D9"/>
    <mergeCell ref="C10:D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kissné erzsi</dc:creator>
  <cp:lastModifiedBy>kissné erzsi</cp:lastModifiedBy>
  <dcterms:created xsi:type="dcterms:W3CDTF">2019-02-19T12:44:40Z</dcterms:created>
  <dcterms:modified xsi:type="dcterms:W3CDTF">2019-02-19T12:51:04Z</dcterms:modified>
</cp:coreProperties>
</file>