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8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  <definedName name="_xlnm.Print_Area" localSheetId="0">'4.1.sz.mell.'!$A$1:$I$148</definedName>
    <definedName name="Z_58B820AD_23BA_4BF3_9535_1812A38F777C_.wvu.PrintArea" localSheetId="0" hidden="1">'4.1.sz.mell.'!$A$1:$I$148</definedName>
    <definedName name="Z_58B820AD_23BA_4BF3_9535_1812A38F777C_.wvu.PrintTitles" localSheetId="0" hidden="1">'4.1.sz.mell.'!$1:$6</definedName>
  </definedNames>
  <calcPr fullCalcOnLoad="1"/>
</workbook>
</file>

<file path=xl/sharedStrings.xml><?xml version="1.0" encoding="utf-8"?>
<sst xmlns="http://schemas.openxmlformats.org/spreadsheetml/2006/main" count="289" uniqueCount="249">
  <si>
    <t>Önkormányzat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</si>
  <si>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</si>
  <si>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</si>
  <si>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</si>
  <si>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</si>
  <si>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</si>
  <si>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</si>
  <si>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</si>
  <si>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</si>
  <si>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</si>
  <si>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</si>
  <si>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</si>
  <si>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</si>
  <si>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</si>
  <si>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</si>
  <si>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</si>
  <si>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</si>
  <si>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</si>
  <si>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</si>
  <si>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</si>
  <si>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</si>
  <si>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</si>
  <si>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</si>
  <si>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</si>
  <si>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</si>
  <si>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</si>
  <si>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</si>
  <si>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</si>
  <si>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</si>
  <si>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</si>
  <si>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</si>
  <si>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</si>
  <si>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</si>
  <si>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</si>
  <si>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</si>
  <si>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</si>
  <si>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</si>
  <si>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</si>
  <si>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</si>
  <si>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</si>
  <si>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</si>
  <si>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</si>
  <si>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</si>
  <si>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</si>
  <si>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</si>
  <si>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</si>
  <si>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</si>
  <si>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</si>
  <si>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</si>
  <si>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</si>
  <si>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</si>
  <si>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</si>
  <si>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</si>
  <si>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</si>
  <si>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</si>
  <si>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</si>
  <si>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</si>
  <si>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</si>
  <si>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</si>
  <si>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</si>
  <si>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</si>
  <si>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</si>
  <si>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</si>
  <si>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</si>
  <si>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</si>
  <si>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</si>
  <si>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</si>
  <si>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</si>
  <si>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</si>
  <si>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</si>
  <si>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</si>
  <si>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</si>
  <si>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</si>
  <si>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</si>
  <si>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</si>
  <si>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</si>
  <si>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</si>
  <si>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</si>
  <si>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</si>
  <si>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</si>
  <si>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</si>
  <si>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</si>
  <si>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</si>
  <si>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</si>
  <si>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</si>
  <si>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</si>
  <si>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</si>
  <si>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</si>
  <si>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</si>
  <si>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</si>
  <si>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</si>
  <si>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</si>
  <si>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</si>
  <si>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</si>
  <si>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</si>
  <si>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</si>
  <si>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</si>
  <si>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</si>
  <si>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</si>
  <si>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</si>
  <si>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</si>
  <si>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</si>
  <si>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</si>
  <si>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</si>
  <si>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</si>
  <si>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</si>
  <si>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</si>
  <si>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</si>
  <si>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</si>
  <si>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</si>
  <si>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</si>
  <si>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</si>
  <si>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</si>
  <si>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</si>
  <si>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</si>
  <si>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</si>
  <si>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</si>
  <si>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</si>
  <si>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</si>
  <si>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</si>
  <si>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</si>
  <si>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</si>
  <si>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</si>
  <si>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</si>
  <si>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</si>
  <si>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</si>
  <si>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</si>
  <si>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</si>
  <si>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</si>
  <si>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</si>
  <si>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</si>
  <si>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</si>
  <si>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</si>
  <si>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</si>
  <si>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</si>
  <si>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</si>
  <si>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</si>
  <si>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</si>
  <si>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</si>
  <si>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</si>
  <si>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</si>
  <si>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</si>
  <si>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</si>
  <si>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</si>
  <si>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</si>
  <si>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</si>
  <si>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</si>
  <si>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</si>
  <si>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</si>
  <si>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</si>
  <si>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</si>
  <si>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</si>
  <si>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</si>
  <si>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</si>
  <si>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</si>
  <si>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</si>
  <si>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</si>
  <si>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</si>
  <si>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</si>
  <si>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</si>
  <si>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</si>
  <si>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</si>
  <si>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</si>
  <si>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</si>
  <si>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</si>
  <si>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</si>
  <si>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</si>
  <si>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</si>
  <si>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</si>
  <si>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</si>
  <si>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</si>
  <si>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</si>
  <si>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</si>
  <si>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</si>
  <si>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</si>
  <si>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</si>
  <si>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</si>
  <si>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</si>
  <si>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</si>
  <si>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</si>
  <si>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</si>
  <si>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</si>
  <si>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</si>
  <si>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</si>
  <si>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</si>
  <si>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</si>
  <si>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</si>
  <si>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</si>
  <si>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</si>
  <si>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</si>
  <si>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</si>
  <si>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</si>
  <si>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</si>
  <si>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</si>
  <si>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</si>
  <si>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</si>
  <si>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</si>
  <si>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</si>
  <si>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</si>
  <si>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</si>
  <si>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</si>
  <si>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</si>
  <si>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</si>
  <si>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</si>
  <si>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</si>
  <si>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</si>
  <si>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</si>
  <si>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</si>
  <si>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</si>
  <si>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</si>
  <si>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</si>
  <si>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</si>
  <si>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</si>
  <si>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</si>
  <si>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</si>
  <si>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</si>
  <si>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</si>
  <si>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</si>
  <si>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</si>
  <si>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</si>
  <si>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</si>
  <si>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Irányítószervi (önkormányzati) támogatás (intézményfinanszírozás)</t>
  </si>
  <si>
    <t>7.5.</t>
  </si>
  <si>
    <t>Kötelező feladatok bevétele, kiadása</t>
  </si>
  <si>
    <t>Módosított előirányzat</t>
  </si>
  <si>
    <t>Módosítás 05.16</t>
  </si>
  <si>
    <t>Módosítás 09.26</t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</si>
  <si>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</si>
  <si>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Módosítás 12.31</t>
  </si>
  <si>
    <t>Forintban!</t>
  </si>
  <si>
    <t>11.</t>
  </si>
  <si>
    <t>12.</t>
  </si>
  <si>
    <t>13.</t>
  </si>
  <si>
    <t>14.</t>
  </si>
  <si>
    <t>15.</t>
  </si>
  <si>
    <t>16.</t>
  </si>
  <si>
    <t>17.</t>
  </si>
  <si>
    <t>Külföldi finanszírozás kiadásai (8.1. + … + 8.4.)</t>
  </si>
  <si>
    <t>KIADÁSOK ÖSSZESEN: (4.+9.)</t>
  </si>
  <si>
    <t>KÖLTSÉGVETÉSI KIADÁSOK ÖSSZESEN (1.+2.+3.)</t>
  </si>
  <si>
    <r>
      <t xml:space="preserve">   Működési költségvetés kiadásai </t>
    </r>
    <r>
      <rPr>
        <sz val="10"/>
        <rFont val="Times New Roman CE"/>
        <family val="0"/>
      </rPr>
      <t>(1.1.+…+1.5.)</t>
    </r>
  </si>
  <si>
    <t>BEVÉTELEK ÖSSZESEN: (9.+16.)</t>
  </si>
  <si>
    <t>14.1.</t>
  </si>
  <si>
    <t>14.2.</t>
  </si>
  <si>
    <t>14.3.</t>
  </si>
  <si>
    <t>14.4.</t>
  </si>
  <si>
    <t>Sor-szám</t>
  </si>
  <si>
    <t>KÖLTSÉGVETÉSI BEVÉTELEK ÖSSZESEN: (1.+…+8.)</t>
  </si>
  <si>
    <t xml:space="preserve">4.1. sz. melléklet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</si>
</sst>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i/>
      <sz val="12"/>
      <name val="Times New Roman CE"/>
      <family val="1"/>
    </font>
    <font>
      <b/>
      <sz val="11"/>
      <name val="Times New Roman"/>
      <family val="1"/>
    </font>
    <font>
      <b/>
      <sz val="9"/>
      <name val="Times New Roman CE"/>
      <family val="1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0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6" applyNumberFormat="1" applyFont="1" applyFill="1" applyBorder="1" applyAlignment="1" applyProtection="1">
      <alignment horizontal="right" vertical="center" wrapText="1" indent="1"/>
      <protection/>
    </xf>
    <xf numFmtId="49" fontId="24" fillId="0" borderId="13" xfId="56" applyNumberFormat="1" applyFont="1" applyFill="1" applyBorder="1" applyAlignment="1" applyProtection="1">
      <alignment horizontal="center" vertical="center" wrapText="1"/>
      <protection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4" fillId="0" borderId="15" xfId="56" applyNumberFormat="1" applyFont="1" applyFill="1" applyBorder="1" applyAlignment="1" applyProtection="1">
      <alignment horizontal="center" vertical="center" wrapText="1"/>
      <protection/>
    </xf>
    <xf numFmtId="164" fontId="24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164" fontId="24" fillId="18" borderId="16" xfId="56" applyNumberFormat="1" applyFont="1" applyFill="1" applyBorder="1" applyAlignment="1" applyProtection="1">
      <alignment horizontal="right" vertical="center" wrapText="1" indent="1"/>
      <protection/>
    </xf>
    <xf numFmtId="49" fontId="24" fillId="0" borderId="17" xfId="56" applyNumberFormat="1" applyFont="1" applyFill="1" applyBorder="1" applyAlignment="1" applyProtection="1">
      <alignment horizontal="center" vertical="center" wrapText="1"/>
      <protection/>
    </xf>
    <xf numFmtId="164" fontId="24" fillId="0" borderId="18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/>
    </xf>
    <xf numFmtId="164" fontId="24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56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56" applyNumberFormat="1" applyFont="1" applyFill="1" applyBorder="1" applyAlignment="1" applyProtection="1">
      <alignment horizontal="right" vertical="center" wrapText="1" indent="1"/>
      <protection/>
    </xf>
    <xf numFmtId="49" fontId="24" fillId="0" borderId="20" xfId="56" applyNumberFormat="1" applyFont="1" applyFill="1" applyBorder="1" applyAlignment="1" applyProtection="1">
      <alignment horizontal="center" vertical="center" wrapText="1"/>
      <protection/>
    </xf>
    <xf numFmtId="164" fontId="24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56" applyNumberFormat="1" applyFont="1" applyFill="1" applyBorder="1" applyAlignment="1" applyProtection="1">
      <alignment horizontal="center" vertical="center" wrapText="1"/>
      <protection/>
    </xf>
    <xf numFmtId="49" fontId="24" fillId="0" borderId="23" xfId="56" applyNumberFormat="1" applyFont="1" applyFill="1" applyBorder="1" applyAlignment="1" applyProtection="1">
      <alignment horizontal="center" vertical="center" wrapText="1"/>
      <protection/>
    </xf>
    <xf numFmtId="164" fontId="24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" fontId="16" fillId="0" borderId="0" xfId="0" applyNumberFormat="1" applyFont="1" applyFill="1" applyAlignment="1">
      <alignment vertical="center" wrapText="1"/>
    </xf>
    <xf numFmtId="164" fontId="27" fillId="0" borderId="11" xfId="0" applyNumberFormat="1" applyFont="1" applyBorder="1" applyAlignment="1" applyProtection="1">
      <alignment horizontal="right" vertical="center" wrapText="1" indent="1"/>
      <protection/>
    </xf>
    <xf numFmtId="164" fontId="27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3" fontId="2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164" fontId="24" fillId="19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19" borderId="11" xfId="56" applyNumberFormat="1" applyFont="1" applyFill="1" applyBorder="1" applyAlignment="1" applyProtection="1">
      <alignment horizontal="right" vertical="center" wrapText="1" indent="1"/>
      <protection/>
    </xf>
    <xf numFmtId="164" fontId="24" fillId="19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19" borderId="16" xfId="56" applyNumberFormat="1" applyFont="1" applyFill="1" applyBorder="1" applyAlignment="1" applyProtection="1">
      <alignment horizontal="right" vertical="center" wrapText="1" indent="1"/>
      <protection/>
    </xf>
    <xf numFmtId="164" fontId="24" fillId="19" borderId="18" xfId="56" applyNumberFormat="1" applyFont="1" applyFill="1" applyBorder="1" applyAlignment="1" applyProtection="1">
      <alignment horizontal="right" vertical="center" wrapText="1" indent="1"/>
      <protection/>
    </xf>
    <xf numFmtId="164" fontId="24" fillId="19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19" borderId="11" xfId="56" applyNumberFormat="1" applyFont="1" applyFill="1" applyBorder="1" applyAlignment="1" applyProtection="1">
      <alignment horizontal="right" vertical="center" wrapText="1" indent="1"/>
      <protection/>
    </xf>
    <xf numFmtId="164" fontId="24" fillId="19" borderId="14" xfId="56" applyNumberFormat="1" applyFont="1" applyFill="1" applyBorder="1" applyAlignment="1" applyProtection="1">
      <alignment horizontal="right" vertical="center" wrapText="1" indent="1"/>
      <protection/>
    </xf>
    <xf numFmtId="164" fontId="24" fillId="19" borderId="21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19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19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>
      <alignment vertical="center" wrapText="1"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21" fillId="0" borderId="0" xfId="0" applyNumberFormat="1" applyFont="1" applyFill="1" applyAlignment="1" applyProtection="1">
      <alignment horizontal="center" vertical="center"/>
      <protection/>
    </xf>
    <xf numFmtId="49" fontId="21" fillId="0" borderId="27" xfId="0" applyNumberFormat="1" applyFont="1" applyFill="1" applyBorder="1" applyAlignment="1" applyProtection="1">
      <alignment horizontal="center" vertical="center" wrapText="1"/>
      <protection/>
    </xf>
    <xf numFmtId="49" fontId="21" fillId="0" borderId="28" xfId="0" applyNumberFormat="1" applyFont="1" applyFill="1" applyBorder="1" applyAlignment="1" applyProtection="1">
      <alignment horizontal="center" vertical="center" wrapText="1"/>
      <protection/>
    </xf>
    <xf numFmtId="49" fontId="21" fillId="0" borderId="29" xfId="0" applyNumberFormat="1" applyFont="1" applyFill="1" applyBorder="1" applyAlignment="1" applyProtection="1">
      <alignment horizontal="center" vertical="center" wrapText="1"/>
      <protection/>
    </xf>
    <xf numFmtId="49" fontId="23" fillId="0" borderId="28" xfId="56" applyNumberFormat="1" applyFont="1" applyFill="1" applyBorder="1" applyAlignment="1" applyProtection="1">
      <alignment horizontal="center" vertical="center" wrapText="1"/>
      <protection/>
    </xf>
    <xf numFmtId="49" fontId="23" fillId="0" borderId="30" xfId="56" applyNumberFormat="1" applyFont="1" applyFill="1" applyBorder="1" applyAlignment="1" applyProtection="1">
      <alignment horizontal="center" vertical="center" wrapText="1"/>
      <protection/>
    </xf>
    <xf numFmtId="49" fontId="27" fillId="0" borderId="28" xfId="0" applyNumberFormat="1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 applyProtection="1">
      <alignment horizontal="center" vertical="center" wrapText="1"/>
      <protection/>
    </xf>
    <xf numFmtId="49" fontId="25" fillId="0" borderId="15" xfId="0" applyNumberFormat="1" applyFont="1" applyBorder="1" applyAlignment="1" applyProtection="1">
      <alignment horizontal="center" vertical="center" wrapText="1"/>
      <protection/>
    </xf>
    <xf numFmtId="49" fontId="25" fillId="0" borderId="17" xfId="0" applyNumberFormat="1" applyFont="1" applyBorder="1" applyAlignment="1" applyProtection="1">
      <alignment horizontal="center" vertical="center" wrapText="1"/>
      <protection/>
    </xf>
    <xf numFmtId="49" fontId="27" fillId="0" borderId="30" xfId="0" applyNumberFormat="1" applyFont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26" xfId="0" applyNumberFormat="1" applyFont="1" applyFill="1" applyBorder="1" applyAlignment="1" applyProtection="1">
      <alignment horizontal="center" vertical="center" wrapText="1"/>
      <protection/>
    </xf>
    <xf numFmtId="49" fontId="23" fillId="0" borderId="31" xfId="56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3" fillId="0" borderId="33" xfId="56" applyFont="1" applyFill="1" applyBorder="1" applyAlignment="1" applyProtection="1">
      <alignment horizontal="left" vertical="center"/>
      <protection/>
    </xf>
    <xf numFmtId="0" fontId="25" fillId="0" borderId="35" xfId="0" applyFont="1" applyBorder="1" applyAlignment="1" applyProtection="1">
      <alignment horizontal="left"/>
      <protection/>
    </xf>
    <xf numFmtId="0" fontId="25" fillId="0" borderId="36" xfId="0" applyFont="1" applyBorder="1" applyAlignment="1" applyProtection="1">
      <alignment horizontal="left"/>
      <protection/>
    </xf>
    <xf numFmtId="0" fontId="25" fillId="0" borderId="37" xfId="0" applyFont="1" applyBorder="1" applyAlignment="1" applyProtection="1">
      <alignment horizontal="left"/>
      <protection/>
    </xf>
    <xf numFmtId="0" fontId="27" fillId="0" borderId="33" xfId="0" applyFont="1" applyBorder="1" applyAlignment="1" applyProtection="1">
      <alignment horizontal="left" vertical="center"/>
      <protection/>
    </xf>
    <xf numFmtId="0" fontId="23" fillId="0" borderId="38" xfId="56" applyFont="1" applyFill="1" applyBorder="1" applyAlignment="1" applyProtection="1">
      <alignment horizontal="left" vertical="center"/>
      <protection/>
    </xf>
    <xf numFmtId="0" fontId="25" fillId="0" borderId="37" xfId="0" applyFont="1" applyBorder="1" applyAlignment="1" applyProtection="1">
      <alignment/>
      <protection/>
    </xf>
    <xf numFmtId="0" fontId="27" fillId="0" borderId="33" xfId="0" applyFont="1" applyBorder="1" applyAlignment="1" applyProtection="1">
      <alignment/>
      <protection/>
    </xf>
    <xf numFmtId="0" fontId="27" fillId="0" borderId="38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3" fillId="0" borderId="32" xfId="56" applyFont="1" applyFill="1" applyBorder="1" applyAlignment="1" applyProtection="1">
      <alignment vertical="center"/>
      <protection/>
    </xf>
    <xf numFmtId="0" fontId="24" fillId="0" borderId="39" xfId="56" applyFont="1" applyFill="1" applyBorder="1" applyAlignment="1" applyProtection="1">
      <alignment horizontal="left" vertical="center"/>
      <protection/>
    </xf>
    <xf numFmtId="0" fontId="24" fillId="0" borderId="36" xfId="56" applyFont="1" applyFill="1" applyBorder="1" applyAlignment="1" applyProtection="1">
      <alignment horizontal="left" vertical="center"/>
      <protection/>
    </xf>
    <xf numFmtId="0" fontId="24" fillId="0" borderId="40" xfId="56" applyFont="1" applyFill="1" applyBorder="1" applyAlignment="1" applyProtection="1">
      <alignment horizontal="left" vertical="center"/>
      <protection/>
    </xf>
    <xf numFmtId="0" fontId="24" fillId="0" borderId="0" xfId="56" applyFont="1" applyFill="1" applyBorder="1" applyAlignment="1" applyProtection="1">
      <alignment horizontal="left" vertical="center"/>
      <protection/>
    </xf>
    <xf numFmtId="0" fontId="24" fillId="0" borderId="36" xfId="56" applyFont="1" applyFill="1" applyBorder="1" applyAlignment="1" applyProtection="1">
      <alignment horizontal="left"/>
      <protection/>
    </xf>
    <xf numFmtId="0" fontId="24" fillId="0" borderId="37" xfId="56" applyFont="1" applyFill="1" applyBorder="1" applyAlignment="1" applyProtection="1">
      <alignment horizontal="left" vertical="center"/>
      <protection/>
    </xf>
    <xf numFmtId="0" fontId="24" fillId="0" borderId="41" xfId="56" applyFont="1" applyFill="1" applyBorder="1" applyAlignment="1" applyProtection="1">
      <alignment horizontal="left" vertical="center"/>
      <protection/>
    </xf>
    <xf numFmtId="0" fontId="23" fillId="0" borderId="33" xfId="56" applyFont="1" applyFill="1" applyBorder="1" applyAlignment="1" applyProtection="1">
      <alignment vertical="center"/>
      <protection/>
    </xf>
    <xf numFmtId="0" fontId="25" fillId="0" borderId="37" xfId="0" applyFont="1" applyBorder="1" applyAlignment="1" applyProtection="1">
      <alignment horizontal="left" vertical="center"/>
      <protection/>
    </xf>
    <xf numFmtId="0" fontId="25" fillId="0" borderId="36" xfId="0" applyFont="1" applyBorder="1" applyAlignment="1" applyProtection="1">
      <alignment horizontal="left" vertical="center"/>
      <protection/>
    </xf>
    <xf numFmtId="0" fontId="24" fillId="0" borderId="35" xfId="56" applyFont="1" applyFill="1" applyBorder="1" applyAlignment="1" applyProtection="1">
      <alignment horizontal="left" vertical="center"/>
      <protection/>
    </xf>
    <xf numFmtId="0" fontId="23" fillId="0" borderId="33" xfId="56" applyFont="1" applyFill="1" applyBorder="1" applyAlignment="1" applyProtection="1">
      <alignment horizontal="left" vertical="center"/>
      <protection/>
    </xf>
    <xf numFmtId="0" fontId="24" fillId="0" borderId="42" xfId="56" applyFont="1" applyFill="1" applyBorder="1" applyAlignment="1" applyProtection="1">
      <alignment horizontal="left" vertical="center"/>
      <protection/>
    </xf>
    <xf numFmtId="0" fontId="27" fillId="0" borderId="38" xfId="0" applyFont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21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vertical="center"/>
      <protection/>
    </xf>
    <xf numFmtId="0" fontId="29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>
      <alignment vertical="center" wrapText="1"/>
    </xf>
    <xf numFmtId="0" fontId="21" fillId="0" borderId="27" xfId="0" applyFont="1" applyFill="1" applyBorder="1" applyAlignment="1" applyProtection="1">
      <alignment horizontal="left"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0"/>
  <sheetViews>
    <sheetView tabSelected="1" view="pageBreakPreview" zoomScale="60" zoomScalePageLayoutView="70" workbookViewId="0" topLeftCell="A1">
      <selection activeCell="I1" sqref="I1"/>
    </sheetView>
  </sheetViews>
  <sheetFormatPr defaultColWidth="9.375" defaultRowHeight="12.75"/>
  <cols>
    <col min="1" max="1" width="8.125" style="71" customWidth="1"/>
    <col min="2" max="2" width="89.75390625" style="103" customWidth="1"/>
    <col min="3" max="3" width="24.625" style="41" customWidth="1"/>
    <col min="4" max="4" width="21.75390625" style="41" bestFit="1" customWidth="1"/>
    <col min="5" max="5" width="22.50390625" style="41" customWidth="1"/>
    <col min="6" max="6" width="21.75390625" style="41" bestFit="1" customWidth="1"/>
    <col min="7" max="7" width="21.75390625" style="41" customWidth="1"/>
    <col min="8" max="8" width="21.75390625" style="41" bestFit="1" customWidth="1"/>
    <col min="9" max="9" width="17.75390625" style="41" customWidth="1"/>
    <col min="10" max="16384" width="9.375" style="42" customWidth="1"/>
  </cols>
  <sheetData>
    <row r="1" spans="1:9" s="107" customFormat="1" ht="16.5" customHeight="1">
      <c r="A1" s="104"/>
      <c r="B1" s="105"/>
      <c r="C1" s="106"/>
      <c r="D1" s="106"/>
      <c r="E1" s="106"/>
      <c r="F1" s="106"/>
      <c r="G1" s="106"/>
      <c r="H1" s="106"/>
      <c r="I1" s="106" t="s">
        <v>248</v>
      </c>
    </row>
    <row r="2" spans="1:9" s="1" customFormat="1" ht="15">
      <c r="A2" s="110" t="s">
        <v>0</v>
      </c>
      <c r="B2" s="110"/>
      <c r="C2" s="110"/>
      <c r="D2" s="110"/>
      <c r="E2" s="110"/>
      <c r="F2" s="110"/>
      <c r="G2" s="110"/>
      <c r="H2" s="110"/>
      <c r="I2" s="110"/>
    </row>
    <row r="3" spans="1:9" s="54" customFormat="1" ht="15">
      <c r="A3" s="111" t="s">
        <v>223</v>
      </c>
      <c r="B3" s="111"/>
      <c r="C3" s="111"/>
      <c r="D3" s="111"/>
      <c r="E3" s="111"/>
      <c r="F3" s="111"/>
      <c r="G3" s="111"/>
      <c r="H3" s="111"/>
      <c r="I3" s="111"/>
    </row>
    <row r="4" spans="1:9" s="1" customFormat="1" ht="16.5" thickBot="1">
      <c r="A4" s="56"/>
      <c r="B4" s="2"/>
      <c r="C4" s="3"/>
      <c r="D4" s="3"/>
      <c r="E4" s="3"/>
      <c r="F4" s="3"/>
      <c r="G4" s="3"/>
      <c r="H4" s="3"/>
      <c r="I4" s="3" t="s">
        <v>229</v>
      </c>
    </row>
    <row r="5" spans="1:9" s="5" customFormat="1" ht="31.5" thickBot="1">
      <c r="A5" s="57" t="s">
        <v>246</v>
      </c>
      <c r="B5" s="73" t="s">
        <v>1</v>
      </c>
      <c r="C5" s="4" t="s">
        <v>2</v>
      </c>
      <c r="D5" s="4" t="s">
        <v>225</v>
      </c>
      <c r="E5" s="4" t="s">
        <v>224</v>
      </c>
      <c r="F5" s="4" t="s">
        <v>226</v>
      </c>
      <c r="G5" s="4" t="s">
        <v>224</v>
      </c>
      <c r="H5" s="4" t="s">
        <v>228</v>
      </c>
      <c r="I5" s="4" t="s">
        <v>224</v>
      </c>
    </row>
    <row r="6" spans="1:9" s="7" customFormat="1" ht="15.75" thickBot="1">
      <c r="A6" s="58">
        <v>1</v>
      </c>
      <c r="B6" s="74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s="7" customFormat="1" ht="15.75" thickBot="1">
      <c r="A7" s="59"/>
      <c r="B7" s="75" t="s">
        <v>3</v>
      </c>
      <c r="C7" s="8"/>
      <c r="D7" s="8"/>
      <c r="E7" s="8"/>
      <c r="F7" s="8"/>
      <c r="G7" s="8"/>
      <c r="H7" s="8"/>
      <c r="I7" s="8"/>
    </row>
    <row r="8" spans="1:9" s="7" customFormat="1" ht="15.75" thickBot="1">
      <c r="A8" s="60" t="s">
        <v>4</v>
      </c>
      <c r="B8" s="76" t="s">
        <v>5</v>
      </c>
      <c r="C8" s="9">
        <f>+C9+C10+C11+C12+C13</f>
        <v>21605681</v>
      </c>
      <c r="D8" s="9">
        <f>+D9+D10+D11+D12+D13</f>
        <v>0</v>
      </c>
      <c r="E8" s="9">
        <f>+E9+E10+E11+E12+E13</f>
        <v>21605681</v>
      </c>
      <c r="F8" s="9">
        <f>SUM(F9:F14)</f>
        <v>616745</v>
      </c>
      <c r="G8" s="9">
        <f aca="true" t="shared" si="0" ref="G8:G15">+E8+F8</f>
        <v>22222426</v>
      </c>
      <c r="H8" s="44">
        <f>SUM(H9:H14)</f>
        <v>2854312</v>
      </c>
      <c r="I8" s="44">
        <f aca="true" t="shared" si="1" ref="I8:I15">+G8+H8</f>
        <v>25076738</v>
      </c>
    </row>
    <row r="9" spans="1:9" s="12" customFormat="1" ht="15">
      <c r="A9" s="10" t="s">
        <v>6</v>
      </c>
      <c r="B9" s="77" t="s">
        <v>7</v>
      </c>
      <c r="C9" s="11">
        <v>12644081</v>
      </c>
      <c r="D9" s="11"/>
      <c r="E9" s="11">
        <f>+C9+D9</f>
        <v>12644081</v>
      </c>
      <c r="F9" s="11"/>
      <c r="G9" s="11">
        <f t="shared" si="0"/>
        <v>12644081</v>
      </c>
      <c r="H9" s="45">
        <v>1019177</v>
      </c>
      <c r="I9" s="45">
        <f t="shared" si="1"/>
        <v>13663258</v>
      </c>
    </row>
    <row r="10" spans="1:9" s="15" customFormat="1" ht="15">
      <c r="A10" s="13" t="s">
        <v>8</v>
      </c>
      <c r="B10" s="78" t="s">
        <v>9</v>
      </c>
      <c r="C10" s="14"/>
      <c r="D10" s="14"/>
      <c r="E10" s="11">
        <f>+C10+D10</f>
        <v>0</v>
      </c>
      <c r="F10" s="14"/>
      <c r="G10" s="11">
        <f t="shared" si="0"/>
        <v>0</v>
      </c>
      <c r="H10" s="43"/>
      <c r="I10" s="45">
        <f t="shared" si="1"/>
        <v>0</v>
      </c>
    </row>
    <row r="11" spans="1:9" s="15" customFormat="1" ht="16.5" customHeight="1">
      <c r="A11" s="13" t="s">
        <v>10</v>
      </c>
      <c r="B11" s="78" t="s">
        <v>11</v>
      </c>
      <c r="C11" s="14">
        <v>7761600</v>
      </c>
      <c r="D11" s="14"/>
      <c r="E11" s="11">
        <f>+C11+D11</f>
        <v>7761600</v>
      </c>
      <c r="F11" s="14"/>
      <c r="G11" s="11">
        <f t="shared" si="0"/>
        <v>7761600</v>
      </c>
      <c r="H11" s="43">
        <v>-125400</v>
      </c>
      <c r="I11" s="45">
        <f t="shared" si="1"/>
        <v>7636200</v>
      </c>
    </row>
    <row r="12" spans="1:9" s="15" customFormat="1" ht="15">
      <c r="A12" s="13" t="s">
        <v>12</v>
      </c>
      <c r="B12" s="78" t="s">
        <v>13</v>
      </c>
      <c r="C12" s="14">
        <v>1200000</v>
      </c>
      <c r="D12" s="14"/>
      <c r="E12" s="11">
        <f>+C12+D12</f>
        <v>1200000</v>
      </c>
      <c r="F12" s="14"/>
      <c r="G12" s="11">
        <f t="shared" si="0"/>
        <v>1200000</v>
      </c>
      <c r="H12" s="43"/>
      <c r="I12" s="45">
        <f t="shared" si="1"/>
        <v>1200000</v>
      </c>
    </row>
    <row r="13" spans="1:9" s="15" customFormat="1" ht="15">
      <c r="A13" s="13" t="s">
        <v>14</v>
      </c>
      <c r="B13" s="78" t="s">
        <v>15</v>
      </c>
      <c r="C13" s="16"/>
      <c r="D13" s="16"/>
      <c r="E13" s="16"/>
      <c r="F13" s="16"/>
      <c r="G13" s="11">
        <f t="shared" si="0"/>
        <v>0</v>
      </c>
      <c r="H13" s="46"/>
      <c r="I13" s="45">
        <f t="shared" si="1"/>
        <v>0</v>
      </c>
    </row>
    <row r="14" spans="1:9" s="12" customFormat="1" ht="15.75" thickBot="1">
      <c r="A14" s="17" t="s">
        <v>16</v>
      </c>
      <c r="B14" s="79" t="s">
        <v>17</v>
      </c>
      <c r="C14" s="18"/>
      <c r="D14" s="18"/>
      <c r="E14" s="18"/>
      <c r="F14" s="18">
        <v>616745</v>
      </c>
      <c r="G14" s="18">
        <f t="shared" si="0"/>
        <v>616745</v>
      </c>
      <c r="H14" s="47">
        <v>1960535</v>
      </c>
      <c r="I14" s="47">
        <f t="shared" si="1"/>
        <v>2577280</v>
      </c>
    </row>
    <row r="15" spans="1:9" s="12" customFormat="1" ht="16.5" customHeight="1" thickBot="1">
      <c r="A15" s="60" t="s">
        <v>18</v>
      </c>
      <c r="B15" s="80" t="s">
        <v>218</v>
      </c>
      <c r="C15" s="9">
        <v>25433433</v>
      </c>
      <c r="D15" s="9">
        <f>SUM(D16:D21)</f>
        <v>-1127852</v>
      </c>
      <c r="E15" s="9">
        <f>SUM(E16:E21)</f>
        <v>24305581</v>
      </c>
      <c r="F15" s="9">
        <f>SUM(F16:F21)</f>
        <v>-979870</v>
      </c>
      <c r="G15" s="9">
        <f t="shared" si="0"/>
        <v>23325711</v>
      </c>
      <c r="H15" s="44">
        <f>SUM(H16:H21)</f>
        <v>5304380</v>
      </c>
      <c r="I15" s="44">
        <f t="shared" si="1"/>
        <v>28630091</v>
      </c>
    </row>
    <row r="16" spans="1:9" s="12" customFormat="1" ht="15">
      <c r="A16" s="10" t="s">
        <v>19</v>
      </c>
      <c r="B16" s="77" t="s">
        <v>20</v>
      </c>
      <c r="C16" s="11"/>
      <c r="D16" s="11"/>
      <c r="E16" s="11"/>
      <c r="F16" s="11"/>
      <c r="G16" s="11"/>
      <c r="H16" s="45"/>
      <c r="I16" s="45"/>
    </row>
    <row r="17" spans="1:9" s="12" customFormat="1" ht="15">
      <c r="A17" s="13" t="s">
        <v>21</v>
      </c>
      <c r="B17" s="78" t="s">
        <v>22</v>
      </c>
      <c r="C17" s="14"/>
      <c r="D17" s="14"/>
      <c r="E17" s="14"/>
      <c r="F17" s="14"/>
      <c r="G17" s="14"/>
      <c r="H17" s="43"/>
      <c r="I17" s="43"/>
    </row>
    <row r="18" spans="1:9" s="12" customFormat="1" ht="15">
      <c r="A18" s="13" t="s">
        <v>23</v>
      </c>
      <c r="B18" s="78" t="s">
        <v>24</v>
      </c>
      <c r="C18" s="14"/>
      <c r="D18" s="14"/>
      <c r="E18" s="14"/>
      <c r="F18" s="14"/>
      <c r="G18" s="14"/>
      <c r="H18" s="43"/>
      <c r="I18" s="43"/>
    </row>
    <row r="19" spans="1:9" s="12" customFormat="1" ht="15">
      <c r="A19" s="13" t="s">
        <v>25</v>
      </c>
      <c r="B19" s="78" t="s">
        <v>26</v>
      </c>
      <c r="C19" s="14"/>
      <c r="D19" s="14"/>
      <c r="E19" s="14"/>
      <c r="F19" s="14"/>
      <c r="G19" s="14"/>
      <c r="H19" s="43"/>
      <c r="I19" s="43"/>
    </row>
    <row r="20" spans="1:9" s="12" customFormat="1" ht="15">
      <c r="A20" s="13" t="s">
        <v>27</v>
      </c>
      <c r="B20" s="78" t="s">
        <v>28</v>
      </c>
      <c r="C20" s="14">
        <v>25433433</v>
      </c>
      <c r="D20" s="14">
        <v>-1127852</v>
      </c>
      <c r="E20" s="14">
        <f>+C20+D20</f>
        <v>24305581</v>
      </c>
      <c r="F20" s="14">
        <v>-979870</v>
      </c>
      <c r="G20" s="14">
        <f>+E20+F20</f>
        <v>23325711</v>
      </c>
      <c r="H20" s="43">
        <v>5304380</v>
      </c>
      <c r="I20" s="43">
        <f>+G20+H20</f>
        <v>28630091</v>
      </c>
    </row>
    <row r="21" spans="1:9" s="15" customFormat="1" ht="15.75" thickBot="1">
      <c r="A21" s="17" t="s">
        <v>29</v>
      </c>
      <c r="B21" s="79" t="s">
        <v>30</v>
      </c>
      <c r="C21" s="19"/>
      <c r="D21" s="19"/>
      <c r="E21" s="19"/>
      <c r="F21" s="19"/>
      <c r="G21" s="19"/>
      <c r="H21" s="48"/>
      <c r="I21" s="48"/>
    </row>
    <row r="22" spans="1:9" s="15" customFormat="1" ht="15.75" thickBot="1">
      <c r="A22" s="60" t="s">
        <v>31</v>
      </c>
      <c r="B22" s="76" t="s">
        <v>219</v>
      </c>
      <c r="C22" s="9">
        <v>5885265</v>
      </c>
      <c r="D22" s="9">
        <f>SUM(D23:D28)</f>
        <v>3342132</v>
      </c>
      <c r="E22" s="9">
        <f>+C22+D22</f>
        <v>9227397</v>
      </c>
      <c r="F22" s="9">
        <f>SUM(F23:F28)</f>
        <v>-888684</v>
      </c>
      <c r="G22" s="9">
        <f>+E22+F22</f>
        <v>8338713</v>
      </c>
      <c r="H22" s="44">
        <f>SUM(H23:H28)</f>
        <v>-4097194</v>
      </c>
      <c r="I22" s="44">
        <f>+G22+H22</f>
        <v>4241519</v>
      </c>
    </row>
    <row r="23" spans="1:9" s="15" customFormat="1" ht="15">
      <c r="A23" s="10" t="s">
        <v>32</v>
      </c>
      <c r="B23" s="77" t="s">
        <v>33</v>
      </c>
      <c r="C23" s="11">
        <v>5885265</v>
      </c>
      <c r="D23" s="11">
        <v>3342132</v>
      </c>
      <c r="E23" s="11">
        <f>+C23+D23</f>
        <v>9227397</v>
      </c>
      <c r="F23" s="11">
        <v>-888684</v>
      </c>
      <c r="G23" s="11">
        <f>+E23+F23</f>
        <v>8338713</v>
      </c>
      <c r="H23" s="45">
        <v>-4097194</v>
      </c>
      <c r="I23" s="45">
        <f>+G23+H23</f>
        <v>4241519</v>
      </c>
    </row>
    <row r="24" spans="1:9" s="12" customFormat="1" ht="15">
      <c r="A24" s="13" t="s">
        <v>34</v>
      </c>
      <c r="B24" s="78" t="s">
        <v>35</v>
      </c>
      <c r="C24" s="14"/>
      <c r="D24" s="14"/>
      <c r="E24" s="14"/>
      <c r="F24" s="14"/>
      <c r="G24" s="14"/>
      <c r="H24" s="43"/>
      <c r="I24" s="43"/>
    </row>
    <row r="25" spans="1:9" s="15" customFormat="1" ht="16.5" customHeight="1">
      <c r="A25" s="13" t="s">
        <v>36</v>
      </c>
      <c r="B25" s="78" t="s">
        <v>215</v>
      </c>
      <c r="C25" s="14"/>
      <c r="D25" s="14"/>
      <c r="E25" s="14"/>
      <c r="F25" s="14"/>
      <c r="G25" s="14"/>
      <c r="H25" s="43"/>
      <c r="I25" s="43"/>
    </row>
    <row r="26" spans="1:9" s="15" customFormat="1" ht="16.5" customHeight="1">
      <c r="A26" s="13" t="s">
        <v>37</v>
      </c>
      <c r="B26" s="78" t="s">
        <v>216</v>
      </c>
      <c r="C26" s="14"/>
      <c r="D26" s="14"/>
      <c r="E26" s="14"/>
      <c r="F26" s="14"/>
      <c r="G26" s="14"/>
      <c r="H26" s="43"/>
      <c r="I26" s="43"/>
    </row>
    <row r="27" spans="1:9" s="15" customFormat="1" ht="15">
      <c r="A27" s="13" t="s">
        <v>38</v>
      </c>
      <c r="B27" s="78" t="s">
        <v>39</v>
      </c>
      <c r="C27" s="14"/>
      <c r="D27" s="14"/>
      <c r="E27" s="14"/>
      <c r="F27" s="14"/>
      <c r="G27" s="14"/>
      <c r="H27" s="43"/>
      <c r="I27" s="43"/>
    </row>
    <row r="28" spans="1:9" s="15" customFormat="1" ht="15.75" thickBot="1">
      <c r="A28" s="17" t="s">
        <v>40</v>
      </c>
      <c r="B28" s="79" t="s">
        <v>41</v>
      </c>
      <c r="C28" s="19"/>
      <c r="D28" s="19"/>
      <c r="E28" s="19"/>
      <c r="F28" s="19"/>
      <c r="G28" s="19"/>
      <c r="H28" s="48"/>
      <c r="I28" s="48"/>
    </row>
    <row r="29" spans="1:9" s="15" customFormat="1" ht="15.75" thickBot="1">
      <c r="A29" s="60" t="s">
        <v>42</v>
      </c>
      <c r="B29" s="76" t="s">
        <v>43</v>
      </c>
      <c r="C29" s="20"/>
      <c r="D29" s="20"/>
      <c r="E29" s="20"/>
      <c r="F29" s="20"/>
      <c r="G29" s="20"/>
      <c r="H29" s="49">
        <f>SUM(H30:H35)</f>
        <v>1027101</v>
      </c>
      <c r="I29" s="49">
        <f>SUM(I30:I35)</f>
        <v>1027101</v>
      </c>
    </row>
    <row r="30" spans="1:9" s="15" customFormat="1" ht="15">
      <c r="A30" s="10" t="s">
        <v>44</v>
      </c>
      <c r="B30" s="77" t="s">
        <v>45</v>
      </c>
      <c r="C30" s="21"/>
      <c r="D30" s="21"/>
      <c r="E30" s="21"/>
      <c r="F30" s="21"/>
      <c r="G30" s="21"/>
      <c r="H30" s="50"/>
      <c r="I30" s="50"/>
    </row>
    <row r="31" spans="1:9" s="15" customFormat="1" ht="15">
      <c r="A31" s="13" t="s">
        <v>46</v>
      </c>
      <c r="B31" s="78" t="s">
        <v>47</v>
      </c>
      <c r="C31" s="14"/>
      <c r="D31" s="14"/>
      <c r="E31" s="14"/>
      <c r="F31" s="14"/>
      <c r="G31" s="14"/>
      <c r="H31" s="43"/>
      <c r="I31" s="43"/>
    </row>
    <row r="32" spans="1:9" s="15" customFormat="1" ht="15">
      <c r="A32" s="13" t="s">
        <v>48</v>
      </c>
      <c r="B32" s="78" t="s">
        <v>49</v>
      </c>
      <c r="C32" s="14"/>
      <c r="D32" s="14"/>
      <c r="E32" s="14"/>
      <c r="F32" s="14"/>
      <c r="G32" s="14"/>
      <c r="H32" s="43"/>
      <c r="I32" s="43"/>
    </row>
    <row r="33" spans="1:9" s="15" customFormat="1" ht="15">
      <c r="A33" s="13" t="s">
        <v>50</v>
      </c>
      <c r="B33" s="78" t="s">
        <v>51</v>
      </c>
      <c r="C33" s="14"/>
      <c r="D33" s="14"/>
      <c r="E33" s="14"/>
      <c r="F33" s="14"/>
      <c r="G33" s="14"/>
      <c r="H33" s="43">
        <v>952147</v>
      </c>
      <c r="I33" s="43">
        <f>+G33+H33</f>
        <v>952147</v>
      </c>
    </row>
    <row r="34" spans="1:9" s="15" customFormat="1" ht="15">
      <c r="A34" s="13" t="s">
        <v>52</v>
      </c>
      <c r="B34" s="78" t="s">
        <v>53</v>
      </c>
      <c r="C34" s="14"/>
      <c r="D34" s="14"/>
      <c r="E34" s="14"/>
      <c r="F34" s="14"/>
      <c r="G34" s="14"/>
      <c r="H34" s="43"/>
      <c r="I34" s="43"/>
    </row>
    <row r="35" spans="1:9" s="15" customFormat="1" ht="15.75" thickBot="1">
      <c r="A35" s="17" t="s">
        <v>54</v>
      </c>
      <c r="B35" s="79" t="s">
        <v>55</v>
      </c>
      <c r="C35" s="19"/>
      <c r="D35" s="19"/>
      <c r="E35" s="19"/>
      <c r="F35" s="19"/>
      <c r="G35" s="19"/>
      <c r="H35" s="48">
        <v>74954</v>
      </c>
      <c r="I35" s="48">
        <f>+G34:G35+H35</f>
        <v>74954</v>
      </c>
    </row>
    <row r="36" spans="1:9" s="15" customFormat="1" ht="15.75" thickBot="1">
      <c r="A36" s="60" t="s">
        <v>56</v>
      </c>
      <c r="B36" s="76" t="s">
        <v>57</v>
      </c>
      <c r="C36" s="9"/>
      <c r="D36" s="9"/>
      <c r="E36" s="9"/>
      <c r="F36" s="9">
        <f>SUM(F37:F46)</f>
        <v>1335000</v>
      </c>
      <c r="G36" s="9">
        <f>+E36+F36</f>
        <v>1335000</v>
      </c>
      <c r="H36" s="44">
        <f>SUM(H37:H46)</f>
        <v>-341058</v>
      </c>
      <c r="I36" s="44">
        <f>+G36+H36</f>
        <v>993942</v>
      </c>
    </row>
    <row r="37" spans="1:9" s="15" customFormat="1" ht="15">
      <c r="A37" s="10" t="s">
        <v>58</v>
      </c>
      <c r="B37" s="77" t="s">
        <v>59</v>
      </c>
      <c r="C37" s="11"/>
      <c r="D37" s="11"/>
      <c r="E37" s="11"/>
      <c r="F37" s="11">
        <v>350000</v>
      </c>
      <c r="G37" s="11">
        <f>+E37+F37</f>
        <v>350000</v>
      </c>
      <c r="H37" s="45">
        <v>-72075</v>
      </c>
      <c r="I37" s="45">
        <f>+G37+H37</f>
        <v>277925</v>
      </c>
    </row>
    <row r="38" spans="1:9" s="15" customFormat="1" ht="15">
      <c r="A38" s="13" t="s">
        <v>60</v>
      </c>
      <c r="B38" s="78" t="s">
        <v>61</v>
      </c>
      <c r="C38" s="14"/>
      <c r="D38" s="14"/>
      <c r="E38" s="14"/>
      <c r="F38" s="14"/>
      <c r="G38" s="14"/>
      <c r="H38" s="43"/>
      <c r="I38" s="43"/>
    </row>
    <row r="39" spans="1:9" s="15" customFormat="1" ht="15">
      <c r="A39" s="13" t="s">
        <v>62</v>
      </c>
      <c r="B39" s="78" t="s">
        <v>63</v>
      </c>
      <c r="C39" s="14"/>
      <c r="D39" s="14"/>
      <c r="E39" s="14"/>
      <c r="F39" s="14"/>
      <c r="G39" s="14"/>
      <c r="H39" s="43">
        <v>282982</v>
      </c>
      <c r="I39" s="43">
        <f>+G39+H39</f>
        <v>282982</v>
      </c>
    </row>
    <row r="40" spans="1:9" s="15" customFormat="1" ht="15">
      <c r="A40" s="13" t="s">
        <v>64</v>
      </c>
      <c r="B40" s="78" t="s">
        <v>65</v>
      </c>
      <c r="C40" s="14"/>
      <c r="D40" s="14"/>
      <c r="E40" s="14"/>
      <c r="F40" s="14">
        <v>700000</v>
      </c>
      <c r="G40" s="14">
        <f>+E40+F40</f>
        <v>700000</v>
      </c>
      <c r="H40" s="43">
        <v>-700000</v>
      </c>
      <c r="I40" s="43">
        <f>+G40+H40</f>
        <v>0</v>
      </c>
    </row>
    <row r="41" spans="1:9" s="15" customFormat="1" ht="15">
      <c r="A41" s="13" t="s">
        <v>66</v>
      </c>
      <c r="B41" s="78" t="s">
        <v>67</v>
      </c>
      <c r="C41" s="14"/>
      <c r="D41" s="14"/>
      <c r="E41" s="14"/>
      <c r="F41" s="14"/>
      <c r="G41" s="14"/>
      <c r="H41" s="14"/>
      <c r="I41" s="14"/>
    </row>
    <row r="42" spans="1:9" s="15" customFormat="1" ht="15">
      <c r="A42" s="13" t="s">
        <v>68</v>
      </c>
      <c r="B42" s="78" t="s">
        <v>69</v>
      </c>
      <c r="C42" s="14"/>
      <c r="D42" s="14"/>
      <c r="E42" s="14"/>
      <c r="F42" s="14">
        <v>285000</v>
      </c>
      <c r="G42" s="14">
        <f>+E42+F42</f>
        <v>285000</v>
      </c>
      <c r="H42" s="43">
        <v>148035</v>
      </c>
      <c r="I42" s="43">
        <f>+G42+H42</f>
        <v>433035</v>
      </c>
    </row>
    <row r="43" spans="1:9" s="15" customFormat="1" ht="15">
      <c r="A43" s="13" t="s">
        <v>70</v>
      </c>
      <c r="B43" s="78" t="s">
        <v>71</v>
      </c>
      <c r="C43" s="14"/>
      <c r="D43" s="14"/>
      <c r="E43" s="14"/>
      <c r="F43" s="14"/>
      <c r="G43" s="14"/>
      <c r="H43" s="14"/>
      <c r="I43" s="14"/>
    </row>
    <row r="44" spans="1:9" s="15" customFormat="1" ht="15">
      <c r="A44" s="13" t="s">
        <v>72</v>
      </c>
      <c r="B44" s="78" t="s">
        <v>73</v>
      </c>
      <c r="C44" s="14"/>
      <c r="D44" s="14"/>
      <c r="E44" s="14"/>
      <c r="F44" s="14"/>
      <c r="G44" s="14"/>
      <c r="H44" s="14"/>
      <c r="I44" s="14"/>
    </row>
    <row r="45" spans="1:9" s="15" customFormat="1" ht="15">
      <c r="A45" s="13" t="s">
        <v>74</v>
      </c>
      <c r="B45" s="78" t="s">
        <v>75</v>
      </c>
      <c r="C45" s="22"/>
      <c r="D45" s="22"/>
      <c r="E45" s="22"/>
      <c r="F45" s="22"/>
      <c r="G45" s="22"/>
      <c r="H45" s="22"/>
      <c r="I45" s="22"/>
    </row>
    <row r="46" spans="1:9" s="15" customFormat="1" ht="15.75" thickBot="1">
      <c r="A46" s="17" t="s">
        <v>76</v>
      </c>
      <c r="B46" s="79" t="s">
        <v>77</v>
      </c>
      <c r="C46" s="23"/>
      <c r="D46" s="23"/>
      <c r="E46" s="23"/>
      <c r="F46" s="23"/>
      <c r="G46" s="23"/>
      <c r="H46" s="23"/>
      <c r="I46" s="23"/>
    </row>
    <row r="47" spans="1:9" s="15" customFormat="1" ht="15.75" thickBot="1">
      <c r="A47" s="60" t="s">
        <v>78</v>
      </c>
      <c r="B47" s="76" t="s">
        <v>79</v>
      </c>
      <c r="C47" s="9">
        <f>SUM(C48:C52)</f>
        <v>0</v>
      </c>
      <c r="D47" s="9"/>
      <c r="E47" s="9">
        <f>SUM(E48:E52)</f>
        <v>0</v>
      </c>
      <c r="F47" s="9">
        <f>SUM(F48:F52)</f>
        <v>0</v>
      </c>
      <c r="G47" s="9">
        <f>SUM(G48:G52)</f>
        <v>0</v>
      </c>
      <c r="H47" s="9">
        <f>SUM(H48:H52)</f>
        <v>0</v>
      </c>
      <c r="I47" s="9">
        <f>SUM(I48:I52)</f>
        <v>0</v>
      </c>
    </row>
    <row r="48" spans="1:9" s="15" customFormat="1" ht="15">
      <c r="A48" s="10" t="s">
        <v>80</v>
      </c>
      <c r="B48" s="77" t="s">
        <v>81</v>
      </c>
      <c r="C48" s="24"/>
      <c r="D48" s="24"/>
      <c r="E48" s="24"/>
      <c r="F48" s="24"/>
      <c r="G48" s="24"/>
      <c r="H48" s="24"/>
      <c r="I48" s="24"/>
    </row>
    <row r="49" spans="1:9" s="15" customFormat="1" ht="15">
      <c r="A49" s="13" t="s">
        <v>82</v>
      </c>
      <c r="B49" s="78" t="s">
        <v>83</v>
      </c>
      <c r="C49" s="22"/>
      <c r="D49" s="22"/>
      <c r="E49" s="22"/>
      <c r="F49" s="22"/>
      <c r="G49" s="22"/>
      <c r="H49" s="22"/>
      <c r="I49" s="22"/>
    </row>
    <row r="50" spans="1:9" s="15" customFormat="1" ht="15">
      <c r="A50" s="13" t="s">
        <v>84</v>
      </c>
      <c r="B50" s="78" t="s">
        <v>85</v>
      </c>
      <c r="C50" s="22"/>
      <c r="D50" s="22"/>
      <c r="E50" s="22"/>
      <c r="F50" s="22"/>
      <c r="G50" s="22"/>
      <c r="H50" s="22"/>
      <c r="I50" s="22"/>
    </row>
    <row r="51" spans="1:9" s="15" customFormat="1" ht="15">
      <c r="A51" s="13" t="s">
        <v>86</v>
      </c>
      <c r="B51" s="78" t="s">
        <v>87</v>
      </c>
      <c r="C51" s="22"/>
      <c r="D51" s="22"/>
      <c r="E51" s="22"/>
      <c r="F51" s="22"/>
      <c r="G51" s="22"/>
      <c r="H51" s="22"/>
      <c r="I51" s="22"/>
    </row>
    <row r="52" spans="1:9" s="72" customFormat="1" ht="15">
      <c r="A52" s="13" t="s">
        <v>88</v>
      </c>
      <c r="B52" s="78" t="s">
        <v>89</v>
      </c>
      <c r="C52" s="22"/>
      <c r="D52" s="22"/>
      <c r="E52" s="22"/>
      <c r="F52" s="22"/>
      <c r="G52" s="22"/>
      <c r="H52" s="22"/>
      <c r="I52" s="22"/>
    </row>
    <row r="53" spans="1:9" s="15" customFormat="1" ht="15.75" thickBot="1">
      <c r="A53" s="61" t="s">
        <v>90</v>
      </c>
      <c r="B53" s="81" t="s">
        <v>91</v>
      </c>
      <c r="C53" s="25">
        <f>SUM(C54:C56)</f>
        <v>0</v>
      </c>
      <c r="D53" s="25"/>
      <c r="E53" s="25">
        <f>SUM(E54:E56)</f>
        <v>0</v>
      </c>
      <c r="F53" s="25"/>
      <c r="G53" s="25">
        <f>SUM(G54:G56)</f>
        <v>0</v>
      </c>
      <c r="H53" s="25"/>
      <c r="I53" s="25">
        <f>SUM(I54:I56)</f>
        <v>0</v>
      </c>
    </row>
    <row r="54" spans="1:9" s="15" customFormat="1" ht="15">
      <c r="A54" s="10" t="s">
        <v>92</v>
      </c>
      <c r="B54" s="77" t="s">
        <v>93</v>
      </c>
      <c r="C54" s="11"/>
      <c r="D54" s="11"/>
      <c r="E54" s="11"/>
      <c r="F54" s="11"/>
      <c r="G54" s="11"/>
      <c r="H54" s="11"/>
      <c r="I54" s="11"/>
    </row>
    <row r="55" spans="1:9" s="15" customFormat="1" ht="15">
      <c r="A55" s="13" t="s">
        <v>94</v>
      </c>
      <c r="B55" s="78" t="s">
        <v>95</v>
      </c>
      <c r="C55" s="14"/>
      <c r="D55" s="14"/>
      <c r="E55" s="14"/>
      <c r="F55" s="14"/>
      <c r="G55" s="14">
        <f>+E55+F55</f>
        <v>0</v>
      </c>
      <c r="H55" s="14"/>
      <c r="I55" s="14">
        <f>+G55+H55</f>
        <v>0</v>
      </c>
    </row>
    <row r="56" spans="1:9" s="15" customFormat="1" ht="15">
      <c r="A56" s="13" t="s">
        <v>96</v>
      </c>
      <c r="B56" s="78" t="s">
        <v>97</v>
      </c>
      <c r="C56" s="14"/>
      <c r="D56" s="14"/>
      <c r="E56" s="14"/>
      <c r="F56" s="14"/>
      <c r="G56" s="14"/>
      <c r="H56" s="14"/>
      <c r="I56" s="14"/>
    </row>
    <row r="57" spans="1:9" s="15" customFormat="1" ht="15.75" thickBot="1">
      <c r="A57" s="17" t="s">
        <v>98</v>
      </c>
      <c r="B57" s="79" t="s">
        <v>99</v>
      </c>
      <c r="C57" s="19"/>
      <c r="D57" s="19"/>
      <c r="E57" s="19"/>
      <c r="F57" s="19"/>
      <c r="G57" s="19"/>
      <c r="H57" s="19"/>
      <c r="I57" s="19"/>
    </row>
    <row r="58" spans="1:9" s="15" customFormat="1" ht="15.75" thickBot="1">
      <c r="A58" s="60" t="s">
        <v>100</v>
      </c>
      <c r="B58" s="80" t="s">
        <v>101</v>
      </c>
      <c r="C58" s="9"/>
      <c r="D58" s="9"/>
      <c r="E58" s="9"/>
      <c r="F58" s="9"/>
      <c r="G58" s="9"/>
      <c r="H58" s="9"/>
      <c r="I58" s="9"/>
    </row>
    <row r="59" spans="1:9" s="15" customFormat="1" ht="15">
      <c r="A59" s="10" t="s">
        <v>102</v>
      </c>
      <c r="B59" s="77" t="s">
        <v>103</v>
      </c>
      <c r="C59" s="22"/>
      <c r="D59" s="22"/>
      <c r="E59" s="22"/>
      <c r="F59" s="22"/>
      <c r="G59" s="22"/>
      <c r="H59" s="22"/>
      <c r="I59" s="22"/>
    </row>
    <row r="60" spans="1:9" s="15" customFormat="1" ht="15">
      <c r="A60" s="13" t="s">
        <v>104</v>
      </c>
      <c r="B60" s="78" t="s">
        <v>105</v>
      </c>
      <c r="C60" s="22"/>
      <c r="D60" s="22"/>
      <c r="E60" s="22"/>
      <c r="F60" s="22"/>
      <c r="G60" s="22"/>
      <c r="H60" s="22"/>
      <c r="I60" s="22"/>
    </row>
    <row r="61" spans="1:9" s="15" customFormat="1" ht="15">
      <c r="A61" s="13" t="s">
        <v>106</v>
      </c>
      <c r="B61" s="78" t="s">
        <v>107</v>
      </c>
      <c r="C61" s="22"/>
      <c r="D61" s="22"/>
      <c r="E61" s="22"/>
      <c r="F61" s="22"/>
      <c r="G61" s="22"/>
      <c r="H61" s="22"/>
      <c r="I61" s="22"/>
    </row>
    <row r="62" spans="1:9" s="15" customFormat="1" ht="15.75" thickBot="1">
      <c r="A62" s="17" t="s">
        <v>108</v>
      </c>
      <c r="B62" s="79" t="s">
        <v>109</v>
      </c>
      <c r="C62" s="22"/>
      <c r="D62" s="22"/>
      <c r="E62" s="22"/>
      <c r="F62" s="22"/>
      <c r="G62" s="22"/>
      <c r="H62" s="22"/>
      <c r="I62" s="22"/>
    </row>
    <row r="63" spans="1:9" s="15" customFormat="1" ht="15.75" thickBot="1">
      <c r="A63" s="60" t="s">
        <v>110</v>
      </c>
      <c r="B63" s="76" t="s">
        <v>247</v>
      </c>
      <c r="C63" s="20">
        <f>+C8+C15+C22+C29+C36+C47+C53+C58</f>
        <v>52924379</v>
      </c>
      <c r="D63" s="20">
        <f>+D58+D53+D47+D36+D29+D22+D15+D8</f>
        <v>2214280</v>
      </c>
      <c r="E63" s="20">
        <f>+E8+E15+E22+E29+E36+E47+E53+E58</f>
        <v>55138659</v>
      </c>
      <c r="F63" s="20">
        <f>+F8+F15+F22+F29+F36+F47+F53+F58</f>
        <v>83191</v>
      </c>
      <c r="G63" s="20">
        <f>+G8+G15+G22+G29+G36+G47+G53+G58</f>
        <v>55221850</v>
      </c>
      <c r="H63" s="20">
        <f>+H8+H15+H22+H29+H36+H47+H53+H58</f>
        <v>4747541</v>
      </c>
      <c r="I63" s="20">
        <f>+I8+I15+I22+I29+I36+I47+I53+I58</f>
        <v>59969391</v>
      </c>
    </row>
    <row r="64" spans="1:9" s="15" customFormat="1" ht="16.5" customHeight="1" thickBot="1">
      <c r="A64" s="62" t="s">
        <v>212</v>
      </c>
      <c r="B64" s="80" t="s">
        <v>111</v>
      </c>
      <c r="C64" s="9">
        <f aca="true" t="shared" si="2" ref="C64:I64">SUM(C65:C67)</f>
        <v>0</v>
      </c>
      <c r="D64" s="9">
        <f t="shared" si="2"/>
        <v>0</v>
      </c>
      <c r="E64" s="9">
        <f t="shared" si="2"/>
        <v>0</v>
      </c>
      <c r="F64" s="9">
        <f t="shared" si="2"/>
        <v>0</v>
      </c>
      <c r="G64" s="9">
        <f t="shared" si="2"/>
        <v>0</v>
      </c>
      <c r="H64" s="9">
        <f t="shared" si="2"/>
        <v>0</v>
      </c>
      <c r="I64" s="9">
        <f t="shared" si="2"/>
        <v>0</v>
      </c>
    </row>
    <row r="65" spans="1:9" s="15" customFormat="1" ht="15">
      <c r="A65" s="10" t="s">
        <v>112</v>
      </c>
      <c r="B65" s="77" t="s">
        <v>113</v>
      </c>
      <c r="C65" s="22"/>
      <c r="D65" s="22"/>
      <c r="E65" s="22"/>
      <c r="F65" s="22"/>
      <c r="G65" s="22"/>
      <c r="H65" s="22"/>
      <c r="I65" s="22"/>
    </row>
    <row r="66" spans="1:9" s="15" customFormat="1" ht="16.5" customHeight="1">
      <c r="A66" s="13" t="s">
        <v>114</v>
      </c>
      <c r="B66" s="78" t="s">
        <v>115</v>
      </c>
      <c r="C66" s="22"/>
      <c r="D66" s="22"/>
      <c r="E66" s="22"/>
      <c r="F66" s="22"/>
      <c r="G66" s="22"/>
      <c r="H66" s="22"/>
      <c r="I66" s="22"/>
    </row>
    <row r="67" spans="1:9" s="15" customFormat="1" ht="15.75" thickBot="1">
      <c r="A67" s="17" t="s">
        <v>116</v>
      </c>
      <c r="B67" s="82" t="s">
        <v>117</v>
      </c>
      <c r="C67" s="22"/>
      <c r="D67" s="22"/>
      <c r="E67" s="22"/>
      <c r="F67" s="22"/>
      <c r="G67" s="22"/>
      <c r="H67" s="22"/>
      <c r="I67" s="22"/>
    </row>
    <row r="68" spans="1:9" s="15" customFormat="1" ht="15.75" thickBot="1">
      <c r="A68" s="62" t="s">
        <v>230</v>
      </c>
      <c r="B68" s="80" t="s">
        <v>118</v>
      </c>
      <c r="C68" s="9">
        <f aca="true" t="shared" si="3" ref="C68:I68">SUM(C69:C72)</f>
        <v>0</v>
      </c>
      <c r="D68" s="9">
        <f t="shared" si="3"/>
        <v>0</v>
      </c>
      <c r="E68" s="9">
        <f t="shared" si="3"/>
        <v>0</v>
      </c>
      <c r="F68" s="9">
        <f t="shared" si="3"/>
        <v>0</v>
      </c>
      <c r="G68" s="9">
        <f t="shared" si="3"/>
        <v>0</v>
      </c>
      <c r="H68" s="9">
        <f t="shared" si="3"/>
        <v>0</v>
      </c>
      <c r="I68" s="9">
        <f t="shared" si="3"/>
        <v>0</v>
      </c>
    </row>
    <row r="69" spans="1:9" s="15" customFormat="1" ht="15">
      <c r="A69" s="10" t="s">
        <v>119</v>
      </c>
      <c r="B69" s="77" t="s">
        <v>120</v>
      </c>
      <c r="C69" s="22"/>
      <c r="D69" s="22"/>
      <c r="E69" s="22"/>
      <c r="F69" s="22"/>
      <c r="G69" s="22">
        <f>+E69+F69</f>
        <v>0</v>
      </c>
      <c r="H69" s="22"/>
      <c r="I69" s="22">
        <f>+G69+H69</f>
        <v>0</v>
      </c>
    </row>
    <row r="70" spans="1:9" s="15" customFormat="1" ht="15">
      <c r="A70" s="13" t="s">
        <v>121</v>
      </c>
      <c r="B70" s="78" t="s">
        <v>122</v>
      </c>
      <c r="C70" s="22"/>
      <c r="D70" s="22"/>
      <c r="E70" s="22"/>
      <c r="F70" s="22"/>
      <c r="G70" s="22"/>
      <c r="H70" s="22"/>
      <c r="I70" s="22"/>
    </row>
    <row r="71" spans="1:9" s="15" customFormat="1" ht="15">
      <c r="A71" s="13" t="s">
        <v>123</v>
      </c>
      <c r="B71" s="78" t="s">
        <v>124</v>
      </c>
      <c r="C71" s="22"/>
      <c r="D71" s="22"/>
      <c r="E71" s="22"/>
      <c r="F71" s="22"/>
      <c r="G71" s="22"/>
      <c r="H71" s="22"/>
      <c r="I71" s="22"/>
    </row>
    <row r="72" spans="1:9" s="15" customFormat="1" ht="15.75" thickBot="1">
      <c r="A72" s="17" t="s">
        <v>125</v>
      </c>
      <c r="B72" s="79" t="s">
        <v>126</v>
      </c>
      <c r="C72" s="22"/>
      <c r="D72" s="22"/>
      <c r="E72" s="22"/>
      <c r="F72" s="22"/>
      <c r="G72" s="22"/>
      <c r="H72" s="22"/>
      <c r="I72" s="22"/>
    </row>
    <row r="73" spans="1:9" s="15" customFormat="1" ht="15.75" thickBot="1">
      <c r="A73" s="62" t="s">
        <v>231</v>
      </c>
      <c r="B73" s="80" t="s">
        <v>127</v>
      </c>
      <c r="C73" s="9"/>
      <c r="D73" s="9"/>
      <c r="E73" s="9"/>
      <c r="F73" s="9"/>
      <c r="G73" s="9"/>
      <c r="H73" s="9"/>
      <c r="I73" s="9"/>
    </row>
    <row r="74" spans="1:9" s="15" customFormat="1" ht="15">
      <c r="A74" s="10" t="s">
        <v>128</v>
      </c>
      <c r="B74" s="77" t="s">
        <v>129</v>
      </c>
      <c r="C74" s="22"/>
      <c r="D74" s="22"/>
      <c r="E74" s="22"/>
      <c r="F74" s="22"/>
      <c r="G74" s="22"/>
      <c r="H74" s="22"/>
      <c r="I74" s="22"/>
    </row>
    <row r="75" spans="1:9" s="15" customFormat="1" ht="15.75" thickBot="1">
      <c r="A75" s="17" t="s">
        <v>130</v>
      </c>
      <c r="B75" s="79" t="s">
        <v>131</v>
      </c>
      <c r="C75" s="22"/>
      <c r="D75" s="22"/>
      <c r="E75" s="22"/>
      <c r="F75" s="22"/>
      <c r="G75" s="22"/>
      <c r="H75" s="22"/>
      <c r="I75" s="22"/>
    </row>
    <row r="76" spans="1:9" s="12" customFormat="1" ht="15.75" thickBot="1">
      <c r="A76" s="62" t="s">
        <v>232</v>
      </c>
      <c r="B76" s="80" t="s">
        <v>132</v>
      </c>
      <c r="C76" s="9"/>
      <c r="D76" s="9"/>
      <c r="E76" s="9"/>
      <c r="F76" s="9"/>
      <c r="G76" s="9"/>
      <c r="H76" s="9">
        <f>SUM(H77:H79)</f>
        <v>977052</v>
      </c>
      <c r="I76" s="9">
        <f>+G76+H76</f>
        <v>977052</v>
      </c>
    </row>
    <row r="77" spans="1:9" s="15" customFormat="1" ht="15">
      <c r="A77" s="10" t="s">
        <v>133</v>
      </c>
      <c r="B77" s="77" t="s">
        <v>134</v>
      </c>
      <c r="C77" s="22"/>
      <c r="D77" s="22"/>
      <c r="E77" s="22"/>
      <c r="F77" s="22"/>
      <c r="G77" s="22"/>
      <c r="H77" s="22">
        <v>977052</v>
      </c>
      <c r="I77" s="22">
        <f>+H77+G77</f>
        <v>977052</v>
      </c>
    </row>
    <row r="78" spans="1:9" s="15" customFormat="1" ht="15">
      <c r="A78" s="13" t="s">
        <v>135</v>
      </c>
      <c r="B78" s="78" t="s">
        <v>136</v>
      </c>
      <c r="C78" s="22"/>
      <c r="D78" s="22"/>
      <c r="E78" s="22"/>
      <c r="F78" s="22"/>
      <c r="G78" s="22"/>
      <c r="H78" s="22"/>
      <c r="I78" s="22"/>
    </row>
    <row r="79" spans="1:9" s="15" customFormat="1" ht="15.75" thickBot="1">
      <c r="A79" s="17" t="s">
        <v>137</v>
      </c>
      <c r="B79" s="79" t="s">
        <v>138</v>
      </c>
      <c r="C79" s="22"/>
      <c r="D79" s="22"/>
      <c r="E79" s="22"/>
      <c r="F79" s="22"/>
      <c r="G79" s="22"/>
      <c r="H79" s="22"/>
      <c r="I79" s="22"/>
    </row>
    <row r="80" spans="1:9" s="15" customFormat="1" ht="15.75" thickBot="1">
      <c r="A80" s="62" t="s">
        <v>233</v>
      </c>
      <c r="B80" s="80" t="s">
        <v>139</v>
      </c>
      <c r="C80" s="9"/>
      <c r="D80" s="9"/>
      <c r="E80" s="9"/>
      <c r="F80" s="9"/>
      <c r="G80" s="9"/>
      <c r="H80" s="9"/>
      <c r="I80" s="9"/>
    </row>
    <row r="81" spans="1:9" s="15" customFormat="1" ht="15">
      <c r="A81" s="63" t="s">
        <v>242</v>
      </c>
      <c r="B81" s="77" t="s">
        <v>140</v>
      </c>
      <c r="C81" s="22"/>
      <c r="D81" s="22"/>
      <c r="E81" s="22"/>
      <c r="F81" s="22"/>
      <c r="G81" s="22"/>
      <c r="H81" s="22"/>
      <c r="I81" s="22"/>
    </row>
    <row r="82" spans="1:9" s="15" customFormat="1" ht="15">
      <c r="A82" s="64" t="s">
        <v>243</v>
      </c>
      <c r="B82" s="78" t="s">
        <v>141</v>
      </c>
      <c r="C82" s="22"/>
      <c r="D82" s="22"/>
      <c r="E82" s="22"/>
      <c r="F82" s="22"/>
      <c r="G82" s="22"/>
      <c r="H82" s="22"/>
      <c r="I82" s="22"/>
    </row>
    <row r="83" spans="1:9" s="15" customFormat="1" ht="15">
      <c r="A83" s="64" t="s">
        <v>244</v>
      </c>
      <c r="B83" s="78" t="s">
        <v>142</v>
      </c>
      <c r="C83" s="22"/>
      <c r="D83" s="22"/>
      <c r="E83" s="22"/>
      <c r="F83" s="22"/>
      <c r="G83" s="22"/>
      <c r="H83" s="22"/>
      <c r="I83" s="22"/>
    </row>
    <row r="84" spans="1:9" s="12" customFormat="1" ht="15.75" thickBot="1">
      <c r="A84" s="65" t="s">
        <v>245</v>
      </c>
      <c r="B84" s="79" t="s">
        <v>143</v>
      </c>
      <c r="C84" s="22"/>
      <c r="D84" s="22"/>
      <c r="E84" s="22"/>
      <c r="F84" s="22"/>
      <c r="G84" s="22"/>
      <c r="H84" s="22"/>
      <c r="I84" s="22"/>
    </row>
    <row r="85" spans="1:9" s="12" customFormat="1" ht="16.5" customHeight="1" thickBot="1">
      <c r="A85" s="62" t="s">
        <v>234</v>
      </c>
      <c r="B85" s="80" t="s">
        <v>144</v>
      </c>
      <c r="C85" s="26"/>
      <c r="D85" s="26"/>
      <c r="E85" s="26"/>
      <c r="F85" s="26"/>
      <c r="G85" s="26"/>
      <c r="H85" s="26"/>
      <c r="I85" s="26"/>
    </row>
    <row r="86" spans="1:9" s="12" customFormat="1" ht="16.5" customHeight="1" thickBot="1">
      <c r="A86" s="62" t="s">
        <v>235</v>
      </c>
      <c r="B86" s="83" t="s">
        <v>145</v>
      </c>
      <c r="C86" s="20"/>
      <c r="D86" s="20"/>
      <c r="E86" s="20"/>
      <c r="F86" s="20"/>
      <c r="G86" s="20"/>
      <c r="H86" s="20">
        <f>+H76+H80+H85</f>
        <v>977052</v>
      </c>
      <c r="I86" s="20">
        <f>+I76+I80+I85</f>
        <v>977052</v>
      </c>
    </row>
    <row r="87" spans="1:9" s="12" customFormat="1" ht="15.75" thickBot="1">
      <c r="A87" s="66" t="s">
        <v>236</v>
      </c>
      <c r="B87" s="84" t="s">
        <v>241</v>
      </c>
      <c r="C87" s="20">
        <f>+C63+C86</f>
        <v>52924379</v>
      </c>
      <c r="D87" s="20">
        <f>+D63+D86</f>
        <v>2214280</v>
      </c>
      <c r="E87" s="20">
        <f>+E63+E86</f>
        <v>55138659</v>
      </c>
      <c r="F87" s="20">
        <f>+F85+F80+F76+F73+F68+F63</f>
        <v>83191</v>
      </c>
      <c r="G87" s="20">
        <f>+G63+G86</f>
        <v>55221850</v>
      </c>
      <c r="H87" s="20">
        <f>+H86+H63</f>
        <v>5724593</v>
      </c>
      <c r="I87" s="20">
        <f>+I86+I63</f>
        <v>60946443</v>
      </c>
    </row>
    <row r="88" spans="1:9" s="15" customFormat="1" ht="15">
      <c r="A88" s="67"/>
      <c r="B88" s="85"/>
      <c r="C88" s="27"/>
      <c r="D88" s="27"/>
      <c r="E88" s="27"/>
      <c r="F88" s="27"/>
      <c r="G88" s="27"/>
      <c r="H88" s="27"/>
      <c r="I88" s="27"/>
    </row>
    <row r="89" spans="1:9" s="7" customFormat="1" ht="15.75" thickBot="1">
      <c r="A89" s="68"/>
      <c r="B89" s="86" t="s">
        <v>146</v>
      </c>
      <c r="C89" s="55"/>
      <c r="D89" s="55"/>
      <c r="E89" s="55"/>
      <c r="F89" s="55"/>
      <c r="G89" s="55"/>
      <c r="H89" s="55"/>
      <c r="I89" s="55"/>
    </row>
    <row r="90" spans="1:9" s="12" customFormat="1" ht="15.75" thickBot="1">
      <c r="A90" s="69" t="s">
        <v>4</v>
      </c>
      <c r="B90" s="87" t="s">
        <v>240</v>
      </c>
      <c r="C90" s="28">
        <f>+C91+C92+C93+C94+C95</f>
        <v>47039114</v>
      </c>
      <c r="D90" s="28">
        <f>SUM(D91:D105)</f>
        <v>-172768</v>
      </c>
      <c r="E90" s="28">
        <f aca="true" t="shared" si="4" ref="E90:E95">+C90+D90</f>
        <v>46866346</v>
      </c>
      <c r="F90" s="28">
        <f>+F91+F92+F93+F94+F95</f>
        <v>425710</v>
      </c>
      <c r="G90" s="28">
        <f>+G91+G92+G93+G94+G95</f>
        <v>47292056</v>
      </c>
      <c r="H90" s="28">
        <f>+H91+H92+H93+H94+H95</f>
        <v>4599139</v>
      </c>
      <c r="I90" s="28">
        <f>+I91+I92+I93+I94+I95</f>
        <v>51891195</v>
      </c>
    </row>
    <row r="91" spans="1:9" s="5" customFormat="1" ht="15">
      <c r="A91" s="29" t="s">
        <v>6</v>
      </c>
      <c r="B91" s="88" t="s">
        <v>147</v>
      </c>
      <c r="C91" s="30">
        <v>30273661</v>
      </c>
      <c r="D91" s="30">
        <v>-240057</v>
      </c>
      <c r="E91" s="30">
        <f t="shared" si="4"/>
        <v>30033604</v>
      </c>
      <c r="F91" s="30"/>
      <c r="G91" s="30">
        <f>+E91+F91</f>
        <v>30033604</v>
      </c>
      <c r="H91" s="51">
        <v>5458214</v>
      </c>
      <c r="I91" s="51">
        <f>+G91+H91</f>
        <v>35491818</v>
      </c>
    </row>
    <row r="92" spans="1:9" s="5" customFormat="1" ht="15">
      <c r="A92" s="13" t="s">
        <v>8</v>
      </c>
      <c r="B92" s="89" t="s">
        <v>148</v>
      </c>
      <c r="C92" s="14">
        <v>4485180</v>
      </c>
      <c r="D92" s="14">
        <v>-26424</v>
      </c>
      <c r="E92" s="14">
        <f t="shared" si="4"/>
        <v>4458756</v>
      </c>
      <c r="F92" s="14"/>
      <c r="G92" s="14">
        <f>+E92+F92</f>
        <v>4458756</v>
      </c>
      <c r="H92" s="43">
        <v>-181675</v>
      </c>
      <c r="I92" s="43">
        <f>+G92+H92</f>
        <v>4277081</v>
      </c>
    </row>
    <row r="93" spans="1:9" s="5" customFormat="1" ht="15">
      <c r="A93" s="13" t="s">
        <v>10</v>
      </c>
      <c r="B93" s="89" t="s">
        <v>149</v>
      </c>
      <c r="C93" s="19">
        <v>6915970</v>
      </c>
      <c r="D93" s="19">
        <v>93713</v>
      </c>
      <c r="E93" s="19">
        <f t="shared" si="4"/>
        <v>7009683</v>
      </c>
      <c r="F93" s="19">
        <v>140000</v>
      </c>
      <c r="G93" s="19">
        <f>+E93+F93</f>
        <v>7149683</v>
      </c>
      <c r="H93" s="48"/>
      <c r="I93" s="48">
        <f>+G93+H93</f>
        <v>7149683</v>
      </c>
    </row>
    <row r="94" spans="1:9" s="5" customFormat="1" ht="15">
      <c r="A94" s="13" t="s">
        <v>12</v>
      </c>
      <c r="B94" s="90" t="s">
        <v>150</v>
      </c>
      <c r="C94" s="19">
        <v>3250000</v>
      </c>
      <c r="D94" s="19"/>
      <c r="E94" s="19">
        <f t="shared" si="4"/>
        <v>3250000</v>
      </c>
      <c r="F94" s="19">
        <v>-50000</v>
      </c>
      <c r="G94" s="19">
        <f>+E94+F94</f>
        <v>3200000</v>
      </c>
      <c r="H94" s="48">
        <v>-677400</v>
      </c>
      <c r="I94" s="48">
        <f>+G94+H94</f>
        <v>2522600</v>
      </c>
    </row>
    <row r="95" spans="1:9" s="5" customFormat="1" ht="15">
      <c r="A95" s="13" t="s">
        <v>151</v>
      </c>
      <c r="B95" s="91" t="s">
        <v>152</v>
      </c>
      <c r="C95" s="19">
        <v>2114303</v>
      </c>
      <c r="D95" s="19"/>
      <c r="E95" s="19">
        <f t="shared" si="4"/>
        <v>2114303</v>
      </c>
      <c r="F95" s="19">
        <v>335710</v>
      </c>
      <c r="G95" s="19">
        <f>+E95+F95</f>
        <v>2450013</v>
      </c>
      <c r="H95" s="48"/>
      <c r="I95" s="48">
        <f>+G95+H95</f>
        <v>2450013</v>
      </c>
    </row>
    <row r="96" spans="1:9" s="5" customFormat="1" ht="15">
      <c r="A96" s="13" t="s">
        <v>16</v>
      </c>
      <c r="B96" s="89" t="s">
        <v>220</v>
      </c>
      <c r="C96" s="19"/>
      <c r="D96" s="19"/>
      <c r="E96" s="19"/>
      <c r="F96" s="19"/>
      <c r="G96" s="19"/>
      <c r="H96" s="48"/>
      <c r="I96" s="48"/>
    </row>
    <row r="97" spans="1:9" s="5" customFormat="1" ht="15">
      <c r="A97" s="13" t="s">
        <v>153</v>
      </c>
      <c r="B97" s="92" t="s">
        <v>154</v>
      </c>
      <c r="C97" s="19"/>
      <c r="D97" s="19"/>
      <c r="E97" s="19"/>
      <c r="F97" s="19"/>
      <c r="G97" s="19"/>
      <c r="H97" s="48"/>
      <c r="I97" s="48"/>
    </row>
    <row r="98" spans="1:9" s="5" customFormat="1" ht="15">
      <c r="A98" s="13" t="s">
        <v>155</v>
      </c>
      <c r="B98" s="89" t="s">
        <v>156</v>
      </c>
      <c r="C98" s="19"/>
      <c r="D98" s="19"/>
      <c r="E98" s="19"/>
      <c r="F98" s="19"/>
      <c r="G98" s="19"/>
      <c r="H98" s="48"/>
      <c r="I98" s="48"/>
    </row>
    <row r="99" spans="1:9" s="5" customFormat="1" ht="15">
      <c r="A99" s="13" t="s">
        <v>157</v>
      </c>
      <c r="B99" s="89" t="s">
        <v>158</v>
      </c>
      <c r="C99" s="19"/>
      <c r="D99" s="19"/>
      <c r="E99" s="19"/>
      <c r="F99" s="19"/>
      <c r="G99" s="19"/>
      <c r="H99" s="48"/>
      <c r="I99" s="48"/>
    </row>
    <row r="100" spans="1:9" s="5" customFormat="1" ht="15">
      <c r="A100" s="13" t="s">
        <v>159</v>
      </c>
      <c r="B100" s="92" t="s">
        <v>160</v>
      </c>
      <c r="C100" s="19">
        <v>2114303</v>
      </c>
      <c r="D100" s="19"/>
      <c r="E100" s="19">
        <v>2114303</v>
      </c>
      <c r="F100" s="19">
        <v>335710</v>
      </c>
      <c r="G100" s="19">
        <f>+E100+F100</f>
        <v>2450013</v>
      </c>
      <c r="H100" s="48"/>
      <c r="I100" s="48">
        <f>+G100+H100</f>
        <v>2450013</v>
      </c>
    </row>
    <row r="101" spans="1:9" s="5" customFormat="1" ht="15">
      <c r="A101" s="13" t="s">
        <v>161</v>
      </c>
      <c r="B101" s="92" t="s">
        <v>162</v>
      </c>
      <c r="C101" s="19"/>
      <c r="D101" s="19"/>
      <c r="E101" s="19"/>
      <c r="F101" s="19"/>
      <c r="G101" s="19"/>
      <c r="H101" s="48"/>
      <c r="I101" s="48"/>
    </row>
    <row r="102" spans="1:9" s="5" customFormat="1" ht="15">
      <c r="A102" s="13" t="s">
        <v>163</v>
      </c>
      <c r="B102" s="89" t="s">
        <v>164</v>
      </c>
      <c r="C102" s="19"/>
      <c r="D102" s="19"/>
      <c r="E102" s="19"/>
      <c r="F102" s="19"/>
      <c r="G102" s="19"/>
      <c r="H102" s="48"/>
      <c r="I102" s="48"/>
    </row>
    <row r="103" spans="1:9" s="5" customFormat="1" ht="15">
      <c r="A103" s="31" t="s">
        <v>165</v>
      </c>
      <c r="B103" s="93" t="s">
        <v>166</v>
      </c>
      <c r="C103" s="19"/>
      <c r="D103" s="19"/>
      <c r="E103" s="19"/>
      <c r="F103" s="19"/>
      <c r="G103" s="19"/>
      <c r="H103" s="48"/>
      <c r="I103" s="48"/>
    </row>
    <row r="104" spans="1:9" s="5" customFormat="1" ht="15">
      <c r="A104" s="13" t="s">
        <v>167</v>
      </c>
      <c r="B104" s="93" t="s">
        <v>168</v>
      </c>
      <c r="C104" s="19"/>
      <c r="D104" s="19"/>
      <c r="E104" s="19"/>
      <c r="F104" s="19"/>
      <c r="G104" s="19"/>
      <c r="H104" s="48"/>
      <c r="I104" s="48"/>
    </row>
    <row r="105" spans="1:9" s="5" customFormat="1" ht="15.75" thickBot="1">
      <c r="A105" s="32" t="s">
        <v>169</v>
      </c>
      <c r="B105" s="94" t="s">
        <v>170</v>
      </c>
      <c r="C105" s="33"/>
      <c r="D105" s="33"/>
      <c r="E105" s="33"/>
      <c r="F105" s="33"/>
      <c r="G105" s="33"/>
      <c r="H105" s="52"/>
      <c r="I105" s="52"/>
    </row>
    <row r="106" spans="1:9" s="5" customFormat="1" ht="15.75" thickBot="1">
      <c r="A106" s="60" t="s">
        <v>18</v>
      </c>
      <c r="B106" s="95" t="s">
        <v>227</v>
      </c>
      <c r="C106" s="9">
        <v>5885265</v>
      </c>
      <c r="D106" s="9">
        <f>SUM(D107:D119)</f>
        <v>-955098</v>
      </c>
      <c r="E106" s="9">
        <f>+C106+D106</f>
        <v>4930167</v>
      </c>
      <c r="F106" s="9">
        <f>SUM(F107:F119)</f>
        <v>2332156</v>
      </c>
      <c r="G106" s="9">
        <f>+E106+F106</f>
        <v>7262323</v>
      </c>
      <c r="H106" s="44">
        <f>SUM(H107:H119)</f>
        <v>-1086153</v>
      </c>
      <c r="I106" s="44">
        <f>+G106+H106</f>
        <v>6176170</v>
      </c>
    </row>
    <row r="107" spans="1:9" s="5" customFormat="1" ht="15">
      <c r="A107" s="10" t="s">
        <v>19</v>
      </c>
      <c r="B107" s="89" t="s">
        <v>171</v>
      </c>
      <c r="C107" s="11">
        <v>4069265</v>
      </c>
      <c r="D107" s="11">
        <v>-955098</v>
      </c>
      <c r="E107" s="11">
        <f>+C107+D107</f>
        <v>3114167</v>
      </c>
      <c r="F107" s="11">
        <v>2332156</v>
      </c>
      <c r="G107" s="11">
        <f>+E107+F107</f>
        <v>5446323</v>
      </c>
      <c r="H107" s="45">
        <v>729847</v>
      </c>
      <c r="I107" s="45">
        <f>+G107+H107</f>
        <v>6176170</v>
      </c>
    </row>
    <row r="108" spans="1:9" s="5" customFormat="1" ht="15">
      <c r="A108" s="10" t="s">
        <v>21</v>
      </c>
      <c r="B108" s="93" t="s">
        <v>172</v>
      </c>
      <c r="C108" s="11"/>
      <c r="D108" s="11"/>
      <c r="E108" s="11"/>
      <c r="F108" s="11"/>
      <c r="G108" s="11">
        <f>+E108+F108</f>
        <v>0</v>
      </c>
      <c r="H108" s="45"/>
      <c r="I108" s="45">
        <f>+G108+H108</f>
        <v>0</v>
      </c>
    </row>
    <row r="109" spans="1:9" s="5" customFormat="1" ht="15">
      <c r="A109" s="10" t="s">
        <v>23</v>
      </c>
      <c r="B109" s="93" t="s">
        <v>173</v>
      </c>
      <c r="C109" s="14">
        <v>1816000</v>
      </c>
      <c r="D109" s="14">
        <v>0</v>
      </c>
      <c r="E109" s="14">
        <f>+C109+D109</f>
        <v>1816000</v>
      </c>
      <c r="F109" s="14">
        <v>0</v>
      </c>
      <c r="G109" s="11">
        <f>+E109+F109</f>
        <v>1816000</v>
      </c>
      <c r="H109" s="43">
        <v>-1816000</v>
      </c>
      <c r="I109" s="45">
        <f>+G109+H109</f>
        <v>0</v>
      </c>
    </row>
    <row r="110" spans="1:9" s="5" customFormat="1" ht="15">
      <c r="A110" s="10" t="s">
        <v>25</v>
      </c>
      <c r="B110" s="93" t="s">
        <v>174</v>
      </c>
      <c r="C110" s="34"/>
      <c r="D110" s="34"/>
      <c r="E110" s="34"/>
      <c r="F110" s="34"/>
      <c r="G110" s="34"/>
      <c r="H110" s="53"/>
      <c r="I110" s="53"/>
    </row>
    <row r="111" spans="1:9" s="5" customFormat="1" ht="15">
      <c r="A111" s="10" t="s">
        <v>27</v>
      </c>
      <c r="B111" s="96" t="s">
        <v>175</v>
      </c>
      <c r="C111" s="34"/>
      <c r="D111" s="34"/>
      <c r="E111" s="34"/>
      <c r="F111" s="34"/>
      <c r="G111" s="34"/>
      <c r="H111" s="53"/>
      <c r="I111" s="53"/>
    </row>
    <row r="112" spans="1:9" s="5" customFormat="1" ht="15">
      <c r="A112" s="10" t="s">
        <v>29</v>
      </c>
      <c r="B112" s="97" t="s">
        <v>217</v>
      </c>
      <c r="C112" s="34"/>
      <c r="D112" s="34"/>
      <c r="E112" s="34"/>
      <c r="F112" s="34"/>
      <c r="G112" s="34"/>
      <c r="H112" s="53"/>
      <c r="I112" s="53"/>
    </row>
    <row r="113" spans="1:9" s="5" customFormat="1" ht="15">
      <c r="A113" s="10" t="s">
        <v>176</v>
      </c>
      <c r="B113" s="98" t="s">
        <v>177</v>
      </c>
      <c r="C113" s="34"/>
      <c r="D113" s="34"/>
      <c r="E113" s="34"/>
      <c r="F113" s="34"/>
      <c r="G113" s="34"/>
      <c r="H113" s="34"/>
      <c r="I113" s="34"/>
    </row>
    <row r="114" spans="1:9" s="5" customFormat="1" ht="15">
      <c r="A114" s="10" t="s">
        <v>178</v>
      </c>
      <c r="B114" s="89" t="s">
        <v>158</v>
      </c>
      <c r="C114" s="34"/>
      <c r="D114" s="34"/>
      <c r="E114" s="34"/>
      <c r="F114" s="34"/>
      <c r="G114" s="34"/>
      <c r="H114" s="34"/>
      <c r="I114" s="34"/>
    </row>
    <row r="115" spans="1:9" s="5" customFormat="1" ht="15">
      <c r="A115" s="10" t="s">
        <v>179</v>
      </c>
      <c r="B115" s="89" t="s">
        <v>180</v>
      </c>
      <c r="C115" s="34"/>
      <c r="D115" s="34"/>
      <c r="E115" s="34"/>
      <c r="F115" s="34"/>
      <c r="G115" s="34"/>
      <c r="H115" s="34"/>
      <c r="I115" s="34"/>
    </row>
    <row r="116" spans="1:9" s="5" customFormat="1" ht="16.5" customHeight="1">
      <c r="A116" s="10" t="s">
        <v>181</v>
      </c>
      <c r="B116" s="89" t="s">
        <v>182</v>
      </c>
      <c r="C116" s="34"/>
      <c r="D116" s="34"/>
      <c r="E116" s="34"/>
      <c r="F116" s="34"/>
      <c r="G116" s="34"/>
      <c r="H116" s="34"/>
      <c r="I116" s="34"/>
    </row>
    <row r="117" spans="1:9" s="5" customFormat="1" ht="15">
      <c r="A117" s="10" t="s">
        <v>183</v>
      </c>
      <c r="B117" s="89" t="s">
        <v>164</v>
      </c>
      <c r="C117" s="34"/>
      <c r="D117" s="34"/>
      <c r="E117" s="34"/>
      <c r="F117" s="34"/>
      <c r="G117" s="34">
        <f>+E117+F117</f>
        <v>0</v>
      </c>
      <c r="H117" s="34"/>
      <c r="I117" s="34">
        <f>+G117+H117</f>
        <v>0</v>
      </c>
    </row>
    <row r="118" spans="1:9" s="5" customFormat="1" ht="15">
      <c r="A118" s="10" t="s">
        <v>184</v>
      </c>
      <c r="B118" s="89" t="s">
        <v>185</v>
      </c>
      <c r="C118" s="34"/>
      <c r="D118" s="34"/>
      <c r="E118" s="34"/>
      <c r="F118" s="34"/>
      <c r="G118" s="34"/>
      <c r="H118" s="34"/>
      <c r="I118" s="34"/>
    </row>
    <row r="119" spans="1:9" s="5" customFormat="1" ht="15.75" thickBot="1">
      <c r="A119" s="31" t="s">
        <v>186</v>
      </c>
      <c r="B119" s="89" t="s">
        <v>187</v>
      </c>
      <c r="C119" s="35"/>
      <c r="D119" s="35"/>
      <c r="E119" s="35"/>
      <c r="F119" s="35"/>
      <c r="G119" s="35"/>
      <c r="H119" s="35"/>
      <c r="I119" s="35"/>
    </row>
    <row r="120" spans="1:9" s="5" customFormat="1" ht="15.75" thickBot="1">
      <c r="A120" s="60" t="s">
        <v>31</v>
      </c>
      <c r="B120" s="99" t="s">
        <v>188</v>
      </c>
      <c r="C120" s="9"/>
      <c r="D120" s="9"/>
      <c r="E120" s="9">
        <f>+E121+E122</f>
        <v>0</v>
      </c>
      <c r="F120" s="9"/>
      <c r="G120" s="9">
        <f>+G121+G122</f>
        <v>0</v>
      </c>
      <c r="H120" s="9"/>
      <c r="I120" s="9">
        <f>+I121+I122</f>
        <v>0</v>
      </c>
    </row>
    <row r="121" spans="1:9" s="5" customFormat="1" ht="15">
      <c r="A121" s="10" t="s">
        <v>32</v>
      </c>
      <c r="B121" s="98" t="s">
        <v>189</v>
      </c>
      <c r="C121" s="11"/>
      <c r="D121" s="11"/>
      <c r="E121" s="11">
        <f>+C121+D121</f>
        <v>0</v>
      </c>
      <c r="F121" s="11"/>
      <c r="G121" s="11">
        <f>+E121+F121</f>
        <v>0</v>
      </c>
      <c r="H121" s="11"/>
      <c r="I121" s="11">
        <f>+G121+H121</f>
        <v>0</v>
      </c>
    </row>
    <row r="122" spans="1:9" s="5" customFormat="1" ht="15.75" thickBot="1">
      <c r="A122" s="17" t="s">
        <v>34</v>
      </c>
      <c r="B122" s="93" t="s">
        <v>190</v>
      </c>
      <c r="C122" s="19"/>
      <c r="D122" s="19"/>
      <c r="E122" s="19"/>
      <c r="F122" s="19"/>
      <c r="G122" s="19"/>
      <c r="H122" s="19"/>
      <c r="I122" s="19"/>
    </row>
    <row r="123" spans="1:9" s="5" customFormat="1" ht="15.75" thickBot="1">
      <c r="A123" s="60" t="s">
        <v>191</v>
      </c>
      <c r="B123" s="99" t="s">
        <v>239</v>
      </c>
      <c r="C123" s="9">
        <f>+C90+C106+C120</f>
        <v>52924379</v>
      </c>
      <c r="D123" s="9">
        <f>+D120+D106+D90</f>
        <v>-1127866</v>
      </c>
      <c r="E123" s="9">
        <f>+E120+E106+E90</f>
        <v>51796513</v>
      </c>
      <c r="F123" s="9">
        <f>+F120+F106+F90</f>
        <v>2757866</v>
      </c>
      <c r="G123" s="9">
        <f>+G90+G106+G120</f>
        <v>54554379</v>
      </c>
      <c r="H123" s="9">
        <f>+H120+H106+H90</f>
        <v>3512986</v>
      </c>
      <c r="I123" s="9">
        <f>+I90+I106+I120</f>
        <v>58067365</v>
      </c>
    </row>
    <row r="124" spans="1:9" s="5" customFormat="1" ht="15.75" thickBot="1">
      <c r="A124" s="60" t="s">
        <v>56</v>
      </c>
      <c r="B124" s="99" t="s">
        <v>192</v>
      </c>
      <c r="C124" s="9"/>
      <c r="D124" s="9"/>
      <c r="E124" s="9"/>
      <c r="F124" s="9"/>
      <c r="G124" s="9"/>
      <c r="H124" s="9"/>
      <c r="I124" s="9"/>
    </row>
    <row r="125" spans="1:9" s="12" customFormat="1" ht="15">
      <c r="A125" s="10" t="s">
        <v>58</v>
      </c>
      <c r="B125" s="98" t="s">
        <v>193</v>
      </c>
      <c r="C125" s="34"/>
      <c r="D125" s="34"/>
      <c r="E125" s="34"/>
      <c r="F125" s="34"/>
      <c r="G125" s="34"/>
      <c r="H125" s="34"/>
      <c r="I125" s="34"/>
    </row>
    <row r="126" spans="1:9" s="5" customFormat="1" ht="15">
      <c r="A126" s="10" t="s">
        <v>60</v>
      </c>
      <c r="B126" s="98" t="s">
        <v>194</v>
      </c>
      <c r="C126" s="34"/>
      <c r="D126" s="34"/>
      <c r="E126" s="34"/>
      <c r="F126" s="34"/>
      <c r="G126" s="34"/>
      <c r="H126" s="34"/>
      <c r="I126" s="34"/>
    </row>
    <row r="127" spans="1:9" s="5" customFormat="1" ht="15.75" thickBot="1">
      <c r="A127" s="31" t="s">
        <v>62</v>
      </c>
      <c r="B127" s="100" t="s">
        <v>195</v>
      </c>
      <c r="C127" s="34"/>
      <c r="D127" s="34"/>
      <c r="E127" s="34"/>
      <c r="F127" s="34"/>
      <c r="G127" s="34"/>
      <c r="H127" s="34"/>
      <c r="I127" s="34"/>
    </row>
    <row r="128" spans="1:9" s="5" customFormat="1" ht="15.75" thickBot="1">
      <c r="A128" s="60" t="s">
        <v>78</v>
      </c>
      <c r="B128" s="99" t="s">
        <v>196</v>
      </c>
      <c r="C128" s="9"/>
      <c r="D128" s="9"/>
      <c r="E128" s="9"/>
      <c r="F128" s="9"/>
      <c r="G128" s="9"/>
      <c r="H128" s="9"/>
      <c r="I128" s="9"/>
    </row>
    <row r="129" spans="1:9" s="5" customFormat="1" ht="15">
      <c r="A129" s="10" t="s">
        <v>80</v>
      </c>
      <c r="B129" s="98" t="s">
        <v>197</v>
      </c>
      <c r="C129" s="34"/>
      <c r="D129" s="34"/>
      <c r="E129" s="34"/>
      <c r="F129" s="34"/>
      <c r="G129" s="34"/>
      <c r="H129" s="34"/>
      <c r="I129" s="34"/>
    </row>
    <row r="130" spans="1:9" s="5" customFormat="1" ht="15">
      <c r="A130" s="10" t="s">
        <v>82</v>
      </c>
      <c r="B130" s="98" t="s">
        <v>198</v>
      </c>
      <c r="C130" s="34"/>
      <c r="D130" s="34"/>
      <c r="E130" s="34"/>
      <c r="F130" s="34"/>
      <c r="G130" s="34"/>
      <c r="H130" s="34"/>
      <c r="I130" s="34"/>
    </row>
    <row r="131" spans="1:9" s="5" customFormat="1" ht="15">
      <c r="A131" s="10" t="s">
        <v>84</v>
      </c>
      <c r="B131" s="98" t="s">
        <v>199</v>
      </c>
      <c r="C131" s="34"/>
      <c r="D131" s="34"/>
      <c r="E131" s="34"/>
      <c r="F131" s="34"/>
      <c r="G131" s="34"/>
      <c r="H131" s="34"/>
      <c r="I131" s="34"/>
    </row>
    <row r="132" spans="1:9" s="12" customFormat="1" ht="15.75" thickBot="1">
      <c r="A132" s="31" t="s">
        <v>86</v>
      </c>
      <c r="B132" s="100" t="s">
        <v>200</v>
      </c>
      <c r="C132" s="34"/>
      <c r="D132" s="34"/>
      <c r="E132" s="34"/>
      <c r="F132" s="34"/>
      <c r="G132" s="34"/>
      <c r="H132" s="34"/>
      <c r="I132" s="34"/>
    </row>
    <row r="133" spans="1:10" s="5" customFormat="1" ht="15.75" thickBot="1">
      <c r="A133" s="60" t="s">
        <v>201</v>
      </c>
      <c r="B133" s="99" t="s">
        <v>202</v>
      </c>
      <c r="C133" s="20"/>
      <c r="D133" s="20">
        <f>SUM(D134:D138)</f>
        <v>859427</v>
      </c>
      <c r="E133" s="20">
        <f>SUM(E134:E138)</f>
        <v>859427</v>
      </c>
      <c r="F133" s="20"/>
      <c r="G133" s="20">
        <f>SUM(G134:G138)</f>
        <v>859427</v>
      </c>
      <c r="H133" s="20"/>
      <c r="I133" s="20">
        <f>SUM(I134:I138)</f>
        <v>859427</v>
      </c>
      <c r="J133" s="36"/>
    </row>
    <row r="134" spans="1:9" s="5" customFormat="1" ht="15">
      <c r="A134" s="10" t="s">
        <v>92</v>
      </c>
      <c r="B134" s="98" t="s">
        <v>203</v>
      </c>
      <c r="C134" s="34"/>
      <c r="D134" s="34"/>
      <c r="E134" s="34"/>
      <c r="F134" s="34"/>
      <c r="G134" s="34"/>
      <c r="H134" s="34"/>
      <c r="I134" s="34"/>
    </row>
    <row r="135" spans="1:9" s="5" customFormat="1" ht="15">
      <c r="A135" s="10" t="s">
        <v>94</v>
      </c>
      <c r="B135" s="98" t="s">
        <v>204</v>
      </c>
      <c r="C135" s="34"/>
      <c r="D135" s="34">
        <v>859427</v>
      </c>
      <c r="E135" s="34">
        <f>+C135+D135</f>
        <v>859427</v>
      </c>
      <c r="F135" s="34">
        <f>+C135</f>
        <v>0</v>
      </c>
      <c r="G135" s="34">
        <f>+E135+F135</f>
        <v>859427</v>
      </c>
      <c r="H135" s="34"/>
      <c r="I135" s="34">
        <f>+G135+H135</f>
        <v>859427</v>
      </c>
    </row>
    <row r="136" spans="1:9" s="5" customFormat="1" ht="15">
      <c r="A136" s="10" t="s">
        <v>96</v>
      </c>
      <c r="B136" s="98" t="s">
        <v>221</v>
      </c>
      <c r="C136" s="34"/>
      <c r="D136" s="34"/>
      <c r="E136" s="34"/>
      <c r="F136" s="34"/>
      <c r="G136" s="34"/>
      <c r="H136" s="34"/>
      <c r="I136" s="34"/>
    </row>
    <row r="137" spans="1:9" s="12" customFormat="1" ht="15">
      <c r="A137" s="10" t="s">
        <v>98</v>
      </c>
      <c r="B137" s="98" t="s">
        <v>205</v>
      </c>
      <c r="C137" s="34"/>
      <c r="D137" s="34"/>
      <c r="E137" s="34"/>
      <c r="F137" s="34"/>
      <c r="G137" s="34"/>
      <c r="H137" s="34"/>
      <c r="I137" s="34"/>
    </row>
    <row r="138" spans="1:9" s="12" customFormat="1" ht="15.75" thickBot="1">
      <c r="A138" s="31" t="s">
        <v>222</v>
      </c>
      <c r="B138" s="100" t="s">
        <v>206</v>
      </c>
      <c r="C138" s="34"/>
      <c r="D138" s="34"/>
      <c r="E138" s="34"/>
      <c r="F138" s="34"/>
      <c r="G138" s="34"/>
      <c r="H138" s="34"/>
      <c r="I138" s="34"/>
    </row>
    <row r="139" spans="1:9" s="12" customFormat="1" ht="15.75" thickBot="1">
      <c r="A139" s="60" t="s">
        <v>100</v>
      </c>
      <c r="B139" s="99" t="s">
        <v>237</v>
      </c>
      <c r="C139" s="37"/>
      <c r="D139" s="37"/>
      <c r="E139" s="37"/>
      <c r="F139" s="37"/>
      <c r="G139" s="37"/>
      <c r="H139" s="37"/>
      <c r="I139" s="37"/>
    </row>
    <row r="140" spans="1:9" s="12" customFormat="1" ht="15">
      <c r="A140" s="10" t="s">
        <v>102</v>
      </c>
      <c r="B140" s="98" t="s">
        <v>207</v>
      </c>
      <c r="C140" s="34"/>
      <c r="D140" s="34"/>
      <c r="E140" s="34"/>
      <c r="F140" s="34"/>
      <c r="G140" s="34"/>
      <c r="H140" s="34"/>
      <c r="I140" s="34"/>
    </row>
    <row r="141" spans="1:9" s="12" customFormat="1" ht="15">
      <c r="A141" s="10" t="s">
        <v>104</v>
      </c>
      <c r="B141" s="98" t="s">
        <v>208</v>
      </c>
      <c r="C141" s="34"/>
      <c r="D141" s="34"/>
      <c r="E141" s="34"/>
      <c r="F141" s="34"/>
      <c r="G141" s="34"/>
      <c r="H141" s="34"/>
      <c r="I141" s="34"/>
    </row>
    <row r="142" spans="1:9" s="12" customFormat="1" ht="15">
      <c r="A142" s="10" t="s">
        <v>106</v>
      </c>
      <c r="B142" s="98" t="s">
        <v>209</v>
      </c>
      <c r="C142" s="34"/>
      <c r="D142" s="34"/>
      <c r="E142" s="34"/>
      <c r="F142" s="34"/>
      <c r="G142" s="34"/>
      <c r="H142" s="34"/>
      <c r="I142" s="34"/>
    </row>
    <row r="143" spans="1:9" s="5" customFormat="1" ht="15.75" thickBot="1">
      <c r="A143" s="10" t="s">
        <v>108</v>
      </c>
      <c r="B143" s="98" t="s">
        <v>210</v>
      </c>
      <c r="C143" s="34"/>
      <c r="D143" s="34"/>
      <c r="E143" s="34"/>
      <c r="F143" s="34"/>
      <c r="G143" s="34"/>
      <c r="H143" s="34"/>
      <c r="I143" s="34"/>
    </row>
    <row r="144" spans="1:9" s="5" customFormat="1" ht="15.75" thickBot="1">
      <c r="A144" s="60" t="s">
        <v>110</v>
      </c>
      <c r="B144" s="99" t="s">
        <v>211</v>
      </c>
      <c r="C144" s="38"/>
      <c r="D144" s="38">
        <v>859427</v>
      </c>
      <c r="E144" s="38">
        <v>859427</v>
      </c>
      <c r="F144" s="38"/>
      <c r="G144" s="38">
        <v>859427</v>
      </c>
      <c r="H144" s="38"/>
      <c r="I144" s="38">
        <v>859427</v>
      </c>
    </row>
    <row r="145" spans="1:9" s="5" customFormat="1" ht="15.75" thickBot="1">
      <c r="A145" s="66" t="s">
        <v>212</v>
      </c>
      <c r="B145" s="101" t="s">
        <v>238</v>
      </c>
      <c r="C145" s="38">
        <f>+C123+C144</f>
        <v>52924379</v>
      </c>
      <c r="D145" s="38">
        <f>+D123+D144</f>
        <v>-268439</v>
      </c>
      <c r="E145" s="38">
        <f>+E123+E144</f>
        <v>52655940</v>
      </c>
      <c r="F145" s="38">
        <f>+F144+F123</f>
        <v>2757866</v>
      </c>
      <c r="G145" s="38">
        <f>+G144+G123</f>
        <v>55413806</v>
      </c>
      <c r="H145" s="38">
        <f>+H144+H123</f>
        <v>3512986</v>
      </c>
      <c r="I145" s="38">
        <f>+I144+I123</f>
        <v>58926792</v>
      </c>
    </row>
    <row r="146" spans="1:9" s="5" customFormat="1" ht="15.75" thickBot="1">
      <c r="A146" s="70"/>
      <c r="B146" s="102"/>
      <c r="C146" s="39"/>
      <c r="D146" s="39"/>
      <c r="E146" s="39"/>
      <c r="F146" s="39"/>
      <c r="G146" s="39"/>
      <c r="H146" s="39"/>
      <c r="I146" s="39"/>
    </row>
    <row r="147" spans="1:9" s="5" customFormat="1" ht="21" customHeight="1" thickBot="1">
      <c r="A147" s="108" t="s">
        <v>213</v>
      </c>
      <c r="B147" s="109"/>
      <c r="C147" s="40">
        <v>1</v>
      </c>
      <c r="D147" s="40">
        <v>1</v>
      </c>
      <c r="E147" s="40">
        <v>1</v>
      </c>
      <c r="F147" s="40">
        <v>1</v>
      </c>
      <c r="G147" s="40">
        <v>1</v>
      </c>
      <c r="H147" s="40">
        <v>1</v>
      </c>
      <c r="I147" s="40">
        <v>1</v>
      </c>
    </row>
    <row r="148" spans="1:9" s="5" customFormat="1" ht="21" customHeight="1" thickBot="1">
      <c r="A148" s="108" t="s">
        <v>214</v>
      </c>
      <c r="B148" s="109"/>
      <c r="C148" s="40">
        <v>21</v>
      </c>
      <c r="D148" s="40">
        <v>21</v>
      </c>
      <c r="E148" s="40">
        <v>21</v>
      </c>
      <c r="F148" s="40">
        <v>21</v>
      </c>
      <c r="G148" s="40">
        <v>21</v>
      </c>
      <c r="H148" s="40">
        <v>21</v>
      </c>
      <c r="I148" s="40">
        <v>21</v>
      </c>
    </row>
    <row r="149" spans="1:9" s="5" customFormat="1" ht="15">
      <c r="A149" s="70"/>
      <c r="B149" s="102"/>
      <c r="C149" s="39"/>
      <c r="D149" s="39"/>
      <c r="E149" s="39"/>
      <c r="F149" s="39"/>
      <c r="G149" s="39"/>
      <c r="H149" s="39"/>
      <c r="I149" s="39"/>
    </row>
    <row r="150" spans="1:9" s="5" customFormat="1" ht="16.5" customHeight="1">
      <c r="A150" s="70"/>
      <c r="B150" s="102"/>
      <c r="C150" s="39"/>
      <c r="D150" s="39"/>
      <c r="E150" s="39"/>
      <c r="F150" s="39"/>
      <c r="G150" s="39"/>
      <c r="H150" s="39"/>
      <c r="I150" s="39"/>
    </row>
  </sheetData>
  <sheetProtection formatCells="0"/>
  <mergeCells count="4">
    <mergeCell ref="A147:B147"/>
    <mergeCell ref="A148:B148"/>
    <mergeCell ref="A2:I2"/>
    <mergeCell ref="A3:I3"/>
  </mergeCells>
  <printOptions horizontalCentered="1"/>
  <pageMargins left="0.1968503937007874" right="0.7874015748031497" top="0.7874015748031497" bottom="0.1968503937007874" header="0.7874015748031497" footer="0.7874015748031497"/>
  <pageSetup horizontalDpi="600" verticalDpi="600" orientation="landscape" paperSize="9" scale="48" r:id="rId1"/>
  <headerFooter>
    <oddHeader>&amp;L&amp;"Times New Roman CE,Félkövér"&amp;12Pári Község Önkormányzata&amp;R&amp;"Times New Roman CE,Félkövér"&amp;12 4.1. sz. melléklet</oddHeader>
  </headerFooter>
  <rowBreaks count="2" manualBreakCount="2">
    <brk id="63" max="255" man="1"/>
    <brk id="88" max="8" man="1"/>
  </rowBreaks>
  <ignoredErrors>
    <ignoredError sqref="E23 E91:E95 E107 E109 G9:G13 G20 G23 G55 G37 G42 G93:G95 G100 G107:G109 G117 G121 E121 E9:E12 G91:G92 G135 I39:I40 I35 I33 I23 I37 I42 I20 I9 I10:I13 I77 I91:I95 I100 I108:I109 I107 I117 I121 I135" unlockedFormula="1"/>
    <ignoredError sqref="D90" formulaRange="1"/>
    <ignoredError sqref="F145 E106:F106 F135 G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2018-05-30T06:47:01Z</cp:lastPrinted>
  <dcterms:created xsi:type="dcterms:W3CDTF">2014-02-13T10:33:01Z</dcterms:created>
  <dcterms:modified xsi:type="dcterms:W3CDTF">2018-05-30T07:30:19Z</dcterms:modified>
  <cp:category/>
  <cp:version/>
  <cp:contentType/>
  <cp:contentStatus/>
</cp:coreProperties>
</file>