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3. sz. mell." sheetId="1" r:id="rId1"/>
  </sheets>
  <definedNames>
    <definedName name="_xlfn.IFERROR" hidden="1">#NAME?</definedName>
    <definedName name="_xlnm.Print_Area" localSheetId="0">'3. sz. mell.'!$A$2:$E$155</definedName>
  </definedNames>
  <calcPr fullCalcOnLoad="1"/>
</workbook>
</file>

<file path=xl/sharedStrings.xml><?xml version="1.0" encoding="utf-8"?>
<sst xmlns="http://schemas.openxmlformats.org/spreadsheetml/2006/main" count="295" uniqueCount="250">
  <si>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</si>
  <si>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</si>
  <si>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</si>
  <si>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</si>
  <si>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</si>
  <si>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</si>
  <si>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</si>
  <si>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</si>
  <si>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</si>
  <si>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</si>
  <si>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</si>
  <si>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</si>
  <si>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</si>
  <si>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</si>
  <si>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</si>
  <si>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</si>
  <si>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</si>
  <si>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</si>
  <si>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</si>
  <si>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</si>
  <si>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</si>
  <si>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</si>
  <si>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</si>
  <si>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</si>
  <si>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</si>
  <si>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</si>
  <si>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</si>
  <si>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</si>
  <si>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</si>
  <si>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</si>
  <si>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</si>
  <si>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</si>
  <si>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</si>
  <si>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</si>
  <si>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</si>
  <si>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</si>
  <si>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</si>
  <si>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</si>
  <si>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</si>
  <si>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</si>
  <si>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</si>
  <si>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</si>
  <si>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</si>
  <si>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</si>
  <si>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</si>
  <si>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</si>
  <si>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</si>
  <si>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</si>
  <si>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</si>
  <si>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</si>
  <si>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</si>
  <si>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</si>
  <si>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</si>
  <si>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</si>
  <si>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</si>
  <si>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</si>
  <si>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</si>
  <si>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</si>
  <si>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</si>
  <si>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</si>
  <si>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</si>
  <si>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</si>
  <si>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</si>
  <si>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</si>
  <si>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</si>
  <si>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</si>
  <si>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</si>
  <si>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</si>
  <si>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</si>
  <si>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</si>
  <si>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</si>
  <si>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</si>
  <si>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</si>
  <si>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</si>
  <si>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</si>
  <si>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</si>
  <si>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</si>
  <si>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</si>
  <si>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</si>
  <si>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</si>
  <si>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</si>
  <si>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</si>
  <si>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</si>
  <si>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</si>
  <si>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</si>
  <si>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</si>
  <si>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</si>
  <si>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</si>
  <si>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</si>
  <si>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</si>
  <si>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</si>
  <si>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</si>
  <si>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</si>
  <si>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</si>
  <si>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</si>
  <si>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</si>
  <si>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</si>
  <si>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</si>
  <si>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</si>
  <si>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</si>
  <si>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</si>
  <si>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</si>
  <si>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</si>
  <si>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</si>
  <si>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</si>
  <si>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</si>
  <si>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</si>
  <si>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</si>
  <si>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</si>
  <si>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</si>
  <si>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</si>
  <si>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</si>
  <si>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</si>
  <si>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</si>
  <si>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</si>
  <si>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</si>
  <si>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</si>
  <si>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</si>
  <si>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</si>
  <si>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</si>
  <si>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</si>
  <si>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</si>
  <si>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</si>
  <si>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</si>
  <si>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</si>
  <si>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</si>
  <si>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</si>
  <si>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</si>
  <si>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</si>
  <si>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</si>
  <si>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</si>
  <si>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</si>
  <si>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</si>
  <si>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</si>
  <si>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</si>
  <si>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</si>
  <si>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</si>
  <si>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</si>
  <si>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</si>
  <si>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</si>
  <si>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</si>
  <si>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</si>
  <si>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</si>
  <si>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</si>
  <si>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</si>
  <si>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</si>
  <si>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</si>
  <si>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</si>
  <si>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</si>
  <si>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</si>
  <si>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</si>
  <si>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</si>
  <si>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</si>
  <si>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</si>
  <si>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</si>
  <si>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</si>
  <si>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</si>
  <si>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</si>
  <si>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</si>
  <si>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</si>
  <si>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</si>
  <si>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</si>
  <si>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</si>
  <si>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</si>
  <si>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</si>
  <si>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</si>
  <si>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</si>
  <si>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</si>
  <si>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</si>
  <si>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</si>
  <si>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</si>
  <si>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</si>
  <si>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</si>
  <si>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</si>
  <si>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</si>
  <si>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</si>
  <si>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</si>
  <si>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</si>
  <si>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</si>
  <si>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</si>
  <si>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</si>
  <si>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</si>
  <si>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</si>
  <si>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</si>
  <si>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</si>
  <si>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</si>
  <si>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</si>
  <si>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</si>
  <si>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</si>
  <si>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</si>
  <si>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</si>
  <si>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</si>
  <si>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</si>
  <si>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</si>
  <si>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</si>
  <si>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</si>
  <si>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</si>
  <si>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</si>
  <si>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</si>
  <si>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</si>
  <si>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</si>
  <si>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</si>
  <si>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</si>
  <si>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</si>
  <si>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</si>
  <si>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</si>
  <si>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</si>
  <si>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</si>
  <si>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</si>
  <si>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</si>
  <si>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</si>
  <si>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</si>
  <si>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</si>
  <si>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</si>
  <si>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</si>
  <si>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</si>
  <si>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</si>
  <si>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</si>
  <si>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</si>
  <si>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</si>
  <si>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</si>
  <si>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</si>
  <si>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</si>
  <si>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</si>
  <si>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</si>
  <si>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Központi, irányítószervi támogatások folyósítása</t>
  </si>
  <si>
    <t>13.3</t>
  </si>
  <si>
    <t>13.4.</t>
  </si>
  <si>
    <t>irányítószervi támogatás (intézményfinanszírozás)</t>
  </si>
  <si>
    <t>Forintban!</t>
  </si>
  <si>
    <t>14.</t>
  </si>
  <si>
    <t>13.</t>
  </si>
  <si>
    <t>12.</t>
  </si>
  <si>
    <t>11.</t>
  </si>
  <si>
    <t>14.1.</t>
  </si>
  <si>
    <t>14.2.</t>
  </si>
  <si>
    <t>14.3.</t>
  </si>
  <si>
    <t>14.4.</t>
  </si>
  <si>
    <t>15.</t>
  </si>
  <si>
    <t>16.</t>
  </si>
  <si>
    <t>17.</t>
  </si>
  <si>
    <t xml:space="preserve"> Forintban!</t>
  </si>
  <si>
    <t>Külföldi finanszírozás kiadásai (8.1. + … + 8.4.)</t>
  </si>
  <si>
    <t>KIADÁSOK ÖSSZESEN: (4.+9.)</t>
  </si>
  <si>
    <t>KÖLTSÉGVETÉSI KIADÁSOK ÖSSZESEN (1.+2.+3.)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</si>
  <si>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</si>
  <si>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KÖLTSÉGVETÉSI ÉS FINANSZÍROZÁSI BEVÉTELEK ÖSSZESEN: (9.+16.)</t>
  </si>
  <si>
    <t>2018. évi eredeti előirányzat</t>
  </si>
  <si>
    <t>2018.évi I. módosítás      09.20.</t>
  </si>
  <si>
    <t>2018.évi módosított előirányzat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</si>
</sst>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\,\ dddd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7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0" fillId="0" borderId="11" xfId="56" applyFont="1" applyFill="1" applyBorder="1" applyProtection="1">
      <alignment/>
      <protection/>
    </xf>
    <xf numFmtId="0" fontId="16" fillId="0" borderId="11" xfId="56" applyFill="1" applyBorder="1" applyProtection="1">
      <alignment/>
      <protection/>
    </xf>
    <xf numFmtId="3" fontId="21" fillId="0" borderId="11" xfId="56" applyNumberFormat="1" applyFont="1" applyFill="1" applyBorder="1" applyProtection="1">
      <alignment/>
      <protection/>
    </xf>
    <xf numFmtId="164" fontId="21" fillId="0" borderId="11" xfId="56" applyNumberFormat="1" applyFont="1" applyFill="1" applyBorder="1" applyProtection="1">
      <alignment/>
      <protection/>
    </xf>
    <xf numFmtId="164" fontId="28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16" fillId="0" borderId="0" xfId="56" applyFill="1" applyBorder="1" applyProtection="1">
      <alignment/>
      <protection/>
    </xf>
    <xf numFmtId="0" fontId="16" fillId="0" borderId="0" xfId="56" applyFill="1" applyBorder="1" applyAlignment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24" fillId="0" borderId="0" xfId="56" applyFont="1" applyFill="1" applyBorder="1" applyProtection="1">
      <alignment/>
      <protection/>
    </xf>
    <xf numFmtId="0" fontId="25" fillId="0" borderId="0" xfId="56" applyFont="1" applyFill="1" applyBorder="1" applyProtection="1">
      <alignment/>
      <protection/>
    </xf>
    <xf numFmtId="49" fontId="28" fillId="0" borderId="11" xfId="56" applyNumberFormat="1" applyFont="1" applyFill="1" applyBorder="1" applyAlignment="1" applyProtection="1">
      <alignment horizontal="center" vertical="center" wrapText="1"/>
      <protection/>
    </xf>
    <xf numFmtId="0" fontId="28" fillId="0" borderId="11" xfId="56" applyFont="1" applyFill="1" applyBorder="1" applyAlignment="1" applyProtection="1">
      <alignment vertical="center" wrapText="1"/>
      <protection/>
    </xf>
    <xf numFmtId="0" fontId="21" fillId="0" borderId="11" xfId="56" applyFont="1" applyFill="1" applyBorder="1" applyAlignment="1" applyProtection="1">
      <alignment horizontal="left"/>
      <protection/>
    </xf>
    <xf numFmtId="0" fontId="21" fillId="0" borderId="11" xfId="56" applyFont="1" applyFill="1" applyBorder="1" applyAlignment="1" applyProtection="1">
      <alignment horizontal="center"/>
      <protection/>
    </xf>
    <xf numFmtId="49" fontId="21" fillId="0" borderId="11" xfId="56" applyNumberFormat="1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4" fillId="0" borderId="11" xfId="56" applyFont="1" applyFill="1" applyBorder="1" applyProtection="1">
      <alignment/>
      <protection/>
    </xf>
    <xf numFmtId="49" fontId="21" fillId="0" borderId="12" xfId="56" applyNumberFormat="1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3" xfId="56" applyNumberFormat="1" applyFont="1" applyFill="1" applyBorder="1" applyAlignment="1" applyProtection="1">
      <alignment horizontal="center"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4" xfId="56" applyNumberFormat="1" applyFill="1" applyBorder="1" applyProtection="1">
      <alignment/>
      <protection/>
    </xf>
    <xf numFmtId="49" fontId="16" fillId="0" borderId="15" xfId="56" applyNumberFormat="1" applyFont="1" applyFill="1" applyBorder="1" applyAlignment="1" applyProtection="1">
      <alignment horizontal="center" vertical="center" wrapText="1"/>
      <protection/>
    </xf>
    <xf numFmtId="0" fontId="16" fillId="0" borderId="15" xfId="56" applyFont="1" applyFill="1" applyBorder="1" applyAlignment="1" applyProtection="1">
      <alignment horizontal="left" vertical="center" wrapText="1" inden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5" xfId="56" applyNumberFormat="1" applyFill="1" applyBorder="1" applyProtection="1">
      <alignment/>
      <protection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56" applyFont="1" applyFill="1" applyBorder="1" applyAlignment="1" applyProtection="1">
      <alignment horizontal="left" vertical="center" wrapText="1" indent="1"/>
      <protection/>
    </xf>
    <xf numFmtId="0" fontId="16" fillId="0" borderId="15" xfId="56" applyFill="1" applyBorder="1" applyProtection="1">
      <alignment/>
      <protection/>
    </xf>
    <xf numFmtId="0" fontId="16" fillId="0" borderId="15" xfId="56" applyFont="1" applyFill="1" applyBorder="1" applyAlignment="1" applyProtection="1">
      <alignment horizontal="left" indent="6"/>
      <protection/>
    </xf>
    <xf numFmtId="0" fontId="16" fillId="0" borderId="15" xfId="56" applyFont="1" applyFill="1" applyBorder="1" applyAlignment="1" applyProtection="1">
      <alignment horizontal="left" vertical="center" wrapText="1" indent="6"/>
      <protection/>
    </xf>
    <xf numFmtId="3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56" applyNumberFormat="1" applyFont="1" applyFill="1" applyBorder="1" applyAlignment="1" applyProtection="1">
      <alignment horizontal="center" vertical="center" wrapText="1"/>
      <protection/>
    </xf>
    <xf numFmtId="0" fontId="16" fillId="0" borderId="16" xfId="56" applyFont="1" applyFill="1" applyBorder="1" applyAlignment="1" applyProtection="1">
      <alignment horizontal="left" vertical="center" wrapText="1" indent="6"/>
      <protection/>
    </xf>
    <xf numFmtId="49" fontId="16" fillId="0" borderId="18" xfId="56" applyNumberFormat="1" applyFont="1" applyFill="1" applyBorder="1" applyAlignment="1" applyProtection="1">
      <alignment horizontal="center" vertical="center" wrapText="1"/>
      <protection/>
    </xf>
    <xf numFmtId="0" fontId="16" fillId="0" borderId="18" xfId="56" applyFont="1" applyFill="1" applyBorder="1" applyAlignment="1" applyProtection="1">
      <alignment horizontal="left" vertical="center" wrapText="1" indent="6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6" xfId="56" applyNumberFormat="1" applyFill="1" applyBorder="1" applyProtection="1">
      <alignment/>
      <protection/>
    </xf>
    <xf numFmtId="3" fontId="16" fillId="0" borderId="18" xfId="56" applyNumberFormat="1" applyFill="1" applyBorder="1" applyProtection="1">
      <alignment/>
      <protection/>
    </xf>
    <xf numFmtId="0" fontId="21" fillId="0" borderId="11" xfId="56" applyFont="1" applyFill="1" applyBorder="1" applyAlignment="1" applyProtection="1">
      <alignment vertical="center" wrapText="1"/>
      <protection/>
    </xf>
    <xf numFmtId="49" fontId="16" fillId="0" borderId="14" xfId="56" applyNumberFormat="1" applyFont="1" applyFill="1" applyBorder="1" applyAlignment="1" applyProtection="1">
      <alignment horizontal="center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0" fontId="26" fillId="0" borderId="16" xfId="0" applyFont="1" applyBorder="1" applyAlignment="1" applyProtection="1">
      <alignment horizontal="left" vertical="center" wrapText="1" indent="1"/>
      <protection/>
    </xf>
    <xf numFmtId="0" fontId="26" fillId="0" borderId="15" xfId="0" applyFont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horizontal="left" vertical="center" wrapText="1" indent="6"/>
      <protection/>
    </xf>
    <xf numFmtId="0" fontId="16" fillId="0" borderId="16" xfId="56" applyFill="1" applyBorder="1" applyProtection="1">
      <alignment/>
      <protection/>
    </xf>
    <xf numFmtId="0" fontId="16" fillId="0" borderId="18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164" fontId="16" fillId="0" borderId="14" xfId="56" applyNumberFormat="1" applyFill="1" applyBorder="1" applyProtection="1">
      <alignment/>
      <protection/>
    </xf>
    <xf numFmtId="49" fontId="16" fillId="0" borderId="16" xfId="56" applyNumberFormat="1" applyFont="1" applyFill="1" applyBorder="1" applyAlignment="1" applyProtection="1">
      <alignment horizontal="center" vertical="center" wrapText="1"/>
      <protection/>
    </xf>
    <xf numFmtId="0" fontId="16" fillId="0" borderId="14" xfId="56" applyFill="1" applyBorder="1" applyProtection="1">
      <alignment/>
      <protection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11" xfId="0" applyNumberFormat="1" applyFont="1" applyBorder="1" applyAlignment="1" applyProtection="1">
      <alignment horizontal="right" vertical="center" wrapText="1" indent="1"/>
      <protection/>
    </xf>
    <xf numFmtId="164" fontId="27" fillId="0" borderId="11" xfId="0" applyNumberFormat="1" applyFont="1" applyBorder="1" applyAlignment="1" applyProtection="1" quotePrefix="1">
      <alignment horizontal="right" vertical="center" wrapText="1" indent="1"/>
      <protection/>
    </xf>
    <xf numFmtId="49" fontId="27" fillId="0" borderId="19" xfId="0" applyNumberFormat="1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0" fontId="29" fillId="0" borderId="10" xfId="0" applyFont="1" applyFill="1" applyBorder="1" applyAlignment="1" applyProtection="1">
      <alignment horizontal="right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0" fontId="26" fillId="0" borderId="14" xfId="0" applyFont="1" applyBorder="1" applyAlignment="1" applyProtection="1">
      <alignment horizontal="left" vertical="center" wrapText="1" inden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Protection="1">
      <alignment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56" applyFont="1" applyFill="1" applyBorder="1" applyProtection="1">
      <alignment/>
      <protection/>
    </xf>
    <xf numFmtId="0" fontId="0" fillId="0" borderId="15" xfId="56" applyFont="1" applyFill="1" applyBorder="1" applyProtection="1">
      <alignment/>
      <protection/>
    </xf>
    <xf numFmtId="3" fontId="16" fillId="0" borderId="15" xfId="56" applyNumberFormat="1" applyFont="1" applyFill="1" applyBorder="1" applyProtection="1">
      <alignment/>
      <protection/>
    </xf>
    <xf numFmtId="164" fontId="0" fillId="0" borderId="15" xfId="56" applyNumberFormat="1" applyFont="1" applyFill="1" applyBorder="1" applyProtection="1">
      <alignment/>
      <protection/>
    </xf>
    <xf numFmtId="0" fontId="0" fillId="0" borderId="16" xfId="56" applyFont="1" applyFill="1" applyBorder="1" applyProtection="1">
      <alignment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Protection="1">
      <alignment/>
      <protection/>
    </xf>
    <xf numFmtId="0" fontId="0" fillId="0" borderId="14" xfId="56" applyFont="1" applyFill="1" applyBorder="1" applyProtection="1">
      <alignment/>
      <protection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16" xfId="56" applyNumberFormat="1" applyFont="1" applyFill="1" applyBorder="1" applyProtection="1">
      <alignment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49" fontId="27" fillId="0" borderId="11" xfId="0" applyNumberFormat="1" applyFont="1" applyBorder="1" applyAlignment="1" applyProtection="1">
      <alignment horizontal="center" vertical="center" wrapText="1"/>
      <protection/>
    </xf>
    <xf numFmtId="3" fontId="16" fillId="0" borderId="14" xfId="56" applyNumberFormat="1" applyFont="1" applyFill="1" applyBorder="1" applyProtection="1">
      <alignment/>
      <protection/>
    </xf>
    <xf numFmtId="49" fontId="26" fillId="0" borderId="14" xfId="0" applyNumberFormat="1" applyFont="1" applyBorder="1" applyAlignment="1" applyProtection="1">
      <alignment horizontal="center" vertical="center" wrapText="1"/>
      <protection/>
    </xf>
    <xf numFmtId="49" fontId="26" fillId="0" borderId="15" xfId="0" applyNumberFormat="1" applyFont="1" applyBorder="1" applyAlignment="1" applyProtection="1">
      <alignment horizontal="center" vertical="center" wrapText="1"/>
      <protection/>
    </xf>
    <xf numFmtId="49" fontId="26" fillId="0" borderId="16" xfId="0" applyNumberFormat="1" applyFont="1" applyBorder="1" applyAlignment="1" applyProtection="1">
      <alignment horizontal="center" vertical="center" wrapTex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0" applyFont="1" applyFill="1" applyBorder="1" applyAlignment="1" applyProtection="1">
      <alignment horizontal="right" vertical="center"/>
      <protection/>
    </xf>
    <xf numFmtId="164" fontId="21" fillId="0" borderId="11" xfId="5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55"/>
  <sheetViews>
    <sheetView tabSelected="1" zoomScaleSheetLayoutView="100" workbookViewId="0" topLeftCell="A133">
      <selection activeCell="D86" sqref="D86"/>
    </sheetView>
  </sheetViews>
  <sheetFormatPr defaultColWidth="9.00390625" defaultRowHeight="12.75"/>
  <cols>
    <col min="1" max="1" width="9.50390625" style="12" customWidth="1"/>
    <col min="2" max="2" width="91.625" style="7" customWidth="1"/>
    <col min="3" max="3" width="21.625" style="8" customWidth="1"/>
    <col min="4" max="4" width="18.625" style="1" customWidth="1"/>
    <col min="5" max="5" width="18.125" style="1" customWidth="1"/>
    <col min="6" max="6" width="9.375" style="25" customWidth="1"/>
    <col min="7" max="16384" width="9.375" style="1" customWidth="1"/>
  </cols>
  <sheetData>
    <row r="2" spans="1:3" ht="15.75" customHeight="1">
      <c r="A2" s="22" t="s">
        <v>0</v>
      </c>
      <c r="B2" s="22"/>
      <c r="C2" s="22"/>
    </row>
    <row r="3" spans="1:5" ht="15.75" customHeight="1" thickBot="1">
      <c r="A3" s="21"/>
      <c r="B3" s="21"/>
      <c r="E3" s="110" t="s">
        <v>229</v>
      </c>
    </row>
    <row r="4" spans="1:5" ht="48" thickBot="1">
      <c r="A4" s="34" t="s">
        <v>1</v>
      </c>
      <c r="B4" s="35" t="s">
        <v>2</v>
      </c>
      <c r="C4" s="35" t="s">
        <v>247</v>
      </c>
      <c r="D4" s="15" t="s">
        <v>248</v>
      </c>
      <c r="E4" s="15" t="s">
        <v>249</v>
      </c>
    </row>
    <row r="5" spans="1:6" s="4" customFormat="1" ht="16.5" thickBot="1">
      <c r="A5" s="37">
        <v>1</v>
      </c>
      <c r="B5" s="82">
        <v>2</v>
      </c>
      <c r="C5" s="82">
        <v>3</v>
      </c>
      <c r="D5" s="82">
        <v>4</v>
      </c>
      <c r="E5" s="82">
        <v>5</v>
      </c>
      <c r="F5" s="27"/>
    </row>
    <row r="6" spans="1:6" s="4" customFormat="1" ht="16.5" thickBot="1">
      <c r="A6" s="34" t="s">
        <v>3</v>
      </c>
      <c r="B6" s="83" t="s">
        <v>4</v>
      </c>
      <c r="C6" s="84">
        <f>SUM(C7:C12)</f>
        <v>75109720</v>
      </c>
      <c r="D6" s="19">
        <f>E6-C6</f>
        <v>122038</v>
      </c>
      <c r="E6" s="84">
        <f>SUM(E7:E12)</f>
        <v>75231758</v>
      </c>
      <c r="F6" s="27"/>
    </row>
    <row r="7" spans="1:6" s="4" customFormat="1" ht="15.75">
      <c r="A7" s="63" t="s">
        <v>5</v>
      </c>
      <c r="B7" s="85" t="s">
        <v>6</v>
      </c>
      <c r="C7" s="86">
        <v>61044110</v>
      </c>
      <c r="D7" s="87">
        <f>E7-C7</f>
        <v>0</v>
      </c>
      <c r="E7" s="86">
        <v>61044110</v>
      </c>
      <c r="F7" s="27"/>
    </row>
    <row r="8" spans="1:6" s="4" customFormat="1" ht="15.75">
      <c r="A8" s="45" t="s">
        <v>7</v>
      </c>
      <c r="B8" s="67" t="s">
        <v>8</v>
      </c>
      <c r="C8" s="88"/>
      <c r="D8" s="89"/>
      <c r="E8" s="90"/>
      <c r="F8" s="27"/>
    </row>
    <row r="9" spans="1:6" s="4" customFormat="1" ht="15.75">
      <c r="A9" s="45" t="s">
        <v>9</v>
      </c>
      <c r="B9" s="67" t="s">
        <v>10</v>
      </c>
      <c r="C9" s="88">
        <v>12265610</v>
      </c>
      <c r="D9" s="91">
        <f>E9-C9</f>
        <v>122038</v>
      </c>
      <c r="E9" s="91">
        <v>12387648</v>
      </c>
      <c r="F9" s="27"/>
    </row>
    <row r="10" spans="1:6" s="4" customFormat="1" ht="15.75">
      <c r="A10" s="45" t="s">
        <v>11</v>
      </c>
      <c r="B10" s="67" t="s">
        <v>12</v>
      </c>
      <c r="C10" s="88">
        <v>1800000</v>
      </c>
      <c r="D10" s="92">
        <f>E10-C10</f>
        <v>0</v>
      </c>
      <c r="E10" s="88">
        <v>1800000</v>
      </c>
      <c r="F10" s="27"/>
    </row>
    <row r="11" spans="1:6" s="4" customFormat="1" ht="15.75">
      <c r="A11" s="45" t="s">
        <v>13</v>
      </c>
      <c r="B11" s="67" t="s">
        <v>14</v>
      </c>
      <c r="C11" s="88"/>
      <c r="D11" s="90"/>
      <c r="E11" s="90"/>
      <c r="F11" s="27"/>
    </row>
    <row r="12" spans="1:6" s="4" customFormat="1" ht="16.5" thickBot="1">
      <c r="A12" s="74" t="s">
        <v>15</v>
      </c>
      <c r="B12" s="66" t="s">
        <v>16</v>
      </c>
      <c r="C12" s="88"/>
      <c r="D12" s="93"/>
      <c r="E12" s="93"/>
      <c r="F12" s="27"/>
    </row>
    <row r="13" spans="1:6" s="4" customFormat="1" ht="16.5" thickBot="1">
      <c r="A13" s="34" t="s">
        <v>17</v>
      </c>
      <c r="B13" s="94" t="s">
        <v>18</v>
      </c>
      <c r="C13" s="84">
        <f>SUM(C14:C18)</f>
        <v>31561139</v>
      </c>
      <c r="D13" s="19">
        <f>E13-C13</f>
        <v>16378389</v>
      </c>
      <c r="E13" s="84">
        <f>SUM(E14:E18)</f>
        <v>47939528</v>
      </c>
      <c r="F13" s="27"/>
    </row>
    <row r="14" spans="1:6" s="4" customFormat="1" ht="15.75">
      <c r="A14" s="63" t="s">
        <v>19</v>
      </c>
      <c r="B14" s="85" t="s">
        <v>20</v>
      </c>
      <c r="C14" s="86"/>
      <c r="D14" s="95"/>
      <c r="E14" s="96"/>
      <c r="F14" s="27"/>
    </row>
    <row r="15" spans="1:6" s="4" customFormat="1" ht="15.75">
      <c r="A15" s="45" t="s">
        <v>21</v>
      </c>
      <c r="B15" s="67" t="s">
        <v>22</v>
      </c>
      <c r="C15" s="88"/>
      <c r="D15" s="89"/>
      <c r="E15" s="90"/>
      <c r="F15" s="27"/>
    </row>
    <row r="16" spans="1:6" s="4" customFormat="1" ht="15.75">
      <c r="A16" s="45" t="s">
        <v>23</v>
      </c>
      <c r="B16" s="67" t="s">
        <v>24</v>
      </c>
      <c r="C16" s="88"/>
      <c r="D16" s="89"/>
      <c r="E16" s="90"/>
      <c r="F16" s="27"/>
    </row>
    <row r="17" spans="1:6" s="4" customFormat="1" ht="15.75">
      <c r="A17" s="45" t="s">
        <v>25</v>
      </c>
      <c r="B17" s="67" t="s">
        <v>26</v>
      </c>
      <c r="C17" s="88"/>
      <c r="D17" s="89"/>
      <c r="E17" s="90"/>
      <c r="F17" s="27"/>
    </row>
    <row r="18" spans="1:6" s="4" customFormat="1" ht="15.75">
      <c r="A18" s="45" t="s">
        <v>27</v>
      </c>
      <c r="B18" s="67" t="s">
        <v>28</v>
      </c>
      <c r="C18" s="88">
        <v>31561139</v>
      </c>
      <c r="D18" s="91">
        <f>E18-C18</f>
        <v>16378389</v>
      </c>
      <c r="E18" s="91">
        <v>47939528</v>
      </c>
      <c r="F18" s="27"/>
    </row>
    <row r="19" spans="1:6" s="4" customFormat="1" ht="16.5" thickBot="1">
      <c r="A19" s="74" t="s">
        <v>29</v>
      </c>
      <c r="B19" s="66" t="s">
        <v>30</v>
      </c>
      <c r="C19" s="97"/>
      <c r="D19" s="93"/>
      <c r="E19" s="93"/>
      <c r="F19" s="27"/>
    </row>
    <row r="20" spans="1:6" s="4" customFormat="1" ht="16.5" thickBot="1">
      <c r="A20" s="34" t="s">
        <v>31</v>
      </c>
      <c r="B20" s="83" t="s">
        <v>32</v>
      </c>
      <c r="C20" s="84">
        <f>SUM(C21:C25)</f>
        <v>17480467</v>
      </c>
      <c r="D20" s="18">
        <f>E20-C20</f>
        <v>52721998</v>
      </c>
      <c r="E20" s="84">
        <f>SUM(E21:E25)</f>
        <v>70202465</v>
      </c>
      <c r="F20" s="27"/>
    </row>
    <row r="21" spans="1:6" s="4" customFormat="1" ht="15.75">
      <c r="A21" s="63" t="s">
        <v>33</v>
      </c>
      <c r="B21" s="85" t="s">
        <v>34</v>
      </c>
      <c r="C21" s="86"/>
      <c r="D21" s="95"/>
      <c r="E21" s="96"/>
      <c r="F21" s="27"/>
    </row>
    <row r="22" spans="1:6" s="4" customFormat="1" ht="15.75">
      <c r="A22" s="45" t="s">
        <v>35</v>
      </c>
      <c r="B22" s="67" t="s">
        <v>36</v>
      </c>
      <c r="C22" s="88"/>
      <c r="D22" s="89"/>
      <c r="E22" s="90"/>
      <c r="F22" s="27"/>
    </row>
    <row r="23" spans="1:6" s="4" customFormat="1" ht="15.75">
      <c r="A23" s="45" t="s">
        <v>37</v>
      </c>
      <c r="B23" s="67" t="s">
        <v>38</v>
      </c>
      <c r="C23" s="88"/>
      <c r="D23" s="89"/>
      <c r="E23" s="90"/>
      <c r="F23" s="27"/>
    </row>
    <row r="24" spans="1:6" s="4" customFormat="1" ht="15.75">
      <c r="A24" s="45" t="s">
        <v>39</v>
      </c>
      <c r="B24" s="67" t="s">
        <v>40</v>
      </c>
      <c r="C24" s="88"/>
      <c r="D24" s="89"/>
      <c r="E24" s="90"/>
      <c r="F24" s="27"/>
    </row>
    <row r="25" spans="1:6" s="4" customFormat="1" ht="15.75">
      <c r="A25" s="45" t="s">
        <v>41</v>
      </c>
      <c r="B25" s="67" t="s">
        <v>42</v>
      </c>
      <c r="C25" s="88">
        <v>17480467</v>
      </c>
      <c r="D25" s="91">
        <f>E25-C25</f>
        <v>52721998</v>
      </c>
      <c r="E25" s="91">
        <v>70202465</v>
      </c>
      <c r="F25" s="27"/>
    </row>
    <row r="26" spans="1:6" s="4" customFormat="1" ht="16.5" thickBot="1">
      <c r="A26" s="74" t="s">
        <v>43</v>
      </c>
      <c r="B26" s="66" t="s">
        <v>44</v>
      </c>
      <c r="C26" s="97">
        <v>17216467</v>
      </c>
      <c r="D26" s="98">
        <f>E26-C26</f>
        <v>52721998</v>
      </c>
      <c r="E26" s="98">
        <v>69938465</v>
      </c>
      <c r="F26" s="27"/>
    </row>
    <row r="27" spans="1:6" s="4" customFormat="1" ht="16.5" thickBot="1">
      <c r="A27" s="34" t="s">
        <v>45</v>
      </c>
      <c r="B27" s="83" t="s">
        <v>46</v>
      </c>
      <c r="C27" s="99">
        <f>SUM(C28,C31,C32,C33)</f>
        <v>17800000</v>
      </c>
      <c r="D27" s="16"/>
      <c r="E27" s="99">
        <f>SUM(E28,E31,E32,E33)</f>
        <v>17800000</v>
      </c>
      <c r="F27" s="27"/>
    </row>
    <row r="28" spans="1:6" s="4" customFormat="1" ht="15.75">
      <c r="A28" s="63" t="s">
        <v>47</v>
      </c>
      <c r="B28" s="85" t="s">
        <v>48</v>
      </c>
      <c r="C28" s="100">
        <f>SUM(C29:C30)</f>
        <v>15000000</v>
      </c>
      <c r="D28" s="96"/>
      <c r="E28" s="100">
        <f>SUM(E29:E30)</f>
        <v>15000000</v>
      </c>
      <c r="F28" s="27"/>
    </row>
    <row r="29" spans="1:6" s="4" customFormat="1" ht="15.75">
      <c r="A29" s="45" t="s">
        <v>49</v>
      </c>
      <c r="B29" s="67" t="s">
        <v>50</v>
      </c>
      <c r="C29" s="88"/>
      <c r="D29" s="90"/>
      <c r="E29" s="88"/>
      <c r="F29" s="27"/>
    </row>
    <row r="30" spans="1:6" s="4" customFormat="1" ht="15.75">
      <c r="A30" s="45" t="s">
        <v>51</v>
      </c>
      <c r="B30" s="67" t="s">
        <v>52</v>
      </c>
      <c r="C30" s="88">
        <v>15000000</v>
      </c>
      <c r="D30" s="90"/>
      <c r="E30" s="88">
        <v>15000000</v>
      </c>
      <c r="F30" s="27"/>
    </row>
    <row r="31" spans="1:6" s="4" customFormat="1" ht="15.75">
      <c r="A31" s="45" t="s">
        <v>53</v>
      </c>
      <c r="B31" s="67" t="s">
        <v>54</v>
      </c>
      <c r="C31" s="88">
        <v>2700000</v>
      </c>
      <c r="D31" s="90"/>
      <c r="E31" s="88">
        <v>2700000</v>
      </c>
      <c r="F31" s="27"/>
    </row>
    <row r="32" spans="1:6" s="4" customFormat="1" ht="15.75">
      <c r="A32" s="45" t="s">
        <v>55</v>
      </c>
      <c r="B32" s="67" t="s">
        <v>56</v>
      </c>
      <c r="C32" s="88"/>
      <c r="D32" s="90"/>
      <c r="E32" s="88"/>
      <c r="F32" s="27"/>
    </row>
    <row r="33" spans="1:6" s="4" customFormat="1" ht="16.5" thickBot="1">
      <c r="A33" s="74" t="s">
        <v>57</v>
      </c>
      <c r="B33" s="66" t="s">
        <v>58</v>
      </c>
      <c r="C33" s="97">
        <v>100000</v>
      </c>
      <c r="D33" s="93"/>
      <c r="E33" s="97">
        <v>100000</v>
      </c>
      <c r="F33" s="27"/>
    </row>
    <row r="34" spans="1:6" s="4" customFormat="1" ht="16.5" thickBot="1">
      <c r="A34" s="34" t="s">
        <v>59</v>
      </c>
      <c r="B34" s="83" t="s">
        <v>60</v>
      </c>
      <c r="C34" s="84">
        <f>SUM(C35:C44)</f>
        <v>11586000</v>
      </c>
      <c r="D34" s="18">
        <f>E34-C34</f>
        <v>3059</v>
      </c>
      <c r="E34" s="84">
        <f>SUM(E35:E44)</f>
        <v>11589059</v>
      </c>
      <c r="F34" s="27"/>
    </row>
    <row r="35" spans="1:6" s="4" customFormat="1" ht="15.75">
      <c r="A35" s="63" t="s">
        <v>61</v>
      </c>
      <c r="B35" s="85" t="s">
        <v>62</v>
      </c>
      <c r="C35" s="86"/>
      <c r="D35" s="96"/>
      <c r="E35" s="96"/>
      <c r="F35" s="27"/>
    </row>
    <row r="36" spans="1:6" s="4" customFormat="1" ht="15.75">
      <c r="A36" s="45" t="s">
        <v>63</v>
      </c>
      <c r="B36" s="67" t="s">
        <v>64</v>
      </c>
      <c r="C36" s="88"/>
      <c r="D36" s="90"/>
      <c r="E36" s="90"/>
      <c r="F36" s="27"/>
    </row>
    <row r="37" spans="1:6" s="4" customFormat="1" ht="15.75">
      <c r="A37" s="45" t="s">
        <v>65</v>
      </c>
      <c r="B37" s="67" t="s">
        <v>66</v>
      </c>
      <c r="C37" s="88">
        <v>3200000</v>
      </c>
      <c r="D37" s="90"/>
      <c r="E37" s="88">
        <v>3200000</v>
      </c>
      <c r="F37" s="27"/>
    </row>
    <row r="38" spans="1:6" s="4" customFormat="1" ht="15.75">
      <c r="A38" s="45" t="s">
        <v>67</v>
      </c>
      <c r="B38" s="67" t="s">
        <v>68</v>
      </c>
      <c r="C38" s="88">
        <v>4900300</v>
      </c>
      <c r="D38" s="90"/>
      <c r="E38" s="88">
        <v>4900300</v>
      </c>
      <c r="F38" s="27"/>
    </row>
    <row r="39" spans="1:6" s="4" customFormat="1" ht="15.75">
      <c r="A39" s="45" t="s">
        <v>69</v>
      </c>
      <c r="B39" s="67" t="s">
        <v>70</v>
      </c>
      <c r="C39" s="88"/>
      <c r="D39" s="90"/>
      <c r="E39" s="88"/>
      <c r="F39" s="27"/>
    </row>
    <row r="40" spans="1:6" s="4" customFormat="1" ht="15.75">
      <c r="A40" s="45" t="s">
        <v>71</v>
      </c>
      <c r="B40" s="67" t="s">
        <v>72</v>
      </c>
      <c r="C40" s="88">
        <v>3485700</v>
      </c>
      <c r="D40" s="90"/>
      <c r="E40" s="88">
        <v>3485700</v>
      </c>
      <c r="F40" s="27"/>
    </row>
    <row r="41" spans="1:6" s="4" customFormat="1" ht="15.75">
      <c r="A41" s="45" t="s">
        <v>73</v>
      </c>
      <c r="B41" s="67" t="s">
        <v>74</v>
      </c>
      <c r="C41" s="88"/>
      <c r="D41" s="90"/>
      <c r="E41" s="90"/>
      <c r="F41" s="27"/>
    </row>
    <row r="42" spans="1:6" s="4" customFormat="1" ht="15.75">
      <c r="A42" s="45" t="s">
        <v>75</v>
      </c>
      <c r="B42" s="67" t="s">
        <v>76</v>
      </c>
      <c r="C42" s="88"/>
      <c r="D42" s="91">
        <f>E42-C42</f>
        <v>35</v>
      </c>
      <c r="E42" s="91">
        <v>35</v>
      </c>
      <c r="F42" s="27"/>
    </row>
    <row r="43" spans="1:6" s="4" customFormat="1" ht="15.75">
      <c r="A43" s="45" t="s">
        <v>77</v>
      </c>
      <c r="B43" s="67" t="s">
        <v>78</v>
      </c>
      <c r="C43" s="101"/>
      <c r="D43" s="89"/>
      <c r="E43" s="91"/>
      <c r="F43" s="27"/>
    </row>
    <row r="44" spans="1:6" s="4" customFormat="1" ht="16.5" thickBot="1">
      <c r="A44" s="74" t="s">
        <v>79</v>
      </c>
      <c r="B44" s="66" t="s">
        <v>80</v>
      </c>
      <c r="C44" s="102">
        <v>0</v>
      </c>
      <c r="D44" s="98">
        <f>E44-C44</f>
        <v>3024</v>
      </c>
      <c r="E44" s="98">
        <v>3024</v>
      </c>
      <c r="F44" s="27"/>
    </row>
    <row r="45" spans="1:6" s="4" customFormat="1" ht="16.5" thickBot="1">
      <c r="A45" s="34" t="s">
        <v>81</v>
      </c>
      <c r="B45" s="83" t="s">
        <v>82</v>
      </c>
      <c r="C45" s="84">
        <f>SUM(C46:C55)</f>
        <v>8200000</v>
      </c>
      <c r="D45" s="16"/>
      <c r="E45" s="84">
        <f>SUM(E46:E55)</f>
        <v>8200000</v>
      </c>
      <c r="F45" s="27"/>
    </row>
    <row r="46" spans="1:6" s="4" customFormat="1" ht="15.75">
      <c r="A46" s="63" t="s">
        <v>83</v>
      </c>
      <c r="B46" s="85" t="s">
        <v>84</v>
      </c>
      <c r="C46" s="103"/>
      <c r="D46" s="96"/>
      <c r="E46" s="96"/>
      <c r="F46" s="27"/>
    </row>
    <row r="47" spans="1:6" s="4" customFormat="1" ht="15.75">
      <c r="A47" s="45" t="s">
        <v>85</v>
      </c>
      <c r="B47" s="67" t="s">
        <v>86</v>
      </c>
      <c r="C47" s="101"/>
      <c r="D47" s="90"/>
      <c r="E47" s="90"/>
      <c r="F47" s="27"/>
    </row>
    <row r="48" spans="1:6" s="4" customFormat="1" ht="15.75">
      <c r="A48" s="45" t="s">
        <v>87</v>
      </c>
      <c r="B48" s="67" t="s">
        <v>88</v>
      </c>
      <c r="C48" s="101">
        <v>8200000</v>
      </c>
      <c r="D48" s="90"/>
      <c r="E48" s="101">
        <v>8200000</v>
      </c>
      <c r="F48" s="27"/>
    </row>
    <row r="49" spans="1:6" s="4" customFormat="1" ht="15.75">
      <c r="A49" s="45" t="s">
        <v>89</v>
      </c>
      <c r="B49" s="67" t="s">
        <v>90</v>
      </c>
      <c r="C49" s="101"/>
      <c r="D49" s="90"/>
      <c r="E49" s="90"/>
      <c r="F49" s="27"/>
    </row>
    <row r="50" spans="1:6" s="4" customFormat="1" ht="16.5" thickBot="1">
      <c r="A50" s="74" t="s">
        <v>91</v>
      </c>
      <c r="B50" s="66" t="s">
        <v>92</v>
      </c>
      <c r="C50" s="102"/>
      <c r="D50" s="93"/>
      <c r="E50" s="93"/>
      <c r="F50" s="27"/>
    </row>
    <row r="51" spans="1:6" s="4" customFormat="1" ht="16.5" thickBot="1">
      <c r="A51" s="34" t="s">
        <v>93</v>
      </c>
      <c r="B51" s="83" t="s">
        <v>94</v>
      </c>
      <c r="C51" s="84"/>
      <c r="D51" s="16"/>
      <c r="E51" s="16"/>
      <c r="F51" s="27"/>
    </row>
    <row r="52" spans="1:6" s="4" customFormat="1" ht="15.75">
      <c r="A52" s="63" t="s">
        <v>95</v>
      </c>
      <c r="B52" s="85" t="s">
        <v>96</v>
      </c>
      <c r="C52" s="86"/>
      <c r="D52" s="96"/>
      <c r="E52" s="96"/>
      <c r="F52" s="27"/>
    </row>
    <row r="53" spans="1:6" s="4" customFormat="1" ht="15.75">
      <c r="A53" s="45" t="s">
        <v>97</v>
      </c>
      <c r="B53" s="67" t="s">
        <v>98</v>
      </c>
      <c r="C53" s="88"/>
      <c r="D53" s="90"/>
      <c r="E53" s="90"/>
      <c r="F53" s="27"/>
    </row>
    <row r="54" spans="1:6" s="4" customFormat="1" ht="15.75">
      <c r="A54" s="45" t="s">
        <v>99</v>
      </c>
      <c r="B54" s="67" t="s">
        <v>100</v>
      </c>
      <c r="C54" s="88"/>
      <c r="D54" s="90"/>
      <c r="E54" s="90"/>
      <c r="F54" s="27"/>
    </row>
    <row r="55" spans="1:6" s="4" customFormat="1" ht="16.5" thickBot="1">
      <c r="A55" s="74" t="s">
        <v>101</v>
      </c>
      <c r="B55" s="66" t="s">
        <v>102</v>
      </c>
      <c r="C55" s="97"/>
      <c r="D55" s="93"/>
      <c r="E55" s="93"/>
      <c r="F55" s="27"/>
    </row>
    <row r="56" spans="1:6" s="4" customFormat="1" ht="16.5" thickBot="1">
      <c r="A56" s="34" t="s">
        <v>103</v>
      </c>
      <c r="B56" s="94" t="s">
        <v>104</v>
      </c>
      <c r="C56" s="84">
        <f>SUM(C57:C59)</f>
        <v>264000</v>
      </c>
      <c r="D56" s="16"/>
      <c r="E56" s="18">
        <f>SUM(E57:E59)</f>
        <v>264000</v>
      </c>
      <c r="F56" s="27"/>
    </row>
    <row r="57" spans="1:6" s="4" customFormat="1" ht="15.75">
      <c r="A57" s="63" t="s">
        <v>105</v>
      </c>
      <c r="B57" s="85" t="s">
        <v>106</v>
      </c>
      <c r="C57" s="101"/>
      <c r="D57" s="96"/>
      <c r="E57" s="96"/>
      <c r="F57" s="27"/>
    </row>
    <row r="58" spans="1:6" s="4" customFormat="1" ht="15.75">
      <c r="A58" s="45" t="s">
        <v>107</v>
      </c>
      <c r="B58" s="67" t="s">
        <v>108</v>
      </c>
      <c r="C58" s="101"/>
      <c r="D58" s="90"/>
      <c r="E58" s="90"/>
      <c r="F58" s="27"/>
    </row>
    <row r="59" spans="1:6" s="4" customFormat="1" ht="15.75">
      <c r="A59" s="45" t="s">
        <v>109</v>
      </c>
      <c r="B59" s="67" t="s">
        <v>110</v>
      </c>
      <c r="C59" s="101">
        <v>264000</v>
      </c>
      <c r="D59" s="90"/>
      <c r="E59" s="101">
        <v>264000</v>
      </c>
      <c r="F59" s="27"/>
    </row>
    <row r="60" spans="1:6" s="4" customFormat="1" ht="16.5" thickBot="1">
      <c r="A60" s="74" t="s">
        <v>111</v>
      </c>
      <c r="B60" s="66" t="s">
        <v>112</v>
      </c>
      <c r="C60" s="101"/>
      <c r="D60" s="93"/>
      <c r="E60" s="93"/>
      <c r="F60" s="27"/>
    </row>
    <row r="61" spans="1:6" s="4" customFormat="1" ht="16.5" thickBot="1">
      <c r="A61" s="34" t="s">
        <v>113</v>
      </c>
      <c r="B61" s="83" t="s">
        <v>114</v>
      </c>
      <c r="C61" s="99">
        <f>SUM(C6,C13,C20,C27,C34,C45,C56)</f>
        <v>162001326</v>
      </c>
      <c r="D61" s="19">
        <f>E61-C61</f>
        <v>69225484</v>
      </c>
      <c r="E61" s="99">
        <f>SUM(E6,E13,E20,E27,E34,E45,E56)</f>
        <v>231226810</v>
      </c>
      <c r="F61" s="27"/>
    </row>
    <row r="62" spans="1:6" s="4" customFormat="1" ht="16.5" thickBot="1">
      <c r="A62" s="104" t="s">
        <v>217</v>
      </c>
      <c r="B62" s="94" t="s">
        <v>115</v>
      </c>
      <c r="C62" s="84"/>
      <c r="D62" s="16"/>
      <c r="E62" s="16"/>
      <c r="F62" s="27"/>
    </row>
    <row r="63" spans="1:6" s="4" customFormat="1" ht="15.75">
      <c r="A63" s="63" t="s">
        <v>116</v>
      </c>
      <c r="B63" s="85" t="s">
        <v>117</v>
      </c>
      <c r="C63" s="101"/>
      <c r="D63" s="96"/>
      <c r="E63" s="96"/>
      <c r="F63" s="27"/>
    </row>
    <row r="64" spans="1:6" s="4" customFormat="1" ht="15.75">
      <c r="A64" s="45" t="s">
        <v>118</v>
      </c>
      <c r="B64" s="67" t="s">
        <v>119</v>
      </c>
      <c r="C64" s="101"/>
      <c r="D64" s="90"/>
      <c r="E64" s="90"/>
      <c r="F64" s="27"/>
    </row>
    <row r="65" spans="1:6" s="4" customFormat="1" ht="16.5" thickBot="1">
      <c r="A65" s="74" t="s">
        <v>120</v>
      </c>
      <c r="B65" s="66" t="s">
        <v>121</v>
      </c>
      <c r="C65" s="101"/>
      <c r="D65" s="93"/>
      <c r="E65" s="93"/>
      <c r="F65" s="27"/>
    </row>
    <row r="66" spans="1:6" s="4" customFormat="1" ht="16.5" thickBot="1">
      <c r="A66" s="104" t="s">
        <v>233</v>
      </c>
      <c r="B66" s="94" t="s">
        <v>122</v>
      </c>
      <c r="C66" s="84"/>
      <c r="D66" s="16"/>
      <c r="E66" s="16"/>
      <c r="F66" s="27"/>
    </row>
    <row r="67" spans="1:6" s="4" customFormat="1" ht="15.75">
      <c r="A67" s="63" t="s">
        <v>123</v>
      </c>
      <c r="B67" s="85" t="s">
        <v>124</v>
      </c>
      <c r="C67" s="101"/>
      <c r="D67" s="96"/>
      <c r="E67" s="96"/>
      <c r="F67" s="27"/>
    </row>
    <row r="68" spans="1:6" s="4" customFormat="1" ht="15.75">
      <c r="A68" s="45" t="s">
        <v>125</v>
      </c>
      <c r="B68" s="67" t="s">
        <v>126</v>
      </c>
      <c r="C68" s="101"/>
      <c r="D68" s="90"/>
      <c r="E68" s="90"/>
      <c r="F68" s="27"/>
    </row>
    <row r="69" spans="1:6" s="4" customFormat="1" ht="15.75">
      <c r="A69" s="45" t="s">
        <v>127</v>
      </c>
      <c r="B69" s="67" t="s">
        <v>128</v>
      </c>
      <c r="C69" s="101"/>
      <c r="D69" s="90"/>
      <c r="E69" s="90"/>
      <c r="F69" s="27"/>
    </row>
    <row r="70" spans="1:6" s="4" customFormat="1" ht="16.5" thickBot="1">
      <c r="A70" s="74" t="s">
        <v>129</v>
      </c>
      <c r="B70" s="66" t="s">
        <v>130</v>
      </c>
      <c r="C70" s="101"/>
      <c r="D70" s="93"/>
      <c r="E70" s="93"/>
      <c r="F70" s="27"/>
    </row>
    <row r="71" spans="1:6" s="4" customFormat="1" ht="16.5" thickBot="1">
      <c r="A71" s="104" t="s">
        <v>232</v>
      </c>
      <c r="B71" s="94" t="s">
        <v>131</v>
      </c>
      <c r="C71" s="84">
        <f>SUM(C72:C73)</f>
        <v>60717423</v>
      </c>
      <c r="D71" s="18">
        <f>E71-C71</f>
        <v>4240142</v>
      </c>
      <c r="E71" s="84">
        <f>SUM(E72:E73)</f>
        <v>64957565</v>
      </c>
      <c r="F71" s="27"/>
    </row>
    <row r="72" spans="1:6" s="4" customFormat="1" ht="15.75">
      <c r="A72" s="63" t="s">
        <v>132</v>
      </c>
      <c r="B72" s="85" t="s">
        <v>133</v>
      </c>
      <c r="C72" s="101">
        <v>60717423</v>
      </c>
      <c r="D72" s="105">
        <f>E72-C72</f>
        <v>4240142</v>
      </c>
      <c r="E72" s="105">
        <v>64957565</v>
      </c>
      <c r="F72" s="27"/>
    </row>
    <row r="73" spans="1:6" s="4" customFormat="1" ht="16.5" thickBot="1">
      <c r="A73" s="74" t="s">
        <v>134</v>
      </c>
      <c r="B73" s="66" t="s">
        <v>135</v>
      </c>
      <c r="C73" s="101"/>
      <c r="D73" s="93"/>
      <c r="E73" s="93"/>
      <c r="F73" s="27"/>
    </row>
    <row r="74" spans="1:6" s="4" customFormat="1" ht="16.5" thickBot="1">
      <c r="A74" s="104" t="s">
        <v>231</v>
      </c>
      <c r="B74" s="94" t="s">
        <v>136</v>
      </c>
      <c r="C74" s="84">
        <f>SUM(C75:C78)</f>
        <v>44266764</v>
      </c>
      <c r="D74" s="16"/>
      <c r="E74" s="84">
        <f>SUM(E75:E78)</f>
        <v>44266764</v>
      </c>
      <c r="F74" s="27"/>
    </row>
    <row r="75" spans="1:6" s="4" customFormat="1" ht="15.75">
      <c r="A75" s="63" t="s">
        <v>137</v>
      </c>
      <c r="B75" s="85" t="s">
        <v>138</v>
      </c>
      <c r="C75" s="101"/>
      <c r="D75" s="96"/>
      <c r="E75" s="96"/>
      <c r="F75" s="27"/>
    </row>
    <row r="76" spans="1:6" s="4" customFormat="1" ht="15.75">
      <c r="A76" s="45" t="s">
        <v>139</v>
      </c>
      <c r="B76" s="67" t="s">
        <v>140</v>
      </c>
      <c r="C76" s="101"/>
      <c r="D76" s="90"/>
      <c r="E76" s="90"/>
      <c r="F76" s="27"/>
    </row>
    <row r="77" spans="1:6" s="4" customFormat="1" ht="15.75">
      <c r="A77" s="74" t="s">
        <v>226</v>
      </c>
      <c r="B77" s="66" t="s">
        <v>141</v>
      </c>
      <c r="C77" s="101"/>
      <c r="D77" s="90"/>
      <c r="E77" s="90"/>
      <c r="F77" s="27"/>
    </row>
    <row r="78" spans="1:6" s="4" customFormat="1" ht="16.5" thickBot="1">
      <c r="A78" s="74" t="s">
        <v>227</v>
      </c>
      <c r="B78" s="66" t="s">
        <v>228</v>
      </c>
      <c r="C78" s="101">
        <v>44266764</v>
      </c>
      <c r="D78" s="93"/>
      <c r="E78" s="101">
        <v>44266764</v>
      </c>
      <c r="F78" s="27"/>
    </row>
    <row r="79" spans="1:6" s="4" customFormat="1" ht="16.5" thickBot="1">
      <c r="A79" s="104" t="s">
        <v>230</v>
      </c>
      <c r="B79" s="94" t="s">
        <v>142</v>
      </c>
      <c r="C79" s="84"/>
      <c r="D79" s="16"/>
      <c r="E79" s="16"/>
      <c r="F79" s="27"/>
    </row>
    <row r="80" spans="1:6" s="4" customFormat="1" ht="15.75">
      <c r="A80" s="106" t="s">
        <v>234</v>
      </c>
      <c r="B80" s="85" t="s">
        <v>143</v>
      </c>
      <c r="C80" s="101"/>
      <c r="D80" s="96"/>
      <c r="E80" s="96"/>
      <c r="F80" s="27"/>
    </row>
    <row r="81" spans="1:6" s="4" customFormat="1" ht="15.75">
      <c r="A81" s="107" t="s">
        <v>235</v>
      </c>
      <c r="B81" s="67" t="s">
        <v>144</v>
      </c>
      <c r="C81" s="101"/>
      <c r="D81" s="90"/>
      <c r="E81" s="90"/>
      <c r="F81" s="27"/>
    </row>
    <row r="82" spans="1:6" s="4" customFormat="1" ht="15.75">
      <c r="A82" s="107" t="s">
        <v>236</v>
      </c>
      <c r="B82" s="67" t="s">
        <v>145</v>
      </c>
      <c r="C82" s="101"/>
      <c r="D82" s="90"/>
      <c r="E82" s="90"/>
      <c r="F82" s="27"/>
    </row>
    <row r="83" spans="1:6" s="4" customFormat="1" ht="16.5" thickBot="1">
      <c r="A83" s="108" t="s">
        <v>237</v>
      </c>
      <c r="B83" s="66" t="s">
        <v>146</v>
      </c>
      <c r="C83" s="101"/>
      <c r="D83" s="93"/>
      <c r="E83" s="93"/>
      <c r="F83" s="27"/>
    </row>
    <row r="84" spans="1:6" s="4" customFormat="1" ht="16.5" thickBot="1">
      <c r="A84" s="104" t="s">
        <v>238</v>
      </c>
      <c r="B84" s="94" t="s">
        <v>147</v>
      </c>
      <c r="C84" s="109"/>
      <c r="D84" s="16"/>
      <c r="E84" s="16"/>
      <c r="F84" s="27"/>
    </row>
    <row r="85" spans="1:6" s="4" customFormat="1" ht="16.5" thickBot="1">
      <c r="A85" s="104" t="s">
        <v>239</v>
      </c>
      <c r="B85" s="94" t="s">
        <v>148</v>
      </c>
      <c r="C85" s="84">
        <f>SUM(C62+C66+C71+C74+C79+C84)</f>
        <v>104984187</v>
      </c>
      <c r="D85" s="19">
        <f>E85-C85</f>
        <v>4240142</v>
      </c>
      <c r="E85" s="84">
        <f>SUM(E62+E66+E71+E74+E79+E84)</f>
        <v>109224329</v>
      </c>
      <c r="F85" s="27"/>
    </row>
    <row r="86" spans="1:6" s="4" customFormat="1" ht="18" customHeight="1" thickBot="1">
      <c r="A86" s="79" t="s">
        <v>240</v>
      </c>
      <c r="B86" s="80" t="s">
        <v>246</v>
      </c>
      <c r="C86" s="99">
        <f>SUM(C61,C85)</f>
        <v>266985513</v>
      </c>
      <c r="D86" s="111">
        <f>E86-C86</f>
        <v>73465626</v>
      </c>
      <c r="E86" s="99">
        <f>SUM(E61,E85)</f>
        <v>340451139</v>
      </c>
      <c r="F86" s="27"/>
    </row>
    <row r="87" spans="1:9" ht="16.5" customHeight="1">
      <c r="A87" s="22" t="s">
        <v>149</v>
      </c>
      <c r="B87" s="22"/>
      <c r="C87" s="22"/>
      <c r="I87" s="1" t="s">
        <v>224</v>
      </c>
    </row>
    <row r="88" spans="1:6" s="5" customFormat="1" ht="16.5" customHeight="1" thickBot="1">
      <c r="A88" s="23"/>
      <c r="B88" s="23"/>
      <c r="E88" s="81" t="s">
        <v>241</v>
      </c>
      <c r="F88" s="26"/>
    </row>
    <row r="89" spans="1:5" ht="48" thickBot="1">
      <c r="A89" s="34" t="s">
        <v>1</v>
      </c>
      <c r="B89" s="35" t="s">
        <v>150</v>
      </c>
      <c r="C89" s="35" t="s">
        <v>247</v>
      </c>
      <c r="D89" s="15" t="s">
        <v>248</v>
      </c>
      <c r="E89" s="15" t="s">
        <v>249</v>
      </c>
    </row>
    <row r="90" spans="1:6" s="3" customFormat="1" ht="16.5" thickBot="1">
      <c r="A90" s="34">
        <v>1</v>
      </c>
      <c r="B90" s="35">
        <v>2</v>
      </c>
      <c r="C90" s="35">
        <v>3</v>
      </c>
      <c r="D90" s="36"/>
      <c r="E90" s="36"/>
      <c r="F90" s="28"/>
    </row>
    <row r="91" spans="1:5" ht="16.5" thickBot="1">
      <c r="A91" s="37" t="s">
        <v>3</v>
      </c>
      <c r="B91" s="38" t="s">
        <v>245</v>
      </c>
      <c r="C91" s="39">
        <f>SUM(C92:C96)</f>
        <v>142526386</v>
      </c>
      <c r="D91" s="19">
        <f aca="true" t="shared" si="0" ref="D91:D96">E91-C91</f>
        <v>20458678</v>
      </c>
      <c r="E91" s="40">
        <f>SUM(E92:E96)</f>
        <v>162985064</v>
      </c>
    </row>
    <row r="92" spans="1:5" ht="15.75">
      <c r="A92" s="41" t="s">
        <v>5</v>
      </c>
      <c r="B92" s="42" t="s">
        <v>151</v>
      </c>
      <c r="C92" s="43">
        <v>71543086</v>
      </c>
      <c r="D92" s="44">
        <f t="shared" si="0"/>
        <v>12617631</v>
      </c>
      <c r="E92" s="44">
        <v>84160717</v>
      </c>
    </row>
    <row r="93" spans="1:5" ht="15.75">
      <c r="A93" s="45" t="s">
        <v>7</v>
      </c>
      <c r="B93" s="46" t="s">
        <v>152</v>
      </c>
      <c r="C93" s="47">
        <v>13606829</v>
      </c>
      <c r="D93" s="48">
        <f t="shared" si="0"/>
        <v>1278229</v>
      </c>
      <c r="E93" s="48">
        <v>14885058</v>
      </c>
    </row>
    <row r="94" spans="1:5" ht="15.75">
      <c r="A94" s="45" t="s">
        <v>9</v>
      </c>
      <c r="B94" s="46" t="s">
        <v>153</v>
      </c>
      <c r="C94" s="49">
        <v>46096130</v>
      </c>
      <c r="D94" s="48">
        <f t="shared" si="0"/>
        <v>3818738</v>
      </c>
      <c r="E94" s="48">
        <v>49914868</v>
      </c>
    </row>
    <row r="95" spans="1:5" ht="15.75">
      <c r="A95" s="45" t="s">
        <v>11</v>
      </c>
      <c r="B95" s="46" t="s">
        <v>154</v>
      </c>
      <c r="C95" s="49">
        <v>5917513</v>
      </c>
      <c r="D95" s="48">
        <f t="shared" si="0"/>
        <v>244080</v>
      </c>
      <c r="E95" s="48">
        <v>6161593</v>
      </c>
    </row>
    <row r="96" spans="1:5" ht="15.75">
      <c r="A96" s="45" t="s">
        <v>155</v>
      </c>
      <c r="B96" s="50" t="s">
        <v>156</v>
      </c>
      <c r="C96" s="49">
        <v>5362828</v>
      </c>
      <c r="D96" s="48">
        <f t="shared" si="0"/>
        <v>2500000</v>
      </c>
      <c r="E96" s="48">
        <v>7862828</v>
      </c>
    </row>
    <row r="97" spans="1:5" ht="15.75">
      <c r="A97" s="45" t="s">
        <v>15</v>
      </c>
      <c r="B97" s="46" t="s">
        <v>157</v>
      </c>
      <c r="C97" s="49"/>
      <c r="D97" s="51"/>
      <c r="E97" s="48"/>
    </row>
    <row r="98" spans="1:5" ht="15.75">
      <c r="A98" s="45" t="s">
        <v>158</v>
      </c>
      <c r="B98" s="52" t="s">
        <v>159</v>
      </c>
      <c r="C98" s="49"/>
      <c r="D98" s="51"/>
      <c r="E98" s="48"/>
    </row>
    <row r="99" spans="1:5" ht="15.75">
      <c r="A99" s="45" t="s">
        <v>160</v>
      </c>
      <c r="B99" s="53" t="s">
        <v>161</v>
      </c>
      <c r="C99" s="49"/>
      <c r="D99" s="51"/>
      <c r="E99" s="48"/>
    </row>
    <row r="100" spans="1:5" ht="15.75">
      <c r="A100" s="45" t="s">
        <v>162</v>
      </c>
      <c r="B100" s="53" t="s">
        <v>163</v>
      </c>
      <c r="C100" s="49"/>
      <c r="D100" s="51"/>
      <c r="E100" s="48"/>
    </row>
    <row r="101" spans="1:5" ht="15.75">
      <c r="A101" s="45" t="s">
        <v>164</v>
      </c>
      <c r="B101" s="52" t="s">
        <v>165</v>
      </c>
      <c r="C101" s="49">
        <v>3212828</v>
      </c>
      <c r="D101" s="48">
        <f>E101-C101</f>
        <v>0</v>
      </c>
      <c r="E101" s="54">
        <v>3212828</v>
      </c>
    </row>
    <row r="102" spans="1:5" ht="15.75">
      <c r="A102" s="45" t="s">
        <v>166</v>
      </c>
      <c r="B102" s="52" t="s">
        <v>167</v>
      </c>
      <c r="C102" s="49"/>
      <c r="D102" s="51"/>
      <c r="E102" s="48"/>
    </row>
    <row r="103" spans="1:5" ht="15.75">
      <c r="A103" s="45" t="s">
        <v>168</v>
      </c>
      <c r="B103" s="53" t="s">
        <v>169</v>
      </c>
      <c r="C103" s="49"/>
      <c r="D103" s="51"/>
      <c r="E103" s="48"/>
    </row>
    <row r="104" spans="1:5" ht="15.75">
      <c r="A104" s="55" t="s">
        <v>170</v>
      </c>
      <c r="B104" s="56" t="s">
        <v>171</v>
      </c>
      <c r="C104" s="49"/>
      <c r="D104" s="51"/>
      <c r="E104" s="48"/>
    </row>
    <row r="105" spans="1:5" ht="15.75">
      <c r="A105" s="45" t="s">
        <v>172</v>
      </c>
      <c r="B105" s="56" t="s">
        <v>173</v>
      </c>
      <c r="C105" s="49"/>
      <c r="D105" s="51"/>
      <c r="E105" s="48"/>
    </row>
    <row r="106" spans="1:5" ht="16.5" thickBot="1">
      <c r="A106" s="57" t="s">
        <v>174</v>
      </c>
      <c r="B106" s="58" t="s">
        <v>175</v>
      </c>
      <c r="C106" s="59">
        <v>2150000</v>
      </c>
      <c r="D106" s="60">
        <f>E106-C106</f>
        <v>2500000</v>
      </c>
      <c r="E106" s="61">
        <v>4650000</v>
      </c>
    </row>
    <row r="107" spans="1:5" ht="16.5" thickBot="1">
      <c r="A107" s="34" t="s">
        <v>17</v>
      </c>
      <c r="B107" s="62" t="s">
        <v>221</v>
      </c>
      <c r="C107" s="40">
        <f>SUM(C108,C110,C112)</f>
        <v>53072383</v>
      </c>
      <c r="D107" s="19">
        <f>E107-C107</f>
        <v>76705302</v>
      </c>
      <c r="E107" s="40">
        <f>SUM(E108,E110,E112)</f>
        <v>129777685</v>
      </c>
    </row>
    <row r="108" spans="1:5" ht="15.75">
      <c r="A108" s="63" t="s">
        <v>19</v>
      </c>
      <c r="B108" s="46" t="s">
        <v>176</v>
      </c>
      <c r="C108" s="64">
        <v>5609800</v>
      </c>
      <c r="D108" s="44">
        <f>E108-C108</f>
        <v>18693317</v>
      </c>
      <c r="E108" s="44">
        <v>24303117</v>
      </c>
    </row>
    <row r="109" spans="1:5" ht="15.75">
      <c r="A109" s="63" t="s">
        <v>21</v>
      </c>
      <c r="B109" s="65" t="s">
        <v>177</v>
      </c>
      <c r="C109" s="64"/>
      <c r="D109" s="51"/>
      <c r="E109" s="48"/>
    </row>
    <row r="110" spans="1:5" ht="15.75">
      <c r="A110" s="63" t="s">
        <v>23</v>
      </c>
      <c r="B110" s="65" t="s">
        <v>178</v>
      </c>
      <c r="C110" s="47">
        <v>47198583</v>
      </c>
      <c r="D110" s="48">
        <f>E110-C110</f>
        <v>58011985</v>
      </c>
      <c r="E110" s="48">
        <v>105210568</v>
      </c>
    </row>
    <row r="111" spans="1:5" ht="15.75">
      <c r="A111" s="63" t="s">
        <v>25</v>
      </c>
      <c r="B111" s="65" t="s">
        <v>179</v>
      </c>
      <c r="C111" s="47">
        <v>43007584</v>
      </c>
      <c r="D111" s="48">
        <f>E111-C111</f>
        <v>52722004</v>
      </c>
      <c r="E111" s="48">
        <v>95729588</v>
      </c>
    </row>
    <row r="112" spans="1:5" ht="15.75">
      <c r="A112" s="63" t="s">
        <v>27</v>
      </c>
      <c r="B112" s="66" t="s">
        <v>180</v>
      </c>
      <c r="C112" s="47">
        <v>264000</v>
      </c>
      <c r="D112" s="48">
        <f>E112-C112</f>
        <v>0</v>
      </c>
      <c r="E112" s="48">
        <v>264000</v>
      </c>
    </row>
    <row r="113" spans="1:5" ht="15.75">
      <c r="A113" s="63" t="s">
        <v>29</v>
      </c>
      <c r="B113" s="67" t="s">
        <v>181</v>
      </c>
      <c r="C113" s="47"/>
      <c r="D113" s="51"/>
      <c r="E113" s="51"/>
    </row>
    <row r="114" spans="1:5" ht="15.75">
      <c r="A114" s="63" t="s">
        <v>182</v>
      </c>
      <c r="B114" s="68" t="s">
        <v>183</v>
      </c>
      <c r="C114" s="47"/>
      <c r="D114" s="51"/>
      <c r="E114" s="51"/>
    </row>
    <row r="115" spans="1:5" ht="15.75">
      <c r="A115" s="63" t="s">
        <v>184</v>
      </c>
      <c r="B115" s="53" t="s">
        <v>163</v>
      </c>
      <c r="C115" s="47"/>
      <c r="D115" s="51"/>
      <c r="E115" s="51"/>
    </row>
    <row r="116" spans="1:5" ht="15.75">
      <c r="A116" s="63" t="s">
        <v>185</v>
      </c>
      <c r="B116" s="53" t="s">
        <v>186</v>
      </c>
      <c r="C116" s="47"/>
      <c r="D116" s="51"/>
      <c r="E116" s="51"/>
    </row>
    <row r="117" spans="1:5" ht="15.75">
      <c r="A117" s="63" t="s">
        <v>187</v>
      </c>
      <c r="B117" s="53" t="s">
        <v>188</v>
      </c>
      <c r="C117" s="47"/>
      <c r="D117" s="51"/>
      <c r="E117" s="51"/>
    </row>
    <row r="118" spans="1:5" ht="15.75">
      <c r="A118" s="63" t="s">
        <v>189</v>
      </c>
      <c r="B118" s="53" t="s">
        <v>169</v>
      </c>
      <c r="C118" s="47"/>
      <c r="D118" s="51"/>
      <c r="E118" s="51"/>
    </row>
    <row r="119" spans="1:5" ht="15.75">
      <c r="A119" s="63" t="s">
        <v>190</v>
      </c>
      <c r="B119" s="53" t="s">
        <v>191</v>
      </c>
      <c r="C119" s="47"/>
      <c r="D119" s="51"/>
      <c r="E119" s="51"/>
    </row>
    <row r="120" spans="1:5" ht="16.5" thickBot="1">
      <c r="A120" s="55" t="s">
        <v>192</v>
      </c>
      <c r="B120" s="53" t="s">
        <v>193</v>
      </c>
      <c r="C120" s="49"/>
      <c r="D120" s="69"/>
      <c r="E120" s="70"/>
    </row>
    <row r="121" spans="1:5" ht="16.5" thickBot="1">
      <c r="A121" s="34" t="s">
        <v>31</v>
      </c>
      <c r="B121" s="71" t="s">
        <v>194</v>
      </c>
      <c r="C121" s="40">
        <f>SUM(C122:C123)</f>
        <v>24121592</v>
      </c>
      <c r="D121" s="19">
        <f>E121-C121</f>
        <v>-23698354</v>
      </c>
      <c r="E121" s="18">
        <f>E122+E123</f>
        <v>423238</v>
      </c>
    </row>
    <row r="122" spans="1:5" ht="15.75">
      <c r="A122" s="63" t="s">
        <v>33</v>
      </c>
      <c r="B122" s="72" t="s">
        <v>195</v>
      </c>
      <c r="C122" s="64">
        <v>24121592</v>
      </c>
      <c r="D122" s="73">
        <f>E122-C122</f>
        <v>-23698354</v>
      </c>
      <c r="E122" s="44">
        <v>423238</v>
      </c>
    </row>
    <row r="123" spans="1:5" ht="16.5" thickBot="1">
      <c r="A123" s="74" t="s">
        <v>35</v>
      </c>
      <c r="B123" s="65" t="s">
        <v>196</v>
      </c>
      <c r="C123" s="49"/>
      <c r="D123" s="69"/>
      <c r="E123" s="69"/>
    </row>
    <row r="124" spans="1:5" ht="16.5" thickBot="1">
      <c r="A124" s="34" t="s">
        <v>197</v>
      </c>
      <c r="B124" s="71" t="s">
        <v>244</v>
      </c>
      <c r="C124" s="40">
        <f>SUM(C91,C107,C121)</f>
        <v>219720361</v>
      </c>
      <c r="D124" s="19">
        <f>E124-C124</f>
        <v>73465626</v>
      </c>
      <c r="E124" s="40">
        <f>SUM(E91,E107,E121)</f>
        <v>293185987</v>
      </c>
    </row>
    <row r="125" spans="1:5" ht="16.5" thickBot="1">
      <c r="A125" s="34" t="s">
        <v>59</v>
      </c>
      <c r="B125" s="71" t="s">
        <v>198</v>
      </c>
      <c r="C125" s="40"/>
      <c r="D125" s="17"/>
      <c r="E125" s="17"/>
    </row>
    <row r="126" spans="1:5" ht="15.75">
      <c r="A126" s="63" t="s">
        <v>61</v>
      </c>
      <c r="B126" s="72" t="s">
        <v>199</v>
      </c>
      <c r="C126" s="47"/>
      <c r="D126" s="75"/>
      <c r="E126" s="75"/>
    </row>
    <row r="127" spans="1:5" ht="15.75">
      <c r="A127" s="63" t="s">
        <v>63</v>
      </c>
      <c r="B127" s="72" t="s">
        <v>200</v>
      </c>
      <c r="C127" s="47"/>
      <c r="D127" s="51"/>
      <c r="E127" s="51"/>
    </row>
    <row r="128" spans="1:5" ht="16.5" thickBot="1">
      <c r="A128" s="55" t="s">
        <v>65</v>
      </c>
      <c r="B128" s="50" t="s">
        <v>201</v>
      </c>
      <c r="C128" s="47"/>
      <c r="D128" s="69"/>
      <c r="E128" s="70"/>
    </row>
    <row r="129" spans="1:5" ht="16.5" thickBot="1">
      <c r="A129" s="34" t="s">
        <v>81</v>
      </c>
      <c r="B129" s="71" t="s">
        <v>202</v>
      </c>
      <c r="C129" s="40"/>
      <c r="D129" s="17"/>
      <c r="E129" s="17"/>
    </row>
    <row r="130" spans="1:5" ht="15.75">
      <c r="A130" s="63" t="s">
        <v>83</v>
      </c>
      <c r="B130" s="72" t="s">
        <v>203</v>
      </c>
      <c r="C130" s="47"/>
      <c r="D130" s="75"/>
      <c r="E130" s="75"/>
    </row>
    <row r="131" spans="1:5" ht="15.75">
      <c r="A131" s="63" t="s">
        <v>85</v>
      </c>
      <c r="B131" s="72" t="s">
        <v>204</v>
      </c>
      <c r="C131" s="47"/>
      <c r="D131" s="51"/>
      <c r="E131" s="51"/>
    </row>
    <row r="132" spans="1:5" ht="15.75">
      <c r="A132" s="63" t="s">
        <v>87</v>
      </c>
      <c r="B132" s="72" t="s">
        <v>205</v>
      </c>
      <c r="C132" s="47"/>
      <c r="D132" s="51"/>
      <c r="E132" s="51"/>
    </row>
    <row r="133" spans="1:5" ht="16.5" thickBot="1">
      <c r="A133" s="55" t="s">
        <v>89</v>
      </c>
      <c r="B133" s="50" t="s">
        <v>206</v>
      </c>
      <c r="C133" s="47"/>
      <c r="D133" s="69"/>
      <c r="E133" s="69"/>
    </row>
    <row r="134" spans="1:5" ht="16.5" thickBot="1">
      <c r="A134" s="34" t="s">
        <v>207</v>
      </c>
      <c r="B134" s="71" t="s">
        <v>208</v>
      </c>
      <c r="C134" s="76">
        <f>SUM(C135:C138)</f>
        <v>47265152</v>
      </c>
      <c r="D134" s="17"/>
      <c r="E134" s="76">
        <f>SUM(E135:E138)</f>
        <v>47265152</v>
      </c>
    </row>
    <row r="135" spans="1:5" ht="15.75">
      <c r="A135" s="63" t="s">
        <v>95</v>
      </c>
      <c r="B135" s="72" t="s">
        <v>209</v>
      </c>
      <c r="C135" s="47"/>
      <c r="D135" s="75"/>
      <c r="E135" s="75"/>
    </row>
    <row r="136" spans="1:5" ht="15.75">
      <c r="A136" s="63" t="s">
        <v>97</v>
      </c>
      <c r="B136" s="72" t="s">
        <v>210</v>
      </c>
      <c r="C136" s="47">
        <v>2998388</v>
      </c>
      <c r="D136" s="51"/>
      <c r="E136" s="48">
        <v>2998388</v>
      </c>
    </row>
    <row r="137" spans="1:5" ht="15.75">
      <c r="A137" s="63" t="s">
        <v>99</v>
      </c>
      <c r="B137" s="72" t="s">
        <v>211</v>
      </c>
      <c r="C137" s="47"/>
      <c r="D137" s="51"/>
      <c r="E137" s="48"/>
    </row>
    <row r="138" spans="1:5" ht="16.5" thickBot="1">
      <c r="A138" s="55" t="s">
        <v>101</v>
      </c>
      <c r="B138" s="50" t="s">
        <v>225</v>
      </c>
      <c r="C138" s="47">
        <v>44266764</v>
      </c>
      <c r="D138" s="69"/>
      <c r="E138" s="60">
        <v>44266764</v>
      </c>
    </row>
    <row r="139" spans="1:5" ht="16.5" thickBot="1">
      <c r="A139" s="34" t="s">
        <v>103</v>
      </c>
      <c r="B139" s="71" t="s">
        <v>242</v>
      </c>
      <c r="C139" s="77"/>
      <c r="D139" s="17"/>
      <c r="E139" s="17"/>
    </row>
    <row r="140" spans="1:5" ht="15.75">
      <c r="A140" s="63" t="s">
        <v>105</v>
      </c>
      <c r="B140" s="72" t="s">
        <v>212</v>
      </c>
      <c r="C140" s="47"/>
      <c r="D140" s="75"/>
      <c r="E140" s="75"/>
    </row>
    <row r="141" spans="1:5" ht="15.75">
      <c r="A141" s="63" t="s">
        <v>107</v>
      </c>
      <c r="B141" s="72" t="s">
        <v>213</v>
      </c>
      <c r="C141" s="47"/>
      <c r="D141" s="51"/>
      <c r="E141" s="51"/>
    </row>
    <row r="142" spans="1:5" ht="15.75">
      <c r="A142" s="63" t="s">
        <v>109</v>
      </c>
      <c r="B142" s="72" t="s">
        <v>214</v>
      </c>
      <c r="C142" s="47"/>
      <c r="D142" s="51"/>
      <c r="E142" s="51"/>
    </row>
    <row r="143" spans="1:5" ht="16.5" thickBot="1">
      <c r="A143" s="63" t="s">
        <v>111</v>
      </c>
      <c r="B143" s="72" t="s">
        <v>215</v>
      </c>
      <c r="C143" s="47"/>
      <c r="D143" s="69"/>
      <c r="E143" s="69"/>
    </row>
    <row r="144" spans="1:9" ht="16.5" thickBot="1">
      <c r="A144" s="34" t="s">
        <v>113</v>
      </c>
      <c r="B144" s="71" t="s">
        <v>216</v>
      </c>
      <c r="C144" s="78">
        <f>SUM(C125,C129,C134,C139)</f>
        <v>47265152</v>
      </c>
      <c r="D144" s="17"/>
      <c r="E144" s="78">
        <f>SUM(E125,E129,E134,E139)</f>
        <v>47265152</v>
      </c>
      <c r="F144" s="29"/>
      <c r="G144" s="6"/>
      <c r="H144" s="6"/>
      <c r="I144" s="6"/>
    </row>
    <row r="145" spans="1:6" s="4" customFormat="1" ht="16.5" thickBot="1">
      <c r="A145" s="79" t="s">
        <v>217</v>
      </c>
      <c r="B145" s="80" t="s">
        <v>243</v>
      </c>
      <c r="C145" s="78">
        <f>SUM(C124,C144)</f>
        <v>266985513</v>
      </c>
      <c r="D145" s="19">
        <f>E145-C145</f>
        <v>73465626</v>
      </c>
      <c r="E145" s="78">
        <f>SUM(E124,E144)</f>
        <v>340451139</v>
      </c>
      <c r="F145" s="27"/>
    </row>
    <row r="146" spans="1:6" s="4" customFormat="1" ht="15.75">
      <c r="A146" s="13"/>
      <c r="B146" s="10"/>
      <c r="C146" s="11"/>
      <c r="F146" s="27"/>
    </row>
    <row r="147" ht="7.5" customHeight="1" thickBot="1"/>
    <row r="148" spans="1:5" ht="16.5" thickBot="1">
      <c r="A148" s="32" t="s">
        <v>222</v>
      </c>
      <c r="B148" s="32"/>
      <c r="C148" s="33">
        <v>21</v>
      </c>
      <c r="D148" s="17"/>
      <c r="E148" s="17">
        <v>21</v>
      </c>
    </row>
    <row r="149" spans="1:5" ht="16.5" thickBot="1">
      <c r="A149" s="32" t="s">
        <v>223</v>
      </c>
      <c r="B149" s="32"/>
      <c r="C149" s="33">
        <v>9</v>
      </c>
      <c r="D149" s="17"/>
      <c r="E149" s="17">
        <v>9</v>
      </c>
    </row>
    <row r="150" spans="1:3" ht="15.75">
      <c r="A150" s="14"/>
      <c r="B150" s="9"/>
      <c r="C150" s="9"/>
    </row>
    <row r="151" spans="1:3" ht="15.75">
      <c r="A151" s="14"/>
      <c r="B151" s="9"/>
      <c r="C151" s="9"/>
    </row>
    <row r="152" spans="1:3" ht="15.75">
      <c r="A152" s="24" t="s">
        <v>218</v>
      </c>
      <c r="B152" s="24"/>
      <c r="C152" s="24"/>
    </row>
    <row r="153" spans="1:5" ht="15" customHeight="1" thickBot="1">
      <c r="A153" s="21"/>
      <c r="B153" s="21"/>
      <c r="E153" s="2" t="s">
        <v>229</v>
      </c>
    </row>
    <row r="154" spans="1:5" ht="19.5" customHeight="1" thickBot="1">
      <c r="A154" s="30" t="s">
        <v>3</v>
      </c>
      <c r="B154" s="31" t="s">
        <v>219</v>
      </c>
      <c r="C154" s="20">
        <f>+C61-C124</f>
        <v>-57719035</v>
      </c>
      <c r="D154" s="17"/>
      <c r="E154" s="20">
        <f>+E61-E124</f>
        <v>-61959177</v>
      </c>
    </row>
    <row r="155" spans="1:5" ht="25.5" customHeight="1" thickBot="1">
      <c r="A155" s="30" t="s">
        <v>17</v>
      </c>
      <c r="B155" s="31" t="s">
        <v>220</v>
      </c>
      <c r="C155" s="20">
        <f>+C85-C144</f>
        <v>57719035</v>
      </c>
      <c r="D155" s="17"/>
      <c r="E155" s="20">
        <f>+E85-E144</f>
        <v>61959177</v>
      </c>
    </row>
  </sheetData>
  <sheetProtection/>
  <mergeCells count="8">
    <mergeCell ref="A153:B153"/>
    <mergeCell ref="A87:C87"/>
    <mergeCell ref="A2:C2"/>
    <mergeCell ref="A3:B3"/>
    <mergeCell ref="A88:B88"/>
    <mergeCell ref="A152:C152"/>
    <mergeCell ref="A148:B148"/>
    <mergeCell ref="A149:B149"/>
  </mergeCells>
  <printOptions horizontalCentered="1"/>
  <pageMargins left="0.1968503937007874" right="0.1968503937007874" top="1.062992125984252" bottom="0.2755905511811024" header="0.7874015748031497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CE,Félkövér"&amp;12Regöly Község Önkormányzata
2018. ÉVI KÖLTSÉGVETÉSÉNEK ÖSSZEVONT MÉRLEGE&amp;10
&amp;R&amp;"Times New Roman CE,Félkövér dőlt"&amp;11 3. sz. melléklet </oddHeader>
  </headerFooter>
  <rowBreaks count="2" manualBreakCount="2">
    <brk id="61" max="4" man="1"/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2018-10-02T11:22:34Z</cp:lastPrinted>
  <dcterms:created xsi:type="dcterms:W3CDTF">2014-02-06T13:22:03Z</dcterms:created>
  <dcterms:modified xsi:type="dcterms:W3CDTF">2018-10-02T11:22:35Z</dcterms:modified>
  <cp:category/>
  <cp:version/>
  <cp:contentType/>
  <cp:contentStatus/>
</cp:coreProperties>
</file>