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055" windowHeight="7935" tabRatio="599" activeTab="0"/>
  </bookViews>
  <sheets>
    <sheet name="4.d bevételek összesen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'4.d bevételek összesen'!$A$1:$T$98</definedName>
  </definedNames>
  <calcPr fullCalcOnLoad="1"/>
</workbook>
</file>

<file path=xl/sharedStrings.xml><?xml version="1.0" encoding="utf-8"?>
<sst xmlns="http://schemas.openxmlformats.org/spreadsheetml/2006/main" count="198" uniqueCount="187">
  <si>
    <t>Rovat megnevezése</t>
  </si>
  <si>
    <t>Rovat-szám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</si>
  <si>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</si>
  <si>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</si>
  <si>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</si>
  <si>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</si>
  <si>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Önkormányzat és költségvetési szervei előirányzata mindösszesen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</si>
  <si>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</si>
  <si>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</si>
  <si>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</si>
  <si>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</si>
  <si>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</si>
  <si>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</si>
  <si>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</si>
  <si>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</si>
  <si>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</si>
  <si>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</si>
  <si>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</si>
  <si>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</si>
  <si>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</si>
  <si>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</si>
  <si>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</si>
  <si>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</si>
  <si>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</si>
  <si>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</si>
  <si>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</si>
  <si>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</si>
  <si>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</si>
  <si>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</si>
  <si>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</si>
  <si>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</si>
  <si>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</si>
  <si>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</si>
  <si>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</si>
  <si>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</si>
  <si>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</si>
  <si>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</si>
  <si>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</si>
  <si>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</si>
  <si>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</si>
  <si>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</si>
  <si>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</si>
  <si>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</si>
  <si>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</si>
  <si>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</si>
  <si>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</si>
  <si>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</si>
  <si>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</si>
  <si>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</si>
  <si>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</si>
  <si>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</si>
  <si>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</si>
  <si>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</si>
  <si>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</si>
  <si>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</si>
  <si>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</si>
  <si>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</si>
  <si>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</si>
  <si>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</si>
  <si>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</si>
  <si>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</si>
  <si>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</si>
  <si>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</si>
  <si>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</si>
  <si>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</si>
  <si>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</si>
  <si>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</si>
  <si>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</si>
  <si>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</si>
  <si>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</si>
  <si>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</si>
  <si>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</si>
  <si>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</si>
  <si>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</si>
  <si>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</si>
  <si>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</si>
  <si>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</si>
  <si>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</si>
  <si>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</si>
  <si>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</si>
  <si>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</si>
  <si>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</si>
  <si>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</si>
  <si>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</si>
  <si>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</si>
  <si>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</si>
  <si>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</si>
  <si>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</si>
  <si>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</si>
  <si>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</si>
  <si>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</si>
  <si>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</si>
  <si>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</si>
  <si>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</si>
  <si>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</si>
  <si>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</si>
  <si>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</si>
  <si>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</si>
  <si>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</si>
  <si>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</si>
  <si>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</si>
  <si>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</si>
  <si>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</si>
  <si>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</si>
  <si>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</si>
  <si>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</si>
  <si>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</si>
  <si>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</si>
  <si>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</si>
  <si>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</si>
  <si>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</si>
  <si>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</si>
  <si>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</si>
  <si>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</si>
  <si>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</si>
  <si>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</si>
  <si>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</si>
  <si>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</si>
  <si>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</si>
  <si>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</si>
  <si>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</si>
  <si>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</si>
  <si>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</si>
  <si>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</si>
  <si>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</si>
  <si>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</si>
  <si>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</si>
  <si>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</si>
  <si>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</si>
  <si>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</si>
  <si>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</si>
  <si>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</si>
  <si>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</si>
  <si>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</si>
  <si>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</si>
  <si>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</si>
  <si>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</si>
  <si>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</si>
  <si>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</si>
  <si>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</si>
  <si>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</si>
  <si>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</si>
  <si>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</si>
  <si>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</si>
  <si>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</si>
  <si>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</si>
  <si>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</si>
  <si>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</si>
  <si>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</si>
  <si>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</si>
  <si>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</si>
  <si>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</si>
  <si>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</si>
  <si>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</si>
  <si>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</si>
  <si>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</si>
  <si>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</si>
  <si>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</si>
  <si>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</si>
  <si>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</si>
  <si>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</si>
  <si>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</si>
  <si>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</si>
  <si>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</si>
  <si>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</si>
  <si>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</si>
  <si>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</si>
  <si>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</si>
  <si>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</si>
  <si>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</si>
  <si>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</si>
  <si>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</si>
  <si>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</si>
  <si>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</si>
  <si>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</si>
  <si>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</si>
  <si>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</si>
  <si>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</si>
  <si>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</si>
  <si>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</si>
  <si>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</si>
  <si>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ÖSSZESEN</t>
  </si>
  <si>
    <t>eredeti ei.</t>
  </si>
  <si>
    <t>módosított ei.</t>
  </si>
  <si>
    <t>teljesítés</t>
  </si>
  <si>
    <t>Felcsút Községi Önkormányzat 2015. évi zárszámadása</t>
  </si>
  <si>
    <t>B65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</si>
</sst>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#,##0\ _F_t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00000000"/>
    <numFmt numFmtId="182" formatCode="0.0000000000"/>
    <numFmt numFmtId="183" formatCode="0.00000000000"/>
    <numFmt numFmtId="184" formatCode="0.00000000"/>
    <numFmt numFmtId="185" formatCode="#,##0\ &quot;Ft&quot;"/>
    <numFmt numFmtId="186" formatCode="#,##0\ &quot;HUF&quot;;\-#,##0\ &quot;HUF&quot;"/>
    <numFmt numFmtId="187" formatCode="#,##0\ &quot;HUF&quot;;[Red]\-#,##0\ &quot;HUF&quot;"/>
    <numFmt numFmtId="188" formatCode="#,##0.00\ &quot;HUF&quot;;\-#,##0.00\ &quot;HUF&quot;"/>
    <numFmt numFmtId="189" formatCode="#,##0.00\ &quot;HUF&quot;;[Red]\-#,##0.00\ &quot;HUF&quot;"/>
    <numFmt numFmtId="190" formatCode="_-* #,##0\ &quot;HUF&quot;_-;\-* #,##0\ &quot;HUF&quot;_-;_-* &quot;-&quot;\ &quot;HUF&quot;_-;_-@_-"/>
    <numFmt numFmtId="191" formatCode="_-* #,##0\ _H_U_F_-;\-* #,##0\ _H_U_F_-;_-* &quot;-&quot;\ _H_U_F_-;_-@_-"/>
    <numFmt numFmtId="192" formatCode="_-* #,##0.00\ &quot;HUF&quot;_-;\-* #,##0.00\ &quot;HUF&quot;_-;_-* &quot;-&quot;??\ &quot;HUF&quot;_-;_-@_-"/>
    <numFmt numFmtId="193" formatCode="_-* #,##0.00\ _H_U_F_-;\-* #,##0.00\ _H_U_F_-;_-* &quot;-&quot;??\ _H_U_F_-;_-@_-"/>
  </numFmts>
  <fonts count="35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2"/>
      <name val="Times New Roman"/>
      <family val="1"/>
    </font>
    <font>
      <sz val="10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4" fillId="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21" borderId="7" applyNumberFormat="0" applyFont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23" fillId="6" borderId="0" applyNumberFormat="0" applyBorder="0" applyAlignment="0" applyProtection="0"/>
    <xf numFmtId="0" fontId="24" fillId="22" borderId="8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5" borderId="0" applyNumberFormat="0" applyBorder="0" applyAlignment="0" applyProtection="0"/>
    <xf numFmtId="0" fontId="29" fillId="23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/>
    </xf>
    <xf numFmtId="0" fontId="7" fillId="6" borderId="10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 wrapText="1"/>
    </xf>
    <xf numFmtId="0" fontId="7" fillId="6" borderId="10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/>
    </xf>
    <xf numFmtId="0" fontId="32" fillId="12" borderId="10" xfId="0" applyFont="1" applyFill="1" applyBorder="1" applyAlignment="1">
      <alignment/>
    </xf>
    <xf numFmtId="0" fontId="9" fillId="12" borderId="10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/>
    </xf>
    <xf numFmtId="0" fontId="10" fillId="23" borderId="10" xfId="0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3" fontId="0" fillId="12" borderId="10" xfId="0" applyNumberFormat="1" applyFill="1" applyBorder="1" applyAlignment="1">
      <alignment/>
    </xf>
    <xf numFmtId="3" fontId="0" fillId="6" borderId="10" xfId="0" applyNumberFormat="1" applyFill="1" applyBorder="1" applyAlignment="1">
      <alignment/>
    </xf>
    <xf numFmtId="3" fontId="0" fillId="5" borderId="10" xfId="0" applyNumberFormat="1" applyFill="1" applyBorder="1" applyAlignment="1">
      <alignment/>
    </xf>
    <xf numFmtId="3" fontId="0" fillId="23" borderId="10" xfId="0" applyNumberFormat="1" applyFill="1" applyBorder="1" applyAlignment="1">
      <alignment/>
    </xf>
    <xf numFmtId="0" fontId="4" fillId="5" borderId="10" xfId="0" applyFont="1" applyFill="1" applyBorder="1" applyAlignment="1">
      <alignment/>
    </xf>
    <xf numFmtId="0" fontId="4" fillId="23" borderId="10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1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Followed Hyperlink" xfId="63"/>
    <cellStyle name="Normál 2" xfId="64"/>
    <cellStyle name="Normál 2 2" xfId="65"/>
    <cellStyle name="Normál 2 3" xfId="66"/>
    <cellStyle name="Normál 3" xfId="67"/>
    <cellStyle name="Normál 3 2" xfId="68"/>
    <cellStyle name="Normál 4" xfId="69"/>
    <cellStyle name="Normál 5" xfId="70"/>
    <cellStyle name="Normál 6" xfId="71"/>
    <cellStyle name="Normal_KTRSZJ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6">
    <tabColor rgb="FF00FF00"/>
    <pageSetUpPr fitToPage="1"/>
  </sheetPr>
  <dimension ref="A1:T97"/>
  <sheetViews>
    <sheetView tabSelected="1" workbookViewId="0" topLeftCell="A1">
      <selection activeCell="A2" sqref="A2:T2"/>
    </sheetView>
  </sheetViews>
  <sheetFormatPr defaultColWidth="9.140625" defaultRowHeight="15"/>
  <cols>
    <col min="1" max="1" width="92.57421875" style="0" customWidth="1"/>
    <col min="3" max="3" width="11.00390625" style="0" customWidth="1"/>
    <col min="4" max="4" width="13.00390625" style="0" customWidth="1"/>
    <col min="5" max="5" width="11.7109375" style="0" customWidth="1"/>
    <col min="6" max="11" width="11.7109375" style="0" hidden="1" customWidth="1"/>
    <col min="12" max="13" width="12.28125" style="0" customWidth="1"/>
    <col min="14" max="14" width="11.28125" style="0" customWidth="1"/>
    <col min="16" max="16" width="12.28125" style="0" customWidth="1"/>
    <col min="17" max="17" width="10.8515625" style="0" customWidth="1"/>
    <col min="18" max="18" width="11.140625" style="0" customWidth="1"/>
    <col min="19" max="19" width="13.57421875" style="0" customWidth="1"/>
    <col min="20" max="20" width="11.28125" style="0" customWidth="1"/>
  </cols>
  <sheetData>
    <row r="1" spans="1:20" ht="24" customHeight="1">
      <c r="A1" s="38" t="s">
        <v>185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40"/>
      <c r="M1" s="36"/>
      <c r="N1" s="36"/>
      <c r="O1" s="36"/>
      <c r="P1" s="36"/>
      <c r="Q1" s="36"/>
      <c r="R1" s="36"/>
      <c r="S1" s="36"/>
      <c r="T1" s="36"/>
    </row>
    <row r="2" spans="1:20" ht="24" customHeight="1">
      <c r="A2" s="37" t="s">
        <v>169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  <c r="M2" s="36"/>
      <c r="N2" s="36"/>
      <c r="O2" s="36"/>
      <c r="P2" s="36"/>
      <c r="Q2" s="36"/>
      <c r="R2" s="36"/>
      <c r="S2" s="36"/>
      <c r="T2" s="36"/>
    </row>
    <row r="3" ht="18">
      <c r="A3" s="23"/>
    </row>
    <row r="4" ht="15">
      <c r="A4" s="24" t="s">
        <v>6</v>
      </c>
    </row>
    <row r="5" spans="1:20" ht="30" customHeight="1">
      <c r="A5" s="41" t="s">
        <v>0</v>
      </c>
      <c r="B5" s="42" t="s">
        <v>1</v>
      </c>
      <c r="C5" s="35" t="s">
        <v>172</v>
      </c>
      <c r="D5" s="35"/>
      <c r="E5" s="35"/>
      <c r="F5" s="25"/>
      <c r="G5" s="25"/>
      <c r="H5" s="25"/>
      <c r="I5" s="25"/>
      <c r="J5" s="25"/>
      <c r="K5" s="25"/>
      <c r="L5" s="35" t="s">
        <v>173</v>
      </c>
      <c r="M5" s="35"/>
      <c r="N5" s="35"/>
      <c r="O5" s="35" t="s">
        <v>174</v>
      </c>
      <c r="P5" s="35"/>
      <c r="Q5" s="35"/>
      <c r="R5" s="43" t="s">
        <v>181</v>
      </c>
      <c r="S5" s="43"/>
      <c r="T5" s="43"/>
    </row>
    <row r="6" spans="1:20" ht="25.5">
      <c r="A6" s="33"/>
      <c r="B6" s="34"/>
      <c r="C6" s="1" t="s">
        <v>182</v>
      </c>
      <c r="D6" s="1" t="s">
        <v>183</v>
      </c>
      <c r="E6" s="25" t="s">
        <v>184</v>
      </c>
      <c r="F6" s="25"/>
      <c r="G6" s="25"/>
      <c r="H6" s="25"/>
      <c r="I6" s="25"/>
      <c r="J6" s="25"/>
      <c r="K6" s="25"/>
      <c r="L6" s="1" t="s">
        <v>182</v>
      </c>
      <c r="M6" s="1" t="s">
        <v>183</v>
      </c>
      <c r="N6" s="25" t="s">
        <v>184</v>
      </c>
      <c r="O6" s="1" t="s">
        <v>182</v>
      </c>
      <c r="P6" s="1" t="s">
        <v>183</v>
      </c>
      <c r="Q6" s="25" t="s">
        <v>184</v>
      </c>
      <c r="R6" s="1" t="s">
        <v>182</v>
      </c>
      <c r="S6" s="1" t="s">
        <v>183</v>
      </c>
      <c r="T6" s="25" t="s">
        <v>184</v>
      </c>
    </row>
    <row r="7" spans="1:20" ht="15" customHeight="1">
      <c r="A7" s="9" t="s">
        <v>2</v>
      </c>
      <c r="B7" s="3" t="s">
        <v>3</v>
      </c>
      <c r="C7" s="21">
        <v>79469</v>
      </c>
      <c r="D7" s="21">
        <v>79631</v>
      </c>
      <c r="E7" s="21">
        <v>79631</v>
      </c>
      <c r="F7" s="21">
        <v>23035</v>
      </c>
      <c r="G7" s="21">
        <v>23035</v>
      </c>
      <c r="H7" s="21">
        <v>23035</v>
      </c>
      <c r="I7" s="21"/>
      <c r="J7" s="21"/>
      <c r="K7" s="21"/>
      <c r="L7" s="21"/>
      <c r="M7" s="21"/>
      <c r="N7" s="21"/>
      <c r="O7" s="21"/>
      <c r="P7" s="21"/>
      <c r="Q7" s="21"/>
      <c r="R7" s="21">
        <f aca="true" t="shared" si="0" ref="R7:T11">SUM(C7,L7,O7)</f>
        <v>79469</v>
      </c>
      <c r="S7" s="21">
        <f t="shared" si="0"/>
        <v>79631</v>
      </c>
      <c r="T7" s="21">
        <f t="shared" si="0"/>
        <v>79631</v>
      </c>
    </row>
    <row r="8" spans="1:20" ht="15" customHeight="1">
      <c r="A8" s="2" t="s">
        <v>4</v>
      </c>
      <c r="B8" s="3" t="s">
        <v>5</v>
      </c>
      <c r="C8" s="21">
        <v>49362</v>
      </c>
      <c r="D8" s="21">
        <v>49578</v>
      </c>
      <c r="E8" s="21">
        <v>49578</v>
      </c>
      <c r="F8" s="21">
        <v>39071</v>
      </c>
      <c r="G8" s="21">
        <v>37030</v>
      </c>
      <c r="H8" s="21">
        <v>37030</v>
      </c>
      <c r="I8" s="21"/>
      <c r="J8" s="21"/>
      <c r="K8" s="21"/>
      <c r="L8" s="21"/>
      <c r="M8" s="21"/>
      <c r="N8" s="21"/>
      <c r="O8" s="21"/>
      <c r="P8" s="21"/>
      <c r="Q8" s="21"/>
      <c r="R8" s="21">
        <f t="shared" si="0"/>
        <v>49362</v>
      </c>
      <c r="S8" s="21">
        <f t="shared" si="0"/>
        <v>49578</v>
      </c>
      <c r="T8" s="21">
        <f t="shared" si="0"/>
        <v>49578</v>
      </c>
    </row>
    <row r="9" spans="1:20" ht="15" customHeight="1">
      <c r="A9" s="2" t="s">
        <v>7</v>
      </c>
      <c r="B9" s="3" t="s">
        <v>8</v>
      </c>
      <c r="C9" s="21">
        <v>37924</v>
      </c>
      <c r="D9" s="21">
        <v>36551</v>
      </c>
      <c r="E9" s="21">
        <v>36551</v>
      </c>
      <c r="F9" s="21">
        <v>8492</v>
      </c>
      <c r="G9" s="21">
        <v>17351</v>
      </c>
      <c r="H9" s="21">
        <v>17351</v>
      </c>
      <c r="I9" s="21"/>
      <c r="J9" s="21"/>
      <c r="K9" s="21"/>
      <c r="L9" s="21"/>
      <c r="M9" s="21"/>
      <c r="N9" s="21"/>
      <c r="O9" s="21"/>
      <c r="P9" s="21"/>
      <c r="Q9" s="21"/>
      <c r="R9" s="21">
        <f t="shared" si="0"/>
        <v>37924</v>
      </c>
      <c r="S9" s="21">
        <f t="shared" si="0"/>
        <v>36551</v>
      </c>
      <c r="T9" s="21">
        <f t="shared" si="0"/>
        <v>36551</v>
      </c>
    </row>
    <row r="10" spans="1:20" ht="15" customHeight="1">
      <c r="A10" s="2" t="s">
        <v>9</v>
      </c>
      <c r="B10" s="3" t="s">
        <v>10</v>
      </c>
      <c r="C10" s="21">
        <v>2153</v>
      </c>
      <c r="D10" s="21">
        <v>2153</v>
      </c>
      <c r="E10" s="21">
        <v>2153</v>
      </c>
      <c r="F10" s="21">
        <v>2087</v>
      </c>
      <c r="G10" s="21">
        <v>2087</v>
      </c>
      <c r="H10" s="21">
        <v>2087</v>
      </c>
      <c r="I10" s="21"/>
      <c r="J10" s="21"/>
      <c r="K10" s="21"/>
      <c r="L10" s="21"/>
      <c r="M10" s="21"/>
      <c r="N10" s="21"/>
      <c r="O10" s="21"/>
      <c r="P10" s="21"/>
      <c r="Q10" s="21"/>
      <c r="R10" s="21">
        <f t="shared" si="0"/>
        <v>2153</v>
      </c>
      <c r="S10" s="21">
        <f t="shared" si="0"/>
        <v>2153</v>
      </c>
      <c r="T10" s="21">
        <f t="shared" si="0"/>
        <v>2153</v>
      </c>
    </row>
    <row r="11" spans="1:20" ht="15" customHeight="1">
      <c r="A11" s="2" t="s">
        <v>11</v>
      </c>
      <c r="B11" s="3" t="s">
        <v>12</v>
      </c>
      <c r="C11" s="21">
        <v>0</v>
      </c>
      <c r="D11" s="21">
        <v>11655</v>
      </c>
      <c r="E11" s="21">
        <v>11655</v>
      </c>
      <c r="F11" s="21"/>
      <c r="G11" s="21">
        <v>30</v>
      </c>
      <c r="H11" s="21">
        <v>30</v>
      </c>
      <c r="I11" s="21"/>
      <c r="J11" s="21"/>
      <c r="K11" s="21"/>
      <c r="L11" s="21"/>
      <c r="M11" s="21"/>
      <c r="N11" s="21"/>
      <c r="O11" s="21"/>
      <c r="P11" s="21"/>
      <c r="Q11" s="21"/>
      <c r="R11" s="21">
        <f t="shared" si="0"/>
        <v>0</v>
      </c>
      <c r="S11" s="21">
        <f t="shared" si="0"/>
        <v>11655</v>
      </c>
      <c r="T11" s="21">
        <f t="shared" si="0"/>
        <v>11655</v>
      </c>
    </row>
    <row r="12" spans="1:20" ht="15" customHeight="1">
      <c r="A12" s="2" t="s">
        <v>13</v>
      </c>
      <c r="B12" s="3" t="s">
        <v>14</v>
      </c>
      <c r="C12" s="21"/>
      <c r="D12" s="21"/>
      <c r="E12" s="21"/>
      <c r="F12" s="21"/>
      <c r="G12" s="21">
        <v>786</v>
      </c>
      <c r="H12" s="21">
        <v>786</v>
      </c>
      <c r="I12" s="21"/>
      <c r="J12" s="21"/>
      <c r="K12" s="21"/>
      <c r="L12" s="21"/>
      <c r="M12" s="21"/>
      <c r="N12" s="21"/>
      <c r="O12" s="21"/>
      <c r="P12" s="21"/>
      <c r="Q12" s="21"/>
      <c r="R12" s="21">
        <f aca="true" t="shared" si="1" ref="R12:R75">SUM(C12,L12,O12)</f>
        <v>0</v>
      </c>
      <c r="S12" s="21">
        <f aca="true" t="shared" si="2" ref="S12:S75">SUM(D12,M12,P12)</f>
        <v>0</v>
      </c>
      <c r="T12" s="21">
        <f aca="true" t="shared" si="3" ref="T12:T75">SUM(E12,N12,Q12)</f>
        <v>0</v>
      </c>
    </row>
    <row r="13" spans="1:20" ht="15" customHeight="1">
      <c r="A13" s="4" t="s">
        <v>152</v>
      </c>
      <c r="B13" s="5" t="s">
        <v>15</v>
      </c>
      <c r="C13" s="21">
        <f>SUM(C7:C12)</f>
        <v>168908</v>
      </c>
      <c r="D13" s="21">
        <f>SUM(D7:D12)</f>
        <v>179568</v>
      </c>
      <c r="E13" s="21">
        <f>SUM(E7:E12)</f>
        <v>179568</v>
      </c>
      <c r="F13" s="21">
        <f aca="true" t="shared" si="4" ref="F13:K13">SUM(F7:F12)</f>
        <v>72685</v>
      </c>
      <c r="G13" s="21">
        <f t="shared" si="4"/>
        <v>80319</v>
      </c>
      <c r="H13" s="21">
        <f t="shared" si="4"/>
        <v>80319</v>
      </c>
      <c r="I13" s="21">
        <f t="shared" si="4"/>
        <v>0</v>
      </c>
      <c r="J13" s="21">
        <f t="shared" si="4"/>
        <v>0</v>
      </c>
      <c r="K13" s="21">
        <f t="shared" si="4"/>
        <v>0</v>
      </c>
      <c r="L13" s="21"/>
      <c r="M13" s="21"/>
      <c r="N13" s="21"/>
      <c r="O13" s="21"/>
      <c r="P13" s="21"/>
      <c r="Q13" s="21"/>
      <c r="R13" s="21">
        <f t="shared" si="1"/>
        <v>168908</v>
      </c>
      <c r="S13" s="21">
        <f t="shared" si="2"/>
        <v>179568</v>
      </c>
      <c r="T13" s="21">
        <f t="shared" si="3"/>
        <v>179568</v>
      </c>
    </row>
    <row r="14" spans="1:20" ht="15" customHeight="1">
      <c r="A14" s="2" t="s">
        <v>16</v>
      </c>
      <c r="B14" s="3" t="s">
        <v>17</v>
      </c>
      <c r="C14" s="21">
        <f aca="true" t="shared" si="5" ref="C14:E17">SUM(F14+I14)</f>
        <v>0</v>
      </c>
      <c r="D14" s="21">
        <f t="shared" si="5"/>
        <v>0</v>
      </c>
      <c r="E14" s="21">
        <f t="shared" si="5"/>
        <v>0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>
        <f t="shared" si="1"/>
        <v>0</v>
      </c>
      <c r="S14" s="21">
        <f t="shared" si="2"/>
        <v>0</v>
      </c>
      <c r="T14" s="21">
        <f t="shared" si="3"/>
        <v>0</v>
      </c>
    </row>
    <row r="15" spans="1:20" ht="15" customHeight="1">
      <c r="A15" s="2" t="s">
        <v>18</v>
      </c>
      <c r="B15" s="3" t="s">
        <v>19</v>
      </c>
      <c r="C15" s="21">
        <f t="shared" si="5"/>
        <v>0</v>
      </c>
      <c r="D15" s="21">
        <f t="shared" si="5"/>
        <v>0</v>
      </c>
      <c r="E15" s="21">
        <f t="shared" si="5"/>
        <v>0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>
        <f t="shared" si="1"/>
        <v>0</v>
      </c>
      <c r="S15" s="21">
        <f t="shared" si="2"/>
        <v>0</v>
      </c>
      <c r="T15" s="21">
        <f t="shared" si="3"/>
        <v>0</v>
      </c>
    </row>
    <row r="16" spans="1:20" ht="15" customHeight="1">
      <c r="A16" s="2" t="s">
        <v>116</v>
      </c>
      <c r="B16" s="3" t="s">
        <v>20</v>
      </c>
      <c r="C16" s="21">
        <f t="shared" si="5"/>
        <v>0</v>
      </c>
      <c r="D16" s="21">
        <f t="shared" si="5"/>
        <v>0</v>
      </c>
      <c r="E16" s="21">
        <f t="shared" si="5"/>
        <v>0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>
        <f t="shared" si="1"/>
        <v>0</v>
      </c>
      <c r="S16" s="21">
        <f t="shared" si="2"/>
        <v>0</v>
      </c>
      <c r="T16" s="21">
        <f t="shared" si="3"/>
        <v>0</v>
      </c>
    </row>
    <row r="17" spans="1:20" ht="15" customHeight="1">
      <c r="A17" s="2" t="s">
        <v>117</v>
      </c>
      <c r="B17" s="3" t="s">
        <v>21</v>
      </c>
      <c r="C17" s="21">
        <f t="shared" si="5"/>
        <v>0</v>
      </c>
      <c r="D17" s="21">
        <f t="shared" si="5"/>
        <v>0</v>
      </c>
      <c r="E17" s="21">
        <f t="shared" si="5"/>
        <v>0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>
        <f t="shared" si="1"/>
        <v>0</v>
      </c>
      <c r="S17" s="21">
        <f t="shared" si="2"/>
        <v>0</v>
      </c>
      <c r="T17" s="21">
        <f t="shared" si="3"/>
        <v>0</v>
      </c>
    </row>
    <row r="18" spans="1:20" ht="15" customHeight="1">
      <c r="A18" s="2" t="s">
        <v>118</v>
      </c>
      <c r="B18" s="3" t="s">
        <v>22</v>
      </c>
      <c r="C18" s="21">
        <v>26016</v>
      </c>
      <c r="D18" s="21">
        <v>23177</v>
      </c>
      <c r="E18" s="21">
        <v>23175</v>
      </c>
      <c r="F18" s="21"/>
      <c r="G18" s="21">
        <v>21849</v>
      </c>
      <c r="H18" s="21">
        <v>21849</v>
      </c>
      <c r="I18" s="21"/>
      <c r="J18" s="21">
        <v>200</v>
      </c>
      <c r="K18" s="21">
        <v>200</v>
      </c>
      <c r="L18" s="21"/>
      <c r="M18" s="21"/>
      <c r="N18" s="21"/>
      <c r="O18" s="21"/>
      <c r="P18" s="21"/>
      <c r="Q18" s="21"/>
      <c r="R18" s="21">
        <f t="shared" si="1"/>
        <v>26016</v>
      </c>
      <c r="S18" s="21">
        <f t="shared" si="2"/>
        <v>23177</v>
      </c>
      <c r="T18" s="21">
        <f t="shared" si="3"/>
        <v>23175</v>
      </c>
    </row>
    <row r="19" spans="1:20" ht="15" customHeight="1">
      <c r="A19" s="11" t="s">
        <v>153</v>
      </c>
      <c r="B19" s="13" t="s">
        <v>23</v>
      </c>
      <c r="C19" s="21">
        <f>SUM(C13:C18)</f>
        <v>194924</v>
      </c>
      <c r="D19" s="21">
        <f>SUM(D13:D18)</f>
        <v>202745</v>
      </c>
      <c r="E19" s="21">
        <f>SUM(E13:E18)</f>
        <v>202743</v>
      </c>
      <c r="F19" s="21">
        <f aca="true" t="shared" si="6" ref="F19:K19">SUM(F13:F18)</f>
        <v>72685</v>
      </c>
      <c r="G19" s="21">
        <f t="shared" si="6"/>
        <v>102168</v>
      </c>
      <c r="H19" s="21">
        <f t="shared" si="6"/>
        <v>102168</v>
      </c>
      <c r="I19" s="21">
        <f t="shared" si="6"/>
        <v>0</v>
      </c>
      <c r="J19" s="21">
        <f t="shared" si="6"/>
        <v>200</v>
      </c>
      <c r="K19" s="21">
        <f t="shared" si="6"/>
        <v>200</v>
      </c>
      <c r="L19" s="21"/>
      <c r="M19" s="21"/>
      <c r="N19" s="21"/>
      <c r="O19" s="21"/>
      <c r="P19" s="21"/>
      <c r="Q19" s="21"/>
      <c r="R19" s="21">
        <f t="shared" si="1"/>
        <v>194924</v>
      </c>
      <c r="S19" s="21">
        <f t="shared" si="2"/>
        <v>202745</v>
      </c>
      <c r="T19" s="21">
        <f t="shared" si="3"/>
        <v>202743</v>
      </c>
    </row>
    <row r="20" spans="1:20" ht="15" customHeight="1">
      <c r="A20" s="2" t="s">
        <v>122</v>
      </c>
      <c r="B20" s="3" t="s">
        <v>32</v>
      </c>
      <c r="C20" s="21">
        <f aca="true" t="shared" si="7" ref="C20:E24">SUM(F20+I20)</f>
        <v>0</v>
      </c>
      <c r="D20" s="21">
        <f t="shared" si="7"/>
        <v>0</v>
      </c>
      <c r="E20" s="21">
        <f t="shared" si="7"/>
        <v>0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>
        <f t="shared" si="1"/>
        <v>0</v>
      </c>
      <c r="S20" s="21">
        <f t="shared" si="2"/>
        <v>0</v>
      </c>
      <c r="T20" s="21">
        <f t="shared" si="3"/>
        <v>0</v>
      </c>
    </row>
    <row r="21" spans="1:20" ht="15" customHeight="1">
      <c r="A21" s="2" t="s">
        <v>123</v>
      </c>
      <c r="B21" s="3" t="s">
        <v>33</v>
      </c>
      <c r="C21" s="21">
        <f t="shared" si="7"/>
        <v>0</v>
      </c>
      <c r="D21" s="21">
        <f t="shared" si="7"/>
        <v>0</v>
      </c>
      <c r="E21" s="21">
        <f t="shared" si="7"/>
        <v>0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>
        <f t="shared" si="1"/>
        <v>0</v>
      </c>
      <c r="S21" s="21">
        <f t="shared" si="2"/>
        <v>0</v>
      </c>
      <c r="T21" s="21">
        <f t="shared" si="3"/>
        <v>0</v>
      </c>
    </row>
    <row r="22" spans="1:20" ht="15" customHeight="1">
      <c r="A22" s="4" t="s">
        <v>155</v>
      </c>
      <c r="B22" s="5" t="s">
        <v>34</v>
      </c>
      <c r="C22" s="21">
        <f t="shared" si="7"/>
        <v>0</v>
      </c>
      <c r="D22" s="21">
        <f t="shared" si="7"/>
        <v>0</v>
      </c>
      <c r="E22" s="21">
        <f t="shared" si="7"/>
        <v>0</v>
      </c>
      <c r="F22" s="21">
        <f aca="true" t="shared" si="8" ref="F22:K22">SUM(F20:F21)</f>
        <v>0</v>
      </c>
      <c r="G22" s="21">
        <f t="shared" si="8"/>
        <v>0</v>
      </c>
      <c r="H22" s="21">
        <f t="shared" si="8"/>
        <v>0</v>
      </c>
      <c r="I22" s="21">
        <f t="shared" si="8"/>
        <v>0</v>
      </c>
      <c r="J22" s="21">
        <f t="shared" si="8"/>
        <v>0</v>
      </c>
      <c r="K22" s="21">
        <f t="shared" si="8"/>
        <v>0</v>
      </c>
      <c r="L22" s="21"/>
      <c r="M22" s="21"/>
      <c r="N22" s="21"/>
      <c r="O22" s="21"/>
      <c r="P22" s="21"/>
      <c r="Q22" s="21"/>
      <c r="R22" s="21">
        <f t="shared" si="1"/>
        <v>0</v>
      </c>
      <c r="S22" s="21">
        <f t="shared" si="2"/>
        <v>0</v>
      </c>
      <c r="T22" s="21">
        <f t="shared" si="3"/>
        <v>0</v>
      </c>
    </row>
    <row r="23" spans="1:20" ht="15" customHeight="1">
      <c r="A23" s="2" t="s">
        <v>124</v>
      </c>
      <c r="B23" s="3" t="s">
        <v>35</v>
      </c>
      <c r="C23" s="21">
        <f t="shared" si="7"/>
        <v>0</v>
      </c>
      <c r="D23" s="21">
        <f t="shared" si="7"/>
        <v>0</v>
      </c>
      <c r="E23" s="21">
        <f t="shared" si="7"/>
        <v>0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>
        <f t="shared" si="1"/>
        <v>0</v>
      </c>
      <c r="S23" s="21">
        <f t="shared" si="2"/>
        <v>0</v>
      </c>
      <c r="T23" s="21">
        <f t="shared" si="3"/>
        <v>0</v>
      </c>
    </row>
    <row r="24" spans="1:20" ht="15" customHeight="1">
      <c r="A24" s="2" t="s">
        <v>125</v>
      </c>
      <c r="B24" s="3" t="s">
        <v>36</v>
      </c>
      <c r="C24" s="21">
        <f t="shared" si="7"/>
        <v>0</v>
      </c>
      <c r="D24" s="21">
        <f t="shared" si="7"/>
        <v>0</v>
      </c>
      <c r="E24" s="21">
        <f t="shared" si="7"/>
        <v>0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>
        <f t="shared" si="1"/>
        <v>0</v>
      </c>
      <c r="S24" s="21">
        <f t="shared" si="2"/>
        <v>0</v>
      </c>
      <c r="T24" s="21">
        <f t="shared" si="3"/>
        <v>0</v>
      </c>
    </row>
    <row r="25" spans="1:20" ht="15" customHeight="1">
      <c r="A25" s="2" t="s">
        <v>126</v>
      </c>
      <c r="B25" s="3" t="s">
        <v>37</v>
      </c>
      <c r="C25" s="21">
        <v>6500</v>
      </c>
      <c r="D25" s="21">
        <v>6364</v>
      </c>
      <c r="E25" s="21">
        <v>6364</v>
      </c>
      <c r="F25" s="21">
        <v>6100</v>
      </c>
      <c r="G25" s="21">
        <v>6243</v>
      </c>
      <c r="H25" s="21">
        <v>6243</v>
      </c>
      <c r="I25" s="21"/>
      <c r="J25" s="21"/>
      <c r="K25" s="21"/>
      <c r="L25" s="21"/>
      <c r="M25" s="21"/>
      <c r="N25" s="21"/>
      <c r="O25" s="21"/>
      <c r="P25" s="21"/>
      <c r="Q25" s="21"/>
      <c r="R25" s="21">
        <f t="shared" si="1"/>
        <v>6500</v>
      </c>
      <c r="S25" s="21">
        <f t="shared" si="2"/>
        <v>6364</v>
      </c>
      <c r="T25" s="21">
        <f t="shared" si="3"/>
        <v>6364</v>
      </c>
    </row>
    <row r="26" spans="1:20" ht="15" customHeight="1">
      <c r="A26" s="2" t="s">
        <v>127</v>
      </c>
      <c r="B26" s="3" t="s">
        <v>38</v>
      </c>
      <c r="C26" s="21">
        <v>113941</v>
      </c>
      <c r="D26" s="21">
        <v>162124</v>
      </c>
      <c r="E26" s="21">
        <v>162124</v>
      </c>
      <c r="F26" s="21">
        <v>10500</v>
      </c>
      <c r="G26" s="21">
        <v>17125</v>
      </c>
      <c r="H26" s="21">
        <v>15974</v>
      </c>
      <c r="I26" s="21"/>
      <c r="J26" s="21"/>
      <c r="K26" s="21"/>
      <c r="L26" s="21"/>
      <c r="M26" s="21"/>
      <c r="N26" s="21"/>
      <c r="O26" s="21"/>
      <c r="P26" s="21"/>
      <c r="Q26" s="21"/>
      <c r="R26" s="21">
        <f t="shared" si="1"/>
        <v>113941</v>
      </c>
      <c r="S26" s="21">
        <f t="shared" si="2"/>
        <v>162124</v>
      </c>
      <c r="T26" s="21">
        <f t="shared" si="3"/>
        <v>162124</v>
      </c>
    </row>
    <row r="27" spans="1:20" ht="15" customHeight="1">
      <c r="A27" s="2" t="s">
        <v>128</v>
      </c>
      <c r="B27" s="3" t="s">
        <v>39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>
        <f t="shared" si="1"/>
        <v>0</v>
      </c>
      <c r="S27" s="21">
        <f t="shared" si="2"/>
        <v>0</v>
      </c>
      <c r="T27" s="21">
        <f t="shared" si="3"/>
        <v>0</v>
      </c>
    </row>
    <row r="28" spans="1:20" ht="15" customHeight="1">
      <c r="A28" s="2" t="s">
        <v>40</v>
      </c>
      <c r="B28" s="3" t="s">
        <v>41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>
        <f t="shared" si="1"/>
        <v>0</v>
      </c>
      <c r="S28" s="21">
        <f t="shared" si="2"/>
        <v>0</v>
      </c>
      <c r="T28" s="21">
        <f t="shared" si="3"/>
        <v>0</v>
      </c>
    </row>
    <row r="29" spans="1:20" ht="15" customHeight="1">
      <c r="A29" s="2" t="s">
        <v>129</v>
      </c>
      <c r="B29" s="3" t="s">
        <v>42</v>
      </c>
      <c r="C29" s="21">
        <v>13000</v>
      </c>
      <c r="D29" s="21">
        <v>12386</v>
      </c>
      <c r="E29" s="21">
        <v>12386</v>
      </c>
      <c r="F29" s="21">
        <v>3120</v>
      </c>
      <c r="G29" s="21">
        <v>3134</v>
      </c>
      <c r="H29" s="21">
        <v>3032</v>
      </c>
      <c r="I29" s="21"/>
      <c r="J29" s="21"/>
      <c r="K29" s="21"/>
      <c r="L29" s="21"/>
      <c r="M29" s="21"/>
      <c r="N29" s="21"/>
      <c r="O29" s="21"/>
      <c r="P29" s="21"/>
      <c r="Q29" s="21"/>
      <c r="R29" s="21">
        <f t="shared" si="1"/>
        <v>13000</v>
      </c>
      <c r="S29" s="21">
        <f t="shared" si="2"/>
        <v>12386</v>
      </c>
      <c r="T29" s="21">
        <f t="shared" si="3"/>
        <v>12386</v>
      </c>
    </row>
    <row r="30" spans="1:20" ht="15" customHeight="1">
      <c r="A30" s="2" t="s">
        <v>130</v>
      </c>
      <c r="B30" s="3" t="s">
        <v>43</v>
      </c>
      <c r="C30" s="21">
        <v>770</v>
      </c>
      <c r="D30" s="21">
        <v>663</v>
      </c>
      <c r="E30" s="21">
        <v>662</v>
      </c>
      <c r="F30" s="21"/>
      <c r="G30" s="21">
        <v>1328</v>
      </c>
      <c r="H30" s="21">
        <v>1328</v>
      </c>
      <c r="I30" s="21"/>
      <c r="J30" s="21"/>
      <c r="K30" s="21"/>
      <c r="L30" s="21"/>
      <c r="M30" s="21"/>
      <c r="N30" s="21"/>
      <c r="O30" s="21"/>
      <c r="P30" s="21"/>
      <c r="Q30" s="21"/>
      <c r="R30" s="21">
        <f t="shared" si="1"/>
        <v>770</v>
      </c>
      <c r="S30" s="21">
        <f t="shared" si="2"/>
        <v>663</v>
      </c>
      <c r="T30" s="21">
        <f t="shared" si="3"/>
        <v>662</v>
      </c>
    </row>
    <row r="31" spans="1:20" ht="15" customHeight="1">
      <c r="A31" s="4" t="s">
        <v>156</v>
      </c>
      <c r="B31" s="5" t="s">
        <v>44</v>
      </c>
      <c r="C31" s="21">
        <f>SUM(C26:C30)</f>
        <v>127711</v>
      </c>
      <c r="D31" s="21">
        <f>SUM(D26:D30)</f>
        <v>175173</v>
      </c>
      <c r="E31" s="21">
        <f>SUM(E26:E30)</f>
        <v>175172</v>
      </c>
      <c r="F31" s="21">
        <f aca="true" t="shared" si="9" ref="F31:K31">SUM(F26:F30)</f>
        <v>13620</v>
      </c>
      <c r="G31" s="21">
        <f t="shared" si="9"/>
        <v>21587</v>
      </c>
      <c r="H31" s="21">
        <f t="shared" si="9"/>
        <v>20334</v>
      </c>
      <c r="I31" s="21">
        <f t="shared" si="9"/>
        <v>0</v>
      </c>
      <c r="J31" s="21">
        <f t="shared" si="9"/>
        <v>0</v>
      </c>
      <c r="K31" s="21">
        <f t="shared" si="9"/>
        <v>0</v>
      </c>
      <c r="L31" s="21"/>
      <c r="M31" s="21"/>
      <c r="N31" s="21"/>
      <c r="O31" s="21"/>
      <c r="P31" s="21"/>
      <c r="Q31" s="21"/>
      <c r="R31" s="21">
        <f t="shared" si="1"/>
        <v>127711</v>
      </c>
      <c r="S31" s="21">
        <f t="shared" si="2"/>
        <v>175173</v>
      </c>
      <c r="T31" s="21">
        <f t="shared" si="3"/>
        <v>175172</v>
      </c>
    </row>
    <row r="32" spans="1:20" ht="15" customHeight="1">
      <c r="A32" s="2" t="s">
        <v>131</v>
      </c>
      <c r="B32" s="3" t="s">
        <v>45</v>
      </c>
      <c r="C32" s="21">
        <v>700</v>
      </c>
      <c r="D32" s="21">
        <v>511</v>
      </c>
      <c r="E32" s="21">
        <v>511</v>
      </c>
      <c r="F32" s="21"/>
      <c r="G32" s="21">
        <v>810</v>
      </c>
      <c r="H32" s="21">
        <v>810</v>
      </c>
      <c r="I32" s="21"/>
      <c r="J32" s="21"/>
      <c r="K32" s="21"/>
      <c r="L32" s="21"/>
      <c r="M32" s="21"/>
      <c r="N32" s="21"/>
      <c r="O32" s="21"/>
      <c r="P32" s="21"/>
      <c r="Q32" s="21"/>
      <c r="R32" s="21">
        <f t="shared" si="1"/>
        <v>700</v>
      </c>
      <c r="S32" s="21">
        <f t="shared" si="2"/>
        <v>511</v>
      </c>
      <c r="T32" s="21">
        <f t="shared" si="3"/>
        <v>511</v>
      </c>
    </row>
    <row r="33" spans="1:20" ht="15" customHeight="1">
      <c r="A33" s="11" t="s">
        <v>157</v>
      </c>
      <c r="B33" s="13" t="s">
        <v>46</v>
      </c>
      <c r="C33" s="21">
        <f>SUM(C22,C23,C24,C25,C31,C32)</f>
        <v>134911</v>
      </c>
      <c r="D33" s="21">
        <f>SUM(D22,D23,D24,D25,D31,D32)</f>
        <v>182048</v>
      </c>
      <c r="E33" s="21">
        <f>SUM(E22,E23,E24,E25,E31,E32)</f>
        <v>182047</v>
      </c>
      <c r="F33" s="21">
        <f aca="true" t="shared" si="10" ref="F33:K33">SUM(F22+F23+F24+F25+F31+F32)</f>
        <v>19720</v>
      </c>
      <c r="G33" s="21">
        <f t="shared" si="10"/>
        <v>28640</v>
      </c>
      <c r="H33" s="21">
        <f t="shared" si="10"/>
        <v>27387</v>
      </c>
      <c r="I33" s="21">
        <f t="shared" si="10"/>
        <v>0</v>
      </c>
      <c r="J33" s="21">
        <f t="shared" si="10"/>
        <v>0</v>
      </c>
      <c r="K33" s="21">
        <f t="shared" si="10"/>
        <v>0</v>
      </c>
      <c r="L33" s="21"/>
      <c r="M33" s="21"/>
      <c r="N33" s="21"/>
      <c r="O33" s="21"/>
      <c r="P33" s="21"/>
      <c r="Q33" s="21"/>
      <c r="R33" s="21">
        <f t="shared" si="1"/>
        <v>134911</v>
      </c>
      <c r="S33" s="21">
        <f t="shared" si="2"/>
        <v>182048</v>
      </c>
      <c r="T33" s="21">
        <f t="shared" si="3"/>
        <v>182047</v>
      </c>
    </row>
    <row r="34" spans="1:20" ht="15" customHeight="1">
      <c r="A34" s="6" t="s">
        <v>47</v>
      </c>
      <c r="B34" s="3" t="s">
        <v>48</v>
      </c>
      <c r="C34" s="21">
        <f>SUM(F34+I34)</f>
        <v>0</v>
      </c>
      <c r="D34" s="21">
        <v>203</v>
      </c>
      <c r="E34" s="21">
        <v>203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>
        <f t="shared" si="1"/>
        <v>0</v>
      </c>
      <c r="S34" s="21">
        <f t="shared" si="2"/>
        <v>203</v>
      </c>
      <c r="T34" s="21">
        <f t="shared" si="3"/>
        <v>203</v>
      </c>
    </row>
    <row r="35" spans="1:20" ht="15" customHeight="1">
      <c r="A35" s="6" t="s">
        <v>132</v>
      </c>
      <c r="B35" s="3" t="s">
        <v>49</v>
      </c>
      <c r="C35" s="21">
        <v>19089</v>
      </c>
      <c r="D35" s="21">
        <v>21895</v>
      </c>
      <c r="E35" s="21">
        <v>21892</v>
      </c>
      <c r="F35" s="21">
        <v>871</v>
      </c>
      <c r="G35" s="21">
        <v>5195</v>
      </c>
      <c r="H35" s="21">
        <v>4141</v>
      </c>
      <c r="I35" s="21"/>
      <c r="J35" s="21"/>
      <c r="K35" s="21"/>
      <c r="L35" s="21"/>
      <c r="M35" s="21"/>
      <c r="N35" s="21"/>
      <c r="O35" s="21"/>
      <c r="P35" s="21"/>
      <c r="Q35" s="21"/>
      <c r="R35" s="21">
        <f t="shared" si="1"/>
        <v>19089</v>
      </c>
      <c r="S35" s="21">
        <f t="shared" si="2"/>
        <v>21895</v>
      </c>
      <c r="T35" s="21">
        <f t="shared" si="3"/>
        <v>21892</v>
      </c>
    </row>
    <row r="36" spans="1:20" ht="15" customHeight="1">
      <c r="A36" s="6" t="s">
        <v>133</v>
      </c>
      <c r="B36" s="3" t="s">
        <v>50</v>
      </c>
      <c r="C36" s="21">
        <v>6567</v>
      </c>
      <c r="D36" s="21">
        <v>1424</v>
      </c>
      <c r="E36" s="21">
        <v>1381</v>
      </c>
      <c r="F36" s="21"/>
      <c r="G36" s="21">
        <v>429</v>
      </c>
      <c r="H36" s="21">
        <v>449</v>
      </c>
      <c r="I36" s="21"/>
      <c r="J36" s="21"/>
      <c r="K36" s="21"/>
      <c r="L36" s="21"/>
      <c r="M36" s="21"/>
      <c r="N36" s="21"/>
      <c r="O36" s="21"/>
      <c r="P36" s="21"/>
      <c r="Q36" s="21"/>
      <c r="R36" s="21">
        <f t="shared" si="1"/>
        <v>6567</v>
      </c>
      <c r="S36" s="21">
        <f t="shared" si="2"/>
        <v>1424</v>
      </c>
      <c r="T36" s="21">
        <f t="shared" si="3"/>
        <v>1381</v>
      </c>
    </row>
    <row r="37" spans="1:20" ht="15" customHeight="1">
      <c r="A37" s="6" t="s">
        <v>134</v>
      </c>
      <c r="B37" s="3" t="s">
        <v>51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>
        <f t="shared" si="1"/>
        <v>0</v>
      </c>
      <c r="S37" s="21">
        <f t="shared" si="2"/>
        <v>0</v>
      </c>
      <c r="T37" s="21">
        <f t="shared" si="3"/>
        <v>0</v>
      </c>
    </row>
    <row r="38" spans="1:20" ht="15" customHeight="1">
      <c r="A38" s="6" t="s">
        <v>52</v>
      </c>
      <c r="B38" s="3" t="s">
        <v>53</v>
      </c>
      <c r="C38" s="21">
        <v>7561</v>
      </c>
      <c r="D38" s="21">
        <v>6623</v>
      </c>
      <c r="E38" s="21">
        <v>6561</v>
      </c>
      <c r="F38" s="21"/>
      <c r="G38" s="21"/>
      <c r="H38" s="21"/>
      <c r="I38" s="21">
        <v>1378</v>
      </c>
      <c r="J38" s="21">
        <v>1543</v>
      </c>
      <c r="K38" s="21">
        <v>1543</v>
      </c>
      <c r="L38" s="21"/>
      <c r="M38" s="21"/>
      <c r="N38" s="21"/>
      <c r="O38" s="21"/>
      <c r="P38" s="21"/>
      <c r="Q38" s="21"/>
      <c r="R38" s="21">
        <f t="shared" si="1"/>
        <v>7561</v>
      </c>
      <c r="S38" s="21">
        <f t="shared" si="2"/>
        <v>6623</v>
      </c>
      <c r="T38" s="21">
        <f t="shared" si="3"/>
        <v>6561</v>
      </c>
    </row>
    <row r="39" spans="1:20" ht="15" customHeight="1">
      <c r="A39" s="6" t="s">
        <v>54</v>
      </c>
      <c r="B39" s="3" t="s">
        <v>55</v>
      </c>
      <c r="C39" s="21">
        <v>7367</v>
      </c>
      <c r="D39" s="21">
        <v>6203</v>
      </c>
      <c r="E39" s="21">
        <v>6202</v>
      </c>
      <c r="F39" s="21">
        <v>0</v>
      </c>
      <c r="G39" s="21">
        <v>1042</v>
      </c>
      <c r="H39" s="21">
        <v>1048</v>
      </c>
      <c r="I39" s="21">
        <v>372</v>
      </c>
      <c r="J39" s="21">
        <v>417</v>
      </c>
      <c r="K39" s="21">
        <v>416</v>
      </c>
      <c r="L39" s="21"/>
      <c r="M39" s="21"/>
      <c r="N39" s="21"/>
      <c r="O39" s="21"/>
      <c r="P39" s="21"/>
      <c r="Q39" s="21"/>
      <c r="R39" s="21">
        <f t="shared" si="1"/>
        <v>7367</v>
      </c>
      <c r="S39" s="21">
        <f t="shared" si="2"/>
        <v>6203</v>
      </c>
      <c r="T39" s="21">
        <f t="shared" si="3"/>
        <v>6202</v>
      </c>
    </row>
    <row r="40" spans="1:20" ht="15" customHeight="1">
      <c r="A40" s="6" t="s">
        <v>56</v>
      </c>
      <c r="B40" s="3" t="s">
        <v>57</v>
      </c>
      <c r="C40" s="21"/>
      <c r="D40" s="21"/>
      <c r="E40" s="21"/>
      <c r="F40" s="21"/>
      <c r="G40" s="21">
        <v>3</v>
      </c>
      <c r="H40" s="21">
        <v>3</v>
      </c>
      <c r="I40" s="21"/>
      <c r="J40" s="21">
        <v>2</v>
      </c>
      <c r="K40" s="21">
        <v>2</v>
      </c>
      <c r="L40" s="21"/>
      <c r="M40" s="21"/>
      <c r="N40" s="21"/>
      <c r="O40" s="21"/>
      <c r="P40" s="21"/>
      <c r="Q40" s="21"/>
      <c r="R40" s="21">
        <f t="shared" si="1"/>
        <v>0</v>
      </c>
      <c r="S40" s="21">
        <f t="shared" si="2"/>
        <v>0</v>
      </c>
      <c r="T40" s="21">
        <f t="shared" si="3"/>
        <v>0</v>
      </c>
    </row>
    <row r="41" spans="1:20" ht="15" customHeight="1">
      <c r="A41" s="6" t="s">
        <v>135</v>
      </c>
      <c r="B41" s="3" t="s">
        <v>58</v>
      </c>
      <c r="C41" s="21"/>
      <c r="D41" s="21">
        <v>4</v>
      </c>
      <c r="E41" s="21">
        <v>3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>
        <f t="shared" si="1"/>
        <v>0</v>
      </c>
      <c r="S41" s="21">
        <f t="shared" si="2"/>
        <v>4</v>
      </c>
      <c r="T41" s="21">
        <f t="shared" si="3"/>
        <v>3</v>
      </c>
    </row>
    <row r="42" spans="1:20" ht="15" customHeight="1">
      <c r="A42" s="6" t="s">
        <v>136</v>
      </c>
      <c r="B42" s="3" t="s">
        <v>59</v>
      </c>
      <c r="C42" s="21"/>
      <c r="D42" s="21"/>
      <c r="E42" s="21"/>
      <c r="F42" s="21">
        <v>3612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>
        <f t="shared" si="1"/>
        <v>0</v>
      </c>
      <c r="S42" s="21">
        <f t="shared" si="2"/>
        <v>0</v>
      </c>
      <c r="T42" s="21">
        <f t="shared" si="3"/>
        <v>0</v>
      </c>
    </row>
    <row r="43" spans="1:20" ht="15" customHeight="1">
      <c r="A43" s="6" t="s">
        <v>137</v>
      </c>
      <c r="B43" s="3" t="s">
        <v>60</v>
      </c>
      <c r="C43" s="21"/>
      <c r="D43" s="21"/>
      <c r="E43" s="21"/>
      <c r="F43" s="21">
        <v>1875</v>
      </c>
      <c r="G43" s="21">
        <v>2110</v>
      </c>
      <c r="H43" s="21">
        <v>1517</v>
      </c>
      <c r="I43" s="21"/>
      <c r="J43" s="21">
        <v>24</v>
      </c>
      <c r="K43" s="21">
        <v>24</v>
      </c>
      <c r="L43" s="21"/>
      <c r="M43" s="21"/>
      <c r="N43" s="21"/>
      <c r="O43" s="21"/>
      <c r="P43" s="21"/>
      <c r="Q43" s="21"/>
      <c r="R43" s="21">
        <f t="shared" si="1"/>
        <v>0</v>
      </c>
      <c r="S43" s="21">
        <f t="shared" si="2"/>
        <v>0</v>
      </c>
      <c r="T43" s="21">
        <f t="shared" si="3"/>
        <v>0</v>
      </c>
    </row>
    <row r="44" spans="1:20" ht="15" customHeight="1">
      <c r="A44" s="12" t="s">
        <v>158</v>
      </c>
      <c r="B44" s="13" t="s">
        <v>61</v>
      </c>
      <c r="C44" s="21">
        <f>SUM(C34:C43)</f>
        <v>40584</v>
      </c>
      <c r="D44" s="21">
        <f>SUM(D34:D43)</f>
        <v>36352</v>
      </c>
      <c r="E44" s="21">
        <f>SUM(E34:E43)</f>
        <v>36242</v>
      </c>
      <c r="F44" s="21">
        <f aca="true" t="shared" si="11" ref="F44:K44">SUM(F34:F43)</f>
        <v>6358</v>
      </c>
      <c r="G44" s="21">
        <f t="shared" si="11"/>
        <v>8779</v>
      </c>
      <c r="H44" s="21">
        <f t="shared" si="11"/>
        <v>7158</v>
      </c>
      <c r="I44" s="21">
        <f t="shared" si="11"/>
        <v>1750</v>
      </c>
      <c r="J44" s="21">
        <f t="shared" si="11"/>
        <v>1986</v>
      </c>
      <c r="K44" s="21">
        <f t="shared" si="11"/>
        <v>1985</v>
      </c>
      <c r="L44" s="21"/>
      <c r="M44" s="21"/>
      <c r="N44" s="21"/>
      <c r="O44" s="21"/>
      <c r="P44" s="21"/>
      <c r="Q44" s="21"/>
      <c r="R44" s="21">
        <f t="shared" si="1"/>
        <v>40584</v>
      </c>
      <c r="S44" s="21">
        <f t="shared" si="2"/>
        <v>36352</v>
      </c>
      <c r="T44" s="21">
        <f t="shared" si="3"/>
        <v>36242</v>
      </c>
    </row>
    <row r="45" spans="1:20" ht="15" customHeight="1">
      <c r="A45" s="6" t="s">
        <v>70</v>
      </c>
      <c r="B45" s="3" t="s">
        <v>71</v>
      </c>
      <c r="C45" s="21">
        <v>0</v>
      </c>
      <c r="D45" s="21">
        <f>SUM(G45+J45)</f>
        <v>0</v>
      </c>
      <c r="E45" s="21">
        <f>SUM(H45+K45)</f>
        <v>0</v>
      </c>
      <c r="F45" s="21">
        <v>3265</v>
      </c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>
        <f t="shared" si="1"/>
        <v>0</v>
      </c>
      <c r="S45" s="21">
        <f t="shared" si="2"/>
        <v>0</v>
      </c>
      <c r="T45" s="21">
        <f t="shared" si="3"/>
        <v>0</v>
      </c>
    </row>
    <row r="46" spans="1:20" ht="15" customHeight="1">
      <c r="A46" s="2" t="s">
        <v>141</v>
      </c>
      <c r="B46" s="3" t="s">
        <v>72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>
        <f t="shared" si="1"/>
        <v>0</v>
      </c>
      <c r="S46" s="21">
        <f t="shared" si="2"/>
        <v>0</v>
      </c>
      <c r="T46" s="21">
        <f t="shared" si="3"/>
        <v>0</v>
      </c>
    </row>
    <row r="47" spans="1:20" ht="15" customHeight="1">
      <c r="A47" s="6" t="s">
        <v>142</v>
      </c>
      <c r="B47" s="3" t="s">
        <v>186</v>
      </c>
      <c r="C47" s="21">
        <v>1029</v>
      </c>
      <c r="D47" s="21">
        <v>9749</v>
      </c>
      <c r="E47" s="21">
        <v>9746</v>
      </c>
      <c r="F47" s="21"/>
      <c r="G47" s="21">
        <v>14324</v>
      </c>
      <c r="H47" s="21">
        <v>14324</v>
      </c>
      <c r="I47" s="21"/>
      <c r="J47" s="21">
        <v>74</v>
      </c>
      <c r="K47" s="21">
        <v>74</v>
      </c>
      <c r="L47" s="21"/>
      <c r="M47" s="21"/>
      <c r="N47" s="21"/>
      <c r="O47" s="21"/>
      <c r="P47" s="21"/>
      <c r="Q47" s="21"/>
      <c r="R47" s="21">
        <f t="shared" si="1"/>
        <v>1029</v>
      </c>
      <c r="S47" s="21">
        <f t="shared" si="2"/>
        <v>9749</v>
      </c>
      <c r="T47" s="21">
        <f t="shared" si="3"/>
        <v>9746</v>
      </c>
    </row>
    <row r="48" spans="1:20" ht="15" customHeight="1">
      <c r="A48" s="11" t="s">
        <v>160</v>
      </c>
      <c r="B48" s="13" t="s">
        <v>73</v>
      </c>
      <c r="C48" s="21">
        <f>SUM(C45:C47)</f>
        <v>1029</v>
      </c>
      <c r="D48" s="21">
        <f>SUM(D45:D47)</f>
        <v>9749</v>
      </c>
      <c r="E48" s="21">
        <f>SUM(E45:E47)</f>
        <v>9746</v>
      </c>
      <c r="F48" s="21">
        <f aca="true" t="shared" si="12" ref="F48:K48">SUM(F45:F47)</f>
        <v>3265</v>
      </c>
      <c r="G48" s="21">
        <f t="shared" si="12"/>
        <v>14324</v>
      </c>
      <c r="H48" s="21">
        <f t="shared" si="12"/>
        <v>14324</v>
      </c>
      <c r="I48" s="21">
        <f t="shared" si="12"/>
        <v>0</v>
      </c>
      <c r="J48" s="21">
        <f t="shared" si="12"/>
        <v>74</v>
      </c>
      <c r="K48" s="21">
        <f t="shared" si="12"/>
        <v>74</v>
      </c>
      <c r="L48" s="21"/>
      <c r="M48" s="21"/>
      <c r="N48" s="21"/>
      <c r="O48" s="21"/>
      <c r="P48" s="21"/>
      <c r="Q48" s="21"/>
      <c r="R48" s="21">
        <f t="shared" si="1"/>
        <v>1029</v>
      </c>
      <c r="S48" s="21">
        <f t="shared" si="2"/>
        <v>9749</v>
      </c>
      <c r="T48" s="21">
        <f t="shared" si="3"/>
        <v>9746</v>
      </c>
    </row>
    <row r="49" spans="1:20" ht="15" customHeight="1">
      <c r="A49" s="19" t="s">
        <v>171</v>
      </c>
      <c r="B49" s="20"/>
      <c r="C49" s="21">
        <f>SUM(C19,C33,C44,C48)</f>
        <v>371448</v>
      </c>
      <c r="D49" s="21">
        <f>SUM(D19,D33,D44,D48)</f>
        <v>430894</v>
      </c>
      <c r="E49" s="21">
        <f>SUM(E19,E33,E44,E48)</f>
        <v>430778</v>
      </c>
      <c r="F49" s="26">
        <f aca="true" t="shared" si="13" ref="F49:K49">SUM(F19+F33+F44+F48)</f>
        <v>102028</v>
      </c>
      <c r="G49" s="26">
        <f t="shared" si="13"/>
        <v>153911</v>
      </c>
      <c r="H49" s="26">
        <f t="shared" si="13"/>
        <v>151037</v>
      </c>
      <c r="I49" s="26">
        <f t="shared" si="13"/>
        <v>1750</v>
      </c>
      <c r="J49" s="26">
        <f t="shared" si="13"/>
        <v>2260</v>
      </c>
      <c r="K49" s="26">
        <f t="shared" si="13"/>
        <v>2259</v>
      </c>
      <c r="L49" s="26"/>
      <c r="M49" s="26"/>
      <c r="N49" s="26"/>
      <c r="O49" s="26"/>
      <c r="P49" s="26"/>
      <c r="Q49" s="26"/>
      <c r="R49" s="21">
        <f t="shared" si="1"/>
        <v>371448</v>
      </c>
      <c r="S49" s="21">
        <f t="shared" si="2"/>
        <v>430894</v>
      </c>
      <c r="T49" s="21">
        <f t="shared" si="3"/>
        <v>430778</v>
      </c>
    </row>
    <row r="50" spans="1:20" ht="15" customHeight="1">
      <c r="A50" s="2" t="s">
        <v>24</v>
      </c>
      <c r="B50" s="3" t="s">
        <v>25</v>
      </c>
      <c r="C50" s="21">
        <f>SUM(F50+I50)</f>
        <v>0</v>
      </c>
      <c r="D50" s="21"/>
      <c r="E50" s="21"/>
      <c r="F50" s="21"/>
      <c r="G50" s="21">
        <v>5349</v>
      </c>
      <c r="H50" s="21">
        <v>5349</v>
      </c>
      <c r="I50" s="21"/>
      <c r="J50" s="21"/>
      <c r="K50" s="21"/>
      <c r="L50" s="21"/>
      <c r="M50" s="21"/>
      <c r="N50" s="21"/>
      <c r="O50" s="21"/>
      <c r="P50" s="21"/>
      <c r="Q50" s="21"/>
      <c r="R50" s="21">
        <f t="shared" si="1"/>
        <v>0</v>
      </c>
      <c r="S50" s="21">
        <f t="shared" si="2"/>
        <v>0</v>
      </c>
      <c r="T50" s="21">
        <f t="shared" si="3"/>
        <v>0</v>
      </c>
    </row>
    <row r="51" spans="1:20" ht="15" customHeight="1">
      <c r="A51" s="2" t="s">
        <v>26</v>
      </c>
      <c r="B51" s="3" t="s">
        <v>27</v>
      </c>
      <c r="C51" s="21">
        <f>SUM(F51+I51)</f>
        <v>0</v>
      </c>
      <c r="D51" s="21">
        <f aca="true" t="shared" si="14" ref="D51:E53">SUM(G51+J51)</f>
        <v>0</v>
      </c>
      <c r="E51" s="21">
        <f t="shared" si="14"/>
        <v>0</v>
      </c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>
        <f t="shared" si="1"/>
        <v>0</v>
      </c>
      <c r="S51" s="21">
        <f t="shared" si="2"/>
        <v>0</v>
      </c>
      <c r="T51" s="21">
        <f t="shared" si="3"/>
        <v>0</v>
      </c>
    </row>
    <row r="52" spans="1:20" ht="15" customHeight="1">
      <c r="A52" s="2" t="s">
        <v>119</v>
      </c>
      <c r="B52" s="3" t="s">
        <v>28</v>
      </c>
      <c r="C52" s="21">
        <f>SUM(F52+I52)</f>
        <v>0</v>
      </c>
      <c r="D52" s="21">
        <f t="shared" si="14"/>
        <v>0</v>
      </c>
      <c r="E52" s="21">
        <f t="shared" si="14"/>
        <v>0</v>
      </c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>
        <f t="shared" si="1"/>
        <v>0</v>
      </c>
      <c r="S52" s="21">
        <f t="shared" si="2"/>
        <v>0</v>
      </c>
      <c r="T52" s="21">
        <f t="shared" si="3"/>
        <v>0</v>
      </c>
    </row>
    <row r="53" spans="1:20" ht="15" customHeight="1">
      <c r="A53" s="2" t="s">
        <v>120</v>
      </c>
      <c r="B53" s="3" t="s">
        <v>29</v>
      </c>
      <c r="C53" s="21">
        <f>SUM(F53+I53)</f>
        <v>0</v>
      </c>
      <c r="D53" s="21">
        <f t="shared" si="14"/>
        <v>0</v>
      </c>
      <c r="E53" s="21">
        <f t="shared" si="14"/>
        <v>0</v>
      </c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>
        <f t="shared" si="1"/>
        <v>0</v>
      </c>
      <c r="S53" s="21">
        <f t="shared" si="2"/>
        <v>0</v>
      </c>
      <c r="T53" s="21">
        <f t="shared" si="3"/>
        <v>0</v>
      </c>
    </row>
    <row r="54" spans="1:20" ht="15" customHeight="1">
      <c r="A54" s="2" t="s">
        <v>121</v>
      </c>
      <c r="B54" s="3" t="s">
        <v>30</v>
      </c>
      <c r="C54" s="21">
        <v>99500</v>
      </c>
      <c r="D54" s="21">
        <v>13039</v>
      </c>
      <c r="E54" s="21">
        <v>13037</v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>
        <f t="shared" si="1"/>
        <v>99500</v>
      </c>
      <c r="S54" s="21">
        <f t="shared" si="2"/>
        <v>13039</v>
      </c>
      <c r="T54" s="21">
        <f t="shared" si="3"/>
        <v>13037</v>
      </c>
    </row>
    <row r="55" spans="1:20" ht="15" customHeight="1">
      <c r="A55" s="11" t="s">
        <v>154</v>
      </c>
      <c r="B55" s="13" t="s">
        <v>31</v>
      </c>
      <c r="C55" s="21">
        <f>SUM(C50:C54)</f>
        <v>99500</v>
      </c>
      <c r="D55" s="21">
        <f>SUM(D50:D54)</f>
        <v>13039</v>
      </c>
      <c r="E55" s="21">
        <f>SUM(E50:E54)</f>
        <v>13037</v>
      </c>
      <c r="F55" s="21">
        <f aca="true" t="shared" si="15" ref="F55:K55">SUM(F50:F54)</f>
        <v>0</v>
      </c>
      <c r="G55" s="21">
        <f t="shared" si="15"/>
        <v>5349</v>
      </c>
      <c r="H55" s="21">
        <f t="shared" si="15"/>
        <v>5349</v>
      </c>
      <c r="I55" s="21">
        <f t="shared" si="15"/>
        <v>0</v>
      </c>
      <c r="J55" s="21">
        <f t="shared" si="15"/>
        <v>0</v>
      </c>
      <c r="K55" s="21">
        <f t="shared" si="15"/>
        <v>0</v>
      </c>
      <c r="L55" s="21"/>
      <c r="M55" s="21"/>
      <c r="N55" s="21"/>
      <c r="O55" s="21"/>
      <c r="P55" s="21"/>
      <c r="Q55" s="21"/>
      <c r="R55" s="21">
        <f t="shared" si="1"/>
        <v>99500</v>
      </c>
      <c r="S55" s="21">
        <f t="shared" si="2"/>
        <v>13039</v>
      </c>
      <c r="T55" s="21">
        <f t="shared" si="3"/>
        <v>13037</v>
      </c>
    </row>
    <row r="56" spans="1:20" ht="15" customHeight="1">
      <c r="A56" s="6" t="s">
        <v>138</v>
      </c>
      <c r="B56" s="3" t="s">
        <v>62</v>
      </c>
      <c r="C56" s="21">
        <f aca="true" t="shared" si="16" ref="C56:E57">SUM(F56+I56)</f>
        <v>0</v>
      </c>
      <c r="D56" s="21">
        <f t="shared" si="16"/>
        <v>0</v>
      </c>
      <c r="E56" s="21">
        <f t="shared" si="16"/>
        <v>0</v>
      </c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>
        <f t="shared" si="1"/>
        <v>0</v>
      </c>
      <c r="S56" s="21">
        <f t="shared" si="2"/>
        <v>0</v>
      </c>
      <c r="T56" s="21">
        <f t="shared" si="3"/>
        <v>0</v>
      </c>
    </row>
    <row r="57" spans="1:20" ht="15" customHeight="1">
      <c r="A57" s="6" t="s">
        <v>139</v>
      </c>
      <c r="B57" s="3" t="s">
        <v>63</v>
      </c>
      <c r="C57" s="21">
        <v>2000</v>
      </c>
      <c r="D57" s="21">
        <f t="shared" si="16"/>
        <v>0</v>
      </c>
      <c r="E57" s="21">
        <f t="shared" si="16"/>
        <v>0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>
        <f t="shared" si="1"/>
        <v>2000</v>
      </c>
      <c r="S57" s="21">
        <f t="shared" si="2"/>
        <v>0</v>
      </c>
      <c r="T57" s="21">
        <f t="shared" si="3"/>
        <v>0</v>
      </c>
    </row>
    <row r="58" spans="1:20" ht="15" customHeight="1">
      <c r="A58" s="6" t="s">
        <v>64</v>
      </c>
      <c r="B58" s="3" t="s">
        <v>65</v>
      </c>
      <c r="C58" s="21">
        <f>SUM(F58+I58)</f>
        <v>0</v>
      </c>
      <c r="D58" s="21"/>
      <c r="E58" s="21"/>
      <c r="F58" s="21"/>
      <c r="G58" s="21">
        <v>24</v>
      </c>
      <c r="H58" s="21">
        <v>24</v>
      </c>
      <c r="I58" s="21"/>
      <c r="J58" s="21"/>
      <c r="K58" s="21"/>
      <c r="L58" s="21"/>
      <c r="M58" s="21"/>
      <c r="N58" s="21"/>
      <c r="O58" s="21"/>
      <c r="P58" s="21"/>
      <c r="Q58" s="21"/>
      <c r="R58" s="21">
        <f t="shared" si="1"/>
        <v>0</v>
      </c>
      <c r="S58" s="21">
        <f t="shared" si="2"/>
        <v>0</v>
      </c>
      <c r="T58" s="21">
        <f t="shared" si="3"/>
        <v>0</v>
      </c>
    </row>
    <row r="59" spans="1:20" ht="15" customHeight="1">
      <c r="A59" s="6" t="s">
        <v>140</v>
      </c>
      <c r="B59" s="3" t="s">
        <v>66</v>
      </c>
      <c r="C59" s="21">
        <f>SUM(F59+I59)</f>
        <v>0</v>
      </c>
      <c r="D59" s="21">
        <f>SUM(G59+J59)</f>
        <v>0</v>
      </c>
      <c r="E59" s="21">
        <f>SUM(H59+K59)</f>
        <v>0</v>
      </c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>
        <f t="shared" si="1"/>
        <v>0</v>
      </c>
      <c r="S59" s="21">
        <f t="shared" si="2"/>
        <v>0</v>
      </c>
      <c r="T59" s="21">
        <f t="shared" si="3"/>
        <v>0</v>
      </c>
    </row>
    <row r="60" spans="1:20" ht="15" customHeight="1">
      <c r="A60" s="6" t="s">
        <v>67</v>
      </c>
      <c r="B60" s="3" t="s">
        <v>68</v>
      </c>
      <c r="C60" s="21">
        <f>SUM(F60+I60)</f>
        <v>0</v>
      </c>
      <c r="D60" s="21">
        <f>SUM(G60+J60)</f>
        <v>0</v>
      </c>
      <c r="E60" s="21">
        <f>SUM(H60+K60)</f>
        <v>0</v>
      </c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>
        <f t="shared" si="1"/>
        <v>0</v>
      </c>
      <c r="S60" s="21">
        <f t="shared" si="2"/>
        <v>0</v>
      </c>
      <c r="T60" s="21">
        <f t="shared" si="3"/>
        <v>0</v>
      </c>
    </row>
    <row r="61" spans="1:20" ht="15" customHeight="1">
      <c r="A61" s="11" t="s">
        <v>159</v>
      </c>
      <c r="B61" s="13" t="s">
        <v>69</v>
      </c>
      <c r="C61" s="21">
        <f>SUM(C56:C60)</f>
        <v>2000</v>
      </c>
      <c r="D61" s="21">
        <f>SUM(D56:D60)</f>
        <v>0</v>
      </c>
      <c r="E61" s="21">
        <f>SUM(E56:E60)</f>
        <v>0</v>
      </c>
      <c r="F61" s="21">
        <f aca="true" t="shared" si="17" ref="F61:K61">SUM(F56:F60)</f>
        <v>0</v>
      </c>
      <c r="G61" s="21">
        <f t="shared" si="17"/>
        <v>24</v>
      </c>
      <c r="H61" s="21">
        <f t="shared" si="17"/>
        <v>24</v>
      </c>
      <c r="I61" s="21">
        <f t="shared" si="17"/>
        <v>0</v>
      </c>
      <c r="J61" s="21">
        <f t="shared" si="17"/>
        <v>0</v>
      </c>
      <c r="K61" s="21">
        <f t="shared" si="17"/>
        <v>0</v>
      </c>
      <c r="L61" s="21"/>
      <c r="M61" s="21"/>
      <c r="N61" s="21"/>
      <c r="O61" s="21"/>
      <c r="P61" s="21"/>
      <c r="Q61" s="21"/>
      <c r="R61" s="21">
        <f t="shared" si="1"/>
        <v>2000</v>
      </c>
      <c r="S61" s="21">
        <f t="shared" si="2"/>
        <v>0</v>
      </c>
      <c r="T61" s="21">
        <f t="shared" si="3"/>
        <v>0</v>
      </c>
    </row>
    <row r="62" spans="1:20" ht="15" customHeight="1">
      <c r="A62" s="6" t="s">
        <v>74</v>
      </c>
      <c r="B62" s="3" t="s">
        <v>75</v>
      </c>
      <c r="C62" s="21">
        <f>SUM(F62+I62)</f>
        <v>0</v>
      </c>
      <c r="D62" s="21">
        <f>SUM(G62+J62)</f>
        <v>0</v>
      </c>
      <c r="E62" s="21">
        <f>SUM(H62+K62)</f>
        <v>0</v>
      </c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>
        <f t="shared" si="1"/>
        <v>0</v>
      </c>
      <c r="S62" s="21">
        <f t="shared" si="2"/>
        <v>0</v>
      </c>
      <c r="T62" s="21">
        <f t="shared" si="3"/>
        <v>0</v>
      </c>
    </row>
    <row r="63" spans="1:20" ht="15" customHeight="1">
      <c r="A63" s="2" t="s">
        <v>143</v>
      </c>
      <c r="B63" s="3" t="s">
        <v>76</v>
      </c>
      <c r="C63" s="21">
        <f>SUM(F63+I63)</f>
        <v>0</v>
      </c>
      <c r="D63" s="21"/>
      <c r="E63" s="21"/>
      <c r="F63" s="21"/>
      <c r="G63" s="21">
        <v>14002</v>
      </c>
      <c r="H63" s="21">
        <v>14002</v>
      </c>
      <c r="I63" s="21"/>
      <c r="J63" s="21"/>
      <c r="K63" s="21"/>
      <c r="L63" s="21"/>
      <c r="M63" s="21"/>
      <c r="N63" s="21"/>
      <c r="O63" s="21"/>
      <c r="P63" s="21"/>
      <c r="Q63" s="21"/>
      <c r="R63" s="21">
        <f t="shared" si="1"/>
        <v>0</v>
      </c>
      <c r="S63" s="21">
        <f t="shared" si="2"/>
        <v>0</v>
      </c>
      <c r="T63" s="21">
        <f t="shared" si="3"/>
        <v>0</v>
      </c>
    </row>
    <row r="64" spans="1:20" ht="15" customHeight="1">
      <c r="A64" s="6" t="s">
        <v>144</v>
      </c>
      <c r="B64" s="3" t="s">
        <v>77</v>
      </c>
      <c r="C64" s="21"/>
      <c r="D64" s="21"/>
      <c r="E64" s="21"/>
      <c r="F64" s="21">
        <v>26557</v>
      </c>
      <c r="G64" s="21">
        <v>9627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>
        <f t="shared" si="1"/>
        <v>0</v>
      </c>
      <c r="S64" s="21">
        <f t="shared" si="2"/>
        <v>0</v>
      </c>
      <c r="T64" s="21">
        <f t="shared" si="3"/>
        <v>0</v>
      </c>
    </row>
    <row r="65" spans="1:20" ht="15" customHeight="1">
      <c r="A65" s="11" t="s">
        <v>162</v>
      </c>
      <c r="B65" s="13" t="s">
        <v>78</v>
      </c>
      <c r="C65" s="21">
        <f>SUM(C62:C64)</f>
        <v>0</v>
      </c>
      <c r="D65" s="21">
        <f>SUM(D62:D64)</f>
        <v>0</v>
      </c>
      <c r="E65" s="21">
        <f>SUM(E62:E64)</f>
        <v>0</v>
      </c>
      <c r="F65" s="21">
        <f aca="true" t="shared" si="18" ref="F65:K65">SUM(F62:F64)</f>
        <v>26557</v>
      </c>
      <c r="G65" s="21">
        <f t="shared" si="18"/>
        <v>23629</v>
      </c>
      <c r="H65" s="21">
        <f t="shared" si="18"/>
        <v>14002</v>
      </c>
      <c r="I65" s="21">
        <f t="shared" si="18"/>
        <v>0</v>
      </c>
      <c r="J65" s="21">
        <f t="shared" si="18"/>
        <v>0</v>
      </c>
      <c r="K65" s="21">
        <f t="shared" si="18"/>
        <v>0</v>
      </c>
      <c r="L65" s="21"/>
      <c r="M65" s="21"/>
      <c r="N65" s="21"/>
      <c r="O65" s="21"/>
      <c r="P65" s="21"/>
      <c r="Q65" s="21"/>
      <c r="R65" s="21">
        <f t="shared" si="1"/>
        <v>0</v>
      </c>
      <c r="S65" s="21">
        <f t="shared" si="2"/>
        <v>0</v>
      </c>
      <c r="T65" s="21">
        <f t="shared" si="3"/>
        <v>0</v>
      </c>
    </row>
    <row r="66" spans="1:20" ht="15" customHeight="1">
      <c r="A66" s="19" t="s">
        <v>170</v>
      </c>
      <c r="B66" s="20"/>
      <c r="C66" s="21">
        <f>SUM(C55,C61,C65)</f>
        <v>101500</v>
      </c>
      <c r="D66" s="21">
        <f>SUM(D55,D61,D65)</f>
        <v>13039</v>
      </c>
      <c r="E66" s="21">
        <f>SUM(E55,E61,E65)</f>
        <v>13037</v>
      </c>
      <c r="F66" s="26">
        <f aca="true" t="shared" si="19" ref="F66:K66">SUM(F65,F61,F55)</f>
        <v>26557</v>
      </c>
      <c r="G66" s="26">
        <f t="shared" si="19"/>
        <v>29002</v>
      </c>
      <c r="H66" s="26">
        <f t="shared" si="19"/>
        <v>19375</v>
      </c>
      <c r="I66" s="26">
        <f t="shared" si="19"/>
        <v>0</v>
      </c>
      <c r="J66" s="26">
        <f t="shared" si="19"/>
        <v>0</v>
      </c>
      <c r="K66" s="26">
        <f t="shared" si="19"/>
        <v>0</v>
      </c>
      <c r="L66" s="26"/>
      <c r="M66" s="26"/>
      <c r="N66" s="26"/>
      <c r="O66" s="26"/>
      <c r="P66" s="26"/>
      <c r="Q66" s="26"/>
      <c r="R66" s="21">
        <f t="shared" si="1"/>
        <v>101500</v>
      </c>
      <c r="S66" s="21">
        <f t="shared" si="2"/>
        <v>13039</v>
      </c>
      <c r="T66" s="21">
        <f t="shared" si="3"/>
        <v>13037</v>
      </c>
    </row>
    <row r="67" spans="1:20" ht="15.75">
      <c r="A67" s="17" t="s">
        <v>161</v>
      </c>
      <c r="B67" s="14" t="s">
        <v>79</v>
      </c>
      <c r="C67" s="21">
        <f>SUM(C49,C66)</f>
        <v>472948</v>
      </c>
      <c r="D67" s="21">
        <f>SUM(D49,D66)</f>
        <v>443933</v>
      </c>
      <c r="E67" s="21">
        <f>SUM(E49,E66)</f>
        <v>443815</v>
      </c>
      <c r="F67" s="27">
        <f aca="true" t="shared" si="20" ref="F67:K67">SUM(F66,F49)</f>
        <v>128585</v>
      </c>
      <c r="G67" s="27">
        <f t="shared" si="20"/>
        <v>182913</v>
      </c>
      <c r="H67" s="27">
        <f t="shared" si="20"/>
        <v>170412</v>
      </c>
      <c r="I67" s="27">
        <f t="shared" si="20"/>
        <v>1750</v>
      </c>
      <c r="J67" s="27">
        <f t="shared" si="20"/>
        <v>2260</v>
      </c>
      <c r="K67" s="27">
        <f t="shared" si="20"/>
        <v>2259</v>
      </c>
      <c r="L67" s="27"/>
      <c r="M67" s="27"/>
      <c r="N67" s="27"/>
      <c r="O67" s="27"/>
      <c r="P67" s="27"/>
      <c r="Q67" s="27"/>
      <c r="R67" s="21">
        <f t="shared" si="1"/>
        <v>472948</v>
      </c>
      <c r="S67" s="21">
        <f t="shared" si="2"/>
        <v>443933</v>
      </c>
      <c r="T67" s="21">
        <f t="shared" si="3"/>
        <v>443815</v>
      </c>
    </row>
    <row r="68" spans="1:20" ht="15.75">
      <c r="A68" s="30" t="s">
        <v>179</v>
      </c>
      <c r="B68" s="18"/>
      <c r="C68" s="21">
        <f aca="true" t="shared" si="21" ref="C68:E71">SUM(F68+I68)</f>
        <v>0</v>
      </c>
      <c r="D68" s="21">
        <f t="shared" si="21"/>
        <v>0</v>
      </c>
      <c r="E68" s="21">
        <f t="shared" si="21"/>
        <v>0</v>
      </c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1">
        <f t="shared" si="1"/>
        <v>0</v>
      </c>
      <c r="S68" s="21">
        <f t="shared" si="2"/>
        <v>0</v>
      </c>
      <c r="T68" s="21">
        <f t="shared" si="3"/>
        <v>0</v>
      </c>
    </row>
    <row r="69" spans="1:20" ht="15.75">
      <c r="A69" s="30" t="s">
        <v>180</v>
      </c>
      <c r="B69" s="18"/>
      <c r="C69" s="21">
        <f t="shared" si="21"/>
        <v>0</v>
      </c>
      <c r="D69" s="21">
        <f t="shared" si="21"/>
        <v>0</v>
      </c>
      <c r="E69" s="21">
        <f t="shared" si="21"/>
        <v>0</v>
      </c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1">
        <f t="shared" si="1"/>
        <v>0</v>
      </c>
      <c r="S69" s="21">
        <f t="shared" si="2"/>
        <v>0</v>
      </c>
      <c r="T69" s="21">
        <f t="shared" si="3"/>
        <v>0</v>
      </c>
    </row>
    <row r="70" spans="1:20" ht="15">
      <c r="A70" s="10" t="s">
        <v>145</v>
      </c>
      <c r="B70" s="2" t="s">
        <v>80</v>
      </c>
      <c r="C70" s="21">
        <f t="shared" si="21"/>
        <v>0</v>
      </c>
      <c r="D70" s="21">
        <f t="shared" si="21"/>
        <v>0</v>
      </c>
      <c r="E70" s="21">
        <f t="shared" si="21"/>
        <v>0</v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>
        <f t="shared" si="1"/>
        <v>0</v>
      </c>
      <c r="S70" s="21">
        <f t="shared" si="2"/>
        <v>0</v>
      </c>
      <c r="T70" s="21">
        <f t="shared" si="3"/>
        <v>0</v>
      </c>
    </row>
    <row r="71" spans="1:20" ht="15">
      <c r="A71" s="6" t="s">
        <v>81</v>
      </c>
      <c r="B71" s="2" t="s">
        <v>82</v>
      </c>
      <c r="C71" s="21">
        <f t="shared" si="21"/>
        <v>0</v>
      </c>
      <c r="D71" s="21">
        <f t="shared" si="21"/>
        <v>0</v>
      </c>
      <c r="E71" s="21">
        <f t="shared" si="21"/>
        <v>0</v>
      </c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>
        <f t="shared" si="1"/>
        <v>0</v>
      </c>
      <c r="S71" s="21">
        <f t="shared" si="2"/>
        <v>0</v>
      </c>
      <c r="T71" s="21">
        <f t="shared" si="3"/>
        <v>0</v>
      </c>
    </row>
    <row r="72" spans="1:20" ht="15">
      <c r="A72" s="10" t="s">
        <v>146</v>
      </c>
      <c r="B72" s="2" t="s">
        <v>83</v>
      </c>
      <c r="C72" s="21">
        <f aca="true" t="shared" si="22" ref="C72:C95">SUM(F72+I72)</f>
        <v>0</v>
      </c>
      <c r="D72" s="21"/>
      <c r="E72" s="21"/>
      <c r="F72" s="21"/>
      <c r="G72" s="21">
        <v>8634</v>
      </c>
      <c r="H72" s="21">
        <v>8634</v>
      </c>
      <c r="I72" s="21"/>
      <c r="J72" s="21"/>
      <c r="K72" s="21"/>
      <c r="L72" s="21"/>
      <c r="M72" s="21"/>
      <c r="N72" s="21"/>
      <c r="O72" s="21"/>
      <c r="P72" s="21"/>
      <c r="Q72" s="21"/>
      <c r="R72" s="21">
        <f t="shared" si="1"/>
        <v>0</v>
      </c>
      <c r="S72" s="21">
        <f t="shared" si="2"/>
        <v>0</v>
      </c>
      <c r="T72" s="21">
        <f t="shared" si="3"/>
        <v>0</v>
      </c>
    </row>
    <row r="73" spans="1:20" ht="15">
      <c r="A73" s="8" t="s">
        <v>163</v>
      </c>
      <c r="B73" s="4" t="s">
        <v>84</v>
      </c>
      <c r="C73" s="21">
        <f>SUM(C70:C72)</f>
        <v>0</v>
      </c>
      <c r="D73" s="21">
        <f>SUM(D70:D72)</f>
        <v>0</v>
      </c>
      <c r="E73" s="21">
        <f>SUM(E70:E72)</f>
        <v>0</v>
      </c>
      <c r="F73" s="21">
        <f aca="true" t="shared" si="23" ref="F73:K73">SUM(F70:F72)</f>
        <v>0</v>
      </c>
      <c r="G73" s="21">
        <f t="shared" si="23"/>
        <v>8634</v>
      </c>
      <c r="H73" s="21">
        <f t="shared" si="23"/>
        <v>8634</v>
      </c>
      <c r="I73" s="21">
        <f t="shared" si="23"/>
        <v>0</v>
      </c>
      <c r="J73" s="21">
        <f t="shared" si="23"/>
        <v>0</v>
      </c>
      <c r="K73" s="21">
        <f t="shared" si="23"/>
        <v>0</v>
      </c>
      <c r="L73" s="21"/>
      <c r="M73" s="21"/>
      <c r="N73" s="21"/>
      <c r="O73" s="21"/>
      <c r="P73" s="21"/>
      <c r="Q73" s="21"/>
      <c r="R73" s="21">
        <f t="shared" si="1"/>
        <v>0</v>
      </c>
      <c r="S73" s="21">
        <f t="shared" si="2"/>
        <v>0</v>
      </c>
      <c r="T73" s="21">
        <f t="shared" si="3"/>
        <v>0</v>
      </c>
    </row>
    <row r="74" spans="1:20" ht="15">
      <c r="A74" s="6" t="s">
        <v>147</v>
      </c>
      <c r="B74" s="2" t="s">
        <v>85</v>
      </c>
      <c r="C74" s="21">
        <f t="shared" si="22"/>
        <v>0</v>
      </c>
      <c r="D74" s="21">
        <f aca="true" t="shared" si="24" ref="D74:D95">SUM(G74+J74)</f>
        <v>0</v>
      </c>
      <c r="E74" s="21">
        <f aca="true" t="shared" si="25" ref="E74:E95">SUM(H74+K74)</f>
        <v>0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>
        <f t="shared" si="1"/>
        <v>0</v>
      </c>
      <c r="S74" s="21">
        <f t="shared" si="2"/>
        <v>0</v>
      </c>
      <c r="T74" s="21">
        <f t="shared" si="3"/>
        <v>0</v>
      </c>
    </row>
    <row r="75" spans="1:20" ht="15">
      <c r="A75" s="10" t="s">
        <v>86</v>
      </c>
      <c r="B75" s="2" t="s">
        <v>87</v>
      </c>
      <c r="C75" s="21">
        <f t="shared" si="22"/>
        <v>0</v>
      </c>
      <c r="D75" s="21">
        <f t="shared" si="24"/>
        <v>0</v>
      </c>
      <c r="E75" s="21">
        <f t="shared" si="25"/>
        <v>0</v>
      </c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>
        <f t="shared" si="1"/>
        <v>0</v>
      </c>
      <c r="S75" s="21">
        <f t="shared" si="2"/>
        <v>0</v>
      </c>
      <c r="T75" s="21">
        <f t="shared" si="3"/>
        <v>0</v>
      </c>
    </row>
    <row r="76" spans="1:20" ht="15">
      <c r="A76" s="6" t="s">
        <v>148</v>
      </c>
      <c r="B76" s="2" t="s">
        <v>88</v>
      </c>
      <c r="C76" s="21">
        <f t="shared" si="22"/>
        <v>0</v>
      </c>
      <c r="D76" s="21">
        <f t="shared" si="24"/>
        <v>0</v>
      </c>
      <c r="E76" s="21">
        <f t="shared" si="25"/>
        <v>0</v>
      </c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>
        <f aca="true" t="shared" si="26" ref="R76:R97">SUM(C76,L76,O76)</f>
        <v>0</v>
      </c>
      <c r="S76" s="21">
        <f aca="true" t="shared" si="27" ref="S76:S97">SUM(D76,M76,P76)</f>
        <v>0</v>
      </c>
      <c r="T76" s="21">
        <f aca="true" t="shared" si="28" ref="T76:T97">SUM(E76,N76,Q76)</f>
        <v>0</v>
      </c>
    </row>
    <row r="77" spans="1:20" ht="15">
      <c r="A77" s="10" t="s">
        <v>89</v>
      </c>
      <c r="B77" s="2" t="s">
        <v>90</v>
      </c>
      <c r="C77" s="21">
        <f t="shared" si="22"/>
        <v>0</v>
      </c>
      <c r="D77" s="21">
        <f t="shared" si="24"/>
        <v>0</v>
      </c>
      <c r="E77" s="21">
        <f t="shared" si="25"/>
        <v>0</v>
      </c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>
        <f t="shared" si="26"/>
        <v>0</v>
      </c>
      <c r="S77" s="21">
        <f t="shared" si="27"/>
        <v>0</v>
      </c>
      <c r="T77" s="21">
        <f t="shared" si="28"/>
        <v>0</v>
      </c>
    </row>
    <row r="78" spans="1:20" ht="15">
      <c r="A78" s="7" t="s">
        <v>164</v>
      </c>
      <c r="B78" s="4" t="s">
        <v>91</v>
      </c>
      <c r="C78" s="21">
        <f t="shared" si="22"/>
        <v>0</v>
      </c>
      <c r="D78" s="21">
        <f t="shared" si="24"/>
        <v>0</v>
      </c>
      <c r="E78" s="21">
        <f t="shared" si="25"/>
        <v>0</v>
      </c>
      <c r="F78" s="21">
        <f aca="true" t="shared" si="29" ref="F78:K78">SUM(F74:F77)</f>
        <v>0</v>
      </c>
      <c r="G78" s="21">
        <f t="shared" si="29"/>
        <v>0</v>
      </c>
      <c r="H78" s="21">
        <f t="shared" si="29"/>
        <v>0</v>
      </c>
      <c r="I78" s="21">
        <f t="shared" si="29"/>
        <v>0</v>
      </c>
      <c r="J78" s="21">
        <f t="shared" si="29"/>
        <v>0</v>
      </c>
      <c r="K78" s="21">
        <f t="shared" si="29"/>
        <v>0</v>
      </c>
      <c r="L78" s="21"/>
      <c r="M78" s="21"/>
      <c r="N78" s="21"/>
      <c r="O78" s="21"/>
      <c r="P78" s="21"/>
      <c r="Q78" s="21"/>
      <c r="R78" s="21">
        <f t="shared" si="26"/>
        <v>0</v>
      </c>
      <c r="S78" s="21">
        <f t="shared" si="27"/>
        <v>0</v>
      </c>
      <c r="T78" s="21">
        <f t="shared" si="28"/>
        <v>0</v>
      </c>
    </row>
    <row r="79" spans="1:20" ht="15">
      <c r="A79" s="2" t="s">
        <v>177</v>
      </c>
      <c r="B79" s="2" t="s">
        <v>92</v>
      </c>
      <c r="C79" s="21">
        <v>20000</v>
      </c>
      <c r="D79" s="21">
        <v>23089</v>
      </c>
      <c r="E79" s="21">
        <v>23089</v>
      </c>
      <c r="F79" s="21"/>
      <c r="G79" s="21">
        <v>27072</v>
      </c>
      <c r="H79" s="21">
        <v>27072</v>
      </c>
      <c r="I79" s="21"/>
      <c r="J79" s="21">
        <v>517</v>
      </c>
      <c r="K79" s="21">
        <v>517</v>
      </c>
      <c r="L79" s="21"/>
      <c r="M79" s="21"/>
      <c r="N79" s="21"/>
      <c r="O79" s="21"/>
      <c r="P79" s="21"/>
      <c r="Q79" s="21"/>
      <c r="R79" s="21">
        <f t="shared" si="26"/>
        <v>20000</v>
      </c>
      <c r="S79" s="21">
        <f t="shared" si="27"/>
        <v>23089</v>
      </c>
      <c r="T79" s="21">
        <f t="shared" si="28"/>
        <v>23089</v>
      </c>
    </row>
    <row r="80" spans="1:20" ht="15">
      <c r="A80" s="2" t="s">
        <v>178</v>
      </c>
      <c r="B80" s="2" t="s">
        <v>92</v>
      </c>
      <c r="C80" s="21">
        <f t="shared" si="22"/>
        <v>0</v>
      </c>
      <c r="D80" s="21">
        <f t="shared" si="24"/>
        <v>0</v>
      </c>
      <c r="E80" s="21">
        <f t="shared" si="25"/>
        <v>0</v>
      </c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>
        <f t="shared" si="26"/>
        <v>0</v>
      </c>
      <c r="S80" s="21">
        <f t="shared" si="27"/>
        <v>0</v>
      </c>
      <c r="T80" s="21">
        <f t="shared" si="28"/>
        <v>0</v>
      </c>
    </row>
    <row r="81" spans="1:20" ht="15">
      <c r="A81" s="2" t="s">
        <v>175</v>
      </c>
      <c r="B81" s="2" t="s">
        <v>93</v>
      </c>
      <c r="C81" s="21">
        <f t="shared" si="22"/>
        <v>0</v>
      </c>
      <c r="D81" s="21">
        <f t="shared" si="24"/>
        <v>0</v>
      </c>
      <c r="E81" s="21">
        <f t="shared" si="25"/>
        <v>0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>
        <f t="shared" si="26"/>
        <v>0</v>
      </c>
      <c r="S81" s="21">
        <f t="shared" si="27"/>
        <v>0</v>
      </c>
      <c r="T81" s="21">
        <f t="shared" si="28"/>
        <v>0</v>
      </c>
    </row>
    <row r="82" spans="1:20" ht="15">
      <c r="A82" s="2" t="s">
        <v>176</v>
      </c>
      <c r="B82" s="2" t="s">
        <v>93</v>
      </c>
      <c r="C82" s="21">
        <f t="shared" si="22"/>
        <v>0</v>
      </c>
      <c r="D82" s="21">
        <f t="shared" si="24"/>
        <v>0</v>
      </c>
      <c r="E82" s="21">
        <f t="shared" si="25"/>
        <v>0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>
        <f t="shared" si="26"/>
        <v>0</v>
      </c>
      <c r="S82" s="21">
        <f t="shared" si="27"/>
        <v>0</v>
      </c>
      <c r="T82" s="21">
        <f t="shared" si="28"/>
        <v>0</v>
      </c>
    </row>
    <row r="83" spans="1:20" ht="15">
      <c r="A83" s="4" t="s">
        <v>165</v>
      </c>
      <c r="B83" s="4" t="s">
        <v>94</v>
      </c>
      <c r="C83" s="21">
        <f>SUM(C79:C82)</f>
        <v>20000</v>
      </c>
      <c r="D83" s="21">
        <f>SUM(D79:D82)</f>
        <v>23089</v>
      </c>
      <c r="E83" s="21">
        <f>SUM(E79:E82)</f>
        <v>23089</v>
      </c>
      <c r="F83" s="21">
        <v>0</v>
      </c>
      <c r="G83" s="21">
        <f>SUM(G79:G82)</f>
        <v>27072</v>
      </c>
      <c r="H83" s="21">
        <f>SUM(H79:H82)</f>
        <v>27072</v>
      </c>
      <c r="I83" s="21">
        <v>0</v>
      </c>
      <c r="J83" s="21">
        <f>SUM(J79:J82)</f>
        <v>517</v>
      </c>
      <c r="K83" s="21">
        <f>SUM(K79:K82)</f>
        <v>517</v>
      </c>
      <c r="L83" s="21"/>
      <c r="M83" s="21"/>
      <c r="N83" s="21"/>
      <c r="O83" s="21"/>
      <c r="P83" s="21"/>
      <c r="Q83" s="21"/>
      <c r="R83" s="21">
        <f t="shared" si="26"/>
        <v>20000</v>
      </c>
      <c r="S83" s="21">
        <f t="shared" si="27"/>
        <v>23089</v>
      </c>
      <c r="T83" s="21">
        <f t="shared" si="28"/>
        <v>23089</v>
      </c>
    </row>
    <row r="84" spans="1:20" ht="15">
      <c r="A84" s="10" t="s">
        <v>95</v>
      </c>
      <c r="B84" s="2" t="s">
        <v>96</v>
      </c>
      <c r="C84" s="21">
        <v>0</v>
      </c>
      <c r="D84" s="21">
        <v>5746</v>
      </c>
      <c r="E84" s="21">
        <v>5746</v>
      </c>
      <c r="F84" s="21"/>
      <c r="G84" s="21"/>
      <c r="H84" s="21">
        <v>2455</v>
      </c>
      <c r="I84" s="21"/>
      <c r="J84" s="21"/>
      <c r="K84" s="21"/>
      <c r="L84" s="21"/>
      <c r="M84" s="21"/>
      <c r="N84" s="21"/>
      <c r="O84" s="21"/>
      <c r="P84" s="21"/>
      <c r="Q84" s="21"/>
      <c r="R84" s="21">
        <f t="shared" si="26"/>
        <v>0</v>
      </c>
      <c r="S84" s="21">
        <f t="shared" si="27"/>
        <v>5746</v>
      </c>
      <c r="T84" s="21">
        <f t="shared" si="28"/>
        <v>5746</v>
      </c>
    </row>
    <row r="85" spans="1:20" ht="15">
      <c r="A85" s="10" t="s">
        <v>97</v>
      </c>
      <c r="B85" s="2" t="s">
        <v>98</v>
      </c>
      <c r="C85" s="21">
        <f t="shared" si="22"/>
        <v>0</v>
      </c>
      <c r="D85" s="21">
        <f t="shared" si="24"/>
        <v>0</v>
      </c>
      <c r="E85" s="21">
        <f t="shared" si="25"/>
        <v>0</v>
      </c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>
        <f t="shared" si="26"/>
        <v>0</v>
      </c>
      <c r="S85" s="21">
        <f t="shared" si="27"/>
        <v>0</v>
      </c>
      <c r="T85" s="21">
        <f t="shared" si="28"/>
        <v>0</v>
      </c>
    </row>
    <row r="86" spans="1:20" ht="15">
      <c r="A86" s="10" t="s">
        <v>99</v>
      </c>
      <c r="B86" s="2" t="s">
        <v>100</v>
      </c>
      <c r="C86" s="21">
        <v>178051</v>
      </c>
      <c r="D86" s="21">
        <v>168203</v>
      </c>
      <c r="E86" s="21">
        <v>168188</v>
      </c>
      <c r="F86" s="21"/>
      <c r="G86" s="21"/>
      <c r="H86" s="21"/>
      <c r="I86" s="21">
        <v>43706</v>
      </c>
      <c r="J86" s="21">
        <v>40731</v>
      </c>
      <c r="K86" s="21">
        <v>40731</v>
      </c>
      <c r="L86" s="21"/>
      <c r="M86" s="21"/>
      <c r="N86" s="21"/>
      <c r="O86" s="21"/>
      <c r="P86" s="21"/>
      <c r="Q86" s="21"/>
      <c r="R86" s="21">
        <f t="shared" si="26"/>
        <v>178051</v>
      </c>
      <c r="S86" s="21">
        <f t="shared" si="27"/>
        <v>168203</v>
      </c>
      <c r="T86" s="21">
        <f t="shared" si="28"/>
        <v>168188</v>
      </c>
    </row>
    <row r="87" spans="1:20" ht="15">
      <c r="A87" s="10" t="s">
        <v>101</v>
      </c>
      <c r="B87" s="2" t="s">
        <v>102</v>
      </c>
      <c r="C87" s="21">
        <f t="shared" si="22"/>
        <v>0</v>
      </c>
      <c r="D87" s="21">
        <f t="shared" si="24"/>
        <v>0</v>
      </c>
      <c r="E87" s="21">
        <f t="shared" si="25"/>
        <v>0</v>
      </c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>
        <f t="shared" si="26"/>
        <v>0</v>
      </c>
      <c r="S87" s="21">
        <f t="shared" si="27"/>
        <v>0</v>
      </c>
      <c r="T87" s="21">
        <f t="shared" si="28"/>
        <v>0</v>
      </c>
    </row>
    <row r="88" spans="1:20" ht="15">
      <c r="A88" s="6" t="s">
        <v>149</v>
      </c>
      <c r="B88" s="2" t="s">
        <v>103</v>
      </c>
      <c r="C88" s="21">
        <f t="shared" si="22"/>
        <v>0</v>
      </c>
      <c r="D88" s="21">
        <f t="shared" si="24"/>
        <v>0</v>
      </c>
      <c r="E88" s="21">
        <f t="shared" si="25"/>
        <v>0</v>
      </c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>
        <f t="shared" si="26"/>
        <v>0</v>
      </c>
      <c r="S88" s="21">
        <f t="shared" si="27"/>
        <v>0</v>
      </c>
      <c r="T88" s="21">
        <f t="shared" si="28"/>
        <v>0</v>
      </c>
    </row>
    <row r="89" spans="1:20" ht="15">
      <c r="A89" s="8" t="s">
        <v>166</v>
      </c>
      <c r="B89" s="4" t="s">
        <v>104</v>
      </c>
      <c r="C89" s="21">
        <f>SUM(C73,C78,C83,C84,C85,C86,C87,C88)</f>
        <v>198051</v>
      </c>
      <c r="D89" s="21">
        <f>SUM(D73,D78,D83,D84,D85,D86,D87,D88)</f>
        <v>197038</v>
      </c>
      <c r="E89" s="21">
        <f>SUM(E73,E78,E83,E84,E85,E86,E87,E88)</f>
        <v>197023</v>
      </c>
      <c r="F89" s="21">
        <f aca="true" t="shared" si="30" ref="F89:K89">SUM(F73+F78+F83+F84+F85+F86+F87+F88)</f>
        <v>0</v>
      </c>
      <c r="G89" s="21">
        <f t="shared" si="30"/>
        <v>35706</v>
      </c>
      <c r="H89" s="21">
        <f t="shared" si="30"/>
        <v>38161</v>
      </c>
      <c r="I89" s="21">
        <f t="shared" si="30"/>
        <v>43706</v>
      </c>
      <c r="J89" s="21">
        <f t="shared" si="30"/>
        <v>41248</v>
      </c>
      <c r="K89" s="21">
        <f t="shared" si="30"/>
        <v>41248</v>
      </c>
      <c r="L89" s="21"/>
      <c r="M89" s="21"/>
      <c r="N89" s="21"/>
      <c r="O89" s="21"/>
      <c r="P89" s="21"/>
      <c r="Q89" s="21"/>
      <c r="R89" s="21">
        <f t="shared" si="26"/>
        <v>198051</v>
      </c>
      <c r="S89" s="21">
        <f t="shared" si="27"/>
        <v>197038</v>
      </c>
      <c r="T89" s="21">
        <f t="shared" si="28"/>
        <v>197023</v>
      </c>
    </row>
    <row r="90" spans="1:20" ht="15">
      <c r="A90" s="6" t="s">
        <v>105</v>
      </c>
      <c r="B90" s="2" t="s">
        <v>106</v>
      </c>
      <c r="C90" s="21">
        <f t="shared" si="22"/>
        <v>0</v>
      </c>
      <c r="D90" s="21">
        <f t="shared" si="24"/>
        <v>0</v>
      </c>
      <c r="E90" s="21">
        <f t="shared" si="25"/>
        <v>0</v>
      </c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>
        <f t="shared" si="26"/>
        <v>0</v>
      </c>
      <c r="S90" s="21">
        <f t="shared" si="27"/>
        <v>0</v>
      </c>
      <c r="T90" s="21">
        <f t="shared" si="28"/>
        <v>0</v>
      </c>
    </row>
    <row r="91" spans="1:20" ht="15">
      <c r="A91" s="6" t="s">
        <v>107</v>
      </c>
      <c r="B91" s="2" t="s">
        <v>108</v>
      </c>
      <c r="C91" s="21">
        <f t="shared" si="22"/>
        <v>0</v>
      </c>
      <c r="D91" s="21">
        <f t="shared" si="24"/>
        <v>0</v>
      </c>
      <c r="E91" s="21">
        <f t="shared" si="25"/>
        <v>0</v>
      </c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>
        <f t="shared" si="26"/>
        <v>0</v>
      </c>
      <c r="S91" s="21">
        <f t="shared" si="27"/>
        <v>0</v>
      </c>
      <c r="T91" s="21">
        <f t="shared" si="28"/>
        <v>0</v>
      </c>
    </row>
    <row r="92" spans="1:20" ht="15">
      <c r="A92" s="10" t="s">
        <v>109</v>
      </c>
      <c r="B92" s="2" t="s">
        <v>110</v>
      </c>
      <c r="C92" s="21">
        <f t="shared" si="22"/>
        <v>0</v>
      </c>
      <c r="D92" s="21">
        <f t="shared" si="24"/>
        <v>0</v>
      </c>
      <c r="E92" s="21">
        <f t="shared" si="25"/>
        <v>0</v>
      </c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>
        <f t="shared" si="26"/>
        <v>0</v>
      </c>
      <c r="S92" s="21">
        <f t="shared" si="27"/>
        <v>0</v>
      </c>
      <c r="T92" s="21">
        <f t="shared" si="28"/>
        <v>0</v>
      </c>
    </row>
    <row r="93" spans="1:20" ht="15">
      <c r="A93" s="10" t="s">
        <v>150</v>
      </c>
      <c r="B93" s="2" t="s">
        <v>111</v>
      </c>
      <c r="C93" s="21">
        <f t="shared" si="22"/>
        <v>0</v>
      </c>
      <c r="D93" s="21">
        <f t="shared" si="24"/>
        <v>0</v>
      </c>
      <c r="E93" s="21">
        <f t="shared" si="25"/>
        <v>0</v>
      </c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>
        <f t="shared" si="26"/>
        <v>0</v>
      </c>
      <c r="S93" s="21">
        <f t="shared" si="27"/>
        <v>0</v>
      </c>
      <c r="T93" s="21">
        <f t="shared" si="28"/>
        <v>0</v>
      </c>
    </row>
    <row r="94" spans="1:20" ht="15">
      <c r="A94" s="7" t="s">
        <v>167</v>
      </c>
      <c r="B94" s="4" t="s">
        <v>112</v>
      </c>
      <c r="C94" s="21">
        <f t="shared" si="22"/>
        <v>0</v>
      </c>
      <c r="D94" s="21">
        <f t="shared" si="24"/>
        <v>0</v>
      </c>
      <c r="E94" s="21">
        <f t="shared" si="25"/>
        <v>0</v>
      </c>
      <c r="F94" s="21">
        <f aca="true" t="shared" si="31" ref="F94:K94">SUM(F90:F93)</f>
        <v>0</v>
      </c>
      <c r="G94" s="21">
        <f t="shared" si="31"/>
        <v>0</v>
      </c>
      <c r="H94" s="21">
        <f t="shared" si="31"/>
        <v>0</v>
      </c>
      <c r="I94" s="21">
        <f t="shared" si="31"/>
        <v>0</v>
      </c>
      <c r="J94" s="21">
        <f t="shared" si="31"/>
        <v>0</v>
      </c>
      <c r="K94" s="21">
        <f t="shared" si="31"/>
        <v>0</v>
      </c>
      <c r="L94" s="21"/>
      <c r="M94" s="21"/>
      <c r="N94" s="21"/>
      <c r="O94" s="21"/>
      <c r="P94" s="21"/>
      <c r="Q94" s="21"/>
      <c r="R94" s="21">
        <f t="shared" si="26"/>
        <v>0</v>
      </c>
      <c r="S94" s="21">
        <f t="shared" si="27"/>
        <v>0</v>
      </c>
      <c r="T94" s="21">
        <f t="shared" si="28"/>
        <v>0</v>
      </c>
    </row>
    <row r="95" spans="1:20" ht="15">
      <c r="A95" s="8" t="s">
        <v>113</v>
      </c>
      <c r="B95" s="4" t="s">
        <v>114</v>
      </c>
      <c r="C95" s="21">
        <f t="shared" si="22"/>
        <v>0</v>
      </c>
      <c r="D95" s="21">
        <f t="shared" si="24"/>
        <v>0</v>
      </c>
      <c r="E95" s="21">
        <f t="shared" si="25"/>
        <v>0</v>
      </c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>
        <f t="shared" si="26"/>
        <v>0</v>
      </c>
      <c r="S95" s="21">
        <f t="shared" si="27"/>
        <v>0</v>
      </c>
      <c r="T95" s="21">
        <f t="shared" si="28"/>
        <v>0</v>
      </c>
    </row>
    <row r="96" spans="1:20" ht="15.75">
      <c r="A96" s="15" t="s">
        <v>168</v>
      </c>
      <c r="B96" s="16" t="s">
        <v>115</v>
      </c>
      <c r="C96" s="21">
        <f>SUM(C89,C94,C95)</f>
        <v>198051</v>
      </c>
      <c r="D96" s="21">
        <f>SUM(D89,D94,D95)</f>
        <v>197038</v>
      </c>
      <c r="E96" s="21">
        <f>SUM(E89,E94,E95)</f>
        <v>197023</v>
      </c>
      <c r="F96" s="27">
        <f aca="true" t="shared" si="32" ref="F96:K96">SUM(F89+F94+F95)</f>
        <v>0</v>
      </c>
      <c r="G96" s="27">
        <f t="shared" si="32"/>
        <v>35706</v>
      </c>
      <c r="H96" s="27">
        <f t="shared" si="32"/>
        <v>38161</v>
      </c>
      <c r="I96" s="27">
        <f t="shared" si="32"/>
        <v>43706</v>
      </c>
      <c r="J96" s="27">
        <f t="shared" si="32"/>
        <v>41248</v>
      </c>
      <c r="K96" s="27">
        <f t="shared" si="32"/>
        <v>41248</v>
      </c>
      <c r="L96" s="27"/>
      <c r="M96" s="27"/>
      <c r="N96" s="27"/>
      <c r="O96" s="27"/>
      <c r="P96" s="27"/>
      <c r="Q96" s="27"/>
      <c r="R96" s="21">
        <f t="shared" si="26"/>
        <v>198051</v>
      </c>
      <c r="S96" s="21">
        <f t="shared" si="27"/>
        <v>197038</v>
      </c>
      <c r="T96" s="21">
        <f t="shared" si="28"/>
        <v>197023</v>
      </c>
    </row>
    <row r="97" spans="1:20" ht="15.75">
      <c r="A97" s="31" t="s">
        <v>151</v>
      </c>
      <c r="B97" s="22"/>
      <c r="C97" s="21">
        <f>SUM(C67,C96)</f>
        <v>670999</v>
      </c>
      <c r="D97" s="21">
        <f>SUM(D67,D96)</f>
        <v>640971</v>
      </c>
      <c r="E97" s="21">
        <f>SUM(E67,E96)</f>
        <v>640838</v>
      </c>
      <c r="F97" s="29">
        <f aca="true" t="shared" si="33" ref="F97:K97">SUM(F19+F33+F44+F48+F55+F61+F65+F96)</f>
        <v>128585</v>
      </c>
      <c r="G97" s="29">
        <f t="shared" si="33"/>
        <v>218619</v>
      </c>
      <c r="H97" s="29">
        <f t="shared" si="33"/>
        <v>208573</v>
      </c>
      <c r="I97" s="29">
        <f t="shared" si="33"/>
        <v>45456</v>
      </c>
      <c r="J97" s="29">
        <f t="shared" si="33"/>
        <v>43508</v>
      </c>
      <c r="K97" s="29">
        <f t="shared" si="33"/>
        <v>43507</v>
      </c>
      <c r="L97" s="29"/>
      <c r="M97" s="29"/>
      <c r="N97" s="29"/>
      <c r="O97" s="29"/>
      <c r="P97" s="29"/>
      <c r="Q97" s="29"/>
      <c r="R97" s="21">
        <f t="shared" si="26"/>
        <v>670999</v>
      </c>
      <c r="S97" s="21">
        <f t="shared" si="27"/>
        <v>640971</v>
      </c>
      <c r="T97" s="21">
        <f t="shared" si="28"/>
        <v>640838</v>
      </c>
    </row>
  </sheetData>
  <sheetProtection/>
  <mergeCells count="8">
    <mergeCell ref="O5:Q5"/>
    <mergeCell ref="R5:T5"/>
    <mergeCell ref="A1:T1"/>
    <mergeCell ref="A2:T2"/>
    <mergeCell ref="A5:A6"/>
    <mergeCell ref="B5:B6"/>
    <mergeCell ref="C5:E5"/>
    <mergeCell ref="L5:N5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54" r:id="rId1"/>
  <headerFooter alignWithMargins="0">
    <oddHeader>&amp;C4.d melléklet a 9/2016 (V. 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2016-06-01T08:35:47Z</cp:lastPrinted>
  <dcterms:created xsi:type="dcterms:W3CDTF">2014-01-03T21:48:14Z</dcterms:created>
  <dcterms:modified xsi:type="dcterms:W3CDTF">2016-06-01T09:00:21Z</dcterms:modified>
  <cp:category/>
  <cp:version/>
  <cp:contentType/>
  <cp:contentStatus/>
</cp:coreProperties>
</file>