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dokumentumok\RENDELET KMÉRŐ\rendeletek 2019\1.2019. (III.15.) az önkormányzat 2019. évi költségvetéséről\"/>
    </mc:Choice>
  </mc:AlternateContent>
  <bookViews>
    <workbookView xWindow="0" yWindow="0" windowWidth="23040" windowHeight="9384"/>
  </bookViews>
  <sheets>
    <sheet name="ÖNKORM2019." sheetId="3" r:id="rId1"/>
  </sheets>
  <definedNames>
    <definedName name="_xlnm.Print_Area" localSheetId="0">ÖNKORM2019.!$A$1:$N$103</definedName>
  </definedNames>
  <calcPr calcId="152511"/>
</workbook>
</file>

<file path=xl/calcChain.xml><?xml version="1.0" encoding="utf-8"?>
<calcChain xmlns="http://schemas.openxmlformats.org/spreadsheetml/2006/main">
  <c r="N98" i="3" l="1"/>
  <c r="N81" i="3"/>
  <c r="N55" i="3"/>
  <c r="N49" i="3"/>
  <c r="N39" i="3"/>
  <c r="M39" i="3"/>
  <c r="N26" i="3"/>
  <c r="M98" i="3" l="1"/>
  <c r="M92" i="3"/>
  <c r="M90" i="3"/>
  <c r="M86" i="3"/>
  <c r="M81" i="3"/>
  <c r="M74" i="3"/>
  <c r="M67" i="3"/>
  <c r="M55" i="3"/>
  <c r="M49" i="3"/>
  <c r="M41" i="3"/>
  <c r="M26" i="3"/>
  <c r="M28" i="3" s="1"/>
  <c r="M21" i="3"/>
  <c r="M13" i="3"/>
  <c r="M18" i="3" s="1"/>
  <c r="N41" i="3"/>
  <c r="L39" i="3"/>
  <c r="N21" i="3"/>
  <c r="M50" i="3" l="1"/>
  <c r="M56" i="3" s="1"/>
  <c r="M93" i="3"/>
  <c r="M99" i="3" s="1"/>
  <c r="L98" i="3"/>
  <c r="L92" i="3"/>
  <c r="L90" i="3"/>
  <c r="L86" i="3"/>
  <c r="L74" i="3"/>
  <c r="L67" i="3"/>
  <c r="L55" i="3"/>
  <c r="L49" i="3"/>
  <c r="L26" i="3"/>
  <c r="L28" i="3" s="1"/>
  <c r="L21" i="3"/>
  <c r="L13" i="3"/>
  <c r="L18" i="3" s="1"/>
  <c r="N90" i="3"/>
  <c r="N92" i="3"/>
  <c r="N67" i="3"/>
  <c r="N74" i="3"/>
  <c r="N13" i="3"/>
  <c r="N18" i="3" s="1"/>
  <c r="N28" i="3"/>
  <c r="N86" i="3"/>
  <c r="L50" i="3" l="1"/>
  <c r="L56" i="3" s="1"/>
  <c r="N50" i="3"/>
  <c r="N56" i="3" s="1"/>
  <c r="L93" i="3"/>
  <c r="L99" i="3" s="1"/>
  <c r="N93" i="3"/>
  <c r="N99" i="3" s="1"/>
</calcChain>
</file>

<file path=xl/sharedStrings.xml><?xml version="1.0" encoding="utf-8"?>
<sst xmlns="http://schemas.openxmlformats.org/spreadsheetml/2006/main" count="116" uniqueCount="106">
  <si>
    <t>előirányzat</t>
  </si>
  <si>
    <t>Me:ezer Ft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</si>
  <si>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</si>
  <si>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</si>
  <si>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</si>
  <si>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</si>
  <si>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</si>
  <si>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</si>
  <si>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</si>
  <si>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</si>
  <si>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</si>
  <si>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B.BEVÉTELEK                 </t>
  </si>
  <si>
    <t>A.KIADÁSOK</t>
  </si>
  <si>
    <t>Az önkormányzat kiadásai forrásonként</t>
  </si>
  <si>
    <t>Az önkormányzat  bevételei forrásonként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</si>
  <si>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</si>
  <si>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</si>
  <si>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</si>
  <si>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</si>
  <si>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</si>
  <si>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</si>
  <si>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központi költségvetési szervek        (B16)</t>
  </si>
  <si>
    <t>ebből: társadalombiztosítás pénzügyi alapjai        (B16)</t>
  </si>
  <si>
    <t>ebből: társulások és költségvetési szerveik        (B16)</t>
  </si>
  <si>
    <t>Működési célú támogatások államháztartáson belülről         (B1)</t>
  </si>
  <si>
    <t>Felhalmozási célú önkormányzati támogatások        (B21)</t>
  </si>
  <si>
    <t>Felhalmozási célú támogatások államháztartáson belülről       (B2)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</si>
  <si>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</si>
  <si>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</si>
  <si>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</si>
  <si>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</si>
  <si>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</si>
  <si>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</si>
  <si>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</si>
  <si>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Tulajdonosi bevételek   (B404)</t>
  </si>
  <si>
    <t>Ellátási díjak        (B405)</t>
  </si>
  <si>
    <t>Kiszámlázott általános forgalmi adó        (B406)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</si>
  <si>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</si>
  <si>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</si>
  <si>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</si>
  <si>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</si>
  <si>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</si>
  <si>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</si>
  <si>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</si>
  <si>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</si>
  <si>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</si>
  <si>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</si>
  <si>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</si>
  <si>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</si>
  <si>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</si>
  <si>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</si>
  <si>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</si>
  <si>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</si>
  <si>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</si>
  <si>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</si>
  <si>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</si>
  <si>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</si>
  <si>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</si>
  <si>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</si>
  <si>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</si>
  <si>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</si>
  <si>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Egyéb tárgyi eszközök beszerzése, létesítése        (K64)</t>
  </si>
  <si>
    <t>Beruházási célú előzetesen felszámított általános forgalmi adó        (K67)</t>
  </si>
  <si>
    <t>Beruházások (K6)</t>
  </si>
  <si>
    <t>Ingatlanok felújítása        (K71)</t>
  </si>
  <si>
    <t>Felújítási célú előzetesen felszámított általános forgalmi adó        (K74)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</si>
  <si>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</si>
  <si>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</si>
  <si>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</si>
  <si>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</si>
  <si>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</si>
  <si>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</si>
  <si>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Ingatlanok beszerzése, létesítése (K62)</t>
  </si>
  <si>
    <t>Tartalék(K513)</t>
  </si>
  <si>
    <t>4. számú melléklet</t>
  </si>
  <si>
    <t>Települési önkormányzatok egyes köznevelési feladatainak támogatása (B112)</t>
  </si>
  <si>
    <t>Egyéb működési célú támogatások bevételei államháztartáson belülről (B16)</t>
  </si>
  <si>
    <t>Munkaadókat terhelő járulékok és szociális hozzájárulási adó  (K2)</t>
  </si>
  <si>
    <t>Me:  Ft</t>
  </si>
  <si>
    <t>Felhalmozási bevétel</t>
  </si>
  <si>
    <t>Ingatlanok értékesítése (B52)</t>
  </si>
  <si>
    <t>Me:Ft</t>
  </si>
  <si>
    <t>Államháztartáson belüli megelőlegezések visszafizetése (K914)</t>
  </si>
  <si>
    <t>Felhalmozási célú támogatások államháztartáson kívülre (K89)</t>
  </si>
  <si>
    <t>Szolgáltatások ellenértéke  (B402)</t>
  </si>
  <si>
    <t>Áfa visszatérítés</t>
  </si>
  <si>
    <t>2019.évi eredeti előirányzat</t>
  </si>
  <si>
    <t>2019.évi módosított előirányzat</t>
  </si>
  <si>
    <t>Egyéb felhalmozási célú támogatások (B25)</t>
  </si>
  <si>
    <t>Készletértékesítés ellenértéke(B401)</t>
  </si>
  <si>
    <t>Közvetített szolgáltatások ellenértéke  (B403)</t>
  </si>
  <si>
    <t>Kamatbevételek( B4082)</t>
  </si>
  <si>
    <t>Egyéb pénzügyi bevételek (B4092)</t>
  </si>
  <si>
    <t>Egyéb tárgyi esközök felújítása (K73)</t>
  </si>
  <si>
    <t>Egyéb felhalmozási célú átvett pénzeszköz (B75)</t>
  </si>
  <si>
    <t>Hosszú lejáratú hitelek felvétele pénzügyi vállalkozástól (B8111)</t>
  </si>
  <si>
    <t>Likviditási célú hitelek felvétele pénzügyi vállalkozástól (B8112)</t>
  </si>
  <si>
    <t>Államháztatsáon belüli megelőlegezések( B814)</t>
  </si>
  <si>
    <t>Egyéb működési célú kiadások, támogatások államháztartáson belülre (K506)</t>
  </si>
  <si>
    <t>Egyéb működési célú kiadások, támogatások államháztartáson kívülre (K512)</t>
  </si>
  <si>
    <t>Működési célú visszatérítendő kölcsönök (K508)</t>
  </si>
  <si>
    <t>Elvonások, befizetések (K502)</t>
  </si>
  <si>
    <t>Informatikain eszközök beszerzése (K63)</t>
  </si>
  <si>
    <t>Hosszú lejáratú hitelek törlesztése pénzügyi vállalkozásoknak (K9111)</t>
  </si>
  <si>
    <t>Likviditási célú  hitelek törlesztése pénzügyi vállalkozásoknak (K9112)</t>
  </si>
  <si>
    <t>5.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</si>
</sst>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 applyAlignment="1"/>
    <xf numFmtId="164" fontId="3" fillId="0" borderId="1" xfId="0" applyNumberFormat="1" applyFont="1" applyFill="1" applyBorder="1" applyAlignment="1"/>
    <xf numFmtId="1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3" fontId="3" fillId="0" borderId="1" xfId="0" applyNumberFormat="1" applyFont="1" applyFill="1" applyBorder="1" applyAlignment="1"/>
    <xf numFmtId="164" fontId="2" fillId="0" borderId="1" xfId="1" applyNumberFormat="1" applyFont="1" applyFill="1" applyBorder="1" applyAlignment="1"/>
    <xf numFmtId="164" fontId="2" fillId="0" borderId="1" xfId="0" applyNumberFormat="1" applyFont="1" applyFill="1" applyBorder="1" applyAlignment="1"/>
    <xf numFmtId="1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3" fontId="2" fillId="0" borderId="1" xfId="0" applyNumberFormat="1" applyFont="1" applyFill="1" applyBorder="1" applyAlignment="1"/>
    <xf numFmtId="164" fontId="2" fillId="0" borderId="0" xfId="1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4" fillId="0" borderId="0" xfId="0" applyNumberFormat="1" applyFont="1" applyBorder="1"/>
    <xf numFmtId="0" fontId="3" fillId="0" borderId="0" xfId="0" applyFont="1"/>
    <xf numFmtId="0" fontId="2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3" fontId="2" fillId="0" borderId="1" xfId="0" applyNumberFormat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/>
    </xf>
    <xf numFmtId="3" fontId="3" fillId="0" borderId="0" xfId="0" applyNumberFormat="1" applyFont="1" applyBorder="1"/>
    <xf numFmtId="3" fontId="3" fillId="0" borderId="1" xfId="0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Border="1"/>
    <xf numFmtId="0" fontId="0" fillId="0" borderId="0" xfId="0" applyAlignment="1">
      <alignment horizontal="right"/>
    </xf>
    <xf numFmtId="0" fontId="3" fillId="0" borderId="1" xfId="0" applyFont="1" applyFill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0" borderId="4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3" fontId="2" fillId="0" borderId="4" xfId="0" applyNumberFormat="1" applyFont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right"/>
    </xf>
    <xf numFmtId="1" fontId="3" fillId="0" borderId="1" xfId="0" applyNumberFormat="1" applyFont="1" applyBorder="1"/>
    <xf numFmtId="0" fontId="3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tabSelected="1" view="pageBreakPreview" topLeftCell="A40" zoomScaleNormal="100" workbookViewId="0">
      <selection activeCell="M61" sqref="M61"/>
    </sheetView>
  </sheetViews>
  <sheetFormatPr defaultColWidth="9.109375" defaultRowHeight="15.6" x14ac:dyDescent="0.3"/>
  <cols>
    <col min="1" max="1" width="68.109375" style="22" customWidth="1"/>
    <col min="2" max="11" width="9.109375" style="22" hidden="1" customWidth="1"/>
    <col min="12" max="12" width="14.33203125" style="22" bestFit="1" customWidth="1"/>
    <col min="13" max="13" width="14.33203125" style="22" customWidth="1"/>
    <col min="14" max="14" width="15.33203125" style="22" customWidth="1"/>
    <col min="15" max="16384" width="9.109375" style="22"/>
  </cols>
  <sheetData>
    <row r="1" spans="1:14" x14ac:dyDescent="0.3">
      <c r="A1" s="84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9"/>
      <c r="M2" s="60"/>
      <c r="N2" s="52"/>
    </row>
    <row r="3" spans="1:14" x14ac:dyDescent="0.3">
      <c r="A3" s="77" t="s">
        <v>14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x14ac:dyDescent="0.3">
      <c r="A4" s="25"/>
      <c r="B4" s="25"/>
      <c r="C4" s="25"/>
      <c r="D4" s="26" t="s">
        <v>1</v>
      </c>
      <c r="E4" s="25"/>
      <c r="F4" s="25"/>
      <c r="G4" s="25"/>
      <c r="H4" s="25"/>
      <c r="I4" s="25"/>
      <c r="J4" s="25"/>
      <c r="K4" s="25"/>
      <c r="L4" s="25"/>
      <c r="M4" s="25"/>
      <c r="N4" s="27" t="s">
        <v>78</v>
      </c>
    </row>
    <row r="5" spans="1:14" x14ac:dyDescent="0.3">
      <c r="A5" s="78" t="s">
        <v>11</v>
      </c>
      <c r="B5" s="50" t="s">
        <v>5</v>
      </c>
      <c r="C5" s="50" t="s">
        <v>6</v>
      </c>
      <c r="D5" s="82" t="s">
        <v>2</v>
      </c>
      <c r="E5" s="50"/>
      <c r="F5" s="83" t="s">
        <v>3</v>
      </c>
      <c r="G5" s="50" t="s">
        <v>8</v>
      </c>
      <c r="H5" s="50" t="s">
        <v>6</v>
      </c>
      <c r="I5" s="50" t="s">
        <v>10</v>
      </c>
      <c r="J5" s="50" t="s">
        <v>10</v>
      </c>
      <c r="K5" s="51" t="s">
        <v>10</v>
      </c>
      <c r="L5" s="71" t="s">
        <v>86</v>
      </c>
      <c r="M5" s="71" t="s">
        <v>87</v>
      </c>
      <c r="N5" s="71" t="s">
        <v>87</v>
      </c>
    </row>
    <row r="6" spans="1:14" ht="36" customHeight="1" x14ac:dyDescent="0.3">
      <c r="A6" s="78"/>
      <c r="B6" s="50"/>
      <c r="C6" s="50" t="s">
        <v>7</v>
      </c>
      <c r="D6" s="82"/>
      <c r="E6" s="50"/>
      <c r="F6" s="83"/>
      <c r="G6" s="50" t="s">
        <v>4</v>
      </c>
      <c r="H6" s="50" t="s">
        <v>9</v>
      </c>
      <c r="I6" s="50" t="s">
        <v>0</v>
      </c>
      <c r="J6" s="50" t="s">
        <v>7</v>
      </c>
      <c r="K6" s="51" t="s">
        <v>9</v>
      </c>
      <c r="L6" s="72"/>
      <c r="M6" s="72"/>
      <c r="N6" s="72"/>
    </row>
    <row r="7" spans="1:14" x14ac:dyDescent="0.3">
      <c r="A7" s="1" t="s">
        <v>15</v>
      </c>
      <c r="B7" s="16"/>
      <c r="C7" s="16"/>
      <c r="D7" s="14"/>
      <c r="E7" s="16"/>
      <c r="F7" s="16"/>
      <c r="G7" s="16"/>
      <c r="H7" s="16"/>
      <c r="I7" s="16"/>
      <c r="J7" s="16"/>
      <c r="K7" s="16"/>
      <c r="L7" s="2">
        <v>76795839</v>
      </c>
      <c r="M7" s="2">
        <v>76795839</v>
      </c>
      <c r="N7" s="2">
        <v>79125713</v>
      </c>
    </row>
    <row r="8" spans="1:14" ht="15.75" customHeight="1" x14ac:dyDescent="0.3">
      <c r="A8" s="1" t="s">
        <v>75</v>
      </c>
      <c r="B8" s="16"/>
      <c r="C8" s="16"/>
      <c r="D8" s="14"/>
      <c r="E8" s="16"/>
      <c r="F8" s="16"/>
      <c r="G8" s="16"/>
      <c r="H8" s="16"/>
      <c r="I8" s="16"/>
      <c r="J8" s="16"/>
      <c r="K8" s="16"/>
      <c r="L8" s="2">
        <v>54842900</v>
      </c>
      <c r="M8" s="2">
        <v>58066050</v>
      </c>
      <c r="N8" s="2">
        <v>60009900</v>
      </c>
    </row>
    <row r="9" spans="1:14" ht="31.2" x14ac:dyDescent="0.3">
      <c r="A9" s="1" t="s">
        <v>16</v>
      </c>
      <c r="B9" s="11"/>
      <c r="C9" s="11"/>
      <c r="D9" s="9"/>
      <c r="E9" s="11"/>
      <c r="F9" s="11"/>
      <c r="G9" s="11"/>
      <c r="H9" s="11"/>
      <c r="I9" s="11"/>
      <c r="J9" s="11"/>
      <c r="K9" s="11"/>
      <c r="L9" s="2">
        <v>96980354</v>
      </c>
      <c r="M9" s="2">
        <v>96980354</v>
      </c>
      <c r="N9" s="2">
        <v>109023994</v>
      </c>
    </row>
    <row r="10" spans="1:14" x14ac:dyDescent="0.3">
      <c r="A10" s="1" t="s">
        <v>17</v>
      </c>
      <c r="B10" s="11"/>
      <c r="C10" s="11"/>
      <c r="D10" s="9"/>
      <c r="E10" s="11"/>
      <c r="F10" s="11"/>
      <c r="G10" s="11"/>
      <c r="H10" s="11"/>
      <c r="I10" s="11"/>
      <c r="J10" s="11"/>
      <c r="K10" s="11"/>
      <c r="L10" s="2">
        <v>2974180</v>
      </c>
      <c r="M10" s="2">
        <v>2974180</v>
      </c>
      <c r="N10" s="2">
        <v>3360180</v>
      </c>
    </row>
    <row r="11" spans="1:14" ht="31.2" x14ac:dyDescent="0.3">
      <c r="A11" s="1" t="s">
        <v>18</v>
      </c>
      <c r="B11" s="11"/>
      <c r="C11" s="11"/>
      <c r="D11" s="9"/>
      <c r="E11" s="11"/>
      <c r="F11" s="11"/>
      <c r="G11" s="11"/>
      <c r="H11" s="11"/>
      <c r="I11" s="11"/>
      <c r="J11" s="11"/>
      <c r="K11" s="11"/>
      <c r="L11" s="2">
        <v>6863999</v>
      </c>
      <c r="M11" s="2">
        <v>6863999</v>
      </c>
      <c r="N11" s="2">
        <v>18662360</v>
      </c>
    </row>
    <row r="12" spans="1:14" x14ac:dyDescent="0.3">
      <c r="A12" s="1" t="s">
        <v>19</v>
      </c>
      <c r="B12" s="11"/>
      <c r="C12" s="11"/>
      <c r="D12" s="9"/>
      <c r="E12" s="11"/>
      <c r="F12" s="11"/>
      <c r="G12" s="11"/>
      <c r="H12" s="11"/>
      <c r="I12" s="11"/>
      <c r="J12" s="11"/>
      <c r="K12" s="11"/>
      <c r="L12" s="2"/>
      <c r="M12" s="2">
        <v>690169</v>
      </c>
      <c r="N12" s="2">
        <v>690169</v>
      </c>
    </row>
    <row r="13" spans="1:14" x14ac:dyDescent="0.3">
      <c r="A13" s="3" t="s">
        <v>20</v>
      </c>
      <c r="B13" s="11"/>
      <c r="C13" s="11"/>
      <c r="D13" s="9"/>
      <c r="E13" s="11"/>
      <c r="F13" s="11"/>
      <c r="G13" s="11"/>
      <c r="H13" s="11"/>
      <c r="I13" s="11"/>
      <c r="J13" s="11"/>
      <c r="K13" s="11"/>
      <c r="L13" s="4">
        <f>SUM(L7:L12)</f>
        <v>238457272</v>
      </c>
      <c r="M13" s="4">
        <f>SUM(M7:M12)</f>
        <v>242370591</v>
      </c>
      <c r="N13" s="4">
        <f>SUM(N7:N12)</f>
        <v>270872316</v>
      </c>
    </row>
    <row r="14" spans="1:14" ht="31.2" x14ac:dyDescent="0.3">
      <c r="A14" s="1" t="s">
        <v>76</v>
      </c>
      <c r="B14" s="11"/>
      <c r="C14" s="11"/>
      <c r="D14" s="9"/>
      <c r="E14" s="11"/>
      <c r="F14" s="11"/>
      <c r="G14" s="11"/>
      <c r="H14" s="11"/>
      <c r="I14" s="11"/>
      <c r="J14" s="11"/>
      <c r="K14" s="11"/>
      <c r="L14" s="2">
        <v>32784153</v>
      </c>
      <c r="M14" s="2">
        <v>36547458</v>
      </c>
      <c r="N14" s="2">
        <v>38435393</v>
      </c>
    </row>
    <row r="15" spans="1:14" x14ac:dyDescent="0.3">
      <c r="A15" s="1" t="s">
        <v>21</v>
      </c>
      <c r="B15" s="11"/>
      <c r="C15" s="11"/>
      <c r="D15" s="9"/>
      <c r="E15" s="11"/>
      <c r="F15" s="11"/>
      <c r="G15" s="11"/>
      <c r="H15" s="11"/>
      <c r="I15" s="11"/>
      <c r="J15" s="11"/>
      <c r="K15" s="11"/>
      <c r="L15" s="2"/>
      <c r="M15" s="2"/>
      <c r="N15" s="2"/>
    </row>
    <row r="16" spans="1:14" x14ac:dyDescent="0.3">
      <c r="A16" s="1" t="s">
        <v>22</v>
      </c>
      <c r="B16" s="11"/>
      <c r="C16" s="11"/>
      <c r="D16" s="9"/>
      <c r="E16" s="11"/>
      <c r="F16" s="11"/>
      <c r="G16" s="11"/>
      <c r="H16" s="11"/>
      <c r="I16" s="11"/>
      <c r="J16" s="11"/>
      <c r="K16" s="11"/>
      <c r="L16" s="2"/>
      <c r="M16" s="2"/>
      <c r="N16" s="2"/>
    </row>
    <row r="17" spans="1:21" x14ac:dyDescent="0.3">
      <c r="A17" s="1" t="s">
        <v>23</v>
      </c>
      <c r="B17" s="11"/>
      <c r="C17" s="11"/>
      <c r="D17" s="9"/>
      <c r="E17" s="11"/>
      <c r="F17" s="11"/>
      <c r="G17" s="11"/>
      <c r="H17" s="11"/>
      <c r="I17" s="11"/>
      <c r="J17" s="11"/>
      <c r="K17" s="11"/>
      <c r="L17" s="2"/>
      <c r="M17" s="2"/>
      <c r="N17" s="2"/>
    </row>
    <row r="18" spans="1:21" x14ac:dyDescent="0.3">
      <c r="A18" s="3" t="s">
        <v>24</v>
      </c>
      <c r="B18" s="11"/>
      <c r="C18" s="11"/>
      <c r="D18" s="9"/>
      <c r="E18" s="11"/>
      <c r="F18" s="11"/>
      <c r="G18" s="11"/>
      <c r="H18" s="11"/>
      <c r="I18" s="11"/>
      <c r="J18" s="11"/>
      <c r="K18" s="11"/>
      <c r="L18" s="4">
        <f>L13+L14</f>
        <v>271241425</v>
      </c>
      <c r="M18" s="4">
        <f>M13+M14</f>
        <v>278918049</v>
      </c>
      <c r="N18" s="4">
        <f>N13+N14</f>
        <v>309307709</v>
      </c>
    </row>
    <row r="19" spans="1:21" x14ac:dyDescent="0.3">
      <c r="A19" s="1" t="s">
        <v>25</v>
      </c>
      <c r="B19" s="58"/>
      <c r="C19" s="58"/>
      <c r="D19" s="9"/>
      <c r="E19" s="58"/>
      <c r="F19" s="58"/>
      <c r="G19" s="58"/>
      <c r="H19" s="58"/>
      <c r="I19" s="58"/>
      <c r="J19" s="58"/>
      <c r="K19" s="58"/>
      <c r="L19" s="4">
        <v>0</v>
      </c>
      <c r="M19" s="2">
        <v>50600000</v>
      </c>
      <c r="N19" s="2">
        <v>50600000</v>
      </c>
    </row>
    <row r="20" spans="1:21" x14ac:dyDescent="0.3">
      <c r="A20" s="1" t="s">
        <v>88</v>
      </c>
      <c r="B20" s="16"/>
      <c r="C20" s="16"/>
      <c r="D20" s="14"/>
      <c r="E20" s="16"/>
      <c r="F20" s="16"/>
      <c r="G20" s="16"/>
      <c r="H20" s="16"/>
      <c r="I20" s="16"/>
      <c r="J20" s="16"/>
      <c r="K20" s="16"/>
      <c r="L20" s="2">
        <v>284216470</v>
      </c>
      <c r="M20" s="2">
        <v>297308234</v>
      </c>
      <c r="N20" s="2">
        <v>297945726</v>
      </c>
      <c r="T20" s="20"/>
      <c r="U20" s="20"/>
    </row>
    <row r="21" spans="1:21" x14ac:dyDescent="0.3">
      <c r="A21" s="3" t="s">
        <v>26</v>
      </c>
      <c r="B21" s="12"/>
      <c r="C21" s="8"/>
      <c r="D21" s="8"/>
      <c r="E21" s="10"/>
      <c r="F21" s="11"/>
      <c r="G21" s="12"/>
      <c r="H21" s="12"/>
      <c r="I21" s="12"/>
      <c r="J21" s="12"/>
      <c r="K21" s="12"/>
      <c r="L21" s="4">
        <f>SUM(L20)</f>
        <v>284216470</v>
      </c>
      <c r="M21" s="4">
        <f>SUM(M19:M20)</f>
        <v>347908234</v>
      </c>
      <c r="N21" s="4">
        <f>SUM(N19:N20)</f>
        <v>348545726</v>
      </c>
      <c r="T21" s="30"/>
      <c r="U21" s="20"/>
    </row>
    <row r="22" spans="1:21" x14ac:dyDescent="0.3">
      <c r="A22" s="3" t="s">
        <v>27</v>
      </c>
      <c r="B22" s="17"/>
      <c r="C22" s="13"/>
      <c r="D22" s="13"/>
      <c r="E22" s="15"/>
      <c r="F22" s="16"/>
      <c r="G22" s="17"/>
      <c r="H22" s="17"/>
      <c r="I22" s="17"/>
      <c r="J22" s="17"/>
      <c r="K22" s="17"/>
      <c r="L22" s="4">
        <v>4090000</v>
      </c>
      <c r="M22" s="4">
        <v>4090000</v>
      </c>
      <c r="N22" s="4">
        <v>4058139</v>
      </c>
      <c r="T22" s="30"/>
      <c r="U22" s="20"/>
    </row>
    <row r="23" spans="1:21" x14ac:dyDescent="0.3">
      <c r="A23" s="1" t="s">
        <v>28</v>
      </c>
      <c r="B23" s="12"/>
      <c r="C23" s="8"/>
      <c r="D23" s="8"/>
      <c r="E23" s="10"/>
      <c r="F23" s="11"/>
      <c r="G23" s="12"/>
      <c r="H23" s="12"/>
      <c r="I23" s="12"/>
      <c r="J23" s="12"/>
      <c r="K23" s="12"/>
      <c r="L23" s="2">
        <v>24075306</v>
      </c>
      <c r="M23" s="2">
        <v>24075306</v>
      </c>
      <c r="N23" s="2">
        <v>30441605</v>
      </c>
      <c r="T23" s="31"/>
      <c r="U23" s="20"/>
    </row>
    <row r="24" spans="1:21" x14ac:dyDescent="0.3">
      <c r="A24" s="1" t="s">
        <v>29</v>
      </c>
      <c r="B24" s="12"/>
      <c r="C24" s="8"/>
      <c r="D24" s="8"/>
      <c r="E24" s="10"/>
      <c r="F24" s="11"/>
      <c r="G24" s="12"/>
      <c r="H24" s="12"/>
      <c r="I24" s="12"/>
      <c r="J24" s="12"/>
      <c r="K24" s="12"/>
      <c r="L24" s="2">
        <v>6000000</v>
      </c>
      <c r="M24" s="2">
        <v>6000000</v>
      </c>
      <c r="N24" s="2">
        <v>7820457</v>
      </c>
      <c r="T24" s="31"/>
      <c r="U24" s="20"/>
    </row>
    <row r="25" spans="1:21" x14ac:dyDescent="0.3">
      <c r="A25" s="1" t="s">
        <v>30</v>
      </c>
      <c r="B25" s="32">
        <v>19214</v>
      </c>
      <c r="C25" s="33">
        <v>19214</v>
      </c>
      <c r="D25" s="33"/>
      <c r="E25" s="34"/>
      <c r="F25" s="35"/>
      <c r="G25" s="32">
        <v>10230</v>
      </c>
      <c r="H25" s="36">
        <v>19214</v>
      </c>
      <c r="I25" s="36">
        <v>21401</v>
      </c>
      <c r="J25" s="36">
        <v>21401</v>
      </c>
      <c r="K25" s="36">
        <v>21401</v>
      </c>
      <c r="L25" s="2">
        <v>0</v>
      </c>
      <c r="M25" s="2">
        <v>0</v>
      </c>
      <c r="N25" s="2">
        <v>0</v>
      </c>
      <c r="T25" s="31"/>
      <c r="U25" s="20"/>
    </row>
    <row r="26" spans="1:21" x14ac:dyDescent="0.3">
      <c r="A26" s="3" t="s">
        <v>31</v>
      </c>
      <c r="B26" s="32"/>
      <c r="C26" s="33"/>
      <c r="D26" s="33"/>
      <c r="E26" s="34"/>
      <c r="F26" s="35"/>
      <c r="G26" s="32"/>
      <c r="H26" s="12"/>
      <c r="I26" s="12"/>
      <c r="J26" s="12"/>
      <c r="K26" s="12"/>
      <c r="L26" s="4">
        <f>L23+L24+L25</f>
        <v>30075306</v>
      </c>
      <c r="M26" s="4">
        <f>M23+M24+M25</f>
        <v>30075306</v>
      </c>
      <c r="N26" s="4">
        <f>N23+N24+N25</f>
        <v>38262062</v>
      </c>
      <c r="T26" s="30"/>
      <c r="U26" s="20"/>
    </row>
    <row r="27" spans="1:21" x14ac:dyDescent="0.3">
      <c r="A27" s="1" t="s">
        <v>32</v>
      </c>
      <c r="B27" s="32"/>
      <c r="C27" s="33"/>
      <c r="D27" s="33"/>
      <c r="E27" s="34"/>
      <c r="F27" s="35"/>
      <c r="G27" s="32"/>
      <c r="H27" s="12"/>
      <c r="I27" s="12"/>
      <c r="J27" s="12"/>
      <c r="K27" s="12"/>
      <c r="L27" s="2">
        <v>3600000</v>
      </c>
      <c r="M27" s="2">
        <v>3600000</v>
      </c>
      <c r="N27" s="2">
        <v>360007</v>
      </c>
      <c r="T27" s="37"/>
      <c r="U27" s="20"/>
    </row>
    <row r="28" spans="1:21" x14ac:dyDescent="0.3">
      <c r="A28" s="3" t="s">
        <v>33</v>
      </c>
      <c r="B28" s="32"/>
      <c r="C28" s="33"/>
      <c r="D28" s="33"/>
      <c r="E28" s="34"/>
      <c r="F28" s="35"/>
      <c r="G28" s="32"/>
      <c r="H28" s="17"/>
      <c r="I28" s="17"/>
      <c r="J28" s="17"/>
      <c r="K28" s="17"/>
      <c r="L28" s="4">
        <f>L22+L26+L27</f>
        <v>37765306</v>
      </c>
      <c r="M28" s="4">
        <f>M22+M26+M27</f>
        <v>37765306</v>
      </c>
      <c r="N28" s="4">
        <f>N22+N26+N27</f>
        <v>42680208</v>
      </c>
    </row>
    <row r="29" spans="1:21" x14ac:dyDescent="0.3">
      <c r="A29" s="3" t="s">
        <v>89</v>
      </c>
      <c r="B29" s="32"/>
      <c r="C29" s="33"/>
      <c r="D29" s="33"/>
      <c r="E29" s="34"/>
      <c r="F29" s="35"/>
      <c r="G29" s="32"/>
      <c r="H29" s="17"/>
      <c r="I29" s="17"/>
      <c r="J29" s="17"/>
      <c r="K29" s="17"/>
      <c r="L29" s="2">
        <v>0</v>
      </c>
      <c r="M29" s="2">
        <v>4363</v>
      </c>
      <c r="N29" s="2">
        <v>41579</v>
      </c>
    </row>
    <row r="30" spans="1:21" x14ac:dyDescent="0.3">
      <c r="A30" s="1" t="s">
        <v>84</v>
      </c>
      <c r="B30" s="32"/>
      <c r="C30" s="33"/>
      <c r="D30" s="33"/>
      <c r="E30" s="34"/>
      <c r="F30" s="35"/>
      <c r="G30" s="32"/>
      <c r="H30" s="12"/>
      <c r="I30" s="12"/>
      <c r="J30" s="12"/>
      <c r="K30" s="12"/>
      <c r="L30" s="2">
        <v>3683001</v>
      </c>
      <c r="M30" s="2">
        <v>3000000</v>
      </c>
      <c r="N30" s="2">
        <v>14221005</v>
      </c>
    </row>
    <row r="31" spans="1:21" x14ac:dyDescent="0.3">
      <c r="A31" s="1" t="s">
        <v>90</v>
      </c>
      <c r="B31" s="32"/>
      <c r="C31" s="33"/>
      <c r="D31" s="33"/>
      <c r="E31" s="34"/>
      <c r="F31" s="35"/>
      <c r="G31" s="32"/>
      <c r="H31" s="12"/>
      <c r="I31" s="12"/>
      <c r="J31" s="12"/>
      <c r="K31" s="12"/>
      <c r="L31" s="2">
        <v>0</v>
      </c>
      <c r="M31" s="2">
        <v>3000000</v>
      </c>
      <c r="N31" s="2">
        <v>863990</v>
      </c>
    </row>
    <row r="32" spans="1:21" x14ac:dyDescent="0.3">
      <c r="A32" s="1" t="s">
        <v>34</v>
      </c>
      <c r="B32" s="32"/>
      <c r="C32" s="33"/>
      <c r="D32" s="33"/>
      <c r="E32" s="34"/>
      <c r="F32" s="35"/>
      <c r="G32" s="32"/>
      <c r="H32" s="12"/>
      <c r="I32" s="12"/>
      <c r="J32" s="12"/>
      <c r="K32" s="12"/>
      <c r="L32" s="2">
        <v>16089692</v>
      </c>
      <c r="M32" s="2">
        <v>16657144</v>
      </c>
      <c r="N32" s="2">
        <v>16657144</v>
      </c>
    </row>
    <row r="33" spans="1:14" x14ac:dyDescent="0.3">
      <c r="A33" s="1" t="s">
        <v>35</v>
      </c>
      <c r="B33" s="32"/>
      <c r="C33" s="33"/>
      <c r="D33" s="33"/>
      <c r="E33" s="34"/>
      <c r="F33" s="35"/>
      <c r="G33" s="32"/>
      <c r="H33" s="17"/>
      <c r="I33" s="17"/>
      <c r="J33" s="17"/>
      <c r="K33" s="17"/>
      <c r="L33" s="2">
        <v>0</v>
      </c>
      <c r="M33" s="2">
        <v>0</v>
      </c>
      <c r="N33" s="2">
        <v>0</v>
      </c>
    </row>
    <row r="34" spans="1:14" x14ac:dyDescent="0.3">
      <c r="A34" s="1" t="s">
        <v>36</v>
      </c>
      <c r="B34" s="32"/>
      <c r="C34" s="33"/>
      <c r="D34" s="33"/>
      <c r="E34" s="34"/>
      <c r="F34" s="35"/>
      <c r="G34" s="32"/>
      <c r="H34" s="17"/>
      <c r="I34" s="17"/>
      <c r="J34" s="17"/>
      <c r="K34" s="17"/>
      <c r="L34" s="2">
        <v>4344216</v>
      </c>
      <c r="M34" s="2">
        <v>8000000</v>
      </c>
      <c r="N34" s="2">
        <v>10156360</v>
      </c>
    </row>
    <row r="35" spans="1:14" x14ac:dyDescent="0.3">
      <c r="A35" s="1" t="s">
        <v>85</v>
      </c>
      <c r="B35" s="32"/>
      <c r="C35" s="33"/>
      <c r="D35" s="33"/>
      <c r="E35" s="34"/>
      <c r="F35" s="35"/>
      <c r="G35" s="32"/>
      <c r="H35" s="17"/>
      <c r="I35" s="17"/>
      <c r="J35" s="17"/>
      <c r="K35" s="17"/>
      <c r="L35" s="2">
        <v>11000000</v>
      </c>
      <c r="M35" s="2">
        <v>7264000</v>
      </c>
      <c r="N35" s="2">
        <v>7264000</v>
      </c>
    </row>
    <row r="36" spans="1:14" x14ac:dyDescent="0.3">
      <c r="A36" s="1" t="s">
        <v>37</v>
      </c>
      <c r="B36" s="32"/>
      <c r="C36" s="33"/>
      <c r="D36" s="33"/>
      <c r="E36" s="34"/>
      <c r="F36" s="35"/>
      <c r="G36" s="32"/>
      <c r="H36" s="11"/>
      <c r="I36" s="12"/>
      <c r="J36" s="12"/>
      <c r="K36" s="12"/>
      <c r="L36" s="2">
        <v>0</v>
      </c>
      <c r="M36" s="2">
        <v>0</v>
      </c>
      <c r="N36" s="2">
        <v>0</v>
      </c>
    </row>
    <row r="37" spans="1:14" x14ac:dyDescent="0.3">
      <c r="A37" s="1" t="s">
        <v>91</v>
      </c>
      <c r="B37" s="32"/>
      <c r="C37" s="33"/>
      <c r="D37" s="33"/>
      <c r="E37" s="34"/>
      <c r="F37" s="35"/>
      <c r="G37" s="32"/>
      <c r="H37" s="58"/>
      <c r="I37" s="12"/>
      <c r="J37" s="12"/>
      <c r="K37" s="12"/>
      <c r="L37" s="2">
        <v>0</v>
      </c>
      <c r="M37" s="2">
        <v>8</v>
      </c>
      <c r="N37" s="2">
        <v>70</v>
      </c>
    </row>
    <row r="38" spans="1:14" x14ac:dyDescent="0.3">
      <c r="A38" s="1" t="s">
        <v>92</v>
      </c>
      <c r="B38" s="32"/>
      <c r="C38" s="33"/>
      <c r="D38" s="33"/>
      <c r="E38" s="34"/>
      <c r="F38" s="35"/>
      <c r="G38" s="32"/>
      <c r="H38" s="58"/>
      <c r="I38" s="12"/>
      <c r="J38" s="12"/>
      <c r="K38" s="12"/>
      <c r="L38" s="2">
        <v>0</v>
      </c>
      <c r="M38" s="2">
        <v>60029</v>
      </c>
      <c r="N38" s="2">
        <v>979544</v>
      </c>
    </row>
    <row r="39" spans="1:14" x14ac:dyDescent="0.3">
      <c r="A39" s="3" t="s">
        <v>38</v>
      </c>
      <c r="B39" s="32"/>
      <c r="C39" s="33"/>
      <c r="D39" s="33"/>
      <c r="E39" s="34"/>
      <c r="F39" s="35"/>
      <c r="G39" s="32"/>
      <c r="H39" s="17"/>
      <c r="I39" s="17"/>
      <c r="J39" s="17"/>
      <c r="K39" s="17"/>
      <c r="L39" s="4">
        <f>L30+L32+L33+L34+L35+L36</f>
        <v>35116909</v>
      </c>
      <c r="M39" s="4">
        <f t="shared" ref="M39" si="0">M30+M32+M33+M34+M35+M36</f>
        <v>34921144</v>
      </c>
      <c r="N39" s="4">
        <f>SUM(N29:N38)</f>
        <v>50183692</v>
      </c>
    </row>
    <row r="40" spans="1:14" x14ac:dyDescent="0.3">
      <c r="A40" s="1" t="s">
        <v>80</v>
      </c>
      <c r="B40" s="32"/>
      <c r="C40" s="33"/>
      <c r="D40" s="33"/>
      <c r="E40" s="34"/>
      <c r="F40" s="35"/>
      <c r="G40" s="32"/>
      <c r="H40" s="17"/>
      <c r="I40" s="17"/>
      <c r="J40" s="17"/>
      <c r="K40" s="17"/>
      <c r="L40" s="2">
        <v>742236</v>
      </c>
      <c r="M40" s="2">
        <v>7000000</v>
      </c>
      <c r="N40" s="2">
        <v>6919476</v>
      </c>
    </row>
    <row r="41" spans="1:14" x14ac:dyDescent="0.3">
      <c r="A41" s="3" t="s">
        <v>79</v>
      </c>
      <c r="B41" s="32"/>
      <c r="C41" s="33"/>
      <c r="D41" s="33"/>
      <c r="E41" s="34"/>
      <c r="F41" s="35"/>
      <c r="G41" s="32"/>
      <c r="H41" s="17"/>
      <c r="I41" s="17"/>
      <c r="J41" s="17"/>
      <c r="K41" s="17"/>
      <c r="L41" s="4">
        <v>742236</v>
      </c>
      <c r="M41" s="4">
        <f>SUM(M40)</f>
        <v>7000000</v>
      </c>
      <c r="N41" s="4">
        <f>SUM(N40)</f>
        <v>6919476</v>
      </c>
    </row>
    <row r="42" spans="1:14" ht="31.2" x14ac:dyDescent="0.3">
      <c r="A42" s="1" t="s">
        <v>39</v>
      </c>
      <c r="B42" s="32"/>
      <c r="C42" s="33"/>
      <c r="D42" s="33"/>
      <c r="E42" s="34"/>
      <c r="F42" s="35"/>
      <c r="G42" s="32"/>
      <c r="H42" s="12"/>
      <c r="I42" s="12"/>
      <c r="J42" s="12"/>
      <c r="K42" s="12"/>
      <c r="L42" s="2">
        <v>0</v>
      </c>
      <c r="M42" s="2">
        <v>0</v>
      </c>
      <c r="N42" s="2">
        <v>0</v>
      </c>
    </row>
    <row r="43" spans="1:14" x14ac:dyDescent="0.3">
      <c r="A43" s="1" t="s">
        <v>40</v>
      </c>
      <c r="B43" s="32"/>
      <c r="C43" s="33"/>
      <c r="D43" s="33"/>
      <c r="E43" s="34"/>
      <c r="F43" s="35"/>
      <c r="G43" s="35"/>
      <c r="H43" s="11"/>
      <c r="I43" s="11"/>
      <c r="J43" s="11"/>
      <c r="K43" s="11"/>
      <c r="L43" s="2">
        <v>956627</v>
      </c>
      <c r="M43" s="2">
        <v>956627</v>
      </c>
      <c r="N43" s="2">
        <v>969280</v>
      </c>
    </row>
    <row r="44" spans="1:14" x14ac:dyDescent="0.3">
      <c r="A44" s="1" t="s">
        <v>41</v>
      </c>
      <c r="B44" s="32"/>
      <c r="C44" s="33"/>
      <c r="D44" s="33"/>
      <c r="E44" s="34"/>
      <c r="F44" s="35"/>
      <c r="G44" s="32"/>
      <c r="H44" s="17"/>
      <c r="I44" s="17"/>
      <c r="J44" s="17"/>
      <c r="K44" s="17"/>
      <c r="L44" s="2"/>
      <c r="M44" s="2"/>
      <c r="N44" s="2"/>
    </row>
    <row r="45" spans="1:14" x14ac:dyDescent="0.3">
      <c r="A45" s="3" t="s">
        <v>42</v>
      </c>
      <c r="B45" s="32"/>
      <c r="C45" s="33"/>
      <c r="D45" s="33"/>
      <c r="E45" s="34"/>
      <c r="F45" s="35"/>
      <c r="G45" s="32"/>
      <c r="H45" s="17"/>
      <c r="I45" s="17"/>
      <c r="J45" s="17"/>
      <c r="K45" s="17"/>
      <c r="L45" s="4">
        <v>956627</v>
      </c>
      <c r="M45" s="4">
        <v>956627</v>
      </c>
      <c r="N45" s="4">
        <v>969280</v>
      </c>
    </row>
    <row r="46" spans="1:14" ht="31.2" x14ac:dyDescent="0.3">
      <c r="A46" s="1" t="s">
        <v>43</v>
      </c>
      <c r="B46" s="38"/>
      <c r="C46" s="39"/>
      <c r="D46" s="39"/>
      <c r="E46" s="40"/>
      <c r="F46" s="41"/>
      <c r="G46" s="38"/>
      <c r="H46" s="12"/>
      <c r="I46" s="12"/>
      <c r="J46" s="12"/>
      <c r="K46" s="12"/>
      <c r="L46" s="2">
        <v>0</v>
      </c>
      <c r="M46" s="2">
        <v>5000000</v>
      </c>
      <c r="N46" s="2">
        <v>5000000</v>
      </c>
    </row>
    <row r="47" spans="1:14" x14ac:dyDescent="0.3">
      <c r="A47" s="1" t="s">
        <v>44</v>
      </c>
      <c r="B47" s="38"/>
      <c r="C47" s="39"/>
      <c r="D47" s="39"/>
      <c r="E47" s="40"/>
      <c r="F47" s="41"/>
      <c r="G47" s="38"/>
      <c r="H47" s="12"/>
      <c r="I47" s="12"/>
      <c r="J47" s="12"/>
      <c r="K47" s="12"/>
      <c r="L47" s="2">
        <v>0</v>
      </c>
      <c r="M47" s="2">
        <v>0</v>
      </c>
      <c r="N47" s="2">
        <v>0</v>
      </c>
    </row>
    <row r="48" spans="1:14" x14ac:dyDescent="0.3">
      <c r="A48" s="1" t="s">
        <v>94</v>
      </c>
      <c r="B48" s="38"/>
      <c r="C48" s="39"/>
      <c r="D48" s="39"/>
      <c r="E48" s="40"/>
      <c r="F48" s="41"/>
      <c r="G48" s="38"/>
      <c r="H48" s="12"/>
      <c r="I48" s="12"/>
      <c r="J48" s="12"/>
      <c r="K48" s="12"/>
      <c r="L48" s="2">
        <v>0</v>
      </c>
      <c r="M48" s="2">
        <v>0</v>
      </c>
      <c r="N48" s="2">
        <v>4266087</v>
      </c>
    </row>
    <row r="49" spans="1:16" x14ac:dyDescent="0.3">
      <c r="A49" s="3" t="s">
        <v>45</v>
      </c>
      <c r="B49" s="38"/>
      <c r="C49" s="39"/>
      <c r="D49" s="39"/>
      <c r="E49" s="40"/>
      <c r="F49" s="41"/>
      <c r="G49" s="38"/>
      <c r="H49" s="12"/>
      <c r="I49" s="12"/>
      <c r="J49" s="12"/>
      <c r="K49" s="12"/>
      <c r="L49" s="4">
        <f>SUM(L47)</f>
        <v>0</v>
      </c>
      <c r="M49" s="4">
        <f>SUM(M46:M47)</f>
        <v>5000000</v>
      </c>
      <c r="N49" s="4">
        <f>SUM(N46:N48)</f>
        <v>9266087</v>
      </c>
    </row>
    <row r="50" spans="1:16" x14ac:dyDescent="0.3">
      <c r="A50" s="3" t="s">
        <v>46</v>
      </c>
      <c r="B50" s="38"/>
      <c r="C50" s="39"/>
      <c r="D50" s="39"/>
      <c r="E50" s="40"/>
      <c r="F50" s="41"/>
      <c r="G50" s="38"/>
      <c r="H50" s="12"/>
      <c r="I50" s="12"/>
      <c r="J50" s="12"/>
      <c r="K50" s="12"/>
      <c r="L50" s="4">
        <f>L49+L45+L39+L28+L21+L18+L41</f>
        <v>630038973</v>
      </c>
      <c r="M50" s="4">
        <f>M49+M45+M39+M28+M21+M18+M41</f>
        <v>712469360</v>
      </c>
      <c r="N50" s="4">
        <f>N49+N45+N39+N28+N21+N18+N41</f>
        <v>767872178</v>
      </c>
    </row>
    <row r="51" spans="1:16" ht="14.25" customHeight="1" x14ac:dyDescent="0.3">
      <c r="A51" s="1" t="s">
        <v>47</v>
      </c>
      <c r="B51" s="38"/>
      <c r="C51" s="39"/>
      <c r="D51" s="39"/>
      <c r="E51" s="40"/>
      <c r="F51" s="41"/>
      <c r="G51" s="38"/>
      <c r="H51" s="12"/>
      <c r="I51" s="12"/>
      <c r="J51" s="12"/>
      <c r="K51" s="12"/>
      <c r="L51" s="2">
        <v>615149521</v>
      </c>
      <c r="M51" s="2">
        <v>617391655</v>
      </c>
      <c r="N51" s="2">
        <v>614608852</v>
      </c>
    </row>
    <row r="52" spans="1:16" x14ac:dyDescent="0.3">
      <c r="A52" s="1" t="s">
        <v>95</v>
      </c>
      <c r="B52" s="38"/>
      <c r="C52" s="39"/>
      <c r="D52" s="39"/>
      <c r="E52" s="40"/>
      <c r="F52" s="41"/>
      <c r="G52" s="38"/>
      <c r="H52" s="12"/>
      <c r="I52" s="12"/>
      <c r="J52" s="12"/>
      <c r="K52" s="12"/>
      <c r="L52" s="2">
        <v>53000000</v>
      </c>
      <c r="M52" s="2">
        <v>133000000</v>
      </c>
      <c r="N52" s="2">
        <v>38000000</v>
      </c>
    </row>
    <row r="53" spans="1:16" x14ac:dyDescent="0.3">
      <c r="A53" s="1" t="s">
        <v>96</v>
      </c>
      <c r="B53" s="62"/>
      <c r="C53" s="39"/>
      <c r="D53" s="39"/>
      <c r="E53" s="40"/>
      <c r="F53" s="41"/>
      <c r="G53" s="38"/>
      <c r="H53" s="12"/>
      <c r="I53" s="12"/>
      <c r="J53" s="12"/>
      <c r="K53" s="12"/>
      <c r="L53" s="2"/>
      <c r="M53" s="2"/>
      <c r="N53" s="2">
        <v>15000000</v>
      </c>
    </row>
    <row r="54" spans="1:16" x14ac:dyDescent="0.3">
      <c r="A54" s="63" t="s">
        <v>97</v>
      </c>
      <c r="B54" s="64"/>
      <c r="C54" s="65"/>
      <c r="D54" s="66"/>
      <c r="E54" s="67"/>
      <c r="F54" s="68"/>
      <c r="G54" s="6"/>
      <c r="H54" s="69"/>
      <c r="I54" s="69"/>
      <c r="J54" s="69"/>
      <c r="K54" s="69"/>
      <c r="L54" s="70">
        <v>0</v>
      </c>
      <c r="M54" s="70">
        <v>0</v>
      </c>
      <c r="N54" s="70">
        <v>9797955</v>
      </c>
    </row>
    <row r="55" spans="1:16" x14ac:dyDescent="0.3">
      <c r="A55" s="3" t="s">
        <v>48</v>
      </c>
      <c r="B55" s="38"/>
      <c r="C55" s="39"/>
      <c r="D55" s="39"/>
      <c r="E55" s="40"/>
      <c r="F55" s="41"/>
      <c r="G55" s="38"/>
      <c r="H55" s="12"/>
      <c r="I55" s="12"/>
      <c r="J55" s="12"/>
      <c r="K55" s="12"/>
      <c r="L55" s="4">
        <f>SUM(L51:L52)</f>
        <v>668149521</v>
      </c>
      <c r="M55" s="4">
        <f>SUM(M51:M52)</f>
        <v>750391655</v>
      </c>
      <c r="N55" s="4">
        <f>SUM(N51:N54)</f>
        <v>677406807</v>
      </c>
    </row>
    <row r="56" spans="1:16" x14ac:dyDescent="0.3">
      <c r="A56" s="5" t="s">
        <v>49</v>
      </c>
      <c r="B56" s="42"/>
      <c r="C56" s="43"/>
      <c r="D56" s="43"/>
      <c r="E56" s="44"/>
      <c r="F56" s="45"/>
      <c r="G56" s="42"/>
      <c r="H56" s="30"/>
      <c r="I56" s="30"/>
      <c r="J56" s="30"/>
      <c r="K56" s="30"/>
      <c r="L56" s="6">
        <f>L50+L55</f>
        <v>1298188494</v>
      </c>
      <c r="M56" s="6">
        <f>M50+M55</f>
        <v>1462861015</v>
      </c>
      <c r="N56" s="6">
        <f>N50+N55</f>
        <v>1445278985</v>
      </c>
    </row>
    <row r="57" spans="1:16" x14ac:dyDescent="0.3">
      <c r="A57" s="55"/>
      <c r="B57" s="42"/>
      <c r="C57" s="43"/>
      <c r="D57" s="43"/>
      <c r="E57" s="44"/>
      <c r="F57" s="45"/>
      <c r="G57" s="42"/>
      <c r="H57" s="30"/>
      <c r="I57" s="30"/>
      <c r="J57" s="30"/>
      <c r="K57" s="30"/>
      <c r="L57" s="30"/>
      <c r="M57" s="30"/>
      <c r="N57" s="56"/>
    </row>
    <row r="58" spans="1:16" x14ac:dyDescent="0.3">
      <c r="A58" s="73" t="s">
        <v>105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</row>
    <row r="59" spans="1:16" x14ac:dyDescent="0.3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7"/>
      <c r="M59" s="61"/>
      <c r="N59" s="54"/>
    </row>
    <row r="60" spans="1:16" x14ac:dyDescent="0.3">
      <c r="A60" s="75" t="s">
        <v>13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</row>
    <row r="61" spans="1:16" x14ac:dyDescent="0.3">
      <c r="A61" s="20"/>
      <c r="B61" s="23"/>
      <c r="C61" s="20"/>
      <c r="D61" s="77"/>
      <c r="E61" s="77"/>
      <c r="F61" s="20"/>
      <c r="G61" s="20"/>
      <c r="H61" s="20"/>
      <c r="I61" s="20"/>
      <c r="J61" s="20"/>
      <c r="K61" s="20"/>
      <c r="L61" s="20"/>
      <c r="M61" s="20"/>
      <c r="N61" s="20"/>
    </row>
    <row r="62" spans="1:16" x14ac:dyDescent="0.3">
      <c r="A62" s="20"/>
      <c r="B62" s="20"/>
      <c r="C62" s="20"/>
      <c r="D62" s="24" t="s">
        <v>1</v>
      </c>
      <c r="E62" s="20"/>
      <c r="F62" s="20"/>
      <c r="G62" s="20"/>
      <c r="H62" s="20"/>
      <c r="I62" s="20"/>
      <c r="J62" s="20"/>
      <c r="K62" s="20"/>
      <c r="L62" s="20"/>
      <c r="M62" s="20"/>
      <c r="N62" s="20" t="s">
        <v>81</v>
      </c>
    </row>
    <row r="63" spans="1:16" x14ac:dyDescent="0.3">
      <c r="A63" s="78" t="s">
        <v>12</v>
      </c>
      <c r="B63" s="46"/>
      <c r="C63" s="46"/>
      <c r="D63" s="46"/>
      <c r="E63" s="47"/>
      <c r="F63" s="80"/>
      <c r="G63" s="7"/>
      <c r="H63" s="7"/>
      <c r="I63" s="7"/>
      <c r="J63" s="7"/>
      <c r="K63" s="28"/>
      <c r="L63" s="71" t="s">
        <v>86</v>
      </c>
      <c r="M63" s="71" t="s">
        <v>87</v>
      </c>
      <c r="N63" s="71" t="s">
        <v>87</v>
      </c>
      <c r="O63" s="20"/>
      <c r="P63" s="20"/>
    </row>
    <row r="64" spans="1:16" ht="38.25" customHeight="1" x14ac:dyDescent="0.3">
      <c r="A64" s="79"/>
      <c r="B64" s="8"/>
      <c r="C64" s="8"/>
      <c r="D64" s="8"/>
      <c r="E64" s="10"/>
      <c r="F64" s="81"/>
      <c r="G64" s="11"/>
      <c r="H64" s="11"/>
      <c r="I64" s="11"/>
      <c r="J64" s="11"/>
      <c r="K64" s="29"/>
      <c r="L64" s="72"/>
      <c r="M64" s="72"/>
      <c r="N64" s="72"/>
      <c r="O64" s="20"/>
      <c r="P64" s="20"/>
    </row>
    <row r="65" spans="1:16" x14ac:dyDescent="0.3">
      <c r="A65" s="3" t="s">
        <v>50</v>
      </c>
      <c r="B65" s="8"/>
      <c r="C65" s="8"/>
      <c r="D65" s="9"/>
      <c r="E65" s="10"/>
      <c r="F65" s="11"/>
      <c r="G65" s="11"/>
      <c r="H65" s="11"/>
      <c r="I65" s="12"/>
      <c r="J65" s="12"/>
      <c r="K65" s="12"/>
      <c r="L65" s="4">
        <v>29490793</v>
      </c>
      <c r="M65" s="4">
        <v>30741693</v>
      </c>
      <c r="N65" s="4">
        <v>34114675</v>
      </c>
      <c r="O65" s="48"/>
      <c r="P65" s="20"/>
    </row>
    <row r="66" spans="1:16" x14ac:dyDescent="0.3">
      <c r="A66" s="3" t="s">
        <v>51</v>
      </c>
      <c r="B66" s="8"/>
      <c r="C66" s="8"/>
      <c r="D66" s="9"/>
      <c r="E66" s="10"/>
      <c r="F66" s="11"/>
      <c r="G66" s="11"/>
      <c r="H66" s="11"/>
      <c r="I66" s="12"/>
      <c r="J66" s="12"/>
      <c r="K66" s="12"/>
      <c r="L66" s="4">
        <v>14934864</v>
      </c>
      <c r="M66" s="4">
        <v>14934864</v>
      </c>
      <c r="N66" s="4">
        <v>16068518</v>
      </c>
      <c r="O66" s="48"/>
      <c r="P66" s="20"/>
    </row>
    <row r="67" spans="1:16" x14ac:dyDescent="0.3">
      <c r="A67" s="3" t="s">
        <v>52</v>
      </c>
      <c r="B67" s="8"/>
      <c r="C67" s="8"/>
      <c r="D67" s="9"/>
      <c r="E67" s="10"/>
      <c r="F67" s="11"/>
      <c r="G67" s="11"/>
      <c r="H67" s="11"/>
      <c r="I67" s="12"/>
      <c r="J67" s="12"/>
      <c r="K67" s="12"/>
      <c r="L67" s="4">
        <f>L65+L66</f>
        <v>44425657</v>
      </c>
      <c r="M67" s="4">
        <f>M65+M66</f>
        <v>45676557</v>
      </c>
      <c r="N67" s="4">
        <f>N65+N66</f>
        <v>50183193</v>
      </c>
      <c r="O67" s="49"/>
      <c r="P67" s="20"/>
    </row>
    <row r="68" spans="1:16" x14ac:dyDescent="0.3">
      <c r="A68" s="3" t="s">
        <v>77</v>
      </c>
      <c r="B68" s="13"/>
      <c r="C68" s="13"/>
      <c r="D68" s="14"/>
      <c r="E68" s="15"/>
      <c r="F68" s="16"/>
      <c r="G68" s="16"/>
      <c r="H68" s="16"/>
      <c r="I68" s="17"/>
      <c r="J68" s="17"/>
      <c r="K68" s="17"/>
      <c r="L68" s="4">
        <v>7736702</v>
      </c>
      <c r="M68" s="4">
        <v>7736702</v>
      </c>
      <c r="N68" s="4">
        <v>8399658</v>
      </c>
      <c r="O68" s="49"/>
      <c r="P68" s="20"/>
    </row>
    <row r="69" spans="1:16" x14ac:dyDescent="0.3">
      <c r="A69" s="3" t="s">
        <v>53</v>
      </c>
      <c r="B69" s="8"/>
      <c r="C69" s="8"/>
      <c r="D69" s="9"/>
      <c r="E69" s="10"/>
      <c r="F69" s="11"/>
      <c r="G69" s="11"/>
      <c r="H69" s="11"/>
      <c r="I69" s="12"/>
      <c r="J69" s="12"/>
      <c r="K69" s="12"/>
      <c r="L69" s="4">
        <v>8500000</v>
      </c>
      <c r="M69" s="4">
        <v>8500000</v>
      </c>
      <c r="N69" s="4">
        <v>8792183</v>
      </c>
      <c r="O69" s="48"/>
      <c r="P69" s="20"/>
    </row>
    <row r="70" spans="1:16" x14ac:dyDescent="0.3">
      <c r="A70" s="3" t="s">
        <v>54</v>
      </c>
      <c r="B70" s="8"/>
      <c r="C70" s="8"/>
      <c r="D70" s="9"/>
      <c r="E70" s="10"/>
      <c r="F70" s="11"/>
      <c r="G70" s="11"/>
      <c r="H70" s="11"/>
      <c r="I70" s="12"/>
      <c r="J70" s="12"/>
      <c r="K70" s="12"/>
      <c r="L70" s="4">
        <v>850000</v>
      </c>
      <c r="M70" s="4">
        <v>850000</v>
      </c>
      <c r="N70" s="4">
        <v>1600000</v>
      </c>
      <c r="O70" s="49"/>
      <c r="P70" s="20"/>
    </row>
    <row r="71" spans="1:16" x14ac:dyDescent="0.3">
      <c r="A71" s="3" t="s">
        <v>55</v>
      </c>
      <c r="B71" s="14"/>
      <c r="C71" s="14"/>
      <c r="D71" s="14"/>
      <c r="E71" s="16"/>
      <c r="F71" s="16"/>
      <c r="G71" s="17"/>
      <c r="H71" s="17"/>
      <c r="I71" s="17"/>
      <c r="J71" s="17"/>
      <c r="K71" s="17"/>
      <c r="L71" s="4">
        <v>63324522</v>
      </c>
      <c r="M71" s="4">
        <v>66924522</v>
      </c>
      <c r="N71" s="4">
        <v>64277297</v>
      </c>
      <c r="O71" s="48"/>
      <c r="P71" s="20"/>
    </row>
    <row r="72" spans="1:16" x14ac:dyDescent="0.3">
      <c r="A72" s="3" t="s">
        <v>56</v>
      </c>
      <c r="B72" s="18"/>
      <c r="C72" s="18"/>
      <c r="D72" s="19"/>
      <c r="E72" s="20"/>
      <c r="F72" s="20"/>
      <c r="G72" s="21"/>
      <c r="L72" s="4">
        <v>20000</v>
      </c>
      <c r="M72" s="4">
        <v>20000</v>
      </c>
      <c r="N72" s="4">
        <v>686750</v>
      </c>
      <c r="O72" s="48"/>
      <c r="P72" s="20"/>
    </row>
    <row r="73" spans="1:16" x14ac:dyDescent="0.3">
      <c r="A73" s="3" t="s">
        <v>57</v>
      </c>
      <c r="L73" s="4">
        <v>24947121</v>
      </c>
      <c r="M73" s="4">
        <v>31767619</v>
      </c>
      <c r="N73" s="4">
        <v>49366121</v>
      </c>
      <c r="O73" s="20"/>
      <c r="P73" s="20"/>
    </row>
    <row r="74" spans="1:16" x14ac:dyDescent="0.3">
      <c r="A74" s="3" t="s">
        <v>58</v>
      </c>
      <c r="L74" s="4">
        <f>SUM(L69:L73)</f>
        <v>97641643</v>
      </c>
      <c r="M74" s="4">
        <f>SUM(M69:M73)</f>
        <v>108062141</v>
      </c>
      <c r="N74" s="4">
        <f>SUM(N69:N73)</f>
        <v>124722351</v>
      </c>
    </row>
    <row r="75" spans="1:16" x14ac:dyDescent="0.3">
      <c r="A75" s="3" t="s">
        <v>59</v>
      </c>
      <c r="L75" s="4">
        <v>15683000</v>
      </c>
      <c r="M75" s="4">
        <v>4000000</v>
      </c>
      <c r="N75" s="4">
        <v>4853620</v>
      </c>
    </row>
    <row r="76" spans="1:16" ht="31.2" x14ac:dyDescent="0.3">
      <c r="A76" s="1" t="s">
        <v>98</v>
      </c>
      <c r="L76" s="2">
        <v>54060112</v>
      </c>
      <c r="M76" s="2">
        <v>56482463</v>
      </c>
      <c r="N76" s="2">
        <v>64529040</v>
      </c>
    </row>
    <row r="77" spans="1:16" ht="31.2" x14ac:dyDescent="0.3">
      <c r="A77" s="1" t="s">
        <v>99</v>
      </c>
      <c r="L77" s="2">
        <v>7926184</v>
      </c>
      <c r="M77" s="2">
        <v>7926184</v>
      </c>
      <c r="N77" s="2">
        <v>9295892</v>
      </c>
    </row>
    <row r="78" spans="1:16" x14ac:dyDescent="0.3">
      <c r="A78" s="1" t="s">
        <v>100</v>
      </c>
      <c r="L78" s="2">
        <v>0</v>
      </c>
      <c r="M78" s="2"/>
      <c r="N78" s="2">
        <v>1000000</v>
      </c>
    </row>
    <row r="79" spans="1:16" x14ac:dyDescent="0.3">
      <c r="A79" s="1" t="s">
        <v>101</v>
      </c>
      <c r="L79" s="2">
        <v>0</v>
      </c>
      <c r="M79" s="2"/>
      <c r="N79" s="2">
        <v>4118537</v>
      </c>
    </row>
    <row r="80" spans="1:16" x14ac:dyDescent="0.3">
      <c r="A80" s="1" t="s">
        <v>73</v>
      </c>
      <c r="L80" s="2">
        <v>3563570</v>
      </c>
      <c r="M80" s="2">
        <v>104123380</v>
      </c>
      <c r="N80" s="2">
        <v>153813301</v>
      </c>
    </row>
    <row r="81" spans="1:14" x14ac:dyDescent="0.3">
      <c r="A81" s="3" t="s">
        <v>60</v>
      </c>
      <c r="L81" s="4">
        <v>65549866</v>
      </c>
      <c r="M81" s="4">
        <f>SUM(M76:M80)</f>
        <v>168532027</v>
      </c>
      <c r="N81" s="4">
        <f>SUM(N76:N80)</f>
        <v>232756770</v>
      </c>
    </row>
    <row r="82" spans="1:14" x14ac:dyDescent="0.3">
      <c r="A82" s="1" t="s">
        <v>72</v>
      </c>
      <c r="L82" s="2">
        <v>724421464</v>
      </c>
      <c r="M82" s="2">
        <v>754295661</v>
      </c>
      <c r="N82" s="2">
        <v>754295661</v>
      </c>
    </row>
    <row r="83" spans="1:14" x14ac:dyDescent="0.3">
      <c r="A83" s="1" t="s">
        <v>102</v>
      </c>
      <c r="L83" s="2">
        <v>0</v>
      </c>
      <c r="M83" s="2">
        <v>0</v>
      </c>
      <c r="N83" s="2">
        <v>325960</v>
      </c>
    </row>
    <row r="84" spans="1:14" x14ac:dyDescent="0.3">
      <c r="A84" s="1" t="s">
        <v>61</v>
      </c>
      <c r="L84" s="2">
        <v>2300139</v>
      </c>
      <c r="M84" s="2">
        <v>13205714</v>
      </c>
      <c r="N84" s="2">
        <v>7209131</v>
      </c>
    </row>
    <row r="85" spans="1:14" x14ac:dyDescent="0.3">
      <c r="A85" s="1" t="s">
        <v>62</v>
      </c>
      <c r="L85" s="2">
        <v>153104237</v>
      </c>
      <c r="M85" s="2">
        <v>168085521</v>
      </c>
      <c r="N85" s="2">
        <v>7434582</v>
      </c>
    </row>
    <row r="86" spans="1:14" x14ac:dyDescent="0.3">
      <c r="A86" s="3" t="s">
        <v>63</v>
      </c>
      <c r="L86" s="4">
        <f>SUM(L82:L85)</f>
        <v>879825840</v>
      </c>
      <c r="M86" s="4">
        <f>SUM(M82:M85)</f>
        <v>935586896</v>
      </c>
      <c r="N86" s="4">
        <f>SUM(N82:N85)</f>
        <v>769265334</v>
      </c>
    </row>
    <row r="87" spans="1:14" x14ac:dyDescent="0.3">
      <c r="A87" s="1" t="s">
        <v>64</v>
      </c>
      <c r="L87" s="2">
        <v>16080417</v>
      </c>
      <c r="M87" s="2">
        <v>914130</v>
      </c>
      <c r="N87" s="2">
        <v>58820573</v>
      </c>
    </row>
    <row r="88" spans="1:14" x14ac:dyDescent="0.3">
      <c r="A88" s="1" t="s">
        <v>93</v>
      </c>
      <c r="L88" s="2">
        <v>0</v>
      </c>
      <c r="M88" s="2">
        <v>20750324</v>
      </c>
      <c r="N88" s="2">
        <v>12507808</v>
      </c>
    </row>
    <row r="89" spans="1:14" x14ac:dyDescent="0.3">
      <c r="A89" s="1" t="s">
        <v>65</v>
      </c>
      <c r="L89" s="2">
        <v>3261712</v>
      </c>
      <c r="M89" s="2">
        <v>5602587</v>
      </c>
      <c r="N89" s="2">
        <v>8298392</v>
      </c>
    </row>
    <row r="90" spans="1:14" x14ac:dyDescent="0.3">
      <c r="A90" s="3" t="s">
        <v>66</v>
      </c>
      <c r="L90" s="4">
        <f>SUM(L87:L89)</f>
        <v>19342129</v>
      </c>
      <c r="M90" s="4">
        <f>SUM(M87:M89)</f>
        <v>27267041</v>
      </c>
      <c r="N90" s="4">
        <f>SUM(N87:N89)</f>
        <v>79626773</v>
      </c>
    </row>
    <row r="91" spans="1:14" x14ac:dyDescent="0.3">
      <c r="A91" s="1" t="s">
        <v>83</v>
      </c>
      <c r="L91" s="2">
        <v>0</v>
      </c>
      <c r="M91" s="2">
        <v>0</v>
      </c>
      <c r="N91" s="2">
        <v>8771200</v>
      </c>
    </row>
    <row r="92" spans="1:14" x14ac:dyDescent="0.3">
      <c r="A92" s="3" t="s">
        <v>67</v>
      </c>
      <c r="L92" s="4">
        <f>SUM(L91)</f>
        <v>0</v>
      </c>
      <c r="M92" s="4">
        <f>SUM(M91)</f>
        <v>0</v>
      </c>
      <c r="N92" s="4">
        <f>SUM(N91)</f>
        <v>8771200</v>
      </c>
    </row>
    <row r="93" spans="1:14" x14ac:dyDescent="0.3">
      <c r="A93" s="3" t="s">
        <v>68</v>
      </c>
      <c r="L93" s="4">
        <f>L67+L68+L74+L75+L80+L81+L86+L92-L80+L76+L90-L76</f>
        <v>1130204837</v>
      </c>
      <c r="M93" s="4">
        <f>M67+M68+M74+M75+M80+M81+M86+M92-M80+M76+M90-M76</f>
        <v>1296861364</v>
      </c>
      <c r="N93" s="4">
        <f>N67+N68+N74+N75+N80+N81+N86+N92-N80+N76+N90-N76</f>
        <v>1278578899</v>
      </c>
    </row>
    <row r="94" spans="1:14" x14ac:dyDescent="0.3">
      <c r="A94" s="1" t="s">
        <v>82</v>
      </c>
      <c r="L94" s="2">
        <v>8536824</v>
      </c>
      <c r="M94" s="2">
        <v>8536824</v>
      </c>
      <c r="N94" s="2">
        <v>8536824</v>
      </c>
    </row>
    <row r="95" spans="1:14" x14ac:dyDescent="0.3">
      <c r="A95" s="1" t="s">
        <v>69</v>
      </c>
      <c r="L95" s="2">
        <v>137698667</v>
      </c>
      <c r="M95" s="2">
        <v>138744424</v>
      </c>
      <c r="N95" s="2">
        <v>141263262</v>
      </c>
    </row>
    <row r="96" spans="1:14" x14ac:dyDescent="0.3">
      <c r="A96" s="1" t="s">
        <v>103</v>
      </c>
      <c r="L96" s="2">
        <v>4000000</v>
      </c>
      <c r="M96" s="2">
        <v>4000000</v>
      </c>
      <c r="N96" s="2">
        <v>1900000</v>
      </c>
    </row>
    <row r="97" spans="1:14" x14ac:dyDescent="0.3">
      <c r="A97" s="1" t="s">
        <v>104</v>
      </c>
      <c r="L97" s="2">
        <v>15000000</v>
      </c>
      <c r="M97" s="2">
        <v>15000000</v>
      </c>
      <c r="N97" s="2">
        <v>15000000</v>
      </c>
    </row>
    <row r="98" spans="1:14" x14ac:dyDescent="0.3">
      <c r="A98" s="3" t="s">
        <v>70</v>
      </c>
      <c r="L98" s="4">
        <f>L94+L96+L95</f>
        <v>150235491</v>
      </c>
      <c r="M98" s="4">
        <f>M94+M96+M95</f>
        <v>151281248</v>
      </c>
      <c r="N98" s="4">
        <f>SUM(N94:N97)</f>
        <v>166700086</v>
      </c>
    </row>
    <row r="99" spans="1:14" x14ac:dyDescent="0.3">
      <c r="A99" s="3" t="s">
        <v>71</v>
      </c>
      <c r="L99" s="4">
        <f>L93+L98</f>
        <v>1280440328</v>
      </c>
      <c r="M99" s="4">
        <f>M93+M98</f>
        <v>1448142612</v>
      </c>
      <c r="N99" s="4">
        <f>N93+N98</f>
        <v>1445278985</v>
      </c>
    </row>
  </sheetData>
  <mergeCells count="16">
    <mergeCell ref="A5:A6"/>
    <mergeCell ref="D5:D6"/>
    <mergeCell ref="F5:F6"/>
    <mergeCell ref="N5:N6"/>
    <mergeCell ref="A1:N1"/>
    <mergeCell ref="A3:N3"/>
    <mergeCell ref="L5:L6"/>
    <mergeCell ref="M5:M6"/>
    <mergeCell ref="N63:N64"/>
    <mergeCell ref="A58:N58"/>
    <mergeCell ref="A60:N60"/>
    <mergeCell ref="D61:E61"/>
    <mergeCell ref="A63:A64"/>
    <mergeCell ref="F63:F64"/>
    <mergeCell ref="L63:L64"/>
    <mergeCell ref="M63:M64"/>
  </mergeCells>
  <phoneticPr fontId="0" type="noConversion"/>
  <pageMargins left="0.98425196850393704" right="0.98425196850393704" top="0.78740157480314965" bottom="0.59055118110236227" header="0.51181102362204722" footer="0.51181102362204722"/>
  <pageSetup paperSize="9" scale="73" fitToHeight="0" orientation="portrait" r:id="rId1"/>
  <headerFooter alignWithMargins="0"/>
  <rowBreaks count="1" manualBreakCount="1">
    <brk id="5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ÖNKORM2019.</vt:lpstr>
      <vt:lpstr>ÖNKORM2019.!Nyomtatási_terület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2020-07-15T09:09:06Z</cp:lastPrinted>
  <dcterms:created xsi:type="dcterms:W3CDTF">2004-09-06T09:45:18Z</dcterms:created>
  <dcterms:modified xsi:type="dcterms:W3CDTF">2020-08-13T12:40:12Z</dcterms:modified>
</cp:coreProperties>
</file>